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4.xml" ContentType="application/vnd.openxmlformats-officedocument.spreadsheetml.pivotTable+xml"/>
  <Override PartName="/xl/drawings/drawing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juli/Desktop/projects/excel_projects/"/>
    </mc:Choice>
  </mc:AlternateContent>
  <xr:revisionPtr revIDLastSave="0" documentId="13_ncr:1_{E4251238-88C6-4745-8641-F94C8C83E30D}" xr6:coauthVersionLast="47" xr6:coauthVersionMax="47" xr10:uidLastSave="{00000000-0000-0000-0000-000000000000}"/>
  <bookViews>
    <workbookView xWindow="0" yWindow="500" windowWidth="28800" windowHeight="16420" activeTab="4" xr2:uid="{82051CAE-19E0-5D44-ACC2-897FAC42A834}"/>
  </bookViews>
  <sheets>
    <sheet name="order" sheetId="1" r:id="rId1"/>
    <sheet name="product" sheetId="2" r:id="rId2"/>
    <sheet name="distribution_center" sheetId="4" r:id="rId3"/>
    <sheet name="pivot tables &amp; charts" sheetId="6" state="hidden" r:id="rId4"/>
    <sheet name="dashboard" sheetId="7" r:id="rId5"/>
    <sheet name="sales_forecast" sheetId="9" r:id="rId6"/>
  </sheets>
  <definedNames>
    <definedName name="Slicer_created_date">#N/A</definedName>
    <definedName name="Slicer_distribution_center">#N/A</definedName>
    <definedName name="Slicer_Quarters">#N/A</definedName>
    <definedName name="Slicer_Years">#N/A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9" l="1"/>
  <c r="M4" i="9"/>
  <c r="M5" i="9"/>
  <c r="M6" i="9"/>
  <c r="M7" i="9"/>
  <c r="M8" i="9"/>
  <c r="M9" i="9"/>
  <c r="M10" i="9"/>
  <c r="M11" i="9"/>
  <c r="M12" i="9"/>
  <c r="M13" i="9"/>
  <c r="M14" i="9"/>
  <c r="M15" i="9"/>
  <c r="M16" i="9"/>
  <c r="M17" i="9"/>
  <c r="M18" i="9"/>
  <c r="H11" i="9"/>
  <c r="H12" i="9"/>
  <c r="H13" i="9"/>
  <c r="H5" i="9"/>
  <c r="H6" i="9"/>
  <c r="H7" i="9"/>
  <c r="H8" i="9"/>
  <c r="H9" i="9"/>
  <c r="H10" i="9"/>
  <c r="I10" i="9" s="1"/>
  <c r="J10" i="9" s="1"/>
  <c r="I12" i="9" l="1"/>
  <c r="J12" i="9" s="1"/>
  <c r="I7" i="9"/>
  <c r="J7" i="9" s="1"/>
  <c r="I11" i="9"/>
  <c r="J11" i="9" s="1"/>
  <c r="I9" i="9"/>
  <c r="J9" i="9" s="1"/>
  <c r="I8" i="9"/>
  <c r="J8" i="9" s="1"/>
  <c r="I6" i="9"/>
  <c r="J6" i="9" s="1"/>
  <c r="L22" i="9"/>
  <c r="I5" i="9"/>
  <c r="J5" i="9" s="1"/>
  <c r="K16" i="9" l="1"/>
  <c r="N16" i="9" s="1"/>
  <c r="K12" i="9"/>
  <c r="N12" i="9" s="1"/>
  <c r="L21" i="9"/>
  <c r="K3" i="9" s="1"/>
  <c r="N3" i="9" s="1"/>
  <c r="L23" i="9"/>
  <c r="K4" i="9"/>
  <c r="N4" i="9" s="1"/>
  <c r="K8" i="9"/>
  <c r="N8" i="9" s="1"/>
  <c r="L24" i="9"/>
  <c r="K14" i="9" s="1"/>
  <c r="N14" i="9" s="1"/>
  <c r="K15" i="9" l="1"/>
  <c r="N15" i="9" s="1"/>
  <c r="K17" i="9"/>
  <c r="N17" i="9" s="1"/>
  <c r="K13" i="9"/>
  <c r="N13" i="9" s="1"/>
  <c r="K11" i="9"/>
  <c r="N11" i="9" s="1"/>
  <c r="L12" i="9"/>
  <c r="L14" i="9"/>
  <c r="K7" i="9"/>
  <c r="N7" i="9" s="1"/>
  <c r="K18" i="9"/>
  <c r="N18" i="9" s="1"/>
  <c r="K9" i="9"/>
  <c r="N9" i="9" s="1"/>
  <c r="L3" i="9"/>
  <c r="L8" i="9"/>
  <c r="L4" i="9"/>
  <c r="K5" i="9"/>
  <c r="N5" i="9" s="1"/>
  <c r="K6" i="9"/>
  <c r="N6" i="9" s="1"/>
  <c r="K10" i="9"/>
  <c r="N10" i="9" s="1"/>
  <c r="J532" i="1"/>
  <c r="J548" i="1"/>
  <c r="J660" i="1"/>
  <c r="J676" i="1"/>
  <c r="J783" i="1"/>
  <c r="J795" i="1"/>
  <c r="J879" i="1"/>
  <c r="J955" i="1"/>
  <c r="J1043" i="1"/>
  <c r="J1099" i="1"/>
  <c r="J1107" i="1"/>
  <c r="J1147" i="1"/>
  <c r="J1151" i="1"/>
  <c r="J1179" i="1"/>
  <c r="J1183" i="1"/>
  <c r="J1213" i="1"/>
  <c r="J1275" i="1"/>
  <c r="J1277" i="1"/>
  <c r="J1291" i="1"/>
  <c r="J1307" i="1"/>
  <c r="J1309" i="1"/>
  <c r="J1323" i="1"/>
  <c r="J1325" i="1"/>
  <c r="J1339" i="1"/>
  <c r="J1341" i="1"/>
  <c r="J1355" i="1"/>
  <c r="J1357" i="1"/>
  <c r="J1371" i="1"/>
  <c r="J1373" i="1"/>
  <c r="J1387" i="1"/>
  <c r="J1389" i="1"/>
  <c r="J1403" i="1"/>
  <c r="J1405" i="1"/>
  <c r="J1419" i="1"/>
  <c r="J1431" i="1"/>
  <c r="J1433" i="1"/>
  <c r="J1443" i="1"/>
  <c r="J1445" i="1"/>
  <c r="J1457" i="1"/>
  <c r="J1458" i="1"/>
  <c r="J1469" i="1"/>
  <c r="J1471" i="1"/>
  <c r="J1482" i="1"/>
  <c r="J1483" i="1"/>
  <c r="J1495" i="1"/>
  <c r="J1497" i="1"/>
  <c r="J1509" i="1"/>
  <c r="J1521" i="1"/>
  <c r="J1522" i="1"/>
  <c r="J1535" i="1"/>
  <c r="J1547" i="1"/>
  <c r="J1559" i="1"/>
  <c r="J1561" i="1"/>
  <c r="J1573" i="1"/>
  <c r="J1583" i="1"/>
  <c r="J1585" i="1"/>
  <c r="J1594" i="1"/>
  <c r="J1595" i="1"/>
  <c r="J1604" i="1"/>
  <c r="J1615" i="1"/>
  <c r="J1617" i="1"/>
  <c r="J1626" i="1"/>
  <c r="J1627" i="1"/>
  <c r="J1637" i="1"/>
  <c r="J1658" i="1"/>
  <c r="J1659" i="1"/>
  <c r="J1668" i="1"/>
  <c r="J1669" i="1"/>
  <c r="J1681" i="1"/>
  <c r="J1687" i="1"/>
  <c r="J1691" i="1"/>
  <c r="J1700" i="1"/>
  <c r="J1701" i="1"/>
  <c r="J1711" i="1"/>
  <c r="J1713" i="1"/>
  <c r="J1723" i="1"/>
  <c r="J1743" i="1"/>
  <c r="J1745" i="1"/>
  <c r="J1754" i="1"/>
  <c r="J1755" i="1"/>
  <c r="J1764" i="1"/>
  <c r="J1765" i="1"/>
  <c r="J1777" i="1"/>
  <c r="J1796" i="1"/>
  <c r="J1797" i="1"/>
  <c r="J1815" i="1"/>
  <c r="J1818" i="1"/>
  <c r="J1819" i="1"/>
  <c r="J1828" i="1"/>
  <c r="J1829" i="1"/>
  <c r="J1839" i="1"/>
  <c r="J1841" i="1"/>
  <c r="J1860" i="1"/>
  <c r="J1861" i="1"/>
  <c r="J1871" i="1"/>
  <c r="J1873" i="1"/>
  <c r="J1882" i="1"/>
  <c r="J1883" i="1"/>
  <c r="J1892" i="1"/>
  <c r="J1893" i="1"/>
  <c r="J1901" i="1"/>
  <c r="J1903" i="1"/>
  <c r="J1911" i="1"/>
  <c r="J1912" i="1"/>
  <c r="J1921" i="1"/>
  <c r="J1929" i="1"/>
  <c r="J1930" i="1"/>
  <c r="J1938" i="1"/>
  <c r="J1946" i="1"/>
  <c r="J1951" i="1"/>
  <c r="J1953" i="1"/>
  <c r="J1954" i="1"/>
  <c r="J1959" i="1"/>
  <c r="J1969" i="1"/>
  <c r="J1970" i="1"/>
  <c r="J1975" i="1"/>
  <c r="J1977" i="1"/>
  <c r="J1978" i="1"/>
  <c r="J1985" i="1"/>
  <c r="J1986" i="1"/>
  <c r="J1991" i="1"/>
  <c r="J1993" i="1"/>
  <c r="J1994" i="1"/>
  <c r="J2001" i="1"/>
  <c r="J2002" i="1"/>
  <c r="J2007" i="1"/>
  <c r="J2009" i="1"/>
  <c r="J2010" i="1"/>
  <c r="J2015" i="1"/>
  <c r="J2017" i="1"/>
  <c r="J2018" i="1"/>
  <c r="J2023" i="1"/>
  <c r="J2026" i="1"/>
  <c r="J2031" i="1"/>
  <c r="J2033" i="1"/>
  <c r="J2034" i="1"/>
  <c r="J2035" i="1"/>
  <c r="J2047" i="1"/>
  <c r="J2049" i="1"/>
  <c r="J2050" i="1"/>
  <c r="J2055" i="1"/>
  <c r="J2057" i="1"/>
  <c r="J2058" i="1"/>
  <c r="J2065" i="1"/>
  <c r="J2066" i="1"/>
  <c r="J2073" i="1"/>
  <c r="J2074" i="1"/>
  <c r="J2082" i="1"/>
  <c r="J2087" i="1"/>
  <c r="J2089" i="1"/>
  <c r="J2090" i="1"/>
  <c r="J2106" i="1"/>
  <c r="J2107" i="1"/>
  <c r="J2111" i="1"/>
  <c r="J2113" i="1"/>
  <c r="J2114" i="1"/>
  <c r="J2119" i="1"/>
  <c r="J2121" i="1"/>
  <c r="J2129" i="1"/>
  <c r="J2130" i="1"/>
  <c r="J2135" i="1"/>
  <c r="J2137" i="1"/>
  <c r="J2138" i="1"/>
  <c r="J2139" i="1"/>
  <c r="J2143" i="1"/>
  <c r="J2145" i="1"/>
  <c r="J2146" i="1"/>
  <c r="J2153" i="1"/>
  <c r="J2154" i="1"/>
  <c r="J2161" i="1"/>
  <c r="J2162" i="1"/>
  <c r="J2169" i="1"/>
  <c r="J2170" i="1"/>
  <c r="J2175" i="1"/>
  <c r="J2177" i="1"/>
  <c r="J2178" i="1"/>
  <c r="J2179" i="1"/>
  <c r="J2183" i="1"/>
  <c r="J2185" i="1"/>
  <c r="J2186" i="1"/>
  <c r="J2187" i="1"/>
  <c r="J2194" i="1"/>
  <c r="J2195" i="1"/>
  <c r="J2199" i="1"/>
  <c r="J2201" i="1"/>
  <c r="J2202" i="1"/>
  <c r="J2203" i="1"/>
  <c r="J2204" i="1"/>
  <c r="J2207" i="1"/>
  <c r="J2209" i="1"/>
  <c r="J2210" i="1"/>
  <c r="J2212" i="1"/>
  <c r="J2215" i="1"/>
  <c r="J2217" i="1"/>
  <c r="J2218" i="1"/>
  <c r="J2219" i="1"/>
  <c r="J2223" i="1"/>
  <c r="J2225" i="1"/>
  <c r="J2226" i="1"/>
  <c r="J2233" i="1"/>
  <c r="J2234" i="1"/>
  <c r="J2241" i="1"/>
  <c r="J2242" i="1"/>
  <c r="J2243" i="1"/>
  <c r="J2247" i="1"/>
  <c r="J2249" i="1"/>
  <c r="J2250" i="1"/>
  <c r="J2251" i="1"/>
  <c r="J2255" i="1"/>
  <c r="J2257" i="1"/>
  <c r="J2258" i="1"/>
  <c r="J2259" i="1"/>
  <c r="J2263" i="1"/>
  <c r="J2265" i="1"/>
  <c r="J2266" i="1"/>
  <c r="J2274" i="1"/>
  <c r="J2283" i="1"/>
  <c r="J2290" i="1"/>
  <c r="J2297" i="1"/>
  <c r="J2298" i="1"/>
  <c r="J2299" i="1"/>
  <c r="J2305" i="1"/>
  <c r="J2306" i="1"/>
  <c r="J2313" i="1"/>
  <c r="J2314" i="1"/>
  <c r="J2321" i="1"/>
  <c r="J2322" i="1"/>
  <c r="J2323" i="1"/>
  <c r="J2330" i="1"/>
  <c r="J2338" i="1"/>
  <c r="J2346" i="1"/>
  <c r="J2353" i="1"/>
  <c r="J2354" i="1"/>
  <c r="J2355" i="1"/>
  <c r="J2359" i="1"/>
  <c r="J2361" i="1"/>
  <c r="J2362" i="1"/>
  <c r="J2363" i="1"/>
  <c r="J2367" i="1"/>
  <c r="J2369" i="1"/>
  <c r="J2370" i="1"/>
  <c r="J2371" i="1"/>
  <c r="J2375" i="1"/>
  <c r="J2377" i="1"/>
  <c r="J2385" i="1"/>
  <c r="J2386" i="1"/>
  <c r="J2391" i="1"/>
  <c r="J2393" i="1"/>
  <c r="J2394" i="1"/>
  <c r="J2402" i="1"/>
  <c r="J2403" i="1"/>
  <c r="J2404" i="1"/>
  <c r="J2406" i="1"/>
  <c r="J2407" i="1"/>
  <c r="J2409" i="1"/>
  <c r="J2410" i="1"/>
  <c r="J2411" i="1"/>
  <c r="J2412" i="1"/>
  <c r="J2414" i="1"/>
  <c r="J2415" i="1"/>
  <c r="J2417" i="1"/>
  <c r="J2418" i="1"/>
  <c r="J2419" i="1"/>
  <c r="J2420" i="1"/>
  <c r="J2422" i="1"/>
  <c r="J2423" i="1"/>
  <c r="J2425" i="1"/>
  <c r="J2426" i="1"/>
  <c r="J2427" i="1"/>
  <c r="J2433" i="1"/>
  <c r="J2434" i="1"/>
  <c r="J2435" i="1"/>
  <c r="J2436" i="1"/>
  <c r="J2439" i="1"/>
  <c r="J2441" i="1"/>
  <c r="J2442" i="1"/>
  <c r="J2443" i="1"/>
  <c r="J2457" i="1"/>
  <c r="J2458" i="1"/>
  <c r="J2459" i="1"/>
  <c r="J2463" i="1"/>
  <c r="J2465" i="1"/>
  <c r="J2466" i="1"/>
  <c r="J2467" i="1"/>
  <c r="J2470" i="1"/>
  <c r="J2471" i="1"/>
  <c r="J2472" i="1"/>
  <c r="J2473" i="1"/>
  <c r="J2474" i="1"/>
  <c r="J2475" i="1"/>
  <c r="J2481" i="1"/>
  <c r="J2482" i="1"/>
  <c r="J2483" i="1"/>
  <c r="J2484" i="1"/>
  <c r="J2495" i="1"/>
  <c r="J2497" i="1"/>
  <c r="J2498" i="1"/>
  <c r="J2499" i="1"/>
  <c r="J2500" i="1"/>
  <c r="E2" i="2"/>
  <c r="E3" i="2"/>
  <c r="E4" i="2"/>
  <c r="E5" i="2"/>
  <c r="E6" i="2"/>
  <c r="E7" i="2"/>
  <c r="E8" i="2"/>
  <c r="E9" i="2"/>
  <c r="E10" i="2"/>
  <c r="E11" i="2"/>
  <c r="E12" i="2"/>
  <c r="E13" i="2"/>
  <c r="E14" i="2"/>
  <c r="E15" i="2"/>
  <c r="E16" i="2"/>
  <c r="E17" i="2"/>
  <c r="E18" i="2"/>
  <c r="E19" i="2"/>
  <c r="J644" i="1" s="1"/>
  <c r="E20" i="2"/>
  <c r="E21" i="2"/>
  <c r="E22" i="2"/>
  <c r="E23" i="2"/>
  <c r="E24" i="2"/>
  <c r="E25" i="2"/>
  <c r="J943" i="1" s="1"/>
  <c r="E26" i="2"/>
  <c r="E27" i="2"/>
  <c r="E28" i="2"/>
  <c r="E29" i="2"/>
  <c r="E30" i="2"/>
  <c r="E31" i="2"/>
  <c r="J1067" i="1" s="1"/>
  <c r="E32" i="2"/>
  <c r="J1075" i="1" s="1"/>
  <c r="E33" i="2"/>
  <c r="J1100" i="1" s="1"/>
  <c r="E34" i="2"/>
  <c r="E35" i="2"/>
  <c r="J1229" i="1" s="1"/>
  <c r="E36" i="2"/>
  <c r="E37" i="2"/>
  <c r="J1254" i="1" s="1"/>
  <c r="E38" i="2"/>
  <c r="E39" i="2"/>
  <c r="J1333" i="1" s="1"/>
  <c r="E40" i="2"/>
  <c r="J1338" i="1" s="1"/>
  <c r="E41" i="2"/>
  <c r="J1351" i="1" s="1"/>
  <c r="E42" i="2"/>
  <c r="J1372" i="1" s="1"/>
  <c r="E43" i="2"/>
  <c r="J1386" i="1" s="1"/>
  <c r="E44" i="2"/>
  <c r="E45" i="2"/>
  <c r="E46" i="2"/>
  <c r="J1577" i="1" s="1"/>
  <c r="E47" i="2"/>
  <c r="J1587" i="1" s="1"/>
  <c r="E48" i="2"/>
  <c r="J1656" i="1" s="1"/>
  <c r="E49" i="2"/>
  <c r="J1665" i="1" s="1"/>
  <c r="E50" i="2"/>
  <c r="E51" i="2"/>
  <c r="J1699" i="1" s="1"/>
  <c r="E52" i="2"/>
  <c r="J1708" i="1" s="1"/>
  <c r="E53" i="2"/>
  <c r="E54" i="2"/>
  <c r="E55" i="2"/>
  <c r="J1793" i="1" s="1"/>
  <c r="E56" i="2"/>
  <c r="J1834" i="1" s="1"/>
  <c r="E57" i="2"/>
  <c r="J1845" i="1" s="1"/>
  <c r="E58" i="2"/>
  <c r="J1862" i="1" s="1"/>
  <c r="E59" i="2"/>
  <c r="J1881" i="1" s="1"/>
  <c r="E60" i="2"/>
  <c r="J1910" i="1" s="1"/>
  <c r="E61" i="2"/>
  <c r="J1939" i="1" s="1"/>
  <c r="E62" i="2"/>
  <c r="J1963" i="1" s="1"/>
  <c r="E63" i="2"/>
  <c r="J1987" i="1" s="1"/>
  <c r="E64" i="2"/>
  <c r="J2011" i="1" s="1"/>
  <c r="E65" i="2"/>
  <c r="J2029" i="1" s="1"/>
  <c r="E66" i="2"/>
  <c r="J2043" i="1" s="1"/>
  <c r="E67" i="2"/>
  <c r="J2059" i="1" s="1"/>
  <c r="E68" i="2"/>
  <c r="J2067" i="1" s="1"/>
  <c r="E69" i="2"/>
  <c r="J2083" i="1" s="1"/>
  <c r="E70" i="2"/>
  <c r="J2099" i="1" s="1"/>
  <c r="E71" i="2"/>
  <c r="J2171" i="1" s="1"/>
  <c r="E72" i="2"/>
  <c r="J2196" i="1" s="1"/>
  <c r="E73" i="2"/>
  <c r="J2205" i="1" s="1"/>
  <c r="E74" i="2"/>
  <c r="J2220" i="1" s="1"/>
  <c r="E75" i="2"/>
  <c r="J2227" i="1" s="1"/>
  <c r="E76" i="2"/>
  <c r="J2261" i="1" s="1"/>
  <c r="E77" i="2"/>
  <c r="J2275" i="1" s="1"/>
  <c r="E78" i="2"/>
  <c r="J2287" i="1" s="1"/>
  <c r="E79" i="2"/>
  <c r="J2291" i="1" s="1"/>
  <c r="E80" i="2"/>
  <c r="J2364" i="1" s="1"/>
  <c r="E81" i="2"/>
  <c r="J2405" i="1" s="1"/>
  <c r="E82" i="2"/>
  <c r="E83" i="2"/>
  <c r="E84" i="2"/>
  <c r="E85" i="2"/>
  <c r="J334" i="1" s="1"/>
  <c r="E86" i="2"/>
  <c r="E87" i="2"/>
  <c r="E88" i="2"/>
  <c r="E89" i="2"/>
  <c r="E90" i="2"/>
  <c r="E91" i="2"/>
  <c r="E92" i="2"/>
  <c r="E93" i="2"/>
  <c r="E94" i="2"/>
  <c r="E95" i="2"/>
  <c r="E96" i="2"/>
  <c r="E97" i="2"/>
  <c r="J1685" i="1" s="1"/>
  <c r="E98" i="2"/>
  <c r="J1952" i="1" s="1"/>
  <c r="E99" i="2"/>
  <c r="J2311" i="1" s="1"/>
  <c r="E100" i="2"/>
  <c r="J2437" i="1" s="1"/>
  <c r="E101" i="2"/>
  <c r="E102" i="2"/>
  <c r="E103" i="2"/>
  <c r="J70" i="1" s="1"/>
  <c r="E104" i="2"/>
  <c r="E105" i="2"/>
  <c r="E106" i="2"/>
  <c r="E107" i="2"/>
  <c r="E108" i="2"/>
  <c r="E109" i="2"/>
  <c r="E110" i="2"/>
  <c r="E111" i="2"/>
  <c r="E112" i="2"/>
  <c r="E113" i="2"/>
  <c r="E114" i="2"/>
  <c r="E115" i="2"/>
  <c r="J516" i="1" s="1"/>
  <c r="E116" i="2"/>
  <c r="E117" i="2"/>
  <c r="E118" i="2"/>
  <c r="E119" i="2"/>
  <c r="J628" i="1" s="1"/>
  <c r="E120" i="2"/>
  <c r="E121" i="2"/>
  <c r="J740" i="1" s="1"/>
  <c r="E122" i="2"/>
  <c r="E123" i="2"/>
  <c r="E124" i="2"/>
  <c r="E125" i="2"/>
  <c r="E126" i="2"/>
  <c r="E127" i="2"/>
  <c r="J1083" i="1" s="1"/>
  <c r="E128" i="2"/>
  <c r="E129" i="2"/>
  <c r="J1171" i="1" s="1"/>
  <c r="E130" i="2"/>
  <c r="E131" i="2"/>
  <c r="E132" i="2"/>
  <c r="E133" i="2"/>
  <c r="J1420" i="1" s="1"/>
  <c r="E134" i="2"/>
  <c r="E135" i="2"/>
  <c r="J1455" i="1" s="1"/>
  <c r="E136" i="2"/>
  <c r="J1463" i="1" s="1"/>
  <c r="E137" i="2"/>
  <c r="E138" i="2"/>
  <c r="J1557" i="1" s="1"/>
  <c r="E139" i="2"/>
  <c r="E140" i="2"/>
  <c r="J1736" i="1" s="1"/>
  <c r="E141" i="2"/>
  <c r="E142" i="2"/>
  <c r="J1848" i="1" s="1"/>
  <c r="E143" i="2"/>
  <c r="J1855" i="1" s="1"/>
  <c r="E144" i="2"/>
  <c r="J2051" i="1" s="1"/>
  <c r="E145" i="2"/>
  <c r="J2118" i="1" s="1"/>
  <c r="E146" i="2"/>
  <c r="J2252" i="1" s="1"/>
  <c r="E147" i="2"/>
  <c r="J2428" i="1" s="1"/>
  <c r="E148" i="2"/>
  <c r="J2501" i="1" s="1"/>
  <c r="E149" i="2"/>
  <c r="E150" i="2"/>
  <c r="E151" i="2"/>
  <c r="E152" i="2"/>
  <c r="E153" i="2"/>
  <c r="E154" i="2"/>
  <c r="E155" i="2"/>
  <c r="E156" i="2"/>
  <c r="E157" i="2"/>
  <c r="E158" i="2"/>
  <c r="E159" i="2"/>
  <c r="E160" i="2"/>
  <c r="E161" i="2"/>
  <c r="E162" i="2"/>
  <c r="E163" i="2"/>
  <c r="E164" i="2"/>
  <c r="E165" i="2"/>
  <c r="E166" i="2"/>
  <c r="J453" i="1" s="1"/>
  <c r="E167" i="2"/>
  <c r="E168" i="2"/>
  <c r="E169" i="2"/>
  <c r="E170" i="2"/>
  <c r="E171" i="2"/>
  <c r="E172" i="2"/>
  <c r="E173" i="2"/>
  <c r="E174" i="2"/>
  <c r="J804" i="1" s="1"/>
  <c r="E175" i="2"/>
  <c r="E176" i="2"/>
  <c r="E177" i="2"/>
  <c r="E178" i="2"/>
  <c r="E179" i="2"/>
  <c r="E180" i="2"/>
  <c r="E181" i="2"/>
  <c r="E182" i="2"/>
  <c r="E183" i="2"/>
  <c r="J1282" i="1" s="1"/>
  <c r="E184" i="2"/>
  <c r="J1306" i="1" s="1"/>
  <c r="E185" i="2"/>
  <c r="J1365" i="1" s="1"/>
  <c r="E186" i="2"/>
  <c r="E187" i="2"/>
  <c r="J1442" i="1" s="1"/>
  <c r="E188" i="2"/>
  <c r="E189" i="2"/>
  <c r="E190" i="2"/>
  <c r="E191" i="2"/>
  <c r="J1752" i="1" s="1"/>
  <c r="E192" i="2"/>
  <c r="J1782" i="1" s="1"/>
  <c r="E193" i="2"/>
  <c r="E194" i="2"/>
  <c r="J1830" i="1" s="1"/>
  <c r="E195" i="2"/>
  <c r="J1902" i="1" s="1"/>
  <c r="E196" i="2"/>
  <c r="J1956" i="1" s="1"/>
  <c r="E197" i="2"/>
  <c r="J2027" i="1" s="1"/>
  <c r="E198" i="2"/>
  <c r="J2037" i="1" s="1"/>
  <c r="E199" i="2"/>
  <c r="J2075" i="1" s="1"/>
  <c r="E200" i="2"/>
  <c r="J2091" i="1" s="1"/>
  <c r="E201" i="2"/>
  <c r="J2108" i="1" s="1"/>
  <c r="E202" i="2"/>
  <c r="J2244" i="1" s="1"/>
  <c r="E203" i="2"/>
  <c r="J2300" i="1" s="1"/>
  <c r="E204" i="2"/>
  <c r="J2372" i="1" s="1"/>
  <c r="E205" i="2"/>
  <c r="J2395" i="1" s="1"/>
  <c r="E206" i="2"/>
  <c r="J2416" i="1" s="1"/>
  <c r="E207" i="2"/>
  <c r="J110" i="1" s="1"/>
  <c r="E208" i="2"/>
  <c r="J468" i="1" s="1"/>
  <c r="E209" i="2"/>
  <c r="E210" i="2"/>
  <c r="E211" i="2"/>
  <c r="E212" i="2"/>
  <c r="E213" i="2"/>
  <c r="E214" i="2"/>
  <c r="E215" i="2"/>
  <c r="J1131" i="1" s="1"/>
  <c r="E216" i="2"/>
  <c r="J1167" i="1" s="1"/>
  <c r="E217" i="2"/>
  <c r="J1348" i="1" s="1"/>
  <c r="E218" i="2"/>
  <c r="J1402" i="1" s="1"/>
  <c r="E219" i="2"/>
  <c r="E220" i="2"/>
  <c r="E221" i="2"/>
  <c r="E222" i="2"/>
  <c r="E223" i="2"/>
  <c r="J1747" i="1" s="1"/>
  <c r="E224" i="2"/>
  <c r="J1995" i="1" s="1"/>
  <c r="E225" i="2"/>
  <c r="J2032" i="1" s="1"/>
  <c r="E226" i="2"/>
  <c r="J2036" i="1" s="1"/>
  <c r="E227" i="2"/>
  <c r="J2163" i="1" s="1"/>
  <c r="E228" i="2"/>
  <c r="J2188" i="1" s="1"/>
  <c r="E229" i="2"/>
  <c r="J2190" i="1" s="1"/>
  <c r="E230" i="2"/>
  <c r="J2279" i="1" s="1"/>
  <c r="E231" i="2"/>
  <c r="E232" i="2"/>
  <c r="E233" i="2"/>
  <c r="E234" i="2"/>
  <c r="E235" i="2"/>
  <c r="E236" i="2"/>
  <c r="E237" i="2"/>
  <c r="E238" i="2"/>
  <c r="E239" i="2"/>
  <c r="E240" i="2"/>
  <c r="E241" i="2"/>
  <c r="E242" i="2"/>
  <c r="E243" i="2"/>
  <c r="E244" i="2"/>
  <c r="E245" i="2"/>
  <c r="E246" i="2"/>
  <c r="E247" i="2"/>
  <c r="E248" i="2"/>
  <c r="E249" i="2"/>
  <c r="E250" i="2"/>
  <c r="E251" i="2"/>
  <c r="E252" i="2"/>
  <c r="E253" i="2"/>
  <c r="E254" i="2"/>
  <c r="J1016" i="1" s="1"/>
  <c r="E255" i="2"/>
  <c r="E256" i="2"/>
  <c r="E257" i="2"/>
  <c r="E258" i="2"/>
  <c r="E259" i="2"/>
  <c r="E260" i="2"/>
  <c r="E261" i="2"/>
  <c r="J1692" i="1" s="1"/>
  <c r="E262" i="2"/>
  <c r="E263" i="2"/>
  <c r="J1864" i="1" s="1"/>
  <c r="E264" i="2"/>
  <c r="J1865" i="1" s="1"/>
  <c r="E265" i="2"/>
  <c r="J2003" i="1" s="1"/>
  <c r="E266" i="2"/>
  <c r="J2046" i="1" s="1"/>
  <c r="E267" i="2"/>
  <c r="J2267" i="1" s="1"/>
  <c r="E268" i="2"/>
  <c r="J2296" i="1" s="1"/>
  <c r="E269" i="2"/>
  <c r="J2315" i="1" s="1"/>
  <c r="E270" i="2"/>
  <c r="J2451" i="1" s="1"/>
  <c r="E271" i="2"/>
  <c r="E272" i="2"/>
  <c r="E273" i="2"/>
  <c r="E274" i="2"/>
  <c r="E275" i="2"/>
  <c r="E276" i="2"/>
  <c r="E277" i="2"/>
  <c r="E278" i="2"/>
  <c r="E279" i="2"/>
  <c r="E280" i="2"/>
  <c r="E281" i="2"/>
  <c r="E282" i="2"/>
  <c r="E283" i="2"/>
  <c r="E284" i="2"/>
  <c r="E285" i="2"/>
  <c r="E286" i="2"/>
  <c r="E287" i="2"/>
  <c r="J923" i="1" s="1"/>
  <c r="E288" i="2"/>
  <c r="E289" i="2"/>
  <c r="E290" i="2"/>
  <c r="J1247" i="1" s="1"/>
  <c r="E291" i="2"/>
  <c r="E292" i="2"/>
  <c r="E293" i="2"/>
  <c r="J1532" i="1" s="1"/>
  <c r="E294" i="2"/>
  <c r="J1540" i="1" s="1"/>
  <c r="E295" i="2"/>
  <c r="J1551" i="1" s="1"/>
  <c r="E296" i="2"/>
  <c r="J1622" i="1" s="1"/>
  <c r="E297" i="2"/>
  <c r="J1654" i="1" s="1"/>
  <c r="E298" i="2"/>
  <c r="E299" i="2"/>
  <c r="J1966" i="1" s="1"/>
  <c r="E300" i="2"/>
  <c r="J1992" i="1" s="1"/>
  <c r="E301" i="2"/>
  <c r="J2100" i="1" s="1"/>
  <c r="E302" i="2"/>
  <c r="J2147" i="1" s="1"/>
  <c r="E303" i="2"/>
  <c r="J2155" i="1" s="1"/>
  <c r="E304" i="2"/>
  <c r="J2211" i="1" s="1"/>
  <c r="E305" i="2"/>
  <c r="J2213" i="1" s="1"/>
  <c r="E306" i="2"/>
  <c r="J2262" i="1" s="1"/>
  <c r="E307" i="2"/>
  <c r="J2307" i="1" s="1"/>
  <c r="E308" i="2"/>
  <c r="J2324" i="1" s="1"/>
  <c r="E309" i="2"/>
  <c r="J2331" i="1" s="1"/>
  <c r="E310" i="2"/>
  <c r="J2379" i="1" s="1"/>
  <c r="E311" i="2"/>
  <c r="J2387" i="1" s="1"/>
  <c r="E312" i="2"/>
  <c r="J2408" i="1" s="1"/>
  <c r="E313" i="2"/>
  <c r="E314" i="2"/>
  <c r="J2485" i="1" s="1"/>
  <c r="E315" i="2"/>
  <c r="E316" i="2"/>
  <c r="E317" i="2"/>
  <c r="E318" i="2"/>
  <c r="E319" i="2"/>
  <c r="E320" i="2"/>
  <c r="E321" i="2"/>
  <c r="E322" i="2"/>
  <c r="E323" i="2"/>
  <c r="E324" i="2"/>
  <c r="E325" i="2"/>
  <c r="E326" i="2"/>
  <c r="E327" i="2"/>
  <c r="E328" i="2"/>
  <c r="J1395" i="1" s="1"/>
  <c r="E329" i="2"/>
  <c r="J1415" i="1" s="1"/>
  <c r="E330" i="2"/>
  <c r="J1493" i="1" s="1"/>
  <c r="E331" i="2"/>
  <c r="J1742" i="1" s="1"/>
  <c r="E332" i="2"/>
  <c r="E333" i="2"/>
  <c r="J1904" i="1" s="1"/>
  <c r="E334" i="2"/>
  <c r="J1960" i="1" s="1"/>
  <c r="E335" i="2"/>
  <c r="J2156" i="1" s="1"/>
  <c r="E336" i="2"/>
  <c r="J2388" i="1" s="1"/>
  <c r="E337" i="2"/>
  <c r="J2413" i="1" s="1"/>
  <c r="E338" i="2"/>
  <c r="J2493" i="1" s="1"/>
  <c r="E339" i="2"/>
  <c r="J14" i="1" s="1"/>
  <c r="E340" i="2"/>
  <c r="E341" i="2"/>
  <c r="E342" i="2"/>
  <c r="E343" i="2"/>
  <c r="E344" i="2"/>
  <c r="E345" i="2"/>
  <c r="E346" i="2"/>
  <c r="E347" i="2"/>
  <c r="E348" i="2"/>
  <c r="E349" i="2"/>
  <c r="E350" i="2"/>
  <c r="E351" i="2"/>
  <c r="J1769" i="1" s="1"/>
  <c r="E352" i="2"/>
  <c r="J1868" i="1" s="1"/>
  <c r="E353" i="2"/>
  <c r="J1928" i="1" s="1"/>
  <c r="E354" i="2"/>
  <c r="J1974" i="1" s="1"/>
  <c r="E355" i="2"/>
  <c r="J1979" i="1" s="1"/>
  <c r="E356" i="2"/>
  <c r="J2284" i="1" s="1"/>
  <c r="E357" i="2"/>
  <c r="E358" i="2"/>
  <c r="E359" i="2"/>
  <c r="E360" i="2"/>
  <c r="E361" i="2"/>
  <c r="E362" i="2"/>
  <c r="E363" i="2"/>
  <c r="E364" i="2"/>
  <c r="E365" i="2"/>
  <c r="E366" i="2"/>
  <c r="E367" i="2"/>
  <c r="E368" i="2"/>
  <c r="E369" i="2"/>
  <c r="J837" i="1" s="1"/>
  <c r="E370" i="2"/>
  <c r="E371" i="2"/>
  <c r="E372" i="2"/>
  <c r="E373" i="2"/>
  <c r="E374" i="2"/>
  <c r="E375" i="2"/>
  <c r="J1019" i="1" s="1"/>
  <c r="E376" i="2"/>
  <c r="E377" i="2"/>
  <c r="J1143" i="1" s="1"/>
  <c r="E378" i="2"/>
  <c r="E379" i="2"/>
  <c r="E380" i="2"/>
  <c r="E381" i="2"/>
  <c r="E382" i="2"/>
  <c r="E383" i="2"/>
  <c r="J1269" i="1" s="1"/>
  <c r="E384" i="2"/>
  <c r="J1290" i="1" s="1"/>
  <c r="E385" i="2"/>
  <c r="J1317" i="1" s="1"/>
  <c r="E386" i="2"/>
  <c r="E387" i="2"/>
  <c r="E388" i="2"/>
  <c r="E389" i="2"/>
  <c r="E390" i="2"/>
  <c r="J1512" i="1" s="1"/>
  <c r="E391" i="2"/>
  <c r="J1517" i="1" s="1"/>
  <c r="E392" i="2"/>
  <c r="E393" i="2"/>
  <c r="J1589" i="1" s="1"/>
  <c r="E394" i="2"/>
  <c r="J1602" i="1" s="1"/>
  <c r="E395" i="2"/>
  <c r="J1613" i="1" s="1"/>
  <c r="E396" i="2"/>
  <c r="E397" i="2"/>
  <c r="J1632" i="1" s="1"/>
  <c r="E398" i="2"/>
  <c r="E399" i="2"/>
  <c r="J1709" i="1" s="1"/>
  <c r="E400" i="2"/>
  <c r="J1714" i="1" s="1"/>
  <c r="E401" i="2"/>
  <c r="J1813" i="1" s="1"/>
  <c r="E402" i="2"/>
  <c r="E403" i="2"/>
  <c r="J1894" i="1" s="1"/>
  <c r="E404" i="2"/>
  <c r="J1913" i="1" s="1"/>
  <c r="E405" i="2"/>
  <c r="E406" i="2"/>
  <c r="J1931" i="1" s="1"/>
  <c r="E407" i="2"/>
  <c r="J1947" i="1" s="1"/>
  <c r="E408" i="2"/>
  <c r="J1955" i="1" s="1"/>
  <c r="E409" i="2"/>
  <c r="J1971" i="1" s="1"/>
  <c r="E410" i="2"/>
  <c r="J2019" i="1" s="1"/>
  <c r="E411" i="2"/>
  <c r="J2020" i="1" s="1"/>
  <c r="E412" i="2"/>
  <c r="E413" i="2"/>
  <c r="J2115" i="1" s="1"/>
  <c r="E414" i="2"/>
  <c r="J2123" i="1" s="1"/>
  <c r="E415" i="2"/>
  <c r="J2131" i="1" s="1"/>
  <c r="E416" i="2"/>
  <c r="J2132" i="1" s="1"/>
  <c r="E417" i="2"/>
  <c r="J2140" i="1" s="1"/>
  <c r="E418" i="2"/>
  <c r="J2180" i="1" s="1"/>
  <c r="E419" i="2"/>
  <c r="J2235" i="1" s="1"/>
  <c r="E420" i="2"/>
  <c r="J2260" i="1" s="1"/>
  <c r="E421" i="2"/>
  <c r="J2335" i="1" s="1"/>
  <c r="E422" i="2"/>
  <c r="J2339" i="1" s="1"/>
  <c r="E423" i="2"/>
  <c r="J2347" i="1" s="1"/>
  <c r="E424" i="2"/>
  <c r="J2356" i="1" s="1"/>
  <c r="E425" i="2"/>
  <c r="J2421" i="1" s="1"/>
  <c r="E426" i="2"/>
  <c r="J2444" i="1" s="1"/>
  <c r="E427" i="2"/>
  <c r="J2456" i="1" s="1"/>
  <c r="E428" i="2"/>
  <c r="J2460" i="1" s="1"/>
  <c r="E429" i="2"/>
  <c r="J2476" i="1" s="1"/>
  <c r="E430" i="2"/>
  <c r="J2491" i="1" s="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G2" i="1"/>
  <c r="H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 r="G1234" i="1"/>
  <c r="H1234" i="1" s="1"/>
  <c r="G1235" i="1"/>
  <c r="H1235" i="1" s="1"/>
  <c r="G1236" i="1"/>
  <c r="H1236" i="1" s="1"/>
  <c r="G1237" i="1"/>
  <c r="H1237" i="1" s="1"/>
  <c r="G1238" i="1"/>
  <c r="H1238" i="1" s="1"/>
  <c r="G1239" i="1"/>
  <c r="H1239" i="1" s="1"/>
  <c r="G1240" i="1"/>
  <c r="H1240" i="1" s="1"/>
  <c r="G1241" i="1"/>
  <c r="H1241" i="1" s="1"/>
  <c r="G1242" i="1"/>
  <c r="H1242" i="1" s="1"/>
  <c r="G1243" i="1"/>
  <c r="H1243" i="1" s="1"/>
  <c r="G1244" i="1"/>
  <c r="H1244" i="1" s="1"/>
  <c r="G1245" i="1"/>
  <c r="H1245" i="1" s="1"/>
  <c r="G1246" i="1"/>
  <c r="H1246" i="1" s="1"/>
  <c r="G1247" i="1"/>
  <c r="H1247" i="1" s="1"/>
  <c r="G1248" i="1"/>
  <c r="H1248" i="1" s="1"/>
  <c r="G1249" i="1"/>
  <c r="H1249" i="1" s="1"/>
  <c r="G1250" i="1"/>
  <c r="H1250" i="1" s="1"/>
  <c r="G1251" i="1"/>
  <c r="H1251" i="1" s="1"/>
  <c r="G1252" i="1"/>
  <c r="H1252" i="1" s="1"/>
  <c r="G1253" i="1"/>
  <c r="H1253" i="1" s="1"/>
  <c r="G1254" i="1"/>
  <c r="H1254" i="1" s="1"/>
  <c r="G1255" i="1"/>
  <c r="H1255" i="1" s="1"/>
  <c r="G1256" i="1"/>
  <c r="H1256" i="1" s="1"/>
  <c r="G1257" i="1"/>
  <c r="H1257" i="1" s="1"/>
  <c r="G1258" i="1"/>
  <c r="H1258" i="1" s="1"/>
  <c r="G1259" i="1"/>
  <c r="H1259" i="1" s="1"/>
  <c r="G1260" i="1"/>
  <c r="H1260" i="1" s="1"/>
  <c r="G1261" i="1"/>
  <c r="H1261" i="1" s="1"/>
  <c r="G1262" i="1"/>
  <c r="H1262" i="1" s="1"/>
  <c r="G1263" i="1"/>
  <c r="H1263" i="1" s="1"/>
  <c r="G1264" i="1"/>
  <c r="H1264" i="1" s="1"/>
  <c r="G1265" i="1"/>
  <c r="H1265" i="1" s="1"/>
  <c r="G1266" i="1"/>
  <c r="H1266" i="1" s="1"/>
  <c r="G1267" i="1"/>
  <c r="H1267" i="1" s="1"/>
  <c r="G1268" i="1"/>
  <c r="H1268" i="1" s="1"/>
  <c r="G1269" i="1"/>
  <c r="H1269" i="1" s="1"/>
  <c r="G1270" i="1"/>
  <c r="H1270" i="1" s="1"/>
  <c r="G1271" i="1"/>
  <c r="H1271" i="1" s="1"/>
  <c r="G1272" i="1"/>
  <c r="H1272" i="1" s="1"/>
  <c r="G1273" i="1"/>
  <c r="H1273" i="1" s="1"/>
  <c r="G1274" i="1"/>
  <c r="H1274" i="1" s="1"/>
  <c r="G1275" i="1"/>
  <c r="H1275" i="1" s="1"/>
  <c r="G1276" i="1"/>
  <c r="H1276" i="1" s="1"/>
  <c r="G1277" i="1"/>
  <c r="H1277" i="1" s="1"/>
  <c r="G1278" i="1"/>
  <c r="H1278" i="1" s="1"/>
  <c r="G1279" i="1"/>
  <c r="H1279" i="1" s="1"/>
  <c r="G1280" i="1"/>
  <c r="H1280" i="1" s="1"/>
  <c r="G1281" i="1"/>
  <c r="H1281" i="1" s="1"/>
  <c r="G1282" i="1"/>
  <c r="H1282" i="1" s="1"/>
  <c r="G1283" i="1"/>
  <c r="H1283" i="1" s="1"/>
  <c r="G1284" i="1"/>
  <c r="H1284" i="1" s="1"/>
  <c r="G1285" i="1"/>
  <c r="H1285" i="1" s="1"/>
  <c r="G1286" i="1"/>
  <c r="H1286" i="1" s="1"/>
  <c r="G1287" i="1"/>
  <c r="H1287" i="1" s="1"/>
  <c r="G1288" i="1"/>
  <c r="H1288" i="1" s="1"/>
  <c r="G1289" i="1"/>
  <c r="H1289" i="1" s="1"/>
  <c r="G1290" i="1"/>
  <c r="H1290" i="1" s="1"/>
  <c r="G1291" i="1"/>
  <c r="H1291" i="1" s="1"/>
  <c r="G1292" i="1"/>
  <c r="H1292" i="1" s="1"/>
  <c r="G1293" i="1"/>
  <c r="H1293" i="1" s="1"/>
  <c r="G1294" i="1"/>
  <c r="H1294" i="1" s="1"/>
  <c r="G1295" i="1"/>
  <c r="H1295" i="1" s="1"/>
  <c r="G1296" i="1"/>
  <c r="H1296" i="1" s="1"/>
  <c r="G1297" i="1"/>
  <c r="H1297" i="1" s="1"/>
  <c r="G1298" i="1"/>
  <c r="H1298" i="1" s="1"/>
  <c r="G1299" i="1"/>
  <c r="H1299" i="1" s="1"/>
  <c r="G1300" i="1"/>
  <c r="H1300" i="1" s="1"/>
  <c r="G1301" i="1"/>
  <c r="H1301" i="1" s="1"/>
  <c r="G1302" i="1"/>
  <c r="H1302" i="1" s="1"/>
  <c r="G1303" i="1"/>
  <c r="H1303" i="1" s="1"/>
  <c r="G1304" i="1"/>
  <c r="H1304" i="1" s="1"/>
  <c r="G1305" i="1"/>
  <c r="H1305" i="1" s="1"/>
  <c r="G1306" i="1"/>
  <c r="H1306" i="1" s="1"/>
  <c r="G1307" i="1"/>
  <c r="H1307" i="1" s="1"/>
  <c r="G1308" i="1"/>
  <c r="H1308" i="1" s="1"/>
  <c r="G1309" i="1"/>
  <c r="H1309" i="1" s="1"/>
  <c r="G1310" i="1"/>
  <c r="H1310" i="1" s="1"/>
  <c r="G1311" i="1"/>
  <c r="H1311" i="1" s="1"/>
  <c r="G1312" i="1"/>
  <c r="H1312" i="1" s="1"/>
  <c r="G1313" i="1"/>
  <c r="H1313" i="1" s="1"/>
  <c r="G1314" i="1"/>
  <c r="H1314" i="1" s="1"/>
  <c r="G1315" i="1"/>
  <c r="H1315" i="1" s="1"/>
  <c r="G1316" i="1"/>
  <c r="H1316" i="1" s="1"/>
  <c r="G1317" i="1"/>
  <c r="H1317" i="1" s="1"/>
  <c r="G1318" i="1"/>
  <c r="H1318" i="1" s="1"/>
  <c r="G1319" i="1"/>
  <c r="H1319" i="1" s="1"/>
  <c r="G1320" i="1"/>
  <c r="H1320" i="1" s="1"/>
  <c r="G1321" i="1"/>
  <c r="H1321" i="1" s="1"/>
  <c r="G1322" i="1"/>
  <c r="H1322" i="1" s="1"/>
  <c r="G1323" i="1"/>
  <c r="H1323" i="1" s="1"/>
  <c r="G1324" i="1"/>
  <c r="H1324" i="1" s="1"/>
  <c r="G1325" i="1"/>
  <c r="H1325" i="1" s="1"/>
  <c r="G1326" i="1"/>
  <c r="H1326" i="1" s="1"/>
  <c r="G1327" i="1"/>
  <c r="H1327" i="1" s="1"/>
  <c r="G1328" i="1"/>
  <c r="H1328" i="1" s="1"/>
  <c r="G1329" i="1"/>
  <c r="H1329" i="1" s="1"/>
  <c r="G1330" i="1"/>
  <c r="H1330" i="1" s="1"/>
  <c r="G1331" i="1"/>
  <c r="H1331" i="1" s="1"/>
  <c r="G1332" i="1"/>
  <c r="H1332" i="1" s="1"/>
  <c r="G1333" i="1"/>
  <c r="H1333" i="1" s="1"/>
  <c r="G1334" i="1"/>
  <c r="H1334" i="1" s="1"/>
  <c r="G1335" i="1"/>
  <c r="H1335" i="1" s="1"/>
  <c r="G1336" i="1"/>
  <c r="H1336" i="1" s="1"/>
  <c r="G1337" i="1"/>
  <c r="H1337" i="1" s="1"/>
  <c r="G1338" i="1"/>
  <c r="H1338" i="1" s="1"/>
  <c r="G1339" i="1"/>
  <c r="H1339" i="1" s="1"/>
  <c r="G1340" i="1"/>
  <c r="H1340" i="1" s="1"/>
  <c r="G1341" i="1"/>
  <c r="H1341" i="1" s="1"/>
  <c r="G1342" i="1"/>
  <c r="H1342" i="1" s="1"/>
  <c r="G1343" i="1"/>
  <c r="H1343" i="1" s="1"/>
  <c r="G1344" i="1"/>
  <c r="H1344" i="1" s="1"/>
  <c r="G1345" i="1"/>
  <c r="H1345" i="1" s="1"/>
  <c r="G1346" i="1"/>
  <c r="H1346" i="1" s="1"/>
  <c r="G1347" i="1"/>
  <c r="H1347" i="1" s="1"/>
  <c r="G1348" i="1"/>
  <c r="H1348" i="1" s="1"/>
  <c r="G1349" i="1"/>
  <c r="H1349" i="1" s="1"/>
  <c r="G1350" i="1"/>
  <c r="H1350" i="1" s="1"/>
  <c r="G1351" i="1"/>
  <c r="H1351" i="1" s="1"/>
  <c r="G1352" i="1"/>
  <c r="H1352" i="1" s="1"/>
  <c r="G1353" i="1"/>
  <c r="H1353" i="1" s="1"/>
  <c r="G1354" i="1"/>
  <c r="H1354" i="1" s="1"/>
  <c r="G1355" i="1"/>
  <c r="H1355" i="1" s="1"/>
  <c r="G1356" i="1"/>
  <c r="H1356" i="1" s="1"/>
  <c r="G1357" i="1"/>
  <c r="H1357" i="1" s="1"/>
  <c r="G1358" i="1"/>
  <c r="H1358" i="1" s="1"/>
  <c r="G1359" i="1"/>
  <c r="H1359" i="1" s="1"/>
  <c r="G1360" i="1"/>
  <c r="H1360" i="1" s="1"/>
  <c r="G1361" i="1"/>
  <c r="H1361" i="1" s="1"/>
  <c r="G1362" i="1"/>
  <c r="H1362" i="1" s="1"/>
  <c r="G1363" i="1"/>
  <c r="H1363" i="1" s="1"/>
  <c r="G1364" i="1"/>
  <c r="H1364" i="1" s="1"/>
  <c r="G1365" i="1"/>
  <c r="H1365" i="1" s="1"/>
  <c r="G1366" i="1"/>
  <c r="H1366" i="1" s="1"/>
  <c r="G1367" i="1"/>
  <c r="H1367" i="1" s="1"/>
  <c r="G1368" i="1"/>
  <c r="H1368" i="1" s="1"/>
  <c r="G1369" i="1"/>
  <c r="H1369" i="1" s="1"/>
  <c r="G1370" i="1"/>
  <c r="H1370" i="1" s="1"/>
  <c r="G1371" i="1"/>
  <c r="H1371" i="1" s="1"/>
  <c r="G1372" i="1"/>
  <c r="H1372" i="1" s="1"/>
  <c r="G1373" i="1"/>
  <c r="H1373" i="1" s="1"/>
  <c r="G1374" i="1"/>
  <c r="H1374" i="1" s="1"/>
  <c r="G1375" i="1"/>
  <c r="H1375" i="1" s="1"/>
  <c r="G1376" i="1"/>
  <c r="H1376" i="1" s="1"/>
  <c r="G1377" i="1"/>
  <c r="H1377" i="1" s="1"/>
  <c r="G1378" i="1"/>
  <c r="H1378" i="1" s="1"/>
  <c r="G1379" i="1"/>
  <c r="H1379" i="1" s="1"/>
  <c r="G1380" i="1"/>
  <c r="H1380" i="1" s="1"/>
  <c r="G1381" i="1"/>
  <c r="H1381" i="1" s="1"/>
  <c r="G1382" i="1"/>
  <c r="H1382" i="1" s="1"/>
  <c r="G1383" i="1"/>
  <c r="H1383" i="1" s="1"/>
  <c r="G1384" i="1"/>
  <c r="H1384" i="1" s="1"/>
  <c r="G1385" i="1"/>
  <c r="H1385" i="1" s="1"/>
  <c r="G1386" i="1"/>
  <c r="H1386" i="1" s="1"/>
  <c r="G1387" i="1"/>
  <c r="H1387" i="1" s="1"/>
  <c r="G1388" i="1"/>
  <c r="H1388" i="1" s="1"/>
  <c r="G1389" i="1"/>
  <c r="H1389" i="1" s="1"/>
  <c r="G1390" i="1"/>
  <c r="H1390" i="1" s="1"/>
  <c r="G1391" i="1"/>
  <c r="H1391" i="1" s="1"/>
  <c r="G1392" i="1"/>
  <c r="H1392" i="1" s="1"/>
  <c r="G1393" i="1"/>
  <c r="H1393" i="1" s="1"/>
  <c r="G1394" i="1"/>
  <c r="H1394" i="1" s="1"/>
  <c r="G1395" i="1"/>
  <c r="H1395" i="1" s="1"/>
  <c r="G1396" i="1"/>
  <c r="H1396" i="1" s="1"/>
  <c r="G1397" i="1"/>
  <c r="H1397" i="1" s="1"/>
  <c r="G1398" i="1"/>
  <c r="H1398" i="1" s="1"/>
  <c r="G1399" i="1"/>
  <c r="H1399" i="1" s="1"/>
  <c r="G1400" i="1"/>
  <c r="H1400" i="1" s="1"/>
  <c r="G1401" i="1"/>
  <c r="H1401" i="1" s="1"/>
  <c r="G1402" i="1"/>
  <c r="H1402" i="1" s="1"/>
  <c r="G1403" i="1"/>
  <c r="H1403" i="1" s="1"/>
  <c r="G1404" i="1"/>
  <c r="H1404" i="1" s="1"/>
  <c r="G1405" i="1"/>
  <c r="H1405" i="1" s="1"/>
  <c r="G1406" i="1"/>
  <c r="H1406" i="1" s="1"/>
  <c r="G1407" i="1"/>
  <c r="H1407" i="1" s="1"/>
  <c r="G1408" i="1"/>
  <c r="H1408" i="1" s="1"/>
  <c r="G1409" i="1"/>
  <c r="H1409" i="1" s="1"/>
  <c r="G1410" i="1"/>
  <c r="H1410" i="1" s="1"/>
  <c r="G1411" i="1"/>
  <c r="H1411" i="1" s="1"/>
  <c r="G1412" i="1"/>
  <c r="H1412" i="1" s="1"/>
  <c r="G1413" i="1"/>
  <c r="H1413" i="1" s="1"/>
  <c r="G1414" i="1"/>
  <c r="H1414" i="1" s="1"/>
  <c r="G1415" i="1"/>
  <c r="H1415" i="1" s="1"/>
  <c r="G1416" i="1"/>
  <c r="H1416" i="1" s="1"/>
  <c r="G1417" i="1"/>
  <c r="H1417" i="1" s="1"/>
  <c r="G1418" i="1"/>
  <c r="H1418" i="1" s="1"/>
  <c r="G1419" i="1"/>
  <c r="H1419" i="1" s="1"/>
  <c r="G1420" i="1"/>
  <c r="H1420" i="1" s="1"/>
  <c r="G1421" i="1"/>
  <c r="H1421" i="1" s="1"/>
  <c r="G1422" i="1"/>
  <c r="H1422" i="1" s="1"/>
  <c r="G1423" i="1"/>
  <c r="H1423" i="1" s="1"/>
  <c r="G1424" i="1"/>
  <c r="H1424" i="1" s="1"/>
  <c r="G1425" i="1"/>
  <c r="H1425" i="1" s="1"/>
  <c r="G1426" i="1"/>
  <c r="H1426" i="1" s="1"/>
  <c r="G1427" i="1"/>
  <c r="H1427" i="1" s="1"/>
  <c r="G1428" i="1"/>
  <c r="H1428" i="1" s="1"/>
  <c r="G1429" i="1"/>
  <c r="H1429" i="1" s="1"/>
  <c r="G1430" i="1"/>
  <c r="H1430" i="1" s="1"/>
  <c r="G1431" i="1"/>
  <c r="H1431" i="1" s="1"/>
  <c r="G1432" i="1"/>
  <c r="H1432" i="1" s="1"/>
  <c r="G1433" i="1"/>
  <c r="H1433" i="1" s="1"/>
  <c r="G1434" i="1"/>
  <c r="H1434" i="1" s="1"/>
  <c r="G1435" i="1"/>
  <c r="H1435" i="1" s="1"/>
  <c r="G1436" i="1"/>
  <c r="H1436" i="1" s="1"/>
  <c r="G1437" i="1"/>
  <c r="H1437" i="1" s="1"/>
  <c r="G1438" i="1"/>
  <c r="H1438" i="1" s="1"/>
  <c r="G1439" i="1"/>
  <c r="H1439" i="1" s="1"/>
  <c r="G1440" i="1"/>
  <c r="H1440" i="1" s="1"/>
  <c r="G1441" i="1"/>
  <c r="H1441" i="1" s="1"/>
  <c r="G1442" i="1"/>
  <c r="H1442" i="1" s="1"/>
  <c r="G1443" i="1"/>
  <c r="H1443" i="1" s="1"/>
  <c r="G1444" i="1"/>
  <c r="H1444" i="1" s="1"/>
  <c r="G1445" i="1"/>
  <c r="H1445" i="1" s="1"/>
  <c r="G1446" i="1"/>
  <c r="H1446" i="1" s="1"/>
  <c r="G1447" i="1"/>
  <c r="H1447" i="1" s="1"/>
  <c r="G1448" i="1"/>
  <c r="H1448" i="1" s="1"/>
  <c r="G1449" i="1"/>
  <c r="H1449" i="1" s="1"/>
  <c r="G1450" i="1"/>
  <c r="H1450" i="1" s="1"/>
  <c r="G1451" i="1"/>
  <c r="H1451" i="1" s="1"/>
  <c r="G1452" i="1"/>
  <c r="H1452" i="1" s="1"/>
  <c r="G1453" i="1"/>
  <c r="H1453" i="1" s="1"/>
  <c r="G1454" i="1"/>
  <c r="H1454" i="1" s="1"/>
  <c r="G1455" i="1"/>
  <c r="H1455" i="1" s="1"/>
  <c r="G1456" i="1"/>
  <c r="H1456" i="1" s="1"/>
  <c r="G1457" i="1"/>
  <c r="H1457" i="1" s="1"/>
  <c r="G1458" i="1"/>
  <c r="H1458" i="1" s="1"/>
  <c r="G1459" i="1"/>
  <c r="H1459" i="1" s="1"/>
  <c r="G1460" i="1"/>
  <c r="H1460" i="1" s="1"/>
  <c r="G1461" i="1"/>
  <c r="H1461" i="1" s="1"/>
  <c r="G1462" i="1"/>
  <c r="H1462" i="1" s="1"/>
  <c r="G1463" i="1"/>
  <c r="H1463" i="1" s="1"/>
  <c r="G1464" i="1"/>
  <c r="H1464" i="1" s="1"/>
  <c r="G1465" i="1"/>
  <c r="H1465" i="1" s="1"/>
  <c r="G1466" i="1"/>
  <c r="H1466" i="1" s="1"/>
  <c r="G1467" i="1"/>
  <c r="H1467" i="1" s="1"/>
  <c r="G1468" i="1"/>
  <c r="H1468" i="1" s="1"/>
  <c r="G1469" i="1"/>
  <c r="H1469" i="1" s="1"/>
  <c r="G1470" i="1"/>
  <c r="H1470" i="1" s="1"/>
  <c r="G1471" i="1"/>
  <c r="H1471" i="1" s="1"/>
  <c r="G1472" i="1"/>
  <c r="H1472" i="1" s="1"/>
  <c r="G1473" i="1"/>
  <c r="H1473" i="1" s="1"/>
  <c r="G1474" i="1"/>
  <c r="H1474" i="1" s="1"/>
  <c r="G1475" i="1"/>
  <c r="H1475" i="1" s="1"/>
  <c r="G1476" i="1"/>
  <c r="H1476" i="1" s="1"/>
  <c r="G1477" i="1"/>
  <c r="H1477" i="1" s="1"/>
  <c r="G1478" i="1"/>
  <c r="H1478" i="1" s="1"/>
  <c r="G1479" i="1"/>
  <c r="H1479" i="1" s="1"/>
  <c r="G1480" i="1"/>
  <c r="H1480" i="1" s="1"/>
  <c r="G1481" i="1"/>
  <c r="H1481" i="1" s="1"/>
  <c r="G1482" i="1"/>
  <c r="H1482" i="1" s="1"/>
  <c r="G1483" i="1"/>
  <c r="H1483" i="1" s="1"/>
  <c r="G1484" i="1"/>
  <c r="H1484" i="1" s="1"/>
  <c r="G1485" i="1"/>
  <c r="H1485" i="1" s="1"/>
  <c r="G1486" i="1"/>
  <c r="H1486" i="1" s="1"/>
  <c r="G1487" i="1"/>
  <c r="H1487" i="1" s="1"/>
  <c r="G1488" i="1"/>
  <c r="H1488" i="1" s="1"/>
  <c r="G1489" i="1"/>
  <c r="H1489" i="1" s="1"/>
  <c r="G1490" i="1"/>
  <c r="H1490" i="1" s="1"/>
  <c r="G1491" i="1"/>
  <c r="H1491" i="1" s="1"/>
  <c r="G1492" i="1"/>
  <c r="H1492" i="1" s="1"/>
  <c r="G1493" i="1"/>
  <c r="H1493" i="1" s="1"/>
  <c r="G1494" i="1"/>
  <c r="H1494" i="1" s="1"/>
  <c r="G1495" i="1"/>
  <c r="H1495" i="1" s="1"/>
  <c r="G1496" i="1"/>
  <c r="H1496" i="1" s="1"/>
  <c r="G1497" i="1"/>
  <c r="H1497" i="1" s="1"/>
  <c r="G1498" i="1"/>
  <c r="H1498" i="1" s="1"/>
  <c r="G1499" i="1"/>
  <c r="H1499" i="1" s="1"/>
  <c r="G1500" i="1"/>
  <c r="H1500" i="1" s="1"/>
  <c r="G1501" i="1"/>
  <c r="H1501" i="1" s="1"/>
  <c r="G1502" i="1"/>
  <c r="H1502" i="1" s="1"/>
  <c r="G1503" i="1"/>
  <c r="H1503" i="1" s="1"/>
  <c r="G1504" i="1"/>
  <c r="H1504" i="1" s="1"/>
  <c r="G1505" i="1"/>
  <c r="H1505" i="1" s="1"/>
  <c r="G1506" i="1"/>
  <c r="H1506" i="1" s="1"/>
  <c r="G1507" i="1"/>
  <c r="H1507" i="1" s="1"/>
  <c r="G1508" i="1"/>
  <c r="H1508" i="1" s="1"/>
  <c r="G1509" i="1"/>
  <c r="H1509" i="1" s="1"/>
  <c r="G1510" i="1"/>
  <c r="H1510" i="1" s="1"/>
  <c r="G1511" i="1"/>
  <c r="H1511" i="1" s="1"/>
  <c r="G1512" i="1"/>
  <c r="H1512" i="1" s="1"/>
  <c r="G1513" i="1"/>
  <c r="H1513" i="1" s="1"/>
  <c r="G1514" i="1"/>
  <c r="H1514" i="1" s="1"/>
  <c r="G1515" i="1"/>
  <c r="H1515" i="1" s="1"/>
  <c r="G1516" i="1"/>
  <c r="H1516" i="1" s="1"/>
  <c r="G1517" i="1"/>
  <c r="H1517" i="1" s="1"/>
  <c r="G1518" i="1"/>
  <c r="H1518" i="1" s="1"/>
  <c r="G1519" i="1"/>
  <c r="H1519" i="1" s="1"/>
  <c r="G1520" i="1"/>
  <c r="H1520" i="1" s="1"/>
  <c r="G1521" i="1"/>
  <c r="H1521" i="1" s="1"/>
  <c r="G1522" i="1"/>
  <c r="H1522" i="1" s="1"/>
  <c r="G1523" i="1"/>
  <c r="H1523" i="1" s="1"/>
  <c r="G1524" i="1"/>
  <c r="H1524" i="1" s="1"/>
  <c r="G1525" i="1"/>
  <c r="H1525" i="1" s="1"/>
  <c r="G1526" i="1"/>
  <c r="H1526" i="1" s="1"/>
  <c r="G1527" i="1"/>
  <c r="H1527" i="1" s="1"/>
  <c r="G1528" i="1"/>
  <c r="H1528" i="1" s="1"/>
  <c r="G1529" i="1"/>
  <c r="H1529" i="1" s="1"/>
  <c r="G1530" i="1"/>
  <c r="H1530" i="1" s="1"/>
  <c r="G1531" i="1"/>
  <c r="H1531" i="1" s="1"/>
  <c r="G1532" i="1"/>
  <c r="H1532" i="1" s="1"/>
  <c r="G1533" i="1"/>
  <c r="H1533" i="1" s="1"/>
  <c r="G1534" i="1"/>
  <c r="H1534" i="1" s="1"/>
  <c r="G1535" i="1"/>
  <c r="H1535" i="1" s="1"/>
  <c r="G1536" i="1"/>
  <c r="H1536" i="1" s="1"/>
  <c r="G1537" i="1"/>
  <c r="H1537" i="1" s="1"/>
  <c r="G1538" i="1"/>
  <c r="H1538" i="1" s="1"/>
  <c r="G1539" i="1"/>
  <c r="H1539" i="1" s="1"/>
  <c r="G1540" i="1"/>
  <c r="H1540" i="1" s="1"/>
  <c r="G1541" i="1"/>
  <c r="H1541" i="1" s="1"/>
  <c r="G1542" i="1"/>
  <c r="H1542" i="1" s="1"/>
  <c r="G1543" i="1"/>
  <c r="H1543" i="1" s="1"/>
  <c r="G1544" i="1"/>
  <c r="H1544" i="1" s="1"/>
  <c r="G1545" i="1"/>
  <c r="H1545" i="1" s="1"/>
  <c r="G1546" i="1"/>
  <c r="H1546" i="1" s="1"/>
  <c r="G1547" i="1"/>
  <c r="H1547" i="1" s="1"/>
  <c r="G1548" i="1"/>
  <c r="H1548" i="1" s="1"/>
  <c r="G1549" i="1"/>
  <c r="H1549" i="1" s="1"/>
  <c r="G1550" i="1"/>
  <c r="H1550" i="1" s="1"/>
  <c r="G1551" i="1"/>
  <c r="H1551" i="1" s="1"/>
  <c r="G1552" i="1"/>
  <c r="H1552" i="1" s="1"/>
  <c r="G1553" i="1"/>
  <c r="H1553" i="1" s="1"/>
  <c r="G1554" i="1"/>
  <c r="H1554" i="1" s="1"/>
  <c r="G1555" i="1"/>
  <c r="H1555" i="1" s="1"/>
  <c r="G1556" i="1"/>
  <c r="H1556" i="1" s="1"/>
  <c r="G1557" i="1"/>
  <c r="H1557" i="1" s="1"/>
  <c r="G1558" i="1"/>
  <c r="H1558" i="1" s="1"/>
  <c r="G1559" i="1"/>
  <c r="H1559" i="1" s="1"/>
  <c r="G1560" i="1"/>
  <c r="H1560" i="1" s="1"/>
  <c r="G1561" i="1"/>
  <c r="H1561" i="1" s="1"/>
  <c r="G1562" i="1"/>
  <c r="H1562" i="1" s="1"/>
  <c r="G1563" i="1"/>
  <c r="H1563" i="1" s="1"/>
  <c r="G1564" i="1"/>
  <c r="H1564" i="1" s="1"/>
  <c r="G1565" i="1"/>
  <c r="H1565" i="1" s="1"/>
  <c r="G1566" i="1"/>
  <c r="H1566" i="1" s="1"/>
  <c r="G1567" i="1"/>
  <c r="H1567" i="1" s="1"/>
  <c r="G1568" i="1"/>
  <c r="H1568" i="1" s="1"/>
  <c r="G1569" i="1"/>
  <c r="H1569" i="1" s="1"/>
  <c r="G1570" i="1"/>
  <c r="H1570" i="1" s="1"/>
  <c r="G1571" i="1"/>
  <c r="H1571" i="1" s="1"/>
  <c r="G1572" i="1"/>
  <c r="H1572" i="1" s="1"/>
  <c r="G1573" i="1"/>
  <c r="H1573" i="1" s="1"/>
  <c r="G1574" i="1"/>
  <c r="H1574" i="1" s="1"/>
  <c r="G1575" i="1"/>
  <c r="H1575" i="1" s="1"/>
  <c r="G1576" i="1"/>
  <c r="H1576" i="1" s="1"/>
  <c r="G1577" i="1"/>
  <c r="H1577" i="1" s="1"/>
  <c r="G1578" i="1"/>
  <c r="H1578" i="1" s="1"/>
  <c r="G1579" i="1"/>
  <c r="H1579" i="1" s="1"/>
  <c r="G1580" i="1"/>
  <c r="H1580" i="1" s="1"/>
  <c r="G1581" i="1"/>
  <c r="H1581" i="1" s="1"/>
  <c r="G1582" i="1"/>
  <c r="H1582" i="1" s="1"/>
  <c r="G1583" i="1"/>
  <c r="H1583" i="1" s="1"/>
  <c r="G1584" i="1"/>
  <c r="H1584" i="1" s="1"/>
  <c r="G1585" i="1"/>
  <c r="H1585" i="1" s="1"/>
  <c r="G1586" i="1"/>
  <c r="H1586" i="1" s="1"/>
  <c r="G1587" i="1"/>
  <c r="H1587" i="1" s="1"/>
  <c r="G1588" i="1"/>
  <c r="H1588" i="1" s="1"/>
  <c r="G1589" i="1"/>
  <c r="H1589" i="1" s="1"/>
  <c r="G1590" i="1"/>
  <c r="H1590" i="1" s="1"/>
  <c r="G1591" i="1"/>
  <c r="H1591" i="1" s="1"/>
  <c r="G1592" i="1"/>
  <c r="H1592" i="1" s="1"/>
  <c r="G1593" i="1"/>
  <c r="H1593" i="1" s="1"/>
  <c r="G1594" i="1"/>
  <c r="H1594" i="1" s="1"/>
  <c r="G1595" i="1"/>
  <c r="H1595" i="1" s="1"/>
  <c r="G1596" i="1"/>
  <c r="H1596" i="1" s="1"/>
  <c r="G1597" i="1"/>
  <c r="H1597" i="1" s="1"/>
  <c r="G1598" i="1"/>
  <c r="H1598" i="1" s="1"/>
  <c r="G1599" i="1"/>
  <c r="H1599" i="1" s="1"/>
  <c r="G1600" i="1"/>
  <c r="H1600" i="1" s="1"/>
  <c r="G1601" i="1"/>
  <c r="H1601" i="1" s="1"/>
  <c r="G1602" i="1"/>
  <c r="H1602" i="1" s="1"/>
  <c r="G1603" i="1"/>
  <c r="H1603" i="1" s="1"/>
  <c r="G1604" i="1"/>
  <c r="H1604" i="1" s="1"/>
  <c r="G1605" i="1"/>
  <c r="H1605" i="1" s="1"/>
  <c r="G1606" i="1"/>
  <c r="H1606" i="1" s="1"/>
  <c r="G1607" i="1"/>
  <c r="H1607" i="1" s="1"/>
  <c r="G1608" i="1"/>
  <c r="H1608" i="1" s="1"/>
  <c r="G1609" i="1"/>
  <c r="H1609" i="1" s="1"/>
  <c r="G1610" i="1"/>
  <c r="H1610" i="1" s="1"/>
  <c r="G1611" i="1"/>
  <c r="H1611" i="1" s="1"/>
  <c r="G1612" i="1"/>
  <c r="H1612" i="1" s="1"/>
  <c r="G1613" i="1"/>
  <c r="H1613" i="1" s="1"/>
  <c r="G1614" i="1"/>
  <c r="H1614" i="1" s="1"/>
  <c r="G1615" i="1"/>
  <c r="H1615" i="1" s="1"/>
  <c r="G1616" i="1"/>
  <c r="H1616" i="1" s="1"/>
  <c r="G1617" i="1"/>
  <c r="H1617" i="1" s="1"/>
  <c r="G1618" i="1"/>
  <c r="H1618" i="1" s="1"/>
  <c r="G1619" i="1"/>
  <c r="H1619" i="1" s="1"/>
  <c r="G1620" i="1"/>
  <c r="H1620" i="1" s="1"/>
  <c r="G1621" i="1"/>
  <c r="H1621" i="1" s="1"/>
  <c r="G1622" i="1"/>
  <c r="H1622" i="1" s="1"/>
  <c r="G1623" i="1"/>
  <c r="H1623" i="1" s="1"/>
  <c r="G1624" i="1"/>
  <c r="H1624" i="1" s="1"/>
  <c r="G1625" i="1"/>
  <c r="H1625" i="1" s="1"/>
  <c r="G1626" i="1"/>
  <c r="H1626" i="1" s="1"/>
  <c r="G1627" i="1"/>
  <c r="H1627" i="1" s="1"/>
  <c r="G1628" i="1"/>
  <c r="H1628" i="1" s="1"/>
  <c r="G1629" i="1"/>
  <c r="H1629" i="1" s="1"/>
  <c r="G1630" i="1"/>
  <c r="H1630" i="1" s="1"/>
  <c r="G1631" i="1"/>
  <c r="H1631" i="1" s="1"/>
  <c r="G1632" i="1"/>
  <c r="H1632" i="1" s="1"/>
  <c r="G1633" i="1"/>
  <c r="H1633" i="1" s="1"/>
  <c r="G1634" i="1"/>
  <c r="H1634" i="1" s="1"/>
  <c r="G1635" i="1"/>
  <c r="H1635" i="1" s="1"/>
  <c r="G1636" i="1"/>
  <c r="H1636" i="1" s="1"/>
  <c r="G1637" i="1"/>
  <c r="H1637" i="1" s="1"/>
  <c r="G1638" i="1"/>
  <c r="H1638" i="1" s="1"/>
  <c r="G1639" i="1"/>
  <c r="H1639" i="1" s="1"/>
  <c r="G1640" i="1"/>
  <c r="H1640" i="1" s="1"/>
  <c r="G1641" i="1"/>
  <c r="H1641" i="1" s="1"/>
  <c r="G1642" i="1"/>
  <c r="H1642" i="1" s="1"/>
  <c r="G1643" i="1"/>
  <c r="H1643" i="1" s="1"/>
  <c r="G1644" i="1"/>
  <c r="H1644" i="1" s="1"/>
  <c r="G1645" i="1"/>
  <c r="H1645" i="1" s="1"/>
  <c r="G1646" i="1"/>
  <c r="H1646" i="1" s="1"/>
  <c r="G1647" i="1"/>
  <c r="H1647" i="1" s="1"/>
  <c r="G1648" i="1"/>
  <c r="H1648" i="1" s="1"/>
  <c r="G1649" i="1"/>
  <c r="H1649" i="1" s="1"/>
  <c r="G1650" i="1"/>
  <c r="H1650" i="1" s="1"/>
  <c r="G1651" i="1"/>
  <c r="H1651" i="1" s="1"/>
  <c r="G1652" i="1"/>
  <c r="H1652" i="1" s="1"/>
  <c r="G1653" i="1"/>
  <c r="H1653" i="1" s="1"/>
  <c r="G1654" i="1"/>
  <c r="H1654" i="1" s="1"/>
  <c r="G1655" i="1"/>
  <c r="H1655" i="1" s="1"/>
  <c r="G1656" i="1"/>
  <c r="H1656" i="1" s="1"/>
  <c r="G1657" i="1"/>
  <c r="H1657" i="1" s="1"/>
  <c r="G1658" i="1"/>
  <c r="H1658" i="1" s="1"/>
  <c r="G1659" i="1"/>
  <c r="H1659" i="1" s="1"/>
  <c r="G1660" i="1"/>
  <c r="H1660" i="1" s="1"/>
  <c r="G1661" i="1"/>
  <c r="H1661" i="1" s="1"/>
  <c r="G1662" i="1"/>
  <c r="H1662" i="1" s="1"/>
  <c r="G1663" i="1"/>
  <c r="H1663" i="1" s="1"/>
  <c r="G1664" i="1"/>
  <c r="H1664" i="1" s="1"/>
  <c r="G1665" i="1"/>
  <c r="H1665" i="1" s="1"/>
  <c r="G1666" i="1"/>
  <c r="H1666" i="1" s="1"/>
  <c r="G1667" i="1"/>
  <c r="H1667" i="1" s="1"/>
  <c r="G1668" i="1"/>
  <c r="H1668" i="1" s="1"/>
  <c r="G1669" i="1"/>
  <c r="H1669" i="1" s="1"/>
  <c r="G1670" i="1"/>
  <c r="H1670" i="1" s="1"/>
  <c r="G1671" i="1"/>
  <c r="H1671" i="1" s="1"/>
  <c r="G1672" i="1"/>
  <c r="H1672" i="1" s="1"/>
  <c r="G1673" i="1"/>
  <c r="H1673" i="1" s="1"/>
  <c r="G1674" i="1"/>
  <c r="H1674" i="1" s="1"/>
  <c r="G1675" i="1"/>
  <c r="H1675" i="1" s="1"/>
  <c r="G1676" i="1"/>
  <c r="H1676" i="1" s="1"/>
  <c r="G1677" i="1"/>
  <c r="H1677" i="1" s="1"/>
  <c r="G1678" i="1"/>
  <c r="H1678" i="1" s="1"/>
  <c r="G1679" i="1"/>
  <c r="H1679" i="1" s="1"/>
  <c r="G1680" i="1"/>
  <c r="H1680" i="1" s="1"/>
  <c r="G1681" i="1"/>
  <c r="H1681" i="1" s="1"/>
  <c r="G1682" i="1"/>
  <c r="H1682" i="1" s="1"/>
  <c r="G1683" i="1"/>
  <c r="H1683" i="1" s="1"/>
  <c r="G1684" i="1"/>
  <c r="H1684" i="1" s="1"/>
  <c r="G1685" i="1"/>
  <c r="H1685" i="1" s="1"/>
  <c r="G1686" i="1"/>
  <c r="H1686" i="1" s="1"/>
  <c r="G1687" i="1"/>
  <c r="H1687" i="1" s="1"/>
  <c r="G1688" i="1"/>
  <c r="H1688" i="1" s="1"/>
  <c r="G1689" i="1"/>
  <c r="H1689" i="1" s="1"/>
  <c r="G1690" i="1"/>
  <c r="H1690" i="1" s="1"/>
  <c r="G1691" i="1"/>
  <c r="H1691" i="1" s="1"/>
  <c r="G1692" i="1"/>
  <c r="H1692" i="1" s="1"/>
  <c r="G1693" i="1"/>
  <c r="H1693" i="1" s="1"/>
  <c r="G1694" i="1"/>
  <c r="H1694" i="1" s="1"/>
  <c r="G1695" i="1"/>
  <c r="H1695" i="1" s="1"/>
  <c r="G1696" i="1"/>
  <c r="H1696" i="1" s="1"/>
  <c r="G1697" i="1"/>
  <c r="H1697" i="1" s="1"/>
  <c r="G1698" i="1"/>
  <c r="H1698" i="1" s="1"/>
  <c r="G1699" i="1"/>
  <c r="H1699" i="1" s="1"/>
  <c r="G1700" i="1"/>
  <c r="H1700" i="1" s="1"/>
  <c r="G1701" i="1"/>
  <c r="H1701" i="1" s="1"/>
  <c r="G1702" i="1"/>
  <c r="H1702" i="1" s="1"/>
  <c r="G1703" i="1"/>
  <c r="H1703" i="1" s="1"/>
  <c r="G1704" i="1"/>
  <c r="H1704" i="1" s="1"/>
  <c r="G1705" i="1"/>
  <c r="H1705" i="1" s="1"/>
  <c r="G1706" i="1"/>
  <c r="H1706" i="1" s="1"/>
  <c r="G1707" i="1"/>
  <c r="H1707" i="1" s="1"/>
  <c r="G1708" i="1"/>
  <c r="H1708" i="1" s="1"/>
  <c r="G1709" i="1"/>
  <c r="H1709" i="1" s="1"/>
  <c r="G1710" i="1"/>
  <c r="H1710" i="1" s="1"/>
  <c r="G1711" i="1"/>
  <c r="H1711" i="1" s="1"/>
  <c r="G1712" i="1"/>
  <c r="H1712" i="1" s="1"/>
  <c r="G1713" i="1"/>
  <c r="H1713" i="1" s="1"/>
  <c r="G1714" i="1"/>
  <c r="H1714" i="1" s="1"/>
  <c r="G1715" i="1"/>
  <c r="H1715" i="1" s="1"/>
  <c r="G1716" i="1"/>
  <c r="H1716" i="1" s="1"/>
  <c r="G1717" i="1"/>
  <c r="H1717" i="1" s="1"/>
  <c r="G1718" i="1"/>
  <c r="H1718" i="1" s="1"/>
  <c r="G1719" i="1"/>
  <c r="H1719" i="1" s="1"/>
  <c r="G1720" i="1"/>
  <c r="H1720" i="1" s="1"/>
  <c r="G1721" i="1"/>
  <c r="H1721" i="1" s="1"/>
  <c r="G1722" i="1"/>
  <c r="H1722" i="1" s="1"/>
  <c r="G1723" i="1"/>
  <c r="H1723" i="1" s="1"/>
  <c r="G1724" i="1"/>
  <c r="H1724" i="1" s="1"/>
  <c r="G1725" i="1"/>
  <c r="H1725" i="1" s="1"/>
  <c r="G1726" i="1"/>
  <c r="H1726" i="1" s="1"/>
  <c r="G1727" i="1"/>
  <c r="H1727" i="1" s="1"/>
  <c r="G1728" i="1"/>
  <c r="H1728" i="1" s="1"/>
  <c r="G1729" i="1"/>
  <c r="H1729" i="1" s="1"/>
  <c r="G1730" i="1"/>
  <c r="H1730" i="1" s="1"/>
  <c r="G1731" i="1"/>
  <c r="H1731" i="1" s="1"/>
  <c r="G1732" i="1"/>
  <c r="H1732" i="1" s="1"/>
  <c r="G1733" i="1"/>
  <c r="H1733" i="1" s="1"/>
  <c r="G1734" i="1"/>
  <c r="H1734" i="1" s="1"/>
  <c r="G1735" i="1"/>
  <c r="H1735" i="1" s="1"/>
  <c r="G1736" i="1"/>
  <c r="H1736" i="1" s="1"/>
  <c r="G1737" i="1"/>
  <c r="H1737" i="1" s="1"/>
  <c r="G1738" i="1"/>
  <c r="H1738" i="1" s="1"/>
  <c r="G1739" i="1"/>
  <c r="H1739" i="1" s="1"/>
  <c r="G1740" i="1"/>
  <c r="H1740" i="1" s="1"/>
  <c r="G1741" i="1"/>
  <c r="H1741" i="1" s="1"/>
  <c r="G1742" i="1"/>
  <c r="H1742" i="1" s="1"/>
  <c r="G1743" i="1"/>
  <c r="H1743" i="1" s="1"/>
  <c r="G1744" i="1"/>
  <c r="H1744" i="1" s="1"/>
  <c r="G1745" i="1"/>
  <c r="H1745" i="1" s="1"/>
  <c r="G1746" i="1"/>
  <c r="H1746" i="1" s="1"/>
  <c r="G1747" i="1"/>
  <c r="H1747" i="1" s="1"/>
  <c r="G1748" i="1"/>
  <c r="H1748" i="1" s="1"/>
  <c r="G1749" i="1"/>
  <c r="H1749" i="1" s="1"/>
  <c r="G1750" i="1"/>
  <c r="H1750" i="1" s="1"/>
  <c r="G1751" i="1"/>
  <c r="H1751" i="1" s="1"/>
  <c r="G1752" i="1"/>
  <c r="H1752" i="1" s="1"/>
  <c r="G1753" i="1"/>
  <c r="H1753" i="1" s="1"/>
  <c r="G1754" i="1"/>
  <c r="H1754" i="1" s="1"/>
  <c r="G1755" i="1"/>
  <c r="H1755" i="1" s="1"/>
  <c r="G1756" i="1"/>
  <c r="H1756" i="1" s="1"/>
  <c r="G1757" i="1"/>
  <c r="H1757" i="1" s="1"/>
  <c r="G1758" i="1"/>
  <c r="H1758" i="1" s="1"/>
  <c r="G1759" i="1"/>
  <c r="H1759" i="1" s="1"/>
  <c r="G1760" i="1"/>
  <c r="H1760" i="1" s="1"/>
  <c r="G1761" i="1"/>
  <c r="H1761" i="1" s="1"/>
  <c r="G1762" i="1"/>
  <c r="H1762" i="1" s="1"/>
  <c r="G1763" i="1"/>
  <c r="H1763" i="1" s="1"/>
  <c r="G1764" i="1"/>
  <c r="H1764" i="1" s="1"/>
  <c r="G1765" i="1"/>
  <c r="H1765" i="1" s="1"/>
  <c r="G1766" i="1"/>
  <c r="H1766" i="1" s="1"/>
  <c r="G1767" i="1"/>
  <c r="H1767" i="1" s="1"/>
  <c r="G1768" i="1"/>
  <c r="H1768" i="1" s="1"/>
  <c r="G1769" i="1"/>
  <c r="H1769" i="1" s="1"/>
  <c r="G1770" i="1"/>
  <c r="H1770" i="1" s="1"/>
  <c r="G1771" i="1"/>
  <c r="H1771" i="1" s="1"/>
  <c r="G1772" i="1"/>
  <c r="H1772" i="1" s="1"/>
  <c r="G1773" i="1"/>
  <c r="H1773" i="1" s="1"/>
  <c r="G1774" i="1"/>
  <c r="H1774" i="1" s="1"/>
  <c r="G1775" i="1"/>
  <c r="H1775" i="1" s="1"/>
  <c r="G1776" i="1"/>
  <c r="H1776" i="1" s="1"/>
  <c r="G1777" i="1"/>
  <c r="H1777" i="1" s="1"/>
  <c r="G1778" i="1"/>
  <c r="H1778" i="1" s="1"/>
  <c r="G1779" i="1"/>
  <c r="H1779" i="1" s="1"/>
  <c r="G1780" i="1"/>
  <c r="H1780" i="1" s="1"/>
  <c r="G1781" i="1"/>
  <c r="H1781" i="1" s="1"/>
  <c r="G1782" i="1"/>
  <c r="H1782" i="1" s="1"/>
  <c r="G1783" i="1"/>
  <c r="H1783" i="1" s="1"/>
  <c r="G1784" i="1"/>
  <c r="H1784" i="1" s="1"/>
  <c r="G1785" i="1"/>
  <c r="H1785" i="1" s="1"/>
  <c r="G1786" i="1"/>
  <c r="H1786" i="1" s="1"/>
  <c r="G1787" i="1"/>
  <c r="H1787" i="1" s="1"/>
  <c r="G1788" i="1"/>
  <c r="H1788" i="1" s="1"/>
  <c r="G1789" i="1"/>
  <c r="H1789" i="1" s="1"/>
  <c r="G1790" i="1"/>
  <c r="H1790" i="1" s="1"/>
  <c r="G1791" i="1"/>
  <c r="H1791" i="1" s="1"/>
  <c r="G1792" i="1"/>
  <c r="H1792" i="1" s="1"/>
  <c r="G1793" i="1"/>
  <c r="H1793" i="1" s="1"/>
  <c r="G1794" i="1"/>
  <c r="H1794" i="1" s="1"/>
  <c r="G1795" i="1"/>
  <c r="H1795" i="1" s="1"/>
  <c r="G1796" i="1"/>
  <c r="H1796" i="1" s="1"/>
  <c r="G1797" i="1"/>
  <c r="H1797" i="1" s="1"/>
  <c r="G1798" i="1"/>
  <c r="H1798" i="1" s="1"/>
  <c r="G1799" i="1"/>
  <c r="H1799" i="1" s="1"/>
  <c r="G1800" i="1"/>
  <c r="H1800" i="1" s="1"/>
  <c r="G1801" i="1"/>
  <c r="H1801" i="1" s="1"/>
  <c r="G1802" i="1"/>
  <c r="H1802" i="1" s="1"/>
  <c r="G1803" i="1"/>
  <c r="H1803" i="1" s="1"/>
  <c r="G1804" i="1"/>
  <c r="H1804" i="1" s="1"/>
  <c r="G1805" i="1"/>
  <c r="H1805" i="1" s="1"/>
  <c r="G1806" i="1"/>
  <c r="H1806" i="1" s="1"/>
  <c r="G1807" i="1"/>
  <c r="H1807" i="1" s="1"/>
  <c r="G1808" i="1"/>
  <c r="H1808" i="1" s="1"/>
  <c r="G1809" i="1"/>
  <c r="H1809" i="1" s="1"/>
  <c r="G1810" i="1"/>
  <c r="H1810" i="1" s="1"/>
  <c r="G1811" i="1"/>
  <c r="H1811" i="1" s="1"/>
  <c r="G1812" i="1"/>
  <c r="H1812" i="1" s="1"/>
  <c r="G1813" i="1"/>
  <c r="H1813" i="1" s="1"/>
  <c r="G1814" i="1"/>
  <c r="H1814" i="1" s="1"/>
  <c r="G1815" i="1"/>
  <c r="H1815" i="1" s="1"/>
  <c r="G1816" i="1"/>
  <c r="H1816" i="1" s="1"/>
  <c r="G1817" i="1"/>
  <c r="H1817" i="1" s="1"/>
  <c r="G1818" i="1"/>
  <c r="H1818" i="1" s="1"/>
  <c r="G1819" i="1"/>
  <c r="H1819" i="1" s="1"/>
  <c r="G1820" i="1"/>
  <c r="H1820" i="1" s="1"/>
  <c r="G1821" i="1"/>
  <c r="H1821" i="1" s="1"/>
  <c r="G1822" i="1"/>
  <c r="H1822" i="1" s="1"/>
  <c r="G1823" i="1"/>
  <c r="H1823" i="1" s="1"/>
  <c r="G1824" i="1"/>
  <c r="H1824" i="1" s="1"/>
  <c r="G1825" i="1"/>
  <c r="H1825" i="1" s="1"/>
  <c r="G1826" i="1"/>
  <c r="H1826" i="1" s="1"/>
  <c r="G1827" i="1"/>
  <c r="H1827" i="1" s="1"/>
  <c r="G1828" i="1"/>
  <c r="H1828" i="1" s="1"/>
  <c r="G1829" i="1"/>
  <c r="H1829" i="1" s="1"/>
  <c r="G1830" i="1"/>
  <c r="H1830" i="1" s="1"/>
  <c r="G1831" i="1"/>
  <c r="H1831" i="1" s="1"/>
  <c r="G1832" i="1"/>
  <c r="H1832" i="1" s="1"/>
  <c r="G1833" i="1"/>
  <c r="H1833" i="1" s="1"/>
  <c r="G1834" i="1"/>
  <c r="H1834" i="1" s="1"/>
  <c r="G1835" i="1"/>
  <c r="H1835" i="1" s="1"/>
  <c r="G1836" i="1"/>
  <c r="H1836" i="1" s="1"/>
  <c r="G1837" i="1"/>
  <c r="H1837" i="1" s="1"/>
  <c r="G1838" i="1"/>
  <c r="H1838" i="1" s="1"/>
  <c r="G1839" i="1"/>
  <c r="H1839" i="1" s="1"/>
  <c r="G1840" i="1"/>
  <c r="H1840" i="1" s="1"/>
  <c r="G1841" i="1"/>
  <c r="H1841" i="1" s="1"/>
  <c r="G1842" i="1"/>
  <c r="H1842" i="1" s="1"/>
  <c r="G1843" i="1"/>
  <c r="H1843" i="1" s="1"/>
  <c r="G1844" i="1"/>
  <c r="H1844" i="1" s="1"/>
  <c r="G1845" i="1"/>
  <c r="H1845" i="1" s="1"/>
  <c r="G1846" i="1"/>
  <c r="H1846" i="1" s="1"/>
  <c r="G1847" i="1"/>
  <c r="H1847" i="1" s="1"/>
  <c r="G1848" i="1"/>
  <c r="H1848" i="1" s="1"/>
  <c r="G1849" i="1"/>
  <c r="H1849" i="1" s="1"/>
  <c r="G1850" i="1"/>
  <c r="H1850" i="1" s="1"/>
  <c r="G1851" i="1"/>
  <c r="H1851" i="1" s="1"/>
  <c r="G1852" i="1"/>
  <c r="H1852" i="1" s="1"/>
  <c r="G1853" i="1"/>
  <c r="H1853" i="1" s="1"/>
  <c r="G1854" i="1"/>
  <c r="H1854" i="1" s="1"/>
  <c r="G1855" i="1"/>
  <c r="H1855" i="1" s="1"/>
  <c r="G1856" i="1"/>
  <c r="H1856" i="1" s="1"/>
  <c r="G1857" i="1"/>
  <c r="H1857" i="1" s="1"/>
  <c r="G1858" i="1"/>
  <c r="H1858" i="1" s="1"/>
  <c r="G1859" i="1"/>
  <c r="H1859" i="1" s="1"/>
  <c r="G1860" i="1"/>
  <c r="H1860" i="1" s="1"/>
  <c r="G1861" i="1"/>
  <c r="H1861" i="1" s="1"/>
  <c r="G1862" i="1"/>
  <c r="H1862" i="1" s="1"/>
  <c r="G1863" i="1"/>
  <c r="H1863" i="1" s="1"/>
  <c r="G1864" i="1"/>
  <c r="H1864" i="1" s="1"/>
  <c r="G1865" i="1"/>
  <c r="H1865" i="1" s="1"/>
  <c r="G1866" i="1"/>
  <c r="H1866" i="1" s="1"/>
  <c r="G1867" i="1"/>
  <c r="H1867" i="1" s="1"/>
  <c r="G1868" i="1"/>
  <c r="H1868" i="1" s="1"/>
  <c r="G1869" i="1"/>
  <c r="H1869" i="1" s="1"/>
  <c r="G1870" i="1"/>
  <c r="H1870" i="1" s="1"/>
  <c r="G1871" i="1"/>
  <c r="H1871" i="1" s="1"/>
  <c r="G1872" i="1"/>
  <c r="H1872" i="1" s="1"/>
  <c r="G1873" i="1"/>
  <c r="H1873" i="1" s="1"/>
  <c r="G1874" i="1"/>
  <c r="H1874" i="1" s="1"/>
  <c r="G1875" i="1"/>
  <c r="H1875" i="1" s="1"/>
  <c r="G1876" i="1"/>
  <c r="H1876" i="1" s="1"/>
  <c r="G1877" i="1"/>
  <c r="H1877" i="1" s="1"/>
  <c r="G1878" i="1"/>
  <c r="H1878" i="1" s="1"/>
  <c r="G1879" i="1"/>
  <c r="H1879" i="1" s="1"/>
  <c r="G1880" i="1"/>
  <c r="H1880" i="1" s="1"/>
  <c r="G1881" i="1"/>
  <c r="H1881" i="1" s="1"/>
  <c r="G1882" i="1"/>
  <c r="H1882" i="1" s="1"/>
  <c r="G1883" i="1"/>
  <c r="H1883" i="1" s="1"/>
  <c r="G1884" i="1"/>
  <c r="H1884" i="1" s="1"/>
  <c r="G1885" i="1"/>
  <c r="H1885" i="1" s="1"/>
  <c r="G1886" i="1"/>
  <c r="H1886" i="1" s="1"/>
  <c r="G1887" i="1"/>
  <c r="H1887" i="1" s="1"/>
  <c r="G1888" i="1"/>
  <c r="H1888" i="1" s="1"/>
  <c r="G1889" i="1"/>
  <c r="H1889" i="1" s="1"/>
  <c r="G1890" i="1"/>
  <c r="H1890" i="1" s="1"/>
  <c r="G1891" i="1"/>
  <c r="H1891" i="1" s="1"/>
  <c r="G1892" i="1"/>
  <c r="H1892" i="1" s="1"/>
  <c r="G1893" i="1"/>
  <c r="H1893" i="1" s="1"/>
  <c r="G1894" i="1"/>
  <c r="H1894" i="1" s="1"/>
  <c r="G1895" i="1"/>
  <c r="H1895" i="1" s="1"/>
  <c r="G1896" i="1"/>
  <c r="H1896" i="1" s="1"/>
  <c r="G1897" i="1"/>
  <c r="H1897" i="1" s="1"/>
  <c r="G1898" i="1"/>
  <c r="H1898" i="1" s="1"/>
  <c r="G1899" i="1"/>
  <c r="H1899" i="1" s="1"/>
  <c r="G1900" i="1"/>
  <c r="H1900" i="1" s="1"/>
  <c r="G1901" i="1"/>
  <c r="H1901" i="1" s="1"/>
  <c r="G1902" i="1"/>
  <c r="H1902" i="1" s="1"/>
  <c r="G1903" i="1"/>
  <c r="H1903" i="1" s="1"/>
  <c r="G1904" i="1"/>
  <c r="H1904" i="1" s="1"/>
  <c r="G1905" i="1"/>
  <c r="H1905" i="1" s="1"/>
  <c r="G1906" i="1"/>
  <c r="H1906" i="1" s="1"/>
  <c r="G1907" i="1"/>
  <c r="H1907" i="1" s="1"/>
  <c r="G1908" i="1"/>
  <c r="H1908" i="1" s="1"/>
  <c r="G1909" i="1"/>
  <c r="H1909" i="1" s="1"/>
  <c r="G1910" i="1"/>
  <c r="H1910" i="1" s="1"/>
  <c r="G1911" i="1"/>
  <c r="H1911" i="1" s="1"/>
  <c r="G1912" i="1"/>
  <c r="H1912" i="1" s="1"/>
  <c r="G1913" i="1"/>
  <c r="H1913" i="1" s="1"/>
  <c r="G1914" i="1"/>
  <c r="H1914" i="1" s="1"/>
  <c r="G1915" i="1"/>
  <c r="H1915" i="1" s="1"/>
  <c r="G1916" i="1"/>
  <c r="H1916" i="1" s="1"/>
  <c r="G1917" i="1"/>
  <c r="H1917" i="1" s="1"/>
  <c r="G1918" i="1"/>
  <c r="H1918" i="1" s="1"/>
  <c r="G1919" i="1"/>
  <c r="H1919" i="1" s="1"/>
  <c r="G1920" i="1"/>
  <c r="H1920" i="1" s="1"/>
  <c r="G1921" i="1"/>
  <c r="H1921" i="1" s="1"/>
  <c r="G1922" i="1"/>
  <c r="H1922" i="1" s="1"/>
  <c r="G1923" i="1"/>
  <c r="H1923" i="1" s="1"/>
  <c r="G1924" i="1"/>
  <c r="H1924" i="1" s="1"/>
  <c r="G1925" i="1"/>
  <c r="H1925" i="1" s="1"/>
  <c r="G1926" i="1"/>
  <c r="H1926" i="1" s="1"/>
  <c r="G1927" i="1"/>
  <c r="H1927" i="1" s="1"/>
  <c r="G1928" i="1"/>
  <c r="H1928" i="1" s="1"/>
  <c r="G1929" i="1"/>
  <c r="H1929" i="1" s="1"/>
  <c r="G1930" i="1"/>
  <c r="H1930" i="1" s="1"/>
  <c r="G1931" i="1"/>
  <c r="H1931" i="1" s="1"/>
  <c r="G1932" i="1"/>
  <c r="H1932" i="1" s="1"/>
  <c r="G1933" i="1"/>
  <c r="H1933" i="1" s="1"/>
  <c r="G1934" i="1"/>
  <c r="H1934" i="1" s="1"/>
  <c r="G1935" i="1"/>
  <c r="H1935" i="1" s="1"/>
  <c r="G1936" i="1"/>
  <c r="H1936" i="1" s="1"/>
  <c r="G1937" i="1"/>
  <c r="H1937" i="1" s="1"/>
  <c r="G1938" i="1"/>
  <c r="H1938" i="1" s="1"/>
  <c r="G1939" i="1"/>
  <c r="H1939" i="1" s="1"/>
  <c r="G1940" i="1"/>
  <c r="H1940" i="1" s="1"/>
  <c r="G1941" i="1"/>
  <c r="H1941" i="1" s="1"/>
  <c r="G1942" i="1"/>
  <c r="H1942" i="1" s="1"/>
  <c r="G1943" i="1"/>
  <c r="H1943" i="1" s="1"/>
  <c r="G1944" i="1"/>
  <c r="H1944" i="1" s="1"/>
  <c r="G1945" i="1"/>
  <c r="H1945" i="1" s="1"/>
  <c r="G1946" i="1"/>
  <c r="H1946" i="1" s="1"/>
  <c r="G1947" i="1"/>
  <c r="H1947" i="1" s="1"/>
  <c r="G1948" i="1"/>
  <c r="H1948" i="1" s="1"/>
  <c r="G1949" i="1"/>
  <c r="H1949" i="1" s="1"/>
  <c r="G1950" i="1"/>
  <c r="H1950" i="1" s="1"/>
  <c r="G1951" i="1"/>
  <c r="H1951" i="1" s="1"/>
  <c r="G1952" i="1"/>
  <c r="H1952" i="1" s="1"/>
  <c r="G1953" i="1"/>
  <c r="H1953" i="1" s="1"/>
  <c r="G1954" i="1"/>
  <c r="H1954" i="1" s="1"/>
  <c r="G1955" i="1"/>
  <c r="H1955" i="1" s="1"/>
  <c r="G1956" i="1"/>
  <c r="H1956" i="1" s="1"/>
  <c r="G1957" i="1"/>
  <c r="H1957" i="1" s="1"/>
  <c r="G1958" i="1"/>
  <c r="H1958" i="1" s="1"/>
  <c r="G1959" i="1"/>
  <c r="H1959" i="1" s="1"/>
  <c r="G1960" i="1"/>
  <c r="H1960" i="1" s="1"/>
  <c r="G1961" i="1"/>
  <c r="H1961" i="1" s="1"/>
  <c r="G1962" i="1"/>
  <c r="H1962" i="1" s="1"/>
  <c r="G1963" i="1"/>
  <c r="H1963" i="1" s="1"/>
  <c r="G1964" i="1"/>
  <c r="H1964" i="1" s="1"/>
  <c r="G1965" i="1"/>
  <c r="H1965" i="1" s="1"/>
  <c r="G1966" i="1"/>
  <c r="H1966" i="1" s="1"/>
  <c r="G1967" i="1"/>
  <c r="H1967" i="1" s="1"/>
  <c r="G1968" i="1"/>
  <c r="H1968" i="1" s="1"/>
  <c r="G1969" i="1"/>
  <c r="H1969" i="1" s="1"/>
  <c r="G1970" i="1"/>
  <c r="H1970" i="1" s="1"/>
  <c r="G1971" i="1"/>
  <c r="H1971" i="1" s="1"/>
  <c r="G1972" i="1"/>
  <c r="H1972" i="1" s="1"/>
  <c r="G1973" i="1"/>
  <c r="H1973" i="1" s="1"/>
  <c r="G1974" i="1"/>
  <c r="H1974" i="1" s="1"/>
  <c r="G1975" i="1"/>
  <c r="H1975" i="1" s="1"/>
  <c r="G1976" i="1"/>
  <c r="H1976" i="1" s="1"/>
  <c r="G1977" i="1"/>
  <c r="H1977" i="1" s="1"/>
  <c r="G1978" i="1"/>
  <c r="H1978" i="1" s="1"/>
  <c r="G1979" i="1"/>
  <c r="H1979" i="1" s="1"/>
  <c r="G1980" i="1"/>
  <c r="H1980" i="1" s="1"/>
  <c r="G1981" i="1"/>
  <c r="H1981" i="1" s="1"/>
  <c r="G1982" i="1"/>
  <c r="H1982" i="1" s="1"/>
  <c r="G1983" i="1"/>
  <c r="H1983" i="1" s="1"/>
  <c r="G1984" i="1"/>
  <c r="H1984" i="1" s="1"/>
  <c r="G1985" i="1"/>
  <c r="H1985" i="1" s="1"/>
  <c r="G1986" i="1"/>
  <c r="H1986" i="1" s="1"/>
  <c r="G1987" i="1"/>
  <c r="H1987" i="1" s="1"/>
  <c r="G1988" i="1"/>
  <c r="H1988" i="1" s="1"/>
  <c r="G1989" i="1"/>
  <c r="H1989" i="1" s="1"/>
  <c r="G1990" i="1"/>
  <c r="H1990" i="1" s="1"/>
  <c r="G1991" i="1"/>
  <c r="H1991" i="1" s="1"/>
  <c r="G1992" i="1"/>
  <c r="H1992" i="1" s="1"/>
  <c r="G1993" i="1"/>
  <c r="H1993" i="1" s="1"/>
  <c r="G1994" i="1"/>
  <c r="H1994" i="1" s="1"/>
  <c r="G1995" i="1"/>
  <c r="H1995" i="1" s="1"/>
  <c r="G1996" i="1"/>
  <c r="H1996" i="1" s="1"/>
  <c r="G1997" i="1"/>
  <c r="H1997" i="1" s="1"/>
  <c r="G1998" i="1"/>
  <c r="H1998" i="1" s="1"/>
  <c r="G1999" i="1"/>
  <c r="H1999" i="1" s="1"/>
  <c r="G2000" i="1"/>
  <c r="H2000" i="1" s="1"/>
  <c r="G2001" i="1"/>
  <c r="H2001" i="1" s="1"/>
  <c r="G2002" i="1"/>
  <c r="H2002" i="1" s="1"/>
  <c r="G2003" i="1"/>
  <c r="H2003" i="1" s="1"/>
  <c r="G2004" i="1"/>
  <c r="H2004" i="1" s="1"/>
  <c r="G2005" i="1"/>
  <c r="H2005" i="1" s="1"/>
  <c r="G2006" i="1"/>
  <c r="H2006" i="1" s="1"/>
  <c r="G2007" i="1"/>
  <c r="H2007" i="1" s="1"/>
  <c r="G2008" i="1"/>
  <c r="H2008" i="1" s="1"/>
  <c r="G2009" i="1"/>
  <c r="H2009" i="1" s="1"/>
  <c r="G2010" i="1"/>
  <c r="H2010" i="1" s="1"/>
  <c r="G2011" i="1"/>
  <c r="H2011" i="1" s="1"/>
  <c r="G2012" i="1"/>
  <c r="H2012" i="1" s="1"/>
  <c r="G2013" i="1"/>
  <c r="H2013" i="1" s="1"/>
  <c r="G2014" i="1"/>
  <c r="H2014" i="1" s="1"/>
  <c r="G2015" i="1"/>
  <c r="H2015" i="1" s="1"/>
  <c r="G2016" i="1"/>
  <c r="H2016" i="1" s="1"/>
  <c r="G2017" i="1"/>
  <c r="H2017" i="1" s="1"/>
  <c r="G2018" i="1"/>
  <c r="H2018" i="1" s="1"/>
  <c r="G2019" i="1"/>
  <c r="H2019" i="1" s="1"/>
  <c r="G2020" i="1"/>
  <c r="H2020" i="1" s="1"/>
  <c r="G2021" i="1"/>
  <c r="H2021" i="1" s="1"/>
  <c r="G2022" i="1"/>
  <c r="H2022" i="1" s="1"/>
  <c r="G2023" i="1"/>
  <c r="H2023" i="1" s="1"/>
  <c r="G2024" i="1"/>
  <c r="H2024" i="1" s="1"/>
  <c r="G2025" i="1"/>
  <c r="H2025" i="1" s="1"/>
  <c r="G2026" i="1"/>
  <c r="H2026" i="1" s="1"/>
  <c r="G2027" i="1"/>
  <c r="H2027" i="1" s="1"/>
  <c r="G2028" i="1"/>
  <c r="H2028" i="1" s="1"/>
  <c r="G2029" i="1"/>
  <c r="H2029" i="1" s="1"/>
  <c r="G2030" i="1"/>
  <c r="H2030" i="1" s="1"/>
  <c r="G2031" i="1"/>
  <c r="H2031" i="1" s="1"/>
  <c r="G2032" i="1"/>
  <c r="H2032" i="1" s="1"/>
  <c r="G2033" i="1"/>
  <c r="H2033" i="1" s="1"/>
  <c r="G2034" i="1"/>
  <c r="H2034" i="1" s="1"/>
  <c r="G2035" i="1"/>
  <c r="H2035" i="1" s="1"/>
  <c r="G2036" i="1"/>
  <c r="H2036" i="1" s="1"/>
  <c r="G2037" i="1"/>
  <c r="H2037" i="1" s="1"/>
  <c r="G2038" i="1"/>
  <c r="H2038" i="1" s="1"/>
  <c r="G2039" i="1"/>
  <c r="H2039" i="1" s="1"/>
  <c r="G2040" i="1"/>
  <c r="H2040" i="1" s="1"/>
  <c r="G2041" i="1"/>
  <c r="H2041" i="1" s="1"/>
  <c r="G2042" i="1"/>
  <c r="H2042" i="1" s="1"/>
  <c r="G2043" i="1"/>
  <c r="H2043" i="1" s="1"/>
  <c r="G2044" i="1"/>
  <c r="H2044" i="1" s="1"/>
  <c r="G2045" i="1"/>
  <c r="H2045" i="1" s="1"/>
  <c r="G2046" i="1"/>
  <c r="H2046" i="1" s="1"/>
  <c r="G2047" i="1"/>
  <c r="H2047" i="1" s="1"/>
  <c r="G2048" i="1"/>
  <c r="H2048" i="1" s="1"/>
  <c r="G2049" i="1"/>
  <c r="H2049" i="1" s="1"/>
  <c r="G2050" i="1"/>
  <c r="H2050" i="1" s="1"/>
  <c r="G2051" i="1"/>
  <c r="H2051" i="1" s="1"/>
  <c r="G2052" i="1"/>
  <c r="H2052" i="1" s="1"/>
  <c r="G2053" i="1"/>
  <c r="H2053" i="1" s="1"/>
  <c r="G2054" i="1"/>
  <c r="H2054" i="1" s="1"/>
  <c r="G2055" i="1"/>
  <c r="H2055" i="1" s="1"/>
  <c r="G2056" i="1"/>
  <c r="H2056" i="1" s="1"/>
  <c r="G2057" i="1"/>
  <c r="H2057" i="1" s="1"/>
  <c r="G2058" i="1"/>
  <c r="H2058" i="1" s="1"/>
  <c r="G2059" i="1"/>
  <c r="H2059" i="1" s="1"/>
  <c r="G2060" i="1"/>
  <c r="H2060" i="1" s="1"/>
  <c r="G2061" i="1"/>
  <c r="H2061" i="1" s="1"/>
  <c r="G2062" i="1"/>
  <c r="H2062" i="1" s="1"/>
  <c r="G2063" i="1"/>
  <c r="H2063" i="1" s="1"/>
  <c r="G2064" i="1"/>
  <c r="H2064" i="1" s="1"/>
  <c r="G2065" i="1"/>
  <c r="H2065" i="1" s="1"/>
  <c r="G2066" i="1"/>
  <c r="H2066" i="1" s="1"/>
  <c r="G2067" i="1"/>
  <c r="H2067" i="1" s="1"/>
  <c r="G2068" i="1"/>
  <c r="H2068" i="1" s="1"/>
  <c r="G2069" i="1"/>
  <c r="H2069" i="1" s="1"/>
  <c r="G2070" i="1"/>
  <c r="H2070" i="1" s="1"/>
  <c r="G2071" i="1"/>
  <c r="H2071" i="1" s="1"/>
  <c r="G2072" i="1"/>
  <c r="H2072" i="1" s="1"/>
  <c r="G2073" i="1"/>
  <c r="H2073" i="1" s="1"/>
  <c r="G2074" i="1"/>
  <c r="H2074" i="1" s="1"/>
  <c r="G2075" i="1"/>
  <c r="H2075" i="1" s="1"/>
  <c r="G2076" i="1"/>
  <c r="H2076" i="1" s="1"/>
  <c r="G2077" i="1"/>
  <c r="H2077" i="1" s="1"/>
  <c r="G2078" i="1"/>
  <c r="H2078" i="1" s="1"/>
  <c r="G2079" i="1"/>
  <c r="H2079" i="1" s="1"/>
  <c r="G2080" i="1"/>
  <c r="H2080" i="1" s="1"/>
  <c r="G2081" i="1"/>
  <c r="H2081" i="1" s="1"/>
  <c r="G2082" i="1"/>
  <c r="H2082" i="1" s="1"/>
  <c r="G2083" i="1"/>
  <c r="H2083" i="1" s="1"/>
  <c r="G2084" i="1"/>
  <c r="H2084" i="1" s="1"/>
  <c r="G2085" i="1"/>
  <c r="H2085" i="1" s="1"/>
  <c r="G2086" i="1"/>
  <c r="H2086" i="1" s="1"/>
  <c r="G2087" i="1"/>
  <c r="H2087" i="1" s="1"/>
  <c r="G2088" i="1"/>
  <c r="H2088" i="1" s="1"/>
  <c r="G2089" i="1"/>
  <c r="H2089" i="1" s="1"/>
  <c r="G2090" i="1"/>
  <c r="H2090" i="1" s="1"/>
  <c r="G2091" i="1"/>
  <c r="H2091" i="1" s="1"/>
  <c r="G2092" i="1"/>
  <c r="H2092" i="1" s="1"/>
  <c r="G2093" i="1"/>
  <c r="H2093" i="1" s="1"/>
  <c r="G2094" i="1"/>
  <c r="H2094" i="1" s="1"/>
  <c r="G2095" i="1"/>
  <c r="H2095" i="1" s="1"/>
  <c r="G2096" i="1"/>
  <c r="H2096" i="1" s="1"/>
  <c r="G2097" i="1"/>
  <c r="H2097" i="1" s="1"/>
  <c r="G2098" i="1"/>
  <c r="H2098" i="1" s="1"/>
  <c r="G2099" i="1"/>
  <c r="H2099" i="1" s="1"/>
  <c r="G2100" i="1"/>
  <c r="H2100" i="1" s="1"/>
  <c r="G2101" i="1"/>
  <c r="H2101" i="1" s="1"/>
  <c r="G2102" i="1"/>
  <c r="H2102" i="1" s="1"/>
  <c r="G2103" i="1"/>
  <c r="H2103" i="1" s="1"/>
  <c r="G2104" i="1"/>
  <c r="H2104" i="1" s="1"/>
  <c r="G2105" i="1"/>
  <c r="H2105" i="1" s="1"/>
  <c r="G2106" i="1"/>
  <c r="H2106" i="1" s="1"/>
  <c r="G2107" i="1"/>
  <c r="H2107" i="1" s="1"/>
  <c r="G2108" i="1"/>
  <c r="H2108" i="1" s="1"/>
  <c r="G2109" i="1"/>
  <c r="H2109" i="1" s="1"/>
  <c r="G2110" i="1"/>
  <c r="H2110" i="1" s="1"/>
  <c r="G2111" i="1"/>
  <c r="H2111" i="1" s="1"/>
  <c r="G2112" i="1"/>
  <c r="H2112" i="1" s="1"/>
  <c r="G2113" i="1"/>
  <c r="H2113" i="1" s="1"/>
  <c r="G2114" i="1"/>
  <c r="H2114" i="1" s="1"/>
  <c r="G2115" i="1"/>
  <c r="H2115" i="1" s="1"/>
  <c r="G2116" i="1"/>
  <c r="H2116" i="1" s="1"/>
  <c r="G2117" i="1"/>
  <c r="H2117" i="1" s="1"/>
  <c r="G2118" i="1"/>
  <c r="H2118" i="1" s="1"/>
  <c r="G2119" i="1"/>
  <c r="H2119" i="1" s="1"/>
  <c r="G2120" i="1"/>
  <c r="H2120" i="1" s="1"/>
  <c r="G2121" i="1"/>
  <c r="H2121" i="1" s="1"/>
  <c r="G2122" i="1"/>
  <c r="H2122" i="1" s="1"/>
  <c r="G2123" i="1"/>
  <c r="H2123" i="1" s="1"/>
  <c r="G2124" i="1"/>
  <c r="H2124" i="1" s="1"/>
  <c r="G2125" i="1"/>
  <c r="H2125" i="1" s="1"/>
  <c r="G2126" i="1"/>
  <c r="H2126" i="1" s="1"/>
  <c r="G2127" i="1"/>
  <c r="H2127" i="1" s="1"/>
  <c r="G2128" i="1"/>
  <c r="H2128" i="1" s="1"/>
  <c r="G2129" i="1"/>
  <c r="H2129" i="1" s="1"/>
  <c r="G2130" i="1"/>
  <c r="H2130" i="1" s="1"/>
  <c r="G2131" i="1"/>
  <c r="H2131" i="1" s="1"/>
  <c r="G2132" i="1"/>
  <c r="H2132" i="1" s="1"/>
  <c r="G2133" i="1"/>
  <c r="H2133" i="1" s="1"/>
  <c r="G2134" i="1"/>
  <c r="H2134" i="1" s="1"/>
  <c r="G2135" i="1"/>
  <c r="H2135" i="1" s="1"/>
  <c r="G2136" i="1"/>
  <c r="H2136" i="1" s="1"/>
  <c r="G2137" i="1"/>
  <c r="H2137" i="1" s="1"/>
  <c r="G2138" i="1"/>
  <c r="H2138" i="1" s="1"/>
  <c r="G2139" i="1"/>
  <c r="H2139" i="1" s="1"/>
  <c r="G2140" i="1"/>
  <c r="H2140" i="1" s="1"/>
  <c r="G2141" i="1"/>
  <c r="H2141" i="1" s="1"/>
  <c r="G2142" i="1"/>
  <c r="H2142" i="1" s="1"/>
  <c r="G2143" i="1"/>
  <c r="H2143" i="1" s="1"/>
  <c r="G2144" i="1"/>
  <c r="H2144" i="1" s="1"/>
  <c r="G2145" i="1"/>
  <c r="H2145" i="1" s="1"/>
  <c r="G2146" i="1"/>
  <c r="H2146" i="1" s="1"/>
  <c r="G2147" i="1"/>
  <c r="H2147" i="1" s="1"/>
  <c r="G2148" i="1"/>
  <c r="H2148" i="1" s="1"/>
  <c r="G2149" i="1"/>
  <c r="H2149" i="1" s="1"/>
  <c r="G2150" i="1"/>
  <c r="H2150" i="1" s="1"/>
  <c r="G2151" i="1"/>
  <c r="H2151" i="1" s="1"/>
  <c r="G2152" i="1"/>
  <c r="H2152" i="1" s="1"/>
  <c r="G2153" i="1"/>
  <c r="H2153" i="1" s="1"/>
  <c r="G2154" i="1"/>
  <c r="H2154" i="1" s="1"/>
  <c r="G2155" i="1"/>
  <c r="H2155" i="1" s="1"/>
  <c r="G2156" i="1"/>
  <c r="H2156" i="1" s="1"/>
  <c r="G2157" i="1"/>
  <c r="H2157" i="1" s="1"/>
  <c r="G2158" i="1"/>
  <c r="H2158" i="1" s="1"/>
  <c r="G2159" i="1"/>
  <c r="H2159" i="1" s="1"/>
  <c r="G2160" i="1"/>
  <c r="H2160" i="1" s="1"/>
  <c r="G2161" i="1"/>
  <c r="H2161" i="1" s="1"/>
  <c r="G2162" i="1"/>
  <c r="H2162" i="1" s="1"/>
  <c r="G2163" i="1"/>
  <c r="H2163" i="1" s="1"/>
  <c r="G2164" i="1"/>
  <c r="H2164" i="1" s="1"/>
  <c r="G2165" i="1"/>
  <c r="H2165" i="1" s="1"/>
  <c r="G2166" i="1"/>
  <c r="H2166" i="1" s="1"/>
  <c r="G2167" i="1"/>
  <c r="H2167" i="1" s="1"/>
  <c r="G2168" i="1"/>
  <c r="H2168" i="1" s="1"/>
  <c r="G2169" i="1"/>
  <c r="H2169" i="1" s="1"/>
  <c r="G2170" i="1"/>
  <c r="H2170" i="1" s="1"/>
  <c r="G2171" i="1"/>
  <c r="H2171" i="1" s="1"/>
  <c r="G2172" i="1"/>
  <c r="H2172" i="1" s="1"/>
  <c r="G2173" i="1"/>
  <c r="H2173" i="1" s="1"/>
  <c r="G2174" i="1"/>
  <c r="H2174" i="1" s="1"/>
  <c r="G2175" i="1"/>
  <c r="H2175" i="1" s="1"/>
  <c r="G2176" i="1"/>
  <c r="H2176" i="1" s="1"/>
  <c r="G2177" i="1"/>
  <c r="H2177" i="1" s="1"/>
  <c r="G2178" i="1"/>
  <c r="H2178" i="1" s="1"/>
  <c r="G2179" i="1"/>
  <c r="H2179" i="1" s="1"/>
  <c r="G2180" i="1"/>
  <c r="H2180" i="1" s="1"/>
  <c r="G2181" i="1"/>
  <c r="H2181" i="1" s="1"/>
  <c r="G2182" i="1"/>
  <c r="H2182" i="1" s="1"/>
  <c r="G2183" i="1"/>
  <c r="H2183" i="1" s="1"/>
  <c r="G2184" i="1"/>
  <c r="H2184" i="1" s="1"/>
  <c r="G2185" i="1"/>
  <c r="H2185" i="1" s="1"/>
  <c r="G2186" i="1"/>
  <c r="H2186" i="1" s="1"/>
  <c r="G2187" i="1"/>
  <c r="H2187" i="1" s="1"/>
  <c r="G2188" i="1"/>
  <c r="H2188" i="1" s="1"/>
  <c r="G2189" i="1"/>
  <c r="H2189" i="1" s="1"/>
  <c r="G2190" i="1"/>
  <c r="H2190" i="1" s="1"/>
  <c r="G2191" i="1"/>
  <c r="H2191" i="1" s="1"/>
  <c r="G2192" i="1"/>
  <c r="H2192" i="1" s="1"/>
  <c r="G2193" i="1"/>
  <c r="H2193" i="1" s="1"/>
  <c r="G2194" i="1"/>
  <c r="H2194" i="1" s="1"/>
  <c r="G2195" i="1"/>
  <c r="H2195" i="1" s="1"/>
  <c r="G2196" i="1"/>
  <c r="H2196" i="1" s="1"/>
  <c r="G2197" i="1"/>
  <c r="H2197" i="1" s="1"/>
  <c r="G2198" i="1"/>
  <c r="H2198" i="1" s="1"/>
  <c r="G2199" i="1"/>
  <c r="H2199" i="1" s="1"/>
  <c r="G2200" i="1"/>
  <c r="H2200" i="1" s="1"/>
  <c r="G2201" i="1"/>
  <c r="H2201" i="1" s="1"/>
  <c r="G2202" i="1"/>
  <c r="H2202" i="1" s="1"/>
  <c r="G2203" i="1"/>
  <c r="H2203" i="1" s="1"/>
  <c r="G2204" i="1"/>
  <c r="H2204" i="1" s="1"/>
  <c r="G2205" i="1"/>
  <c r="H2205" i="1" s="1"/>
  <c r="G2206" i="1"/>
  <c r="H2206" i="1" s="1"/>
  <c r="G2207" i="1"/>
  <c r="H2207" i="1" s="1"/>
  <c r="G2208" i="1"/>
  <c r="H2208" i="1" s="1"/>
  <c r="G2209" i="1"/>
  <c r="H2209" i="1" s="1"/>
  <c r="G2210" i="1"/>
  <c r="H2210" i="1" s="1"/>
  <c r="G2211" i="1"/>
  <c r="H2211" i="1" s="1"/>
  <c r="G2212" i="1"/>
  <c r="H2212" i="1" s="1"/>
  <c r="G2213" i="1"/>
  <c r="H2213" i="1" s="1"/>
  <c r="G2214" i="1"/>
  <c r="H2214" i="1" s="1"/>
  <c r="G2215" i="1"/>
  <c r="H2215" i="1" s="1"/>
  <c r="G2216" i="1"/>
  <c r="H2216" i="1" s="1"/>
  <c r="G2217" i="1"/>
  <c r="H2217" i="1" s="1"/>
  <c r="G2218" i="1"/>
  <c r="H2218" i="1" s="1"/>
  <c r="G2219" i="1"/>
  <c r="H2219" i="1" s="1"/>
  <c r="G2220" i="1"/>
  <c r="H2220" i="1" s="1"/>
  <c r="G2221" i="1"/>
  <c r="H2221" i="1" s="1"/>
  <c r="G2222" i="1"/>
  <c r="H2222" i="1" s="1"/>
  <c r="G2223" i="1"/>
  <c r="H2223" i="1" s="1"/>
  <c r="G2224" i="1"/>
  <c r="H2224" i="1" s="1"/>
  <c r="G2225" i="1"/>
  <c r="H2225" i="1" s="1"/>
  <c r="G2226" i="1"/>
  <c r="H2226" i="1" s="1"/>
  <c r="G2227" i="1"/>
  <c r="H2227" i="1" s="1"/>
  <c r="G2228" i="1"/>
  <c r="H2228" i="1" s="1"/>
  <c r="G2229" i="1"/>
  <c r="H2229" i="1" s="1"/>
  <c r="G2230" i="1"/>
  <c r="H2230" i="1" s="1"/>
  <c r="G2231" i="1"/>
  <c r="H2231" i="1" s="1"/>
  <c r="G2232" i="1"/>
  <c r="H2232" i="1" s="1"/>
  <c r="G2233" i="1"/>
  <c r="H2233" i="1" s="1"/>
  <c r="G2234" i="1"/>
  <c r="H2234" i="1" s="1"/>
  <c r="G2235" i="1"/>
  <c r="H2235" i="1" s="1"/>
  <c r="G2236" i="1"/>
  <c r="H2236" i="1" s="1"/>
  <c r="G2237" i="1"/>
  <c r="H2237" i="1" s="1"/>
  <c r="G2238" i="1"/>
  <c r="H2238" i="1" s="1"/>
  <c r="G2239" i="1"/>
  <c r="H2239" i="1" s="1"/>
  <c r="G2240" i="1"/>
  <c r="H2240" i="1" s="1"/>
  <c r="G2241" i="1"/>
  <c r="H2241" i="1" s="1"/>
  <c r="G2242" i="1"/>
  <c r="H2242" i="1" s="1"/>
  <c r="G2243" i="1"/>
  <c r="H2243" i="1" s="1"/>
  <c r="G2244" i="1"/>
  <c r="H2244" i="1" s="1"/>
  <c r="G2245" i="1"/>
  <c r="H2245" i="1" s="1"/>
  <c r="G2246" i="1"/>
  <c r="H2246" i="1" s="1"/>
  <c r="G2247" i="1"/>
  <c r="H2247" i="1" s="1"/>
  <c r="G2248" i="1"/>
  <c r="H2248" i="1" s="1"/>
  <c r="G2249" i="1"/>
  <c r="H2249" i="1" s="1"/>
  <c r="G2250" i="1"/>
  <c r="H2250" i="1" s="1"/>
  <c r="G2251" i="1"/>
  <c r="H2251" i="1" s="1"/>
  <c r="G2252" i="1"/>
  <c r="H2252" i="1" s="1"/>
  <c r="G2253" i="1"/>
  <c r="H2253" i="1" s="1"/>
  <c r="G2254" i="1"/>
  <c r="H2254" i="1" s="1"/>
  <c r="G2255" i="1"/>
  <c r="H2255" i="1" s="1"/>
  <c r="G2256" i="1"/>
  <c r="H2256" i="1" s="1"/>
  <c r="G2257" i="1"/>
  <c r="H2257" i="1" s="1"/>
  <c r="G2258" i="1"/>
  <c r="H2258" i="1" s="1"/>
  <c r="G2259" i="1"/>
  <c r="H2259" i="1" s="1"/>
  <c r="G2260" i="1"/>
  <c r="H2260" i="1" s="1"/>
  <c r="G2261" i="1"/>
  <c r="H2261" i="1" s="1"/>
  <c r="G2262" i="1"/>
  <c r="H2262" i="1" s="1"/>
  <c r="G2263" i="1"/>
  <c r="H2263" i="1" s="1"/>
  <c r="G2264" i="1"/>
  <c r="H2264" i="1" s="1"/>
  <c r="G2265" i="1"/>
  <c r="H2265" i="1" s="1"/>
  <c r="G2266" i="1"/>
  <c r="H2266" i="1" s="1"/>
  <c r="G2267" i="1"/>
  <c r="H2267" i="1" s="1"/>
  <c r="G2268" i="1"/>
  <c r="H2268" i="1" s="1"/>
  <c r="G2269" i="1"/>
  <c r="H2269" i="1" s="1"/>
  <c r="G2270" i="1"/>
  <c r="H2270" i="1" s="1"/>
  <c r="G2271" i="1"/>
  <c r="H2271" i="1" s="1"/>
  <c r="G2272" i="1"/>
  <c r="H2272" i="1" s="1"/>
  <c r="G2273" i="1"/>
  <c r="H2273" i="1" s="1"/>
  <c r="G2274" i="1"/>
  <c r="H2274" i="1" s="1"/>
  <c r="G2275" i="1"/>
  <c r="H2275" i="1" s="1"/>
  <c r="G2276" i="1"/>
  <c r="H2276" i="1" s="1"/>
  <c r="G2277" i="1"/>
  <c r="H2277" i="1" s="1"/>
  <c r="G2278" i="1"/>
  <c r="H2278" i="1" s="1"/>
  <c r="G2279" i="1"/>
  <c r="H2279" i="1" s="1"/>
  <c r="G2280" i="1"/>
  <c r="H2280" i="1" s="1"/>
  <c r="G2281" i="1"/>
  <c r="H2281" i="1" s="1"/>
  <c r="G2282" i="1"/>
  <c r="H2282" i="1" s="1"/>
  <c r="G2283" i="1"/>
  <c r="H2283" i="1" s="1"/>
  <c r="G2284" i="1"/>
  <c r="H2284" i="1" s="1"/>
  <c r="G2285" i="1"/>
  <c r="H2285" i="1" s="1"/>
  <c r="G2286" i="1"/>
  <c r="H2286" i="1" s="1"/>
  <c r="G2287" i="1"/>
  <c r="H2287" i="1" s="1"/>
  <c r="G2288" i="1"/>
  <c r="H2288" i="1" s="1"/>
  <c r="G2289" i="1"/>
  <c r="H2289" i="1" s="1"/>
  <c r="G2290" i="1"/>
  <c r="H2290" i="1" s="1"/>
  <c r="G2291" i="1"/>
  <c r="H2291" i="1" s="1"/>
  <c r="G2292" i="1"/>
  <c r="H2292" i="1" s="1"/>
  <c r="G2293" i="1"/>
  <c r="H2293" i="1" s="1"/>
  <c r="G2294" i="1"/>
  <c r="H2294" i="1" s="1"/>
  <c r="G2295" i="1"/>
  <c r="H2295" i="1" s="1"/>
  <c r="G2296" i="1"/>
  <c r="H2296" i="1" s="1"/>
  <c r="G2297" i="1"/>
  <c r="H2297" i="1" s="1"/>
  <c r="G2298" i="1"/>
  <c r="H2298" i="1" s="1"/>
  <c r="G2299" i="1"/>
  <c r="H2299" i="1" s="1"/>
  <c r="G2300" i="1"/>
  <c r="H2300" i="1" s="1"/>
  <c r="G2301" i="1"/>
  <c r="H2301" i="1" s="1"/>
  <c r="G2302" i="1"/>
  <c r="H2302" i="1" s="1"/>
  <c r="G2303" i="1"/>
  <c r="H2303" i="1" s="1"/>
  <c r="G2304" i="1"/>
  <c r="H2304" i="1" s="1"/>
  <c r="G2305" i="1"/>
  <c r="H2305" i="1" s="1"/>
  <c r="G2306" i="1"/>
  <c r="H2306" i="1" s="1"/>
  <c r="G2307" i="1"/>
  <c r="H2307" i="1" s="1"/>
  <c r="G2308" i="1"/>
  <c r="H2308" i="1" s="1"/>
  <c r="G2309" i="1"/>
  <c r="H2309" i="1" s="1"/>
  <c r="G2310" i="1"/>
  <c r="H2310" i="1" s="1"/>
  <c r="G2311" i="1"/>
  <c r="H2311" i="1" s="1"/>
  <c r="G2312" i="1"/>
  <c r="H2312" i="1" s="1"/>
  <c r="G2313" i="1"/>
  <c r="H2313" i="1" s="1"/>
  <c r="G2314" i="1"/>
  <c r="H2314" i="1" s="1"/>
  <c r="G2315" i="1"/>
  <c r="H2315" i="1" s="1"/>
  <c r="G2316" i="1"/>
  <c r="H2316" i="1" s="1"/>
  <c r="G2317" i="1"/>
  <c r="H2317" i="1" s="1"/>
  <c r="G2318" i="1"/>
  <c r="H2318" i="1" s="1"/>
  <c r="G2319" i="1"/>
  <c r="H2319" i="1" s="1"/>
  <c r="G2320" i="1"/>
  <c r="H2320" i="1" s="1"/>
  <c r="G2321" i="1"/>
  <c r="H2321" i="1" s="1"/>
  <c r="G2322" i="1"/>
  <c r="H2322" i="1" s="1"/>
  <c r="G2323" i="1"/>
  <c r="H2323" i="1" s="1"/>
  <c r="G2324" i="1"/>
  <c r="H2324" i="1" s="1"/>
  <c r="G2325" i="1"/>
  <c r="H2325" i="1" s="1"/>
  <c r="G2326" i="1"/>
  <c r="H2326" i="1" s="1"/>
  <c r="G2327" i="1"/>
  <c r="H2327" i="1" s="1"/>
  <c r="G2328" i="1"/>
  <c r="H2328" i="1" s="1"/>
  <c r="G2329" i="1"/>
  <c r="H2329" i="1" s="1"/>
  <c r="G2330" i="1"/>
  <c r="H2330" i="1" s="1"/>
  <c r="G2331" i="1"/>
  <c r="H2331" i="1" s="1"/>
  <c r="G2332" i="1"/>
  <c r="H2332" i="1" s="1"/>
  <c r="G2333" i="1"/>
  <c r="H2333" i="1" s="1"/>
  <c r="G2334" i="1"/>
  <c r="H2334" i="1" s="1"/>
  <c r="G2335" i="1"/>
  <c r="H2335" i="1" s="1"/>
  <c r="G2336" i="1"/>
  <c r="H2336" i="1" s="1"/>
  <c r="G2337" i="1"/>
  <c r="H2337" i="1" s="1"/>
  <c r="G2338" i="1"/>
  <c r="H2338" i="1" s="1"/>
  <c r="G2339" i="1"/>
  <c r="H2339" i="1" s="1"/>
  <c r="G2340" i="1"/>
  <c r="H2340" i="1" s="1"/>
  <c r="G2341" i="1"/>
  <c r="H2341" i="1" s="1"/>
  <c r="G2342" i="1"/>
  <c r="H2342" i="1" s="1"/>
  <c r="G2343" i="1"/>
  <c r="H2343" i="1" s="1"/>
  <c r="G2344" i="1"/>
  <c r="H2344" i="1" s="1"/>
  <c r="G2345" i="1"/>
  <c r="H2345" i="1" s="1"/>
  <c r="G2346" i="1"/>
  <c r="H2346" i="1" s="1"/>
  <c r="G2347" i="1"/>
  <c r="H2347" i="1" s="1"/>
  <c r="G2348" i="1"/>
  <c r="H2348" i="1" s="1"/>
  <c r="G2349" i="1"/>
  <c r="H2349" i="1" s="1"/>
  <c r="G2350" i="1"/>
  <c r="H2350" i="1" s="1"/>
  <c r="G2351" i="1"/>
  <c r="H2351" i="1" s="1"/>
  <c r="G2352" i="1"/>
  <c r="H2352" i="1" s="1"/>
  <c r="G2353" i="1"/>
  <c r="H2353" i="1" s="1"/>
  <c r="G2354" i="1"/>
  <c r="H2354" i="1" s="1"/>
  <c r="G2355" i="1"/>
  <c r="H2355" i="1" s="1"/>
  <c r="G2356" i="1"/>
  <c r="H2356" i="1" s="1"/>
  <c r="G2357" i="1"/>
  <c r="H2357" i="1" s="1"/>
  <c r="G2358" i="1"/>
  <c r="H2358" i="1" s="1"/>
  <c r="G2359" i="1"/>
  <c r="H2359" i="1" s="1"/>
  <c r="G2360" i="1"/>
  <c r="H2360" i="1" s="1"/>
  <c r="G2361" i="1"/>
  <c r="H2361" i="1" s="1"/>
  <c r="G2362" i="1"/>
  <c r="H2362" i="1" s="1"/>
  <c r="G2363" i="1"/>
  <c r="H2363" i="1" s="1"/>
  <c r="G2364" i="1"/>
  <c r="H2364" i="1" s="1"/>
  <c r="G2365" i="1"/>
  <c r="H2365" i="1" s="1"/>
  <c r="G2366" i="1"/>
  <c r="H2366" i="1" s="1"/>
  <c r="G2367" i="1"/>
  <c r="H2367" i="1" s="1"/>
  <c r="G2368" i="1"/>
  <c r="H2368" i="1" s="1"/>
  <c r="G2369" i="1"/>
  <c r="H2369" i="1" s="1"/>
  <c r="G2370" i="1"/>
  <c r="H2370" i="1" s="1"/>
  <c r="G2371" i="1"/>
  <c r="H2371" i="1" s="1"/>
  <c r="G2372" i="1"/>
  <c r="H2372" i="1" s="1"/>
  <c r="G2373" i="1"/>
  <c r="H2373" i="1" s="1"/>
  <c r="G2374" i="1"/>
  <c r="H2374" i="1" s="1"/>
  <c r="G2375" i="1"/>
  <c r="H2375" i="1" s="1"/>
  <c r="G2376" i="1"/>
  <c r="H2376" i="1" s="1"/>
  <c r="G2377" i="1"/>
  <c r="H2377" i="1" s="1"/>
  <c r="G2378" i="1"/>
  <c r="H2378" i="1" s="1"/>
  <c r="G2379" i="1"/>
  <c r="H2379" i="1" s="1"/>
  <c r="G2380" i="1"/>
  <c r="H2380" i="1" s="1"/>
  <c r="G2381" i="1"/>
  <c r="H2381" i="1" s="1"/>
  <c r="G2382" i="1"/>
  <c r="H2382" i="1" s="1"/>
  <c r="G2383" i="1"/>
  <c r="H2383" i="1" s="1"/>
  <c r="G2384" i="1"/>
  <c r="H2384" i="1" s="1"/>
  <c r="G2385" i="1"/>
  <c r="H2385" i="1" s="1"/>
  <c r="G2386" i="1"/>
  <c r="H2386" i="1" s="1"/>
  <c r="G2387" i="1"/>
  <c r="H2387" i="1" s="1"/>
  <c r="G2388" i="1"/>
  <c r="H2388" i="1" s="1"/>
  <c r="G2389" i="1"/>
  <c r="H2389" i="1" s="1"/>
  <c r="G2390" i="1"/>
  <c r="H2390" i="1" s="1"/>
  <c r="G2391" i="1"/>
  <c r="H2391" i="1" s="1"/>
  <c r="G2392" i="1"/>
  <c r="H2392" i="1" s="1"/>
  <c r="G2393" i="1"/>
  <c r="H2393" i="1" s="1"/>
  <c r="G2394" i="1"/>
  <c r="H2394" i="1" s="1"/>
  <c r="G2395" i="1"/>
  <c r="H2395" i="1" s="1"/>
  <c r="G2396" i="1"/>
  <c r="H2396" i="1" s="1"/>
  <c r="G2397" i="1"/>
  <c r="H2397" i="1" s="1"/>
  <c r="G2398" i="1"/>
  <c r="H2398" i="1" s="1"/>
  <c r="G2399" i="1"/>
  <c r="H2399" i="1" s="1"/>
  <c r="G2400" i="1"/>
  <c r="H2400" i="1" s="1"/>
  <c r="G2401" i="1"/>
  <c r="H2401" i="1" s="1"/>
  <c r="G2402" i="1"/>
  <c r="H2402" i="1" s="1"/>
  <c r="G2403" i="1"/>
  <c r="H2403" i="1" s="1"/>
  <c r="G2404" i="1"/>
  <c r="H2404" i="1" s="1"/>
  <c r="G2405" i="1"/>
  <c r="H2405" i="1" s="1"/>
  <c r="G2406" i="1"/>
  <c r="H2406" i="1" s="1"/>
  <c r="G2407" i="1"/>
  <c r="H2407" i="1" s="1"/>
  <c r="G2408" i="1"/>
  <c r="H2408" i="1" s="1"/>
  <c r="G2409" i="1"/>
  <c r="H2409" i="1" s="1"/>
  <c r="G2410" i="1"/>
  <c r="H2410" i="1" s="1"/>
  <c r="G2411" i="1"/>
  <c r="H2411" i="1" s="1"/>
  <c r="G2412" i="1"/>
  <c r="H2412" i="1" s="1"/>
  <c r="G2413" i="1"/>
  <c r="H2413" i="1" s="1"/>
  <c r="G2414" i="1"/>
  <c r="H2414" i="1" s="1"/>
  <c r="G2415" i="1"/>
  <c r="H2415" i="1" s="1"/>
  <c r="G2416" i="1"/>
  <c r="H2416" i="1" s="1"/>
  <c r="G2417" i="1"/>
  <c r="H2417" i="1" s="1"/>
  <c r="G2418" i="1"/>
  <c r="H2418" i="1" s="1"/>
  <c r="G2419" i="1"/>
  <c r="H2419" i="1" s="1"/>
  <c r="G2420" i="1"/>
  <c r="H2420" i="1" s="1"/>
  <c r="G2421" i="1"/>
  <c r="H2421" i="1" s="1"/>
  <c r="G2422" i="1"/>
  <c r="H2422" i="1" s="1"/>
  <c r="G2423" i="1"/>
  <c r="H2423" i="1" s="1"/>
  <c r="G2424" i="1"/>
  <c r="H2424" i="1" s="1"/>
  <c r="G2425" i="1"/>
  <c r="H2425" i="1" s="1"/>
  <c r="G2426" i="1"/>
  <c r="H2426" i="1" s="1"/>
  <c r="G2427" i="1"/>
  <c r="H2427" i="1" s="1"/>
  <c r="G2428" i="1"/>
  <c r="H2428" i="1" s="1"/>
  <c r="G2429" i="1"/>
  <c r="H2429" i="1" s="1"/>
  <c r="G2430" i="1"/>
  <c r="H2430" i="1" s="1"/>
  <c r="G2431" i="1"/>
  <c r="H2431" i="1" s="1"/>
  <c r="G2432" i="1"/>
  <c r="H2432" i="1" s="1"/>
  <c r="G2433" i="1"/>
  <c r="H2433" i="1" s="1"/>
  <c r="G2434" i="1"/>
  <c r="H2434" i="1" s="1"/>
  <c r="G2435" i="1"/>
  <c r="H2435" i="1" s="1"/>
  <c r="G2436" i="1"/>
  <c r="H2436" i="1" s="1"/>
  <c r="G2437" i="1"/>
  <c r="H2437" i="1" s="1"/>
  <c r="G2438" i="1"/>
  <c r="H2438" i="1" s="1"/>
  <c r="G2439" i="1"/>
  <c r="H2439" i="1" s="1"/>
  <c r="G2440" i="1"/>
  <c r="H2440" i="1" s="1"/>
  <c r="G2441" i="1"/>
  <c r="H2441" i="1" s="1"/>
  <c r="G2442" i="1"/>
  <c r="H2442" i="1" s="1"/>
  <c r="G2443" i="1"/>
  <c r="H2443" i="1" s="1"/>
  <c r="G2444" i="1"/>
  <c r="H2444" i="1" s="1"/>
  <c r="G2445" i="1"/>
  <c r="H2445" i="1" s="1"/>
  <c r="G2446" i="1"/>
  <c r="H2446" i="1" s="1"/>
  <c r="G2447" i="1"/>
  <c r="H2447" i="1" s="1"/>
  <c r="G2448" i="1"/>
  <c r="H2448" i="1" s="1"/>
  <c r="G2449" i="1"/>
  <c r="H2449" i="1" s="1"/>
  <c r="G2450" i="1"/>
  <c r="H2450" i="1" s="1"/>
  <c r="G2451" i="1"/>
  <c r="H2451" i="1" s="1"/>
  <c r="G2452" i="1"/>
  <c r="H2452" i="1" s="1"/>
  <c r="G2453" i="1"/>
  <c r="H2453" i="1" s="1"/>
  <c r="G2454" i="1"/>
  <c r="H2454" i="1" s="1"/>
  <c r="G2455" i="1"/>
  <c r="H2455" i="1" s="1"/>
  <c r="G2456" i="1"/>
  <c r="H2456" i="1" s="1"/>
  <c r="G2457" i="1"/>
  <c r="H2457" i="1" s="1"/>
  <c r="G2458" i="1"/>
  <c r="H2458" i="1" s="1"/>
  <c r="G2459" i="1"/>
  <c r="H2459" i="1" s="1"/>
  <c r="G2460" i="1"/>
  <c r="H2460" i="1" s="1"/>
  <c r="G2461" i="1"/>
  <c r="H2461" i="1" s="1"/>
  <c r="G2462" i="1"/>
  <c r="H2462" i="1" s="1"/>
  <c r="G2463" i="1"/>
  <c r="H2463" i="1" s="1"/>
  <c r="G2464" i="1"/>
  <c r="H2464" i="1" s="1"/>
  <c r="G2465" i="1"/>
  <c r="H2465" i="1" s="1"/>
  <c r="G2466" i="1"/>
  <c r="H2466" i="1" s="1"/>
  <c r="G2467" i="1"/>
  <c r="H2467" i="1" s="1"/>
  <c r="G2468" i="1"/>
  <c r="H2468" i="1" s="1"/>
  <c r="G2469" i="1"/>
  <c r="H2469" i="1" s="1"/>
  <c r="G2470" i="1"/>
  <c r="H2470" i="1" s="1"/>
  <c r="G2471" i="1"/>
  <c r="H2471" i="1" s="1"/>
  <c r="G2472" i="1"/>
  <c r="H2472" i="1" s="1"/>
  <c r="G2473" i="1"/>
  <c r="H2473" i="1" s="1"/>
  <c r="G2474" i="1"/>
  <c r="H2474" i="1" s="1"/>
  <c r="G2475" i="1"/>
  <c r="H2475" i="1" s="1"/>
  <c r="G2476" i="1"/>
  <c r="H2476" i="1" s="1"/>
  <c r="G2477" i="1"/>
  <c r="H2477" i="1" s="1"/>
  <c r="G2478" i="1"/>
  <c r="H2478" i="1" s="1"/>
  <c r="G2479" i="1"/>
  <c r="H2479" i="1" s="1"/>
  <c r="G2480" i="1"/>
  <c r="H2480" i="1" s="1"/>
  <c r="G2481" i="1"/>
  <c r="H2481" i="1" s="1"/>
  <c r="G2482" i="1"/>
  <c r="H2482" i="1" s="1"/>
  <c r="G2483" i="1"/>
  <c r="H2483" i="1" s="1"/>
  <c r="G2484" i="1"/>
  <c r="H2484" i="1" s="1"/>
  <c r="G2485" i="1"/>
  <c r="H2485" i="1" s="1"/>
  <c r="G2486" i="1"/>
  <c r="H2486" i="1" s="1"/>
  <c r="G2487" i="1"/>
  <c r="H2487" i="1" s="1"/>
  <c r="G2488" i="1"/>
  <c r="H2488" i="1" s="1"/>
  <c r="G2489" i="1"/>
  <c r="H2489" i="1" s="1"/>
  <c r="G2490" i="1"/>
  <c r="H2490" i="1" s="1"/>
  <c r="G2491" i="1"/>
  <c r="H2491" i="1" s="1"/>
  <c r="G2492" i="1"/>
  <c r="H2492" i="1" s="1"/>
  <c r="G2493" i="1"/>
  <c r="H2493" i="1" s="1"/>
  <c r="G2494" i="1"/>
  <c r="H2494" i="1" s="1"/>
  <c r="G2495" i="1"/>
  <c r="H2495" i="1" s="1"/>
  <c r="G2496" i="1"/>
  <c r="H2496" i="1" s="1"/>
  <c r="G2497" i="1"/>
  <c r="H2497" i="1" s="1"/>
  <c r="G2498" i="1"/>
  <c r="H2498" i="1" s="1"/>
  <c r="G2499" i="1"/>
  <c r="H2499" i="1" s="1"/>
  <c r="G2500" i="1"/>
  <c r="H2500" i="1" s="1"/>
  <c r="G2501" i="1"/>
  <c r="H2501"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 i="1"/>
  <c r="D4" i="7"/>
  <c r="C4" i="7"/>
  <c r="B4" i="7"/>
  <c r="A4" i="7"/>
  <c r="L7" i="9" l="1"/>
  <c r="L11" i="9"/>
  <c r="L13" i="9"/>
  <c r="L9" i="9"/>
  <c r="L10" i="9"/>
  <c r="L6" i="9"/>
  <c r="L5" i="9"/>
  <c r="J1646" i="1"/>
  <c r="J1648" i="1"/>
  <c r="J1236" i="1"/>
  <c r="J1238" i="1"/>
  <c r="J1232" i="1"/>
  <c r="J1233" i="1"/>
  <c r="J1234" i="1"/>
  <c r="J969" i="1"/>
  <c r="J970" i="1"/>
  <c r="J966" i="1"/>
  <c r="J967" i="1"/>
  <c r="J968" i="1"/>
  <c r="J697" i="1"/>
  <c r="J698" i="1"/>
  <c r="J699" i="1"/>
  <c r="J701" i="1"/>
  <c r="J700" i="1"/>
  <c r="J193" i="1"/>
  <c r="J194" i="1"/>
  <c r="J189" i="1"/>
  <c r="J190" i="1"/>
  <c r="J191" i="1"/>
  <c r="J192" i="1"/>
  <c r="J195" i="1"/>
  <c r="J1734" i="1"/>
  <c r="J1728" i="1"/>
  <c r="J489" i="1"/>
  <c r="J490" i="1"/>
  <c r="J483" i="1"/>
  <c r="J491" i="1"/>
  <c r="J485" i="1"/>
  <c r="J488" i="1"/>
  <c r="J484" i="1"/>
  <c r="J486" i="1"/>
  <c r="J487" i="1"/>
  <c r="J1300" i="1"/>
  <c r="J1302" i="1"/>
  <c r="J1304" i="1"/>
  <c r="J1305" i="1"/>
  <c r="J841" i="1"/>
  <c r="J842" i="1"/>
  <c r="J843" i="1"/>
  <c r="J844" i="1"/>
  <c r="J845" i="1"/>
  <c r="J873" i="1"/>
  <c r="J866" i="1"/>
  <c r="J870" i="1"/>
  <c r="J871" i="1"/>
  <c r="J872" i="1"/>
  <c r="J867" i="1"/>
  <c r="J868" i="1"/>
  <c r="J541" i="1"/>
  <c r="J540" i="1"/>
  <c r="J542" i="1"/>
  <c r="J543" i="1"/>
  <c r="J544" i="1"/>
  <c r="J1806" i="1"/>
  <c r="J1808" i="1"/>
  <c r="J493" i="1"/>
  <c r="J496" i="1"/>
  <c r="J495" i="1"/>
  <c r="J492" i="1"/>
  <c r="J157" i="1"/>
  <c r="J158" i="1"/>
  <c r="J159" i="1"/>
  <c r="J160" i="1"/>
  <c r="J1606" i="1"/>
  <c r="J1608" i="1"/>
  <c r="J833" i="1"/>
  <c r="J830" i="1"/>
  <c r="J831" i="1"/>
  <c r="J832" i="1"/>
  <c r="J1500" i="1"/>
  <c r="J1502" i="1"/>
  <c r="J1504" i="1"/>
  <c r="J1260" i="1"/>
  <c r="J1256" i="1"/>
  <c r="J1257" i="1"/>
  <c r="J1258" i="1"/>
  <c r="J201" i="1"/>
  <c r="J200" i="1"/>
  <c r="J48" i="1"/>
  <c r="J49" i="1"/>
  <c r="J42" i="1"/>
  <c r="J50" i="1"/>
  <c r="J47" i="1"/>
  <c r="J44" i="1"/>
  <c r="J45" i="1"/>
  <c r="J46" i="1"/>
  <c r="J43" i="1"/>
  <c r="J1428" i="1"/>
  <c r="J1430" i="1"/>
  <c r="J929" i="1"/>
  <c r="J930" i="1"/>
  <c r="J934" i="1"/>
  <c r="J935" i="1"/>
  <c r="J931" i="1"/>
  <c r="J932" i="1"/>
  <c r="J609" i="1"/>
  <c r="J610" i="1"/>
  <c r="J605" i="1"/>
  <c r="J606" i="1"/>
  <c r="J607" i="1"/>
  <c r="J608" i="1"/>
  <c r="J313" i="1"/>
  <c r="J314" i="1"/>
  <c r="J316" i="1"/>
  <c r="J317" i="1"/>
  <c r="J318" i="1"/>
  <c r="J319" i="1"/>
  <c r="J310" i="1"/>
  <c r="J311" i="1"/>
  <c r="J315" i="1"/>
  <c r="J312" i="1"/>
  <c r="J51" i="1"/>
  <c r="J52" i="1"/>
  <c r="J1092" i="1"/>
  <c r="J1089" i="1"/>
  <c r="J1090" i="1"/>
  <c r="J417" i="1"/>
  <c r="J416" i="1"/>
  <c r="J411" i="1"/>
  <c r="J412" i="1"/>
  <c r="J413" i="1"/>
  <c r="J415" i="1"/>
  <c r="J414" i="1"/>
  <c r="J1790" i="1"/>
  <c r="J1784" i="1"/>
  <c r="J1792" i="1"/>
  <c r="J1294" i="1"/>
  <c r="J1296" i="1"/>
  <c r="J1297" i="1"/>
  <c r="J1036" i="1"/>
  <c r="J1037" i="1"/>
  <c r="J1038" i="1"/>
  <c r="J1039" i="1"/>
  <c r="J1032" i="1"/>
  <c r="J1040" i="1"/>
  <c r="J1033" i="1"/>
  <c r="J1034" i="1"/>
  <c r="J745" i="1"/>
  <c r="J746" i="1"/>
  <c r="J747" i="1"/>
  <c r="J749" i="1"/>
  <c r="J744" i="1"/>
  <c r="J748" i="1"/>
  <c r="J750" i="1"/>
  <c r="J504" i="1"/>
  <c r="J502" i="1"/>
  <c r="J503" i="1"/>
  <c r="J233" i="1"/>
  <c r="J234" i="1"/>
  <c r="J230" i="1"/>
  <c r="J231" i="1"/>
  <c r="J232" i="1"/>
  <c r="J229" i="1"/>
  <c r="J228" i="1"/>
  <c r="J2490" i="1"/>
  <c r="J2450" i="1"/>
  <c r="J2378" i="1"/>
  <c r="J2282" i="1"/>
  <c r="J2122" i="1"/>
  <c r="J2098" i="1"/>
  <c r="J2042" i="1"/>
  <c r="J1962" i="1"/>
  <c r="J1851" i="1"/>
  <c r="J1809" i="1"/>
  <c r="J1787" i="1"/>
  <c r="J1733" i="1"/>
  <c r="J1649" i="1"/>
  <c r="J1605" i="1"/>
  <c r="J1293" i="1"/>
  <c r="J1255" i="1"/>
  <c r="J1235" i="1"/>
  <c r="J965" i="1"/>
  <c r="J196" i="1"/>
  <c r="J1918" i="1"/>
  <c r="J1926" i="1"/>
  <c r="J1508" i="1"/>
  <c r="J1510" i="1"/>
  <c r="J1220" i="1"/>
  <c r="J1222" i="1"/>
  <c r="J961" i="1"/>
  <c r="J962" i="1"/>
  <c r="J958" i="1"/>
  <c r="J959" i="1"/>
  <c r="J960" i="1"/>
  <c r="J963" i="1"/>
  <c r="J964" i="1"/>
  <c r="J673" i="1"/>
  <c r="J674" i="1"/>
  <c r="J675" i="1"/>
  <c r="J677" i="1"/>
  <c r="J678" i="1"/>
  <c r="J679" i="1"/>
  <c r="J102" i="1"/>
  <c r="J99" i="1"/>
  <c r="J101" i="1"/>
  <c r="J100" i="1"/>
  <c r="J1678" i="1"/>
  <c r="J1680" i="1"/>
  <c r="J273" i="1"/>
  <c r="J274" i="1"/>
  <c r="J272" i="1"/>
  <c r="J275" i="1"/>
  <c r="J269" i="1"/>
  <c r="J271" i="1"/>
  <c r="J270" i="1"/>
  <c r="J1212" i="1"/>
  <c r="J1205" i="1"/>
  <c r="J1206" i="1"/>
  <c r="J1208" i="1"/>
  <c r="J1209" i="1"/>
  <c r="J1210" i="1"/>
  <c r="J801" i="1"/>
  <c r="J802" i="1"/>
  <c r="J797" i="1"/>
  <c r="J798" i="1"/>
  <c r="J799" i="1"/>
  <c r="J800" i="1"/>
  <c r="J803" i="1"/>
  <c r="J761" i="1"/>
  <c r="J762" i="1"/>
  <c r="J763" i="1"/>
  <c r="J765" i="1"/>
  <c r="J759" i="1"/>
  <c r="J760" i="1"/>
  <c r="J764" i="1"/>
  <c r="J766" i="1"/>
  <c r="J767" i="1"/>
  <c r="J513" i="1"/>
  <c r="J509" i="1"/>
  <c r="J512" i="1"/>
  <c r="J508" i="1"/>
  <c r="J510" i="1"/>
  <c r="J511" i="1"/>
  <c r="J865" i="1"/>
  <c r="J860" i="1"/>
  <c r="J861" i="1"/>
  <c r="J862" i="1"/>
  <c r="J863" i="1"/>
  <c r="J864" i="1"/>
  <c r="J441" i="1"/>
  <c r="J444" i="1"/>
  <c r="J445" i="1"/>
  <c r="J446" i="1"/>
  <c r="J447" i="1"/>
  <c r="J439" i="1"/>
  <c r="J448" i="1"/>
  <c r="J443" i="1"/>
  <c r="J440" i="1"/>
  <c r="J442" i="1"/>
  <c r="J137" i="1"/>
  <c r="J138" i="1"/>
  <c r="J139" i="1"/>
  <c r="J140" i="1"/>
  <c r="J1564" i="1"/>
  <c r="J1566" i="1"/>
  <c r="J1568" i="1"/>
  <c r="J825" i="1"/>
  <c r="J826" i="1"/>
  <c r="J828" i="1"/>
  <c r="J819" i="1"/>
  <c r="J829" i="1"/>
  <c r="J820" i="1"/>
  <c r="J821" i="1"/>
  <c r="J822" i="1"/>
  <c r="J823" i="1"/>
  <c r="J824" i="1"/>
  <c r="J1486" i="1"/>
  <c r="J1488" i="1"/>
  <c r="J1188" i="1"/>
  <c r="J1189" i="1"/>
  <c r="J1182" i="1"/>
  <c r="J1184" i="1"/>
  <c r="J1185" i="1"/>
  <c r="J1186" i="1"/>
  <c r="J793" i="1"/>
  <c r="J794" i="1"/>
  <c r="J796" i="1"/>
  <c r="J790" i="1"/>
  <c r="J791" i="1"/>
  <c r="J792" i="1"/>
  <c r="J345" i="1"/>
  <c r="J339" i="1"/>
  <c r="J340" i="1"/>
  <c r="J341" i="1"/>
  <c r="J342" i="1"/>
  <c r="J343" i="1"/>
  <c r="J344" i="1"/>
  <c r="J198" i="1"/>
  <c r="J199" i="1"/>
  <c r="J197" i="1"/>
  <c r="J11" i="1"/>
  <c r="J13" i="1"/>
  <c r="J8" i="1"/>
  <c r="J9" i="1"/>
  <c r="J10" i="1"/>
  <c r="J7" i="1"/>
  <c r="J6" i="1"/>
  <c r="J12" i="1"/>
  <c r="J1774" i="1"/>
  <c r="J1776" i="1"/>
  <c r="J849" i="1"/>
  <c r="J857" i="1"/>
  <c r="J850" i="1"/>
  <c r="J858" i="1"/>
  <c r="J848" i="1"/>
  <c r="J851" i="1"/>
  <c r="J852" i="1"/>
  <c r="J853" i="1"/>
  <c r="J854" i="1"/>
  <c r="J855" i="1"/>
  <c r="J846" i="1"/>
  <c r="J856" i="1"/>
  <c r="J593" i="1"/>
  <c r="J594" i="1"/>
  <c r="J595" i="1"/>
  <c r="J597" i="1"/>
  <c r="J592" i="1"/>
  <c r="J297" i="1"/>
  <c r="J298" i="1"/>
  <c r="J294" i="1"/>
  <c r="J295" i="1"/>
  <c r="J296" i="1"/>
  <c r="J299" i="1"/>
  <c r="J300" i="1"/>
  <c r="J301" i="1"/>
  <c r="J293" i="1"/>
  <c r="J302" i="1"/>
  <c r="J27" i="1"/>
  <c r="J24" i="1"/>
  <c r="J25" i="1"/>
  <c r="J26" i="1"/>
  <c r="J1052" i="1"/>
  <c r="J1053" i="1"/>
  <c r="J1054" i="1"/>
  <c r="J1055" i="1"/>
  <c r="J1718" i="1"/>
  <c r="J1726" i="1"/>
  <c r="J1720" i="1"/>
  <c r="J1548" i="1"/>
  <c r="J1542" i="1"/>
  <c r="J1544" i="1"/>
  <c r="J1028" i="1"/>
  <c r="J1029" i="1"/>
  <c r="J1030" i="1"/>
  <c r="J1031" i="1"/>
  <c r="J1026" i="1"/>
  <c r="J721" i="1"/>
  <c r="J722" i="1"/>
  <c r="J723" i="1"/>
  <c r="J725" i="1"/>
  <c r="J726" i="1"/>
  <c r="J727" i="1"/>
  <c r="J718" i="1"/>
  <c r="J719" i="1"/>
  <c r="J720" i="1"/>
  <c r="J465" i="1"/>
  <c r="J462" i="1"/>
  <c r="J463" i="1"/>
  <c r="J464" i="1"/>
  <c r="J466" i="1"/>
  <c r="J461" i="1"/>
  <c r="J460" i="1"/>
  <c r="J185" i="1"/>
  <c r="J186" i="1"/>
  <c r="J188" i="1"/>
  <c r="J183" i="1"/>
  <c r="J187" i="1"/>
  <c r="J184" i="1"/>
  <c r="J2489" i="1"/>
  <c r="J2449" i="1"/>
  <c r="J2401" i="1"/>
  <c r="J2345" i="1"/>
  <c r="J2337" i="1"/>
  <c r="J2329" i="1"/>
  <c r="J2289" i="1"/>
  <c r="J2281" i="1"/>
  <c r="J2273" i="1"/>
  <c r="J2193" i="1"/>
  <c r="J2105" i="1"/>
  <c r="J2097" i="1"/>
  <c r="J2081" i="1"/>
  <c r="J2041" i="1"/>
  <c r="J2025" i="1"/>
  <c r="J1961" i="1"/>
  <c r="J1945" i="1"/>
  <c r="J1937" i="1"/>
  <c r="J1920" i="1"/>
  <c r="J1850" i="1"/>
  <c r="J1807" i="1"/>
  <c r="J1786" i="1"/>
  <c r="J1775" i="1"/>
  <c r="J1732" i="1"/>
  <c r="J1722" i="1"/>
  <c r="J1690" i="1"/>
  <c r="J1679" i="1"/>
  <c r="J1647" i="1"/>
  <c r="J1636" i="1"/>
  <c r="J1571" i="1"/>
  <c r="J1546" i="1"/>
  <c r="J1533" i="1"/>
  <c r="J1507" i="1"/>
  <c r="J1418" i="1"/>
  <c r="J1253" i="1"/>
  <c r="J1231" i="1"/>
  <c r="J1211" i="1"/>
  <c r="J1035" i="1"/>
  <c r="J869" i="1"/>
  <c r="J1630" i="1"/>
  <c r="J1624" i="1"/>
  <c r="J1422" i="1"/>
  <c r="J1424" i="1"/>
  <c r="J1196" i="1"/>
  <c r="J1204" i="1"/>
  <c r="J1197" i="1"/>
  <c r="J1198" i="1"/>
  <c r="J1200" i="1"/>
  <c r="J1201" i="1"/>
  <c r="J1202" i="1"/>
  <c r="J953" i="1"/>
  <c r="J954" i="1"/>
  <c r="J956" i="1"/>
  <c r="J957" i="1"/>
  <c r="J617" i="1"/>
  <c r="J618" i="1"/>
  <c r="J619" i="1"/>
  <c r="J621" i="1"/>
  <c r="J616" i="1"/>
  <c r="J620" i="1"/>
  <c r="J622" i="1"/>
  <c r="J623" i="1"/>
  <c r="J1452" i="1"/>
  <c r="J1446" i="1"/>
  <c r="J1448" i="1"/>
  <c r="J83" i="1"/>
  <c r="J84" i="1"/>
  <c r="J85" i="1"/>
  <c r="J86" i="1"/>
  <c r="J87" i="1"/>
  <c r="J88" i="1"/>
  <c r="J1758" i="1"/>
  <c r="J1760" i="1"/>
  <c r="J1140" i="1"/>
  <c r="J1133" i="1"/>
  <c r="J1141" i="1"/>
  <c r="J1134" i="1"/>
  <c r="J1136" i="1"/>
  <c r="J1137" i="1"/>
  <c r="J1138" i="1"/>
  <c r="J690" i="1"/>
  <c r="J691" i="1"/>
  <c r="J693" i="1"/>
  <c r="J694" i="1"/>
  <c r="J695" i="1"/>
  <c r="J696" i="1"/>
  <c r="J1476" i="1"/>
  <c r="J1478" i="1"/>
  <c r="J753" i="1"/>
  <c r="J754" i="1"/>
  <c r="J755" i="1"/>
  <c r="J757" i="1"/>
  <c r="J758" i="1"/>
  <c r="J751" i="1"/>
  <c r="J752" i="1"/>
  <c r="J433" i="1"/>
  <c r="J435" i="1"/>
  <c r="J436" i="1"/>
  <c r="J428" i="1"/>
  <c r="J437" i="1"/>
  <c r="J429" i="1"/>
  <c r="J438" i="1"/>
  <c r="J430" i="1"/>
  <c r="J434" i="1"/>
  <c r="J432" i="1"/>
  <c r="J1638" i="1"/>
  <c r="J1640" i="1"/>
  <c r="J769" i="1"/>
  <c r="J770" i="1"/>
  <c r="J773" i="1"/>
  <c r="J772" i="1"/>
  <c r="J774" i="1"/>
  <c r="J775" i="1"/>
  <c r="J776" i="1"/>
  <c r="J768" i="1"/>
  <c r="J354" i="1"/>
  <c r="J358" i="1"/>
  <c r="J359" i="1"/>
  <c r="J360" i="1"/>
  <c r="J355" i="1"/>
  <c r="J357" i="1"/>
  <c r="J356" i="1"/>
  <c r="J134" i="1"/>
  <c r="J135" i="1"/>
  <c r="J136" i="1"/>
  <c r="J133" i="1"/>
  <c r="J132" i="1"/>
  <c r="J777" i="1"/>
  <c r="J778" i="1"/>
  <c r="J781" i="1"/>
  <c r="J779" i="1"/>
  <c r="J780" i="1"/>
  <c r="J782" i="1"/>
  <c r="J1484" i="1"/>
  <c r="J1480" i="1"/>
  <c r="J1116" i="1"/>
  <c r="J1117" i="1"/>
  <c r="J1118" i="1"/>
  <c r="J1119" i="1"/>
  <c r="J1120" i="1"/>
  <c r="J1121" i="1"/>
  <c r="J1122" i="1"/>
  <c r="J649" i="1"/>
  <c r="J650" i="1"/>
  <c r="J651" i="1"/>
  <c r="J653" i="1"/>
  <c r="J648" i="1"/>
  <c r="J652" i="1"/>
  <c r="J654" i="1"/>
  <c r="J655" i="1"/>
  <c r="J656" i="1"/>
  <c r="J337" i="1"/>
  <c r="J338" i="1"/>
  <c r="J336" i="1"/>
  <c r="J335" i="1"/>
  <c r="J169" i="1"/>
  <c r="J170" i="1"/>
  <c r="J171" i="1"/>
  <c r="J172" i="1"/>
  <c r="J173" i="1"/>
  <c r="J175" i="1"/>
  <c r="J174" i="1"/>
  <c r="J1364" i="1"/>
  <c r="J1361" i="1"/>
  <c r="J817" i="1"/>
  <c r="J818" i="1"/>
  <c r="J816" i="1"/>
  <c r="J547" i="1"/>
  <c r="J549" i="1"/>
  <c r="J550" i="1"/>
  <c r="J551" i="1"/>
  <c r="J281" i="1"/>
  <c r="J289" i="1"/>
  <c r="J282" i="1"/>
  <c r="J284" i="1"/>
  <c r="J285" i="1"/>
  <c r="J286" i="1"/>
  <c r="J287" i="1"/>
  <c r="J288" i="1"/>
  <c r="J283" i="1"/>
  <c r="J993" i="1"/>
  <c r="J994" i="1"/>
  <c r="J998" i="1"/>
  <c r="J999" i="1"/>
  <c r="J991" i="1"/>
  <c r="J992" i="1"/>
  <c r="J995" i="1"/>
  <c r="J996" i="1"/>
  <c r="J329" i="1"/>
  <c r="J326" i="1"/>
  <c r="J327" i="1"/>
  <c r="J328" i="1"/>
  <c r="J325" i="1"/>
  <c r="J1524" i="1"/>
  <c r="J1526" i="1"/>
  <c r="J1528" i="1"/>
  <c r="J1252" i="1"/>
  <c r="J1250" i="1"/>
  <c r="J1024" i="1"/>
  <c r="J1025" i="1"/>
  <c r="J705" i="1"/>
  <c r="J706" i="1"/>
  <c r="J702" i="1"/>
  <c r="J703" i="1"/>
  <c r="J704" i="1"/>
  <c r="J409" i="1"/>
  <c r="J407" i="1"/>
  <c r="J408" i="1"/>
  <c r="J410" i="1"/>
  <c r="J403" i="1"/>
  <c r="J404" i="1"/>
  <c r="J406" i="1"/>
  <c r="J405" i="1"/>
  <c r="J129" i="1"/>
  <c r="J130" i="1"/>
  <c r="J126" i="1"/>
  <c r="J127" i="1"/>
  <c r="J128" i="1"/>
  <c r="J131" i="1"/>
  <c r="J2496" i="1"/>
  <c r="J2488" i="1"/>
  <c r="J2480" i="1"/>
  <c r="J2464" i="1"/>
  <c r="J2448" i="1"/>
  <c r="J2440" i="1"/>
  <c r="J2432" i="1"/>
  <c r="J2424" i="1"/>
  <c r="J2400" i="1"/>
  <c r="J2392" i="1"/>
  <c r="J2384" i="1"/>
  <c r="J2376" i="1"/>
  <c r="J2368" i="1"/>
  <c r="J2360" i="1"/>
  <c r="J2352" i="1"/>
  <c r="J2344" i="1"/>
  <c r="J2336" i="1"/>
  <c r="J2328" i="1"/>
  <c r="J2320" i="1"/>
  <c r="J2312" i="1"/>
  <c r="J2304" i="1"/>
  <c r="J2288" i="1"/>
  <c r="J2280" i="1"/>
  <c r="J2272" i="1"/>
  <c r="J2264" i="1"/>
  <c r="J2256" i="1"/>
  <c r="J2248" i="1"/>
  <c r="J2240" i="1"/>
  <c r="J2232" i="1"/>
  <c r="J2224" i="1"/>
  <c r="J2216" i="1"/>
  <c r="J2208" i="1"/>
  <c r="J2200" i="1"/>
  <c r="J2192" i="1"/>
  <c r="J2184" i="1"/>
  <c r="J2176" i="1"/>
  <c r="J2168" i="1"/>
  <c r="J2160" i="1"/>
  <c r="J2152" i="1"/>
  <c r="J2144" i="1"/>
  <c r="J2136" i="1"/>
  <c r="J2128" i="1"/>
  <c r="J2120" i="1"/>
  <c r="J2112" i="1"/>
  <c r="J2104" i="1"/>
  <c r="J2096" i="1"/>
  <c r="J2088" i="1"/>
  <c r="J2080" i="1"/>
  <c r="J2072" i="1"/>
  <c r="J2064" i="1"/>
  <c r="J2056" i="1"/>
  <c r="J2048" i="1"/>
  <c r="J2040" i="1"/>
  <c r="J2024" i="1"/>
  <c r="J2016" i="1"/>
  <c r="J2008" i="1"/>
  <c r="J2000" i="1"/>
  <c r="J1984" i="1"/>
  <c r="J1976" i="1"/>
  <c r="J1968" i="1"/>
  <c r="J1944" i="1"/>
  <c r="J1936" i="1"/>
  <c r="J1919" i="1"/>
  <c r="J1909" i="1"/>
  <c r="J1900" i="1"/>
  <c r="J1891" i="1"/>
  <c r="J1869" i="1"/>
  <c r="J1859" i="1"/>
  <c r="J1849" i="1"/>
  <c r="J1837" i="1"/>
  <c r="J1827" i="1"/>
  <c r="J1817" i="1"/>
  <c r="J1805" i="1"/>
  <c r="J1795" i="1"/>
  <c r="J1785" i="1"/>
  <c r="J1773" i="1"/>
  <c r="J1763" i="1"/>
  <c r="J1753" i="1"/>
  <c r="J1741" i="1"/>
  <c r="J1731" i="1"/>
  <c r="J1721" i="1"/>
  <c r="J1689" i="1"/>
  <c r="J1677" i="1"/>
  <c r="J1667" i="1"/>
  <c r="J1657" i="1"/>
  <c r="J1645" i="1"/>
  <c r="J1635" i="1"/>
  <c r="J1625" i="1"/>
  <c r="J1603" i="1"/>
  <c r="J1593" i="1"/>
  <c r="J1581" i="1"/>
  <c r="J1570" i="1"/>
  <c r="J1545" i="1"/>
  <c r="J1531" i="1"/>
  <c r="J1519" i="1"/>
  <c r="J1506" i="1"/>
  <c r="J1481" i="1"/>
  <c r="J1467" i="1"/>
  <c r="J1429" i="1"/>
  <c r="J1417" i="1"/>
  <c r="J1370" i="1"/>
  <c r="J1354" i="1"/>
  <c r="J1322" i="1"/>
  <c r="J1271" i="1"/>
  <c r="J1251" i="1"/>
  <c r="J1207" i="1"/>
  <c r="J1175" i="1"/>
  <c r="J1091" i="1"/>
  <c r="J1027" i="1"/>
  <c r="J859" i="1"/>
  <c r="J771" i="1"/>
  <c r="J1614" i="1"/>
  <c r="J1616" i="1"/>
  <c r="J1404" i="1"/>
  <c r="J1406" i="1"/>
  <c r="J1164" i="1"/>
  <c r="J1165" i="1"/>
  <c r="J1166" i="1"/>
  <c r="J1162" i="1"/>
  <c r="J924" i="1"/>
  <c r="J925" i="1"/>
  <c r="J926" i="1"/>
  <c r="J927" i="1"/>
  <c r="J928" i="1"/>
  <c r="J1078" i="1"/>
  <c r="J1079" i="1"/>
  <c r="J1044" i="1"/>
  <c r="J1045" i="1"/>
  <c r="J1046" i="1"/>
  <c r="J1047" i="1"/>
  <c r="J1041" i="1"/>
  <c r="J1042" i="1"/>
  <c r="J569" i="1"/>
  <c r="J570" i="1"/>
  <c r="J571" i="1"/>
  <c r="J566" i="1"/>
  <c r="J567" i="1"/>
  <c r="J568" i="1"/>
  <c r="J572" i="1"/>
  <c r="J1312" i="1"/>
  <c r="J1313" i="1"/>
  <c r="J713" i="1"/>
  <c r="J714" i="1"/>
  <c r="J715" i="1"/>
  <c r="J717" i="1"/>
  <c r="J711" i="1"/>
  <c r="J712" i="1"/>
  <c r="J716" i="1"/>
  <c r="J257" i="1"/>
  <c r="J258" i="1"/>
  <c r="J252" i="1"/>
  <c r="J253" i="1"/>
  <c r="J254" i="1"/>
  <c r="J255" i="1"/>
  <c r="J256" i="1"/>
  <c r="J259" i="1"/>
  <c r="J260" i="1"/>
  <c r="J1470" i="1"/>
  <c r="J1472" i="1"/>
  <c r="J729" i="1"/>
  <c r="J730" i="1"/>
  <c r="J731" i="1"/>
  <c r="J733" i="1"/>
  <c r="J728" i="1"/>
  <c r="J732" i="1"/>
  <c r="J330" i="1"/>
  <c r="J331" i="1"/>
  <c r="J332" i="1"/>
  <c r="J333" i="1"/>
  <c r="J124" i="1"/>
  <c r="J125" i="1"/>
  <c r="J123" i="1"/>
  <c r="J1436" i="1"/>
  <c r="J1438" i="1"/>
  <c r="J1432" i="1"/>
  <c r="J689" i="1"/>
  <c r="J685" i="1"/>
  <c r="J684" i="1"/>
  <c r="J686" i="1"/>
  <c r="J687" i="1"/>
  <c r="J688" i="1"/>
  <c r="J1444" i="1"/>
  <c r="J1440" i="1"/>
  <c r="J1101" i="1"/>
  <c r="J1102" i="1"/>
  <c r="J1103" i="1"/>
  <c r="J1104" i="1"/>
  <c r="J1105" i="1"/>
  <c r="J1106" i="1"/>
  <c r="J634" i="1"/>
  <c r="J635" i="1"/>
  <c r="J636" i="1"/>
  <c r="J321" i="1"/>
  <c r="J322" i="1"/>
  <c r="J320" i="1"/>
  <c r="J323" i="1"/>
  <c r="J324" i="1"/>
  <c r="J153" i="1"/>
  <c r="J154" i="1"/>
  <c r="J156" i="1"/>
  <c r="J155" i="1"/>
  <c r="J152" i="1"/>
  <c r="J1694" i="1"/>
  <c r="J1696" i="1"/>
  <c r="J1262" i="1"/>
  <c r="J1264" i="1"/>
  <c r="J1265" i="1"/>
  <c r="J1266" i="1"/>
  <c r="J809" i="1"/>
  <c r="J810" i="1"/>
  <c r="J811" i="1"/>
  <c r="J812" i="1"/>
  <c r="J813" i="1"/>
  <c r="J814" i="1"/>
  <c r="J514" i="1"/>
  <c r="J515" i="1"/>
  <c r="J517" i="1"/>
  <c r="J518" i="1"/>
  <c r="J519" i="1"/>
  <c r="J520" i="1"/>
  <c r="J249" i="1"/>
  <c r="J250" i="1"/>
  <c r="J246" i="1"/>
  <c r="J247" i="1"/>
  <c r="J251" i="1"/>
  <c r="J248" i="1"/>
  <c r="J986" i="1"/>
  <c r="J988" i="1"/>
  <c r="J989" i="1"/>
  <c r="J990" i="1"/>
  <c r="J217" i="1"/>
  <c r="J218" i="1"/>
  <c r="J220" i="1"/>
  <c r="J221" i="1"/>
  <c r="J214" i="1"/>
  <c r="J215" i="1"/>
  <c r="J219" i="1"/>
  <c r="J216" i="1"/>
  <c r="J1878" i="1"/>
  <c r="J1880" i="1"/>
  <c r="J1702" i="1"/>
  <c r="J1704" i="1"/>
  <c r="J1380" i="1"/>
  <c r="J1388" i="1"/>
  <c r="J1382" i="1"/>
  <c r="J1384" i="1"/>
  <c r="J1385" i="1"/>
  <c r="J1228" i="1"/>
  <c r="J1230" i="1"/>
  <c r="J1224" i="1"/>
  <c r="J1225" i="1"/>
  <c r="J1226" i="1"/>
  <c r="J1009" i="1"/>
  <c r="J1010" i="1"/>
  <c r="J1008" i="1"/>
  <c r="J1005" i="1"/>
  <c r="J1006" i="1"/>
  <c r="J641" i="1"/>
  <c r="J642" i="1"/>
  <c r="J643" i="1"/>
  <c r="J637" i="1"/>
  <c r="J638" i="1"/>
  <c r="J639" i="1"/>
  <c r="J640" i="1"/>
  <c r="J401" i="1"/>
  <c r="J399" i="1"/>
  <c r="J400" i="1"/>
  <c r="J402" i="1"/>
  <c r="J89" i="1"/>
  <c r="J97" i="1"/>
  <c r="J90" i="1"/>
  <c r="J98" i="1"/>
  <c r="J92" i="1"/>
  <c r="J93" i="1"/>
  <c r="J94" i="1"/>
  <c r="J95" i="1"/>
  <c r="J96" i="1"/>
  <c r="J91" i="1"/>
  <c r="J2487" i="1"/>
  <c r="J2479" i="1"/>
  <c r="J2455" i="1"/>
  <c r="J2447" i="1"/>
  <c r="J2431" i="1"/>
  <c r="J2399" i="1"/>
  <c r="J2383" i="1"/>
  <c r="J2351" i="1"/>
  <c r="J2343" i="1"/>
  <c r="J2327" i="1"/>
  <c r="J2319" i="1"/>
  <c r="J2303" i="1"/>
  <c r="J2295" i="1"/>
  <c r="J2271" i="1"/>
  <c r="J2239" i="1"/>
  <c r="J2231" i="1"/>
  <c r="J2191" i="1"/>
  <c r="J2167" i="1"/>
  <c r="J2159" i="1"/>
  <c r="J2151" i="1"/>
  <c r="J2127" i="1"/>
  <c r="J2103" i="1"/>
  <c r="J2095" i="1"/>
  <c r="J2079" i="1"/>
  <c r="J2071" i="1"/>
  <c r="J2063" i="1"/>
  <c r="J2039" i="1"/>
  <c r="J1999" i="1"/>
  <c r="J1983" i="1"/>
  <c r="J1967" i="1"/>
  <c r="J1943" i="1"/>
  <c r="J1935" i="1"/>
  <c r="J1927" i="1"/>
  <c r="J1917" i="1"/>
  <c r="J1908" i="1"/>
  <c r="J1899" i="1"/>
  <c r="J1890" i="1"/>
  <c r="J1879" i="1"/>
  <c r="J1858" i="1"/>
  <c r="J1847" i="1"/>
  <c r="J1836" i="1"/>
  <c r="J1826" i="1"/>
  <c r="J1804" i="1"/>
  <c r="J1794" i="1"/>
  <c r="J1783" i="1"/>
  <c r="J1772" i="1"/>
  <c r="J1762" i="1"/>
  <c r="J1751" i="1"/>
  <c r="J1740" i="1"/>
  <c r="J1730" i="1"/>
  <c r="J1719" i="1"/>
  <c r="J1698" i="1"/>
  <c r="J1676" i="1"/>
  <c r="J1666" i="1"/>
  <c r="J1655" i="1"/>
  <c r="J1644" i="1"/>
  <c r="J1634" i="1"/>
  <c r="J1623" i="1"/>
  <c r="J1612" i="1"/>
  <c r="J1591" i="1"/>
  <c r="J1580" i="1"/>
  <c r="J1569" i="1"/>
  <c r="J1555" i="1"/>
  <c r="J1543" i="1"/>
  <c r="J1530" i="1"/>
  <c r="J1505" i="1"/>
  <c r="J1491" i="1"/>
  <c r="J1479" i="1"/>
  <c r="J1466" i="1"/>
  <c r="J1453" i="1"/>
  <c r="J1441" i="1"/>
  <c r="J1427" i="1"/>
  <c r="J1399" i="1"/>
  <c r="J1383" i="1"/>
  <c r="J1367" i="1"/>
  <c r="J1335" i="1"/>
  <c r="J1319" i="1"/>
  <c r="J1303" i="1"/>
  <c r="J1287" i="1"/>
  <c r="J1227" i="1"/>
  <c r="J1203" i="1"/>
  <c r="J1139" i="1"/>
  <c r="J933" i="1"/>
  <c r="J847" i="1"/>
  <c r="J756" i="1"/>
  <c r="J494" i="1"/>
  <c r="J1886" i="1"/>
  <c r="J1888" i="1"/>
  <c r="J1598" i="1"/>
  <c r="J1600" i="1"/>
  <c r="J1332" i="1"/>
  <c r="J1326" i="1"/>
  <c r="J1328" i="1"/>
  <c r="J1329" i="1"/>
  <c r="J1156" i="1"/>
  <c r="J1157" i="1"/>
  <c r="J1158" i="1"/>
  <c r="J1160" i="1"/>
  <c r="J1161" i="1"/>
  <c r="J913" i="1"/>
  <c r="J914" i="1"/>
  <c r="J912" i="1"/>
  <c r="J915" i="1"/>
  <c r="J505" i="1"/>
  <c r="J506" i="1"/>
  <c r="J507" i="1"/>
  <c r="J881" i="1"/>
  <c r="J882" i="1"/>
  <c r="J880" i="1"/>
  <c r="J883" i="1"/>
  <c r="J884" i="1"/>
  <c r="J885" i="1"/>
  <c r="J876" i="1"/>
  <c r="J877" i="1"/>
  <c r="J878" i="1"/>
  <c r="J1492" i="1"/>
  <c r="J1494" i="1"/>
  <c r="J1496" i="1"/>
  <c r="J1022" i="1"/>
  <c r="J1023" i="1"/>
  <c r="J1662" i="1"/>
  <c r="J1664" i="1"/>
  <c r="J1244" i="1"/>
  <c r="J1246" i="1"/>
  <c r="J1240" i="1"/>
  <c r="J1248" i="1"/>
  <c r="J1241" i="1"/>
  <c r="J1249" i="1"/>
  <c r="J1242" i="1"/>
  <c r="J707" i="1"/>
  <c r="J709" i="1"/>
  <c r="J710" i="1"/>
  <c r="J177" i="1"/>
  <c r="J178" i="1"/>
  <c r="J176" i="1"/>
  <c r="J179" i="1"/>
  <c r="J180" i="1"/>
  <c r="J181" i="1"/>
  <c r="J182" i="1"/>
  <c r="J1412" i="1"/>
  <c r="J1408" i="1"/>
  <c r="J1409" i="1"/>
  <c r="J561" i="1"/>
  <c r="J562" i="1"/>
  <c r="J563" i="1"/>
  <c r="J565" i="1"/>
  <c r="J307" i="1"/>
  <c r="J308" i="1"/>
  <c r="J309" i="1"/>
  <c r="J81" i="1"/>
  <c r="J82" i="1"/>
  <c r="J80" i="1"/>
  <c r="J79" i="1"/>
  <c r="J681" i="1"/>
  <c r="J682" i="1"/>
  <c r="J683" i="1"/>
  <c r="J680" i="1"/>
  <c r="J1374" i="1"/>
  <c r="J1376" i="1"/>
  <c r="J1377" i="1"/>
  <c r="J1048" i="1"/>
  <c r="J1049" i="1"/>
  <c r="J1050" i="1"/>
  <c r="J586" i="1"/>
  <c r="J587" i="1"/>
  <c r="J589" i="1"/>
  <c r="J588" i="1"/>
  <c r="J590" i="1"/>
  <c r="J591" i="1"/>
  <c r="J290" i="1"/>
  <c r="J291" i="1"/>
  <c r="J292" i="1"/>
  <c r="J121" i="1"/>
  <c r="J122" i="1"/>
  <c r="J115" i="1"/>
  <c r="J116" i="1"/>
  <c r="J117" i="1"/>
  <c r="J118" i="1"/>
  <c r="J119" i="1"/>
  <c r="J120" i="1"/>
  <c r="J1558" i="1"/>
  <c r="J1560" i="1"/>
  <c r="J1190" i="1"/>
  <c r="J1192" i="1"/>
  <c r="J1193" i="1"/>
  <c r="J1194" i="1"/>
  <c r="J785" i="1"/>
  <c r="J786" i="1"/>
  <c r="J784" i="1"/>
  <c r="J787" i="1"/>
  <c r="J788" i="1"/>
  <c r="J789" i="1"/>
  <c r="J457" i="1"/>
  <c r="J454" i="1"/>
  <c r="J455" i="1"/>
  <c r="J456" i="1"/>
  <c r="J458" i="1"/>
  <c r="J459" i="1"/>
  <c r="J211" i="1"/>
  <c r="J212" i="1"/>
  <c r="J213" i="1"/>
  <c r="J905" i="1"/>
  <c r="J902" i="1"/>
  <c r="J903" i="1"/>
  <c r="J904" i="1"/>
  <c r="J900" i="1"/>
  <c r="J144" i="1"/>
  <c r="J141" i="1"/>
  <c r="J143" i="1"/>
  <c r="J142" i="1"/>
  <c r="J1670" i="1"/>
  <c r="J1672" i="1"/>
  <c r="J1214" i="1"/>
  <c r="J1216" i="1"/>
  <c r="J1217" i="1"/>
  <c r="J1218" i="1"/>
  <c r="J977" i="1"/>
  <c r="J976" i="1"/>
  <c r="J971" i="1"/>
  <c r="J972" i="1"/>
  <c r="J973" i="1"/>
  <c r="J974" i="1"/>
  <c r="J611" i="1"/>
  <c r="J613" i="1"/>
  <c r="J614" i="1"/>
  <c r="J615" i="1"/>
  <c r="J393" i="1"/>
  <c r="J398" i="1"/>
  <c r="J391" i="1"/>
  <c r="J392" i="1"/>
  <c r="J394" i="1"/>
  <c r="J395" i="1"/>
  <c r="J397" i="1"/>
  <c r="J396" i="1"/>
  <c r="J3" i="1"/>
  <c r="J5" i="1"/>
  <c r="J2" i="1"/>
  <c r="J4" i="1"/>
  <c r="J2494" i="1"/>
  <c r="J2486" i="1"/>
  <c r="J2478" i="1"/>
  <c r="J2462" i="1"/>
  <c r="J2454" i="1"/>
  <c r="J2446" i="1"/>
  <c r="J2438" i="1"/>
  <c r="J2430" i="1"/>
  <c r="J2398" i="1"/>
  <c r="J2390" i="1"/>
  <c r="J2382" i="1"/>
  <c r="J2374" i="1"/>
  <c r="J2366" i="1"/>
  <c r="J2358" i="1"/>
  <c r="J2350" i="1"/>
  <c r="J2342" i="1"/>
  <c r="J2334" i="1"/>
  <c r="J2326" i="1"/>
  <c r="J2318" i="1"/>
  <c r="J2310" i="1"/>
  <c r="J2302" i="1"/>
  <c r="J2294" i="1"/>
  <c r="J2286" i="1"/>
  <c r="J2278" i="1"/>
  <c r="J2270" i="1"/>
  <c r="J2254" i="1"/>
  <c r="J2246" i="1"/>
  <c r="J2238" i="1"/>
  <c r="J2230" i="1"/>
  <c r="J2222" i="1"/>
  <c r="J2214" i="1"/>
  <c r="J2206" i="1"/>
  <c r="J2198" i="1"/>
  <c r="J2182" i="1"/>
  <c r="J2174" i="1"/>
  <c r="J2166" i="1"/>
  <c r="J2158" i="1"/>
  <c r="J2150" i="1"/>
  <c r="J2142" i="1"/>
  <c r="J2134" i="1"/>
  <c r="J2126" i="1"/>
  <c r="J2110" i="1"/>
  <c r="J2102" i="1"/>
  <c r="J2094" i="1"/>
  <c r="J2086" i="1"/>
  <c r="J2078" i="1"/>
  <c r="J2070" i="1"/>
  <c r="J2062" i="1"/>
  <c r="J2054" i="1"/>
  <c r="J2038" i="1"/>
  <c r="J2030" i="1"/>
  <c r="J2022" i="1"/>
  <c r="J2014" i="1"/>
  <c r="J2006" i="1"/>
  <c r="J1998" i="1"/>
  <c r="J1990" i="1"/>
  <c r="J1982" i="1"/>
  <c r="J1958" i="1"/>
  <c r="J1950" i="1"/>
  <c r="J1942" i="1"/>
  <c r="J1934" i="1"/>
  <c r="J1925" i="1"/>
  <c r="J1916" i="1"/>
  <c r="J1907" i="1"/>
  <c r="J1898" i="1"/>
  <c r="J1889" i="1"/>
  <c r="J1877" i="1"/>
  <c r="J1867" i="1"/>
  <c r="J1857" i="1"/>
  <c r="J1835" i="1"/>
  <c r="J1825" i="1"/>
  <c r="J1803" i="1"/>
  <c r="J1781" i="1"/>
  <c r="J1771" i="1"/>
  <c r="J1761" i="1"/>
  <c r="J1749" i="1"/>
  <c r="J1739" i="1"/>
  <c r="J1729" i="1"/>
  <c r="J1717" i="1"/>
  <c r="J1707" i="1"/>
  <c r="J1697" i="1"/>
  <c r="J1675" i="1"/>
  <c r="J1653" i="1"/>
  <c r="J1643" i="1"/>
  <c r="J1633" i="1"/>
  <c r="J1621" i="1"/>
  <c r="J1611" i="1"/>
  <c r="J1601" i="1"/>
  <c r="J1579" i="1"/>
  <c r="J1567" i="1"/>
  <c r="J1554" i="1"/>
  <c r="J1541" i="1"/>
  <c r="J1529" i="1"/>
  <c r="J1515" i="1"/>
  <c r="J1503" i="1"/>
  <c r="J1490" i="1"/>
  <c r="J1477" i="1"/>
  <c r="J1465" i="1"/>
  <c r="J1451" i="1"/>
  <c r="J1439" i="1"/>
  <c r="J1426" i="1"/>
  <c r="J1413" i="1"/>
  <c r="J1397" i="1"/>
  <c r="J1381" i="1"/>
  <c r="J1349" i="1"/>
  <c r="J1301" i="1"/>
  <c r="J1285" i="1"/>
  <c r="J1267" i="1"/>
  <c r="J1245" i="1"/>
  <c r="J1223" i="1"/>
  <c r="J1199" i="1"/>
  <c r="J1135" i="1"/>
  <c r="J1007" i="1"/>
  <c r="J612" i="1"/>
  <c r="J1814" i="1"/>
  <c r="J1816" i="1"/>
  <c r="J1590" i="1"/>
  <c r="J1592" i="1"/>
  <c r="J1316" i="1"/>
  <c r="J1324" i="1"/>
  <c r="J1318" i="1"/>
  <c r="J1320" i="1"/>
  <c r="J1321" i="1"/>
  <c r="J1148" i="1"/>
  <c r="J1142" i="1"/>
  <c r="J1144" i="1"/>
  <c r="J1145" i="1"/>
  <c r="J1146" i="1"/>
  <c r="J834" i="1"/>
  <c r="J838" i="1"/>
  <c r="J839" i="1"/>
  <c r="J840" i="1"/>
  <c r="J835" i="1"/>
  <c r="J836" i="1"/>
  <c r="J377" i="1"/>
  <c r="J378" i="1"/>
  <c r="J371" i="1"/>
  <c r="J372" i="1"/>
  <c r="J373" i="1"/>
  <c r="J374" i="1"/>
  <c r="J375" i="1"/>
  <c r="J376" i="1"/>
  <c r="J625" i="1"/>
  <c r="J626" i="1"/>
  <c r="J627" i="1"/>
  <c r="J624" i="1"/>
  <c r="J1414" i="1"/>
  <c r="J1416" i="1"/>
  <c r="J1011" i="1"/>
  <c r="J1012" i="1"/>
  <c r="J1013" i="1"/>
  <c r="J1014" i="1"/>
  <c r="J1015" i="1"/>
  <c r="J1108" i="1"/>
  <c r="J1109" i="1"/>
  <c r="J1110" i="1"/>
  <c r="J669" i="1"/>
  <c r="J668" i="1"/>
  <c r="J670" i="1"/>
  <c r="J671" i="1"/>
  <c r="J672" i="1"/>
  <c r="J145" i="1"/>
  <c r="J146" i="1"/>
  <c r="J147" i="1"/>
  <c r="J148" i="1"/>
  <c r="J149" i="1"/>
  <c r="J150" i="1"/>
  <c r="J151" i="1"/>
  <c r="J1390" i="1"/>
  <c r="J1392" i="1"/>
  <c r="J1393" i="1"/>
  <c r="J537" i="1"/>
  <c r="J530" i="1"/>
  <c r="J538" i="1"/>
  <c r="J531" i="1"/>
  <c r="J539" i="1"/>
  <c r="J533" i="1"/>
  <c r="J534" i="1"/>
  <c r="J535" i="1"/>
  <c r="J536" i="1"/>
  <c r="J240" i="1"/>
  <c r="J235" i="1"/>
  <c r="J236" i="1"/>
  <c r="J237" i="1"/>
  <c r="J239" i="1"/>
  <c r="J238" i="1"/>
  <c r="J73" i="1"/>
  <c r="J74" i="1"/>
  <c r="J71" i="1"/>
  <c r="J72" i="1"/>
  <c r="J75" i="1"/>
  <c r="J76" i="1"/>
  <c r="J77" i="1"/>
  <c r="J78" i="1"/>
  <c r="J577" i="1"/>
  <c r="J573" i="1"/>
  <c r="J574" i="1"/>
  <c r="J575" i="1"/>
  <c r="J576" i="1"/>
  <c r="J1822" i="1"/>
  <c r="J1824" i="1"/>
  <c r="J1366" i="1"/>
  <c r="J1368" i="1"/>
  <c r="J1369" i="1"/>
  <c r="J1001" i="1"/>
  <c r="J1002" i="1"/>
  <c r="J1000" i="1"/>
  <c r="J1003" i="1"/>
  <c r="J1004" i="1"/>
  <c r="J497" i="1"/>
  <c r="J498" i="1"/>
  <c r="J499" i="1"/>
  <c r="J501" i="1"/>
  <c r="J500" i="1"/>
  <c r="J276" i="1"/>
  <c r="J277" i="1"/>
  <c r="J278" i="1"/>
  <c r="J279" i="1"/>
  <c r="J69" i="1"/>
  <c r="J68" i="1"/>
  <c r="J1534" i="1"/>
  <c r="J1536" i="1"/>
  <c r="J1172" i="1"/>
  <c r="J1180" i="1"/>
  <c r="J1173" i="1"/>
  <c r="J1181" i="1"/>
  <c r="J1174" i="1"/>
  <c r="J1176" i="1"/>
  <c r="J1177" i="1"/>
  <c r="J1178" i="1"/>
  <c r="J739" i="1"/>
  <c r="J741" i="1"/>
  <c r="J742" i="1"/>
  <c r="J743" i="1"/>
  <c r="J425" i="1"/>
  <c r="J426" i="1"/>
  <c r="J427" i="1"/>
  <c r="J424" i="1"/>
  <c r="J423" i="1"/>
  <c r="J161" i="1"/>
  <c r="J162" i="1"/>
  <c r="J166" i="1"/>
  <c r="J167" i="1"/>
  <c r="J168" i="1"/>
  <c r="J163" i="1"/>
  <c r="J165" i="1"/>
  <c r="J164" i="1"/>
  <c r="J1686" i="1"/>
  <c r="J1688" i="1"/>
  <c r="J889" i="1"/>
  <c r="J890" i="1"/>
  <c r="J892" i="1"/>
  <c r="J886" i="1"/>
  <c r="J887" i="1"/>
  <c r="J888" i="1"/>
  <c r="J1846" i="1"/>
  <c r="J1840" i="1"/>
  <c r="J1350" i="1"/>
  <c r="J1352" i="1"/>
  <c r="J1353" i="1"/>
  <c r="J945" i="1"/>
  <c r="J946" i="1"/>
  <c r="J944" i="1"/>
  <c r="J947" i="1"/>
  <c r="J948" i="1"/>
  <c r="J949" i="1"/>
  <c r="J950" i="1"/>
  <c r="J951" i="1"/>
  <c r="J952" i="1"/>
  <c r="J578" i="1"/>
  <c r="J579" i="1"/>
  <c r="J385" i="1"/>
  <c r="J389" i="1"/>
  <c r="J390" i="1"/>
  <c r="J386" i="1"/>
  <c r="J388" i="1"/>
  <c r="J387" i="1"/>
  <c r="J2477" i="1"/>
  <c r="J2469" i="1"/>
  <c r="J2461" i="1"/>
  <c r="J2453" i="1"/>
  <c r="J2445" i="1"/>
  <c r="J2429" i="1"/>
  <c r="J2397" i="1"/>
  <c r="J2389" i="1"/>
  <c r="J2381" i="1"/>
  <c r="J2373" i="1"/>
  <c r="J2365" i="1"/>
  <c r="J2357" i="1"/>
  <c r="J2349" i="1"/>
  <c r="J2341" i="1"/>
  <c r="J2333" i="1"/>
  <c r="J2325" i="1"/>
  <c r="J2317" i="1"/>
  <c r="J2309" i="1"/>
  <c r="J2301" i="1"/>
  <c r="J2293" i="1"/>
  <c r="J2285" i="1"/>
  <c r="J2277" i="1"/>
  <c r="J2269" i="1"/>
  <c r="J2253" i="1"/>
  <c r="J2245" i="1"/>
  <c r="J2237" i="1"/>
  <c r="J2229" i="1"/>
  <c r="J2221" i="1"/>
  <c r="J2197" i="1"/>
  <c r="J2189" i="1"/>
  <c r="J2181" i="1"/>
  <c r="J2173" i="1"/>
  <c r="J2165" i="1"/>
  <c r="J2157" i="1"/>
  <c r="J2149" i="1"/>
  <c r="J2141" i="1"/>
  <c r="J2133" i="1"/>
  <c r="J2125" i="1"/>
  <c r="J2117" i="1"/>
  <c r="J2109" i="1"/>
  <c r="J2101" i="1"/>
  <c r="J2093" i="1"/>
  <c r="J2085" i="1"/>
  <c r="J2077" i="1"/>
  <c r="J2069" i="1"/>
  <c r="J2061" i="1"/>
  <c r="J2053" i="1"/>
  <c r="J2045" i="1"/>
  <c r="J2021" i="1"/>
  <c r="J2013" i="1"/>
  <c r="J2005" i="1"/>
  <c r="J1997" i="1"/>
  <c r="J1989" i="1"/>
  <c r="J1981" i="1"/>
  <c r="J1973" i="1"/>
  <c r="J1965" i="1"/>
  <c r="J1957" i="1"/>
  <c r="J1949" i="1"/>
  <c r="J1941" i="1"/>
  <c r="J1933" i="1"/>
  <c r="J1924" i="1"/>
  <c r="J1915" i="1"/>
  <c r="J1906" i="1"/>
  <c r="J1897" i="1"/>
  <c r="J1887" i="1"/>
  <c r="J1876" i="1"/>
  <c r="J1866" i="1"/>
  <c r="J1844" i="1"/>
  <c r="J1823" i="1"/>
  <c r="J1812" i="1"/>
  <c r="J1802" i="1"/>
  <c r="J1791" i="1"/>
  <c r="J1780" i="1"/>
  <c r="J1770" i="1"/>
  <c r="J1759" i="1"/>
  <c r="J1748" i="1"/>
  <c r="J1738" i="1"/>
  <c r="J1727" i="1"/>
  <c r="J1716" i="1"/>
  <c r="J1706" i="1"/>
  <c r="J1695" i="1"/>
  <c r="J1684" i="1"/>
  <c r="J1674" i="1"/>
  <c r="J1663" i="1"/>
  <c r="J1652" i="1"/>
  <c r="J1642" i="1"/>
  <c r="J1631" i="1"/>
  <c r="J1620" i="1"/>
  <c r="J1610" i="1"/>
  <c r="J1599" i="1"/>
  <c r="J1588" i="1"/>
  <c r="J1578" i="1"/>
  <c r="J1565" i="1"/>
  <c r="J1553" i="1"/>
  <c r="J1539" i="1"/>
  <c r="J1527" i="1"/>
  <c r="J1514" i="1"/>
  <c r="J1501" i="1"/>
  <c r="J1489" i="1"/>
  <c r="J1475" i="1"/>
  <c r="J1450" i="1"/>
  <c r="J1437" i="1"/>
  <c r="J1425" i="1"/>
  <c r="J1411" i="1"/>
  <c r="J1379" i="1"/>
  <c r="J1363" i="1"/>
  <c r="J1347" i="1"/>
  <c r="J1331" i="1"/>
  <c r="J1315" i="1"/>
  <c r="J1299" i="1"/>
  <c r="J1283" i="1"/>
  <c r="J1263" i="1"/>
  <c r="J1243" i="1"/>
  <c r="J1221" i="1"/>
  <c r="J1195" i="1"/>
  <c r="J1163" i="1"/>
  <c r="J997" i="1"/>
  <c r="J911" i="1"/>
  <c r="J827" i="1"/>
  <c r="J724" i="1"/>
  <c r="J596" i="1"/>
  <c r="J431" i="1"/>
  <c r="J1572" i="1"/>
  <c r="J1574" i="1"/>
  <c r="J1576" i="1"/>
  <c r="J1292" i="1"/>
  <c r="J1289" i="1"/>
  <c r="J1060" i="1"/>
  <c r="J1061" i="1"/>
  <c r="J1062" i="1"/>
  <c r="J1063" i="1"/>
  <c r="J1056" i="1"/>
  <c r="J1057" i="1"/>
  <c r="J1058" i="1"/>
  <c r="J806" i="1"/>
  <c r="J807" i="1"/>
  <c r="J808" i="1"/>
  <c r="J305" i="1"/>
  <c r="J306" i="1"/>
  <c r="J304" i="1"/>
  <c r="J303" i="1"/>
  <c r="J1870" i="1"/>
  <c r="J1872" i="1"/>
  <c r="J585" i="1"/>
  <c r="J581" i="1"/>
  <c r="J582" i="1"/>
  <c r="J583" i="1"/>
  <c r="J584" i="1"/>
  <c r="J1396" i="1"/>
  <c r="J1398" i="1"/>
  <c r="J1400" i="1"/>
  <c r="J1401" i="1"/>
  <c r="J985" i="1"/>
  <c r="J978" i="1"/>
  <c r="J979" i="1"/>
  <c r="J980" i="1"/>
  <c r="J981" i="1"/>
  <c r="J982" i="1"/>
  <c r="J983" i="1"/>
  <c r="J984" i="1"/>
  <c r="J657" i="1"/>
  <c r="J665" i="1"/>
  <c r="J658" i="1"/>
  <c r="J666" i="1"/>
  <c r="J659" i="1"/>
  <c r="J667" i="1"/>
  <c r="J661" i="1"/>
  <c r="J662" i="1"/>
  <c r="J663" i="1"/>
  <c r="J664" i="1"/>
  <c r="J35" i="1"/>
  <c r="J29" i="1"/>
  <c r="J37" i="1"/>
  <c r="J30" i="1"/>
  <c r="J31" i="1"/>
  <c r="J32" i="1"/>
  <c r="J28" i="1"/>
  <c r="J33" i="1"/>
  <c r="J34" i="1"/>
  <c r="J36" i="1"/>
  <c r="J1276" i="1"/>
  <c r="J1278" i="1"/>
  <c r="J1280" i="1"/>
  <c r="J1281" i="1"/>
  <c r="J529" i="1"/>
  <c r="J525" i="1"/>
  <c r="J526" i="1"/>
  <c r="J527" i="1"/>
  <c r="J528" i="1"/>
  <c r="J225" i="1"/>
  <c r="J226" i="1"/>
  <c r="J222" i="1"/>
  <c r="J223" i="1"/>
  <c r="J224" i="1"/>
  <c r="J227" i="1"/>
  <c r="J58" i="1"/>
  <c r="J60" i="1"/>
  <c r="J61" i="1"/>
  <c r="J59" i="1"/>
  <c r="J1168" i="1"/>
  <c r="J1169" i="1"/>
  <c r="J1170" i="1"/>
  <c r="J471" i="1"/>
  <c r="J467" i="1"/>
  <c r="J470" i="1"/>
  <c r="J469" i="1"/>
  <c r="J1308" i="1"/>
  <c r="J1310" i="1"/>
  <c r="J916" i="1"/>
  <c r="J917" i="1"/>
  <c r="J481" i="1"/>
  <c r="J480" i="1"/>
  <c r="J482" i="1"/>
  <c r="J479" i="1"/>
  <c r="J478" i="1"/>
  <c r="J265" i="1"/>
  <c r="J266" i="1"/>
  <c r="J262" i="1"/>
  <c r="J263" i="1"/>
  <c r="J264" i="1"/>
  <c r="J267" i="1"/>
  <c r="J268" i="1"/>
  <c r="J261" i="1"/>
  <c r="J65" i="1"/>
  <c r="J66" i="1"/>
  <c r="J62" i="1"/>
  <c r="J63" i="1"/>
  <c r="J64" i="1"/>
  <c r="J67" i="1"/>
  <c r="J1460" i="1"/>
  <c r="J1468" i="1"/>
  <c r="J1462" i="1"/>
  <c r="J1464" i="1"/>
  <c r="J1124" i="1"/>
  <c r="J1125" i="1"/>
  <c r="J1126" i="1"/>
  <c r="J1127" i="1"/>
  <c r="J645" i="1"/>
  <c r="J646" i="1"/>
  <c r="J647" i="1"/>
  <c r="J361" i="1"/>
  <c r="J362" i="1"/>
  <c r="J363" i="1"/>
  <c r="J364" i="1"/>
  <c r="J365" i="1"/>
  <c r="J105" i="1"/>
  <c r="J106" i="1"/>
  <c r="J103" i="1"/>
  <c r="J104" i="1"/>
  <c r="J107" i="1"/>
  <c r="J108" i="1"/>
  <c r="J1149" i="1"/>
  <c r="J1150" i="1"/>
  <c r="J1152" i="1"/>
  <c r="J1153" i="1"/>
  <c r="J1154" i="1"/>
  <c r="J449" i="1"/>
  <c r="J452" i="1"/>
  <c r="J450" i="1"/>
  <c r="J451" i="1"/>
  <c r="J1838" i="1"/>
  <c r="J1832" i="1"/>
  <c r="J1340" i="1"/>
  <c r="J1342" i="1"/>
  <c r="J1344" i="1"/>
  <c r="J1345" i="1"/>
  <c r="J1076" i="1"/>
  <c r="J1077" i="1"/>
  <c r="J1072" i="1"/>
  <c r="J1073" i="1"/>
  <c r="J1074" i="1"/>
  <c r="J937" i="1"/>
  <c r="J938" i="1"/>
  <c r="J936" i="1"/>
  <c r="J939" i="1"/>
  <c r="J940" i="1"/>
  <c r="J941" i="1"/>
  <c r="J942" i="1"/>
  <c r="J557" i="1"/>
  <c r="J558" i="1"/>
  <c r="J559" i="1"/>
  <c r="J560" i="1"/>
  <c r="J380" i="1"/>
  <c r="J381" i="1"/>
  <c r="J382" i="1"/>
  <c r="J383" i="1"/>
  <c r="J384" i="1"/>
  <c r="J379" i="1"/>
  <c r="J2492" i="1"/>
  <c r="J2468" i="1"/>
  <c r="J2452" i="1"/>
  <c r="J2396" i="1"/>
  <c r="J2380" i="1"/>
  <c r="J2348" i="1"/>
  <c r="J2340" i="1"/>
  <c r="J2332" i="1"/>
  <c r="J2316" i="1"/>
  <c r="J2308" i="1"/>
  <c r="J2292" i="1"/>
  <c r="J2276" i="1"/>
  <c r="J2268" i="1"/>
  <c r="J2236" i="1"/>
  <c r="J2228" i="1"/>
  <c r="J2172" i="1"/>
  <c r="J2164" i="1"/>
  <c r="J2148" i="1"/>
  <c r="J2124" i="1"/>
  <c r="J2116" i="1"/>
  <c r="J2092" i="1"/>
  <c r="J2084" i="1"/>
  <c r="J2076" i="1"/>
  <c r="J2068" i="1"/>
  <c r="J2060" i="1"/>
  <c r="J2052" i="1"/>
  <c r="J2044" i="1"/>
  <c r="J2028" i="1"/>
  <c r="J2012" i="1"/>
  <c r="J2004" i="1"/>
  <c r="J1996" i="1"/>
  <c r="J1988" i="1"/>
  <c r="J1980" i="1"/>
  <c r="J1972" i="1"/>
  <c r="J1964" i="1"/>
  <c r="J1948" i="1"/>
  <c r="J1940" i="1"/>
  <c r="J1932" i="1"/>
  <c r="J1923" i="1"/>
  <c r="J1914" i="1"/>
  <c r="J1905" i="1"/>
  <c r="J1896" i="1"/>
  <c r="J1885" i="1"/>
  <c r="J1875" i="1"/>
  <c r="J1853" i="1"/>
  <c r="J1843" i="1"/>
  <c r="J1833" i="1"/>
  <c r="J1821" i="1"/>
  <c r="J1811" i="1"/>
  <c r="J1801" i="1"/>
  <c r="J1789" i="1"/>
  <c r="J1779" i="1"/>
  <c r="J1757" i="1"/>
  <c r="J1737" i="1"/>
  <c r="J1725" i="1"/>
  <c r="J1715" i="1"/>
  <c r="J1705" i="1"/>
  <c r="J1693" i="1"/>
  <c r="J1683" i="1"/>
  <c r="J1673" i="1"/>
  <c r="J1661" i="1"/>
  <c r="J1651" i="1"/>
  <c r="J1641" i="1"/>
  <c r="J1629" i="1"/>
  <c r="J1619" i="1"/>
  <c r="J1609" i="1"/>
  <c r="J1597" i="1"/>
  <c r="J1563" i="1"/>
  <c r="J1538" i="1"/>
  <c r="J1525" i="1"/>
  <c r="J1513" i="1"/>
  <c r="J1499" i="1"/>
  <c r="J1487" i="1"/>
  <c r="J1474" i="1"/>
  <c r="J1461" i="1"/>
  <c r="J1449" i="1"/>
  <c r="J1435" i="1"/>
  <c r="J1423" i="1"/>
  <c r="J1410" i="1"/>
  <c r="J1394" i="1"/>
  <c r="J1378" i="1"/>
  <c r="J1362" i="1"/>
  <c r="J1346" i="1"/>
  <c r="J1330" i="1"/>
  <c r="J1314" i="1"/>
  <c r="J1298" i="1"/>
  <c r="J1261" i="1"/>
  <c r="J1239" i="1"/>
  <c r="J1219" i="1"/>
  <c r="J1191" i="1"/>
  <c r="J1159" i="1"/>
  <c r="J1123" i="1"/>
  <c r="J1059" i="1"/>
  <c r="J987" i="1"/>
  <c r="J901" i="1"/>
  <c r="J815" i="1"/>
  <c r="J708" i="1"/>
  <c r="J580" i="1"/>
  <c r="J366" i="1"/>
  <c r="J1710" i="1"/>
  <c r="J1712" i="1"/>
  <c r="J1516" i="1"/>
  <c r="J1518" i="1"/>
  <c r="J1520" i="1"/>
  <c r="J1268" i="1"/>
  <c r="J1270" i="1"/>
  <c r="J1272" i="1"/>
  <c r="J1273" i="1"/>
  <c r="J1274" i="1"/>
  <c r="J1017" i="1"/>
  <c r="J1018" i="1"/>
  <c r="J1020" i="1"/>
  <c r="J1021" i="1"/>
  <c r="J737" i="1"/>
  <c r="J738" i="1"/>
  <c r="J734" i="1"/>
  <c r="J735" i="1"/>
  <c r="J736" i="1"/>
  <c r="J241" i="1"/>
  <c r="J242" i="1"/>
  <c r="J243" i="1"/>
  <c r="J244" i="1"/>
  <c r="J245" i="1"/>
  <c r="J1766" i="1"/>
  <c r="J1768" i="1"/>
  <c r="J545" i="1"/>
  <c r="J546" i="1"/>
  <c r="J1356" i="1"/>
  <c r="J1358" i="1"/>
  <c r="J1360" i="1"/>
  <c r="J906" i="1"/>
  <c r="J907" i="1"/>
  <c r="J908" i="1"/>
  <c r="J909" i="1"/>
  <c r="J910" i="1"/>
  <c r="J1556" i="1"/>
  <c r="J1550" i="1"/>
  <c r="J1552" i="1"/>
  <c r="J921" i="1"/>
  <c r="J922" i="1"/>
  <c r="J918" i="1"/>
  <c r="J919" i="1"/>
  <c r="J920" i="1"/>
  <c r="J601" i="1"/>
  <c r="J602" i="1"/>
  <c r="J603" i="1"/>
  <c r="J598" i="1"/>
  <c r="J599" i="1"/>
  <c r="J600" i="1"/>
  <c r="J604" i="1"/>
  <c r="J19" i="1"/>
  <c r="J21" i="1"/>
  <c r="J18" i="1"/>
  <c r="J20" i="1"/>
  <c r="J22" i="1"/>
  <c r="J17" i="1"/>
  <c r="J15" i="1"/>
  <c r="J23" i="1"/>
  <c r="J16" i="1"/>
  <c r="J1111" i="1"/>
  <c r="J1112" i="1"/>
  <c r="J1113" i="1"/>
  <c r="J1114" i="1"/>
  <c r="J521" i="1"/>
  <c r="J522" i="1"/>
  <c r="J523" i="1"/>
  <c r="J524" i="1"/>
  <c r="J209" i="1"/>
  <c r="J210" i="1"/>
  <c r="J208" i="1"/>
  <c r="J40" i="1"/>
  <c r="J41" i="1"/>
  <c r="J39" i="1"/>
  <c r="J38" i="1"/>
  <c r="J1750" i="1"/>
  <c r="J1744" i="1"/>
  <c r="J1132" i="1"/>
  <c r="J1128" i="1"/>
  <c r="J1129" i="1"/>
  <c r="J1130" i="1"/>
  <c r="J113" i="1"/>
  <c r="J114" i="1"/>
  <c r="J112" i="1"/>
  <c r="J109" i="1"/>
  <c r="J111" i="1"/>
  <c r="J1284" i="1"/>
  <c r="J1286" i="1"/>
  <c r="J1288" i="1"/>
  <c r="J874" i="1"/>
  <c r="J875" i="1"/>
  <c r="J473" i="1"/>
  <c r="J472" i="1"/>
  <c r="J474" i="1"/>
  <c r="J475" i="1"/>
  <c r="J476" i="1"/>
  <c r="J477" i="1"/>
  <c r="J202" i="1"/>
  <c r="J203" i="1"/>
  <c r="J204" i="1"/>
  <c r="J205" i="1"/>
  <c r="J207" i="1"/>
  <c r="J206" i="1"/>
  <c r="J56" i="1"/>
  <c r="J57" i="1"/>
  <c r="J55" i="1"/>
  <c r="J53" i="1"/>
  <c r="J54" i="1"/>
  <c r="J1854" i="1"/>
  <c r="J1856" i="1"/>
  <c r="J1454" i="1"/>
  <c r="J1456" i="1"/>
  <c r="J1084" i="1"/>
  <c r="J1085" i="1"/>
  <c r="J1086" i="1"/>
  <c r="J1087" i="1"/>
  <c r="J1080" i="1"/>
  <c r="J1088" i="1"/>
  <c r="J1081" i="1"/>
  <c r="J1082" i="1"/>
  <c r="J633" i="1"/>
  <c r="J629" i="1"/>
  <c r="J630" i="1"/>
  <c r="J631" i="1"/>
  <c r="J632" i="1"/>
  <c r="J353" i="1"/>
  <c r="J346" i="1"/>
  <c r="J348" i="1"/>
  <c r="J349" i="1"/>
  <c r="J350" i="1"/>
  <c r="J351" i="1"/>
  <c r="J352" i="1"/>
  <c r="J347" i="1"/>
  <c r="J1093" i="1"/>
  <c r="J1094" i="1"/>
  <c r="J1095" i="1"/>
  <c r="J1096" i="1"/>
  <c r="J1097" i="1"/>
  <c r="J1098" i="1"/>
  <c r="J418" i="1"/>
  <c r="J419" i="1"/>
  <c r="J420" i="1"/>
  <c r="J421" i="1"/>
  <c r="J422" i="1"/>
  <c r="J1798" i="1"/>
  <c r="J1800" i="1"/>
  <c r="J1582" i="1"/>
  <c r="J1584" i="1"/>
  <c r="J1334" i="1"/>
  <c r="J1336" i="1"/>
  <c r="J1337" i="1"/>
  <c r="J1068" i="1"/>
  <c r="J1069" i="1"/>
  <c r="J1070" i="1"/>
  <c r="J1071" i="1"/>
  <c r="J1064" i="1"/>
  <c r="J1065" i="1"/>
  <c r="J1066" i="1"/>
  <c r="J897" i="1"/>
  <c r="J898" i="1"/>
  <c r="J893" i="1"/>
  <c r="J894" i="1"/>
  <c r="J895" i="1"/>
  <c r="J896" i="1"/>
  <c r="J899" i="1"/>
  <c r="J553" i="1"/>
  <c r="J554" i="1"/>
  <c r="J555" i="1"/>
  <c r="J552" i="1"/>
  <c r="J556" i="1"/>
  <c r="J369" i="1"/>
  <c r="J370" i="1"/>
  <c r="J368" i="1"/>
  <c r="J367" i="1"/>
  <c r="J1922" i="1"/>
  <c r="J1895" i="1"/>
  <c r="J1884" i="1"/>
  <c r="J1874" i="1"/>
  <c r="J1863" i="1"/>
  <c r="J1852" i="1"/>
  <c r="J1842" i="1"/>
  <c r="J1831" i="1"/>
  <c r="J1820" i="1"/>
  <c r="J1810" i="1"/>
  <c r="J1799" i="1"/>
  <c r="J1788" i="1"/>
  <c r="J1778" i="1"/>
  <c r="J1767" i="1"/>
  <c r="J1756" i="1"/>
  <c r="J1746" i="1"/>
  <c r="J1735" i="1"/>
  <c r="J1724" i="1"/>
  <c r="J1703" i="1"/>
  <c r="J1682" i="1"/>
  <c r="J1671" i="1"/>
  <c r="J1660" i="1"/>
  <c r="J1650" i="1"/>
  <c r="J1639" i="1"/>
  <c r="J1628" i="1"/>
  <c r="J1618" i="1"/>
  <c r="J1607" i="1"/>
  <c r="J1596" i="1"/>
  <c r="J1586" i="1"/>
  <c r="J1575" i="1"/>
  <c r="J1562" i="1"/>
  <c r="J1549" i="1"/>
  <c r="J1537" i="1"/>
  <c r="J1523" i="1"/>
  <c r="J1511" i="1"/>
  <c r="J1498" i="1"/>
  <c r="J1485" i="1"/>
  <c r="J1473" i="1"/>
  <c r="J1459" i="1"/>
  <c r="J1447" i="1"/>
  <c r="J1434" i="1"/>
  <c r="J1421" i="1"/>
  <c r="J1407" i="1"/>
  <c r="J1391" i="1"/>
  <c r="J1375" i="1"/>
  <c r="J1359" i="1"/>
  <c r="J1343" i="1"/>
  <c r="J1327" i="1"/>
  <c r="J1311" i="1"/>
  <c r="J1295" i="1"/>
  <c r="J1279" i="1"/>
  <c r="J1259" i="1"/>
  <c r="J1237" i="1"/>
  <c r="J1215" i="1"/>
  <c r="J1187" i="1"/>
  <c r="J1155" i="1"/>
  <c r="J1115" i="1"/>
  <c r="J1051" i="1"/>
  <c r="J975" i="1"/>
  <c r="J891" i="1"/>
  <c r="J805" i="1"/>
  <c r="J692" i="1"/>
  <c r="J564" i="1"/>
  <c r="J280" i="1"/>
  <c r="N23" i="9" l="1"/>
</calcChain>
</file>

<file path=xl/sharedStrings.xml><?xml version="1.0" encoding="utf-8"?>
<sst xmlns="http://schemas.openxmlformats.org/spreadsheetml/2006/main" count="3970" uniqueCount="707">
  <si>
    <t>product_id</t>
  </si>
  <si>
    <t>id</t>
  </si>
  <si>
    <t>cost</t>
  </si>
  <si>
    <t>brand</t>
  </si>
  <si>
    <t>distribution_center_id</t>
  </si>
  <si>
    <t>Seven7</t>
  </si>
  <si>
    <t>Calvin Klein</t>
  </si>
  <si>
    <t>Calvin Klein Jeans</t>
  </si>
  <si>
    <t>Bailey 44</t>
  </si>
  <si>
    <t>Anne Klein</t>
  </si>
  <si>
    <t>Wilt</t>
  </si>
  <si>
    <t>Lucky Brand</t>
  </si>
  <si>
    <t>Ella Moss</t>
  </si>
  <si>
    <t>Alternative</t>
  </si>
  <si>
    <t>Jones New York</t>
  </si>
  <si>
    <t>2b by bebe</t>
  </si>
  <si>
    <t>Hurley</t>
  </si>
  <si>
    <t>Billabong</t>
  </si>
  <si>
    <t>Volcom</t>
  </si>
  <si>
    <t>Splendid</t>
  </si>
  <si>
    <t>Joe's Jeans</t>
  </si>
  <si>
    <t>TEXTILE Elizabeth and James</t>
  </si>
  <si>
    <t>Kenneth Cole</t>
  </si>
  <si>
    <t>Vince Camuto</t>
  </si>
  <si>
    <t>D.E.P.T.</t>
  </si>
  <si>
    <t>Chaus</t>
  </si>
  <si>
    <t>Pendleton</t>
  </si>
  <si>
    <t>Isaac Mizrahi Jeans</t>
  </si>
  <si>
    <t>KUT from the Kloth</t>
  </si>
  <si>
    <t>Twelfth Street by Cynthia Vincent</t>
  </si>
  <si>
    <t>Democracy</t>
  </si>
  <si>
    <t>Joie</t>
  </si>
  <si>
    <t>Madison</t>
  </si>
  <si>
    <t>Plenty by Tracy Reese</t>
  </si>
  <si>
    <t>LNA</t>
  </si>
  <si>
    <t>Patterson J. Kincaid</t>
  </si>
  <si>
    <t>Three Dots</t>
  </si>
  <si>
    <t>BCBGMAXAZRIA</t>
  </si>
  <si>
    <t>BCBGeneration</t>
  </si>
  <si>
    <t>Allegra K</t>
  </si>
  <si>
    <t>Aryn K</t>
  </si>
  <si>
    <t>Patty</t>
  </si>
  <si>
    <t>Blue Juice</t>
  </si>
  <si>
    <t>Annalee + Hope</t>
  </si>
  <si>
    <t>U.S. Polo Assn.</t>
  </si>
  <si>
    <t>Walking Dead</t>
  </si>
  <si>
    <t>Next Level</t>
  </si>
  <si>
    <t>YogaColors</t>
  </si>
  <si>
    <t>Neon Buddha</t>
  </si>
  <si>
    <t>MANGO</t>
  </si>
  <si>
    <t>Curve Appeal</t>
  </si>
  <si>
    <t>Carhartt</t>
  </si>
  <si>
    <t>NOLLIE</t>
  </si>
  <si>
    <t>Sugarlips</t>
  </si>
  <si>
    <t>Bella</t>
  </si>
  <si>
    <t>WESC</t>
  </si>
  <si>
    <t>Columbia</t>
  </si>
  <si>
    <t>Woman Within</t>
  </si>
  <si>
    <t>Roxy</t>
  </si>
  <si>
    <t>ASICS</t>
  </si>
  <si>
    <t>Fox</t>
  </si>
  <si>
    <t>eVogues Apparel</t>
  </si>
  <si>
    <t>Hot Chillys</t>
  </si>
  <si>
    <t>Allen Allen</t>
  </si>
  <si>
    <t>Hanes</t>
  </si>
  <si>
    <t>LAT Sportswear</t>
  </si>
  <si>
    <t>Ed Garments</t>
  </si>
  <si>
    <t>Myne</t>
  </si>
  <si>
    <t>Under Armour</t>
  </si>
  <si>
    <t>Ecko Red</t>
  </si>
  <si>
    <t>Ralph Lauren</t>
  </si>
  <si>
    <t>Devon &amp; Jones</t>
  </si>
  <si>
    <t>Hollywood Star Fashion</t>
  </si>
  <si>
    <t>Signiture</t>
  </si>
  <si>
    <t>Chestnut Hill</t>
  </si>
  <si>
    <t>Southpole</t>
  </si>
  <si>
    <t>Hollister</t>
  </si>
  <si>
    <t>UltraClub</t>
  </si>
  <si>
    <t>Woolrich</t>
  </si>
  <si>
    <t>Zenana</t>
  </si>
  <si>
    <t>Dickies Girl</t>
  </si>
  <si>
    <t>FEA</t>
  </si>
  <si>
    <t>High Style</t>
  </si>
  <si>
    <t>Tresics</t>
  </si>
  <si>
    <t>Harriton</t>
  </si>
  <si>
    <t>New Balance</t>
  </si>
  <si>
    <t>SmartWool</t>
  </si>
  <si>
    <t>The Hunger Games</t>
  </si>
  <si>
    <t>Alki'i</t>
  </si>
  <si>
    <t>Eddie Bauer</t>
  </si>
  <si>
    <t>Lilly Pulitzer</t>
  </si>
  <si>
    <t>Vocal</t>
  </si>
  <si>
    <t>Ayurvastram</t>
  </si>
  <si>
    <t>Champion</t>
  </si>
  <si>
    <t>Port Authority</t>
  </si>
  <si>
    <t>TIE-DYES</t>
  </si>
  <si>
    <t>Flexees</t>
  </si>
  <si>
    <t>Out of Print</t>
  </si>
  <si>
    <t>Foxcroft</t>
  </si>
  <si>
    <t>Maple Clothing</t>
  </si>
  <si>
    <t>Harvard Square</t>
  </si>
  <si>
    <t>Bacci</t>
  </si>
  <si>
    <t>Danskin</t>
  </si>
  <si>
    <t>Dickies</t>
  </si>
  <si>
    <t>Tommy Hilfiger</t>
  </si>
  <si>
    <t>ian Leino Design</t>
  </si>
  <si>
    <t>Robert Rodriguez</t>
  </si>
  <si>
    <t>Next Level Apparel</t>
  </si>
  <si>
    <t>Gildan</t>
  </si>
  <si>
    <t>Life Is Good</t>
  </si>
  <si>
    <t>Sons of Anarchy</t>
  </si>
  <si>
    <t>MJ Soffe</t>
  </si>
  <si>
    <t>Doctor Who</t>
  </si>
  <si>
    <t>Roamans</t>
  </si>
  <si>
    <t>Walls</t>
  </si>
  <si>
    <t>Tri-Mountain</t>
  </si>
  <si>
    <t>American Apparel</t>
  </si>
  <si>
    <t>JNCO</t>
  </si>
  <si>
    <t>Elan</t>
  </si>
  <si>
    <t>Spalding</t>
  </si>
  <si>
    <t>Royal Robbins</t>
  </si>
  <si>
    <t>Chemisettes by Anne</t>
  </si>
  <si>
    <t>G by GUESS</t>
  </si>
  <si>
    <t>Dare to Wear</t>
  </si>
  <si>
    <t>AnimalShirtsUSA</t>
  </si>
  <si>
    <t>Karen Kane</t>
  </si>
  <si>
    <t>MTC</t>
  </si>
  <si>
    <t>Funfash</t>
  </si>
  <si>
    <t>Shirt City</t>
  </si>
  <si>
    <t>Lilla P</t>
  </si>
  <si>
    <t>Moon Shine Attitude Attire</t>
  </si>
  <si>
    <t>Ed Hardy</t>
  </si>
  <si>
    <t>Van Heusen</t>
  </si>
  <si>
    <t>Cosabella</t>
  </si>
  <si>
    <t>Harry Potter</t>
  </si>
  <si>
    <t>Samanthas Style Shoppe</t>
  </si>
  <si>
    <t>PacSun</t>
  </si>
  <si>
    <t>Hard Tail</t>
  </si>
  <si>
    <t>Nike</t>
  </si>
  <si>
    <t>created_time</t>
  </si>
  <si>
    <t>created_timeframe</t>
  </si>
  <si>
    <t>created_date</t>
  </si>
  <si>
    <t>001</t>
  </si>
  <si>
    <t>00</t>
  </si>
  <si>
    <t>002</t>
  </si>
  <si>
    <t>003</t>
  </si>
  <si>
    <t>004</t>
  </si>
  <si>
    <t>005</t>
  </si>
  <si>
    <t>006</t>
  </si>
  <si>
    <t>007</t>
  </si>
  <si>
    <t>008</t>
  </si>
  <si>
    <t>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</si>
  <si>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</si>
  <si>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</si>
  <si>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</si>
  <si>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</si>
  <si>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</si>
  <si>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</si>
  <si>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</si>
  <si>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</si>
  <si>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</si>
  <si>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</si>
  <si>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</si>
  <si>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</si>
  <si>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</si>
  <si>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</si>
  <si>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</si>
  <si>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</si>
  <si>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</si>
  <si>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</si>
  <si>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</si>
  <si>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</si>
  <si>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</si>
  <si>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</si>
  <si>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</si>
  <si>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</si>
  <si>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</si>
  <si>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</si>
  <si>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</si>
  <si>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</si>
  <si>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</si>
  <si>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</si>
  <si>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</si>
  <si>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</si>
  <si>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</si>
  <si>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</si>
  <si>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</si>
  <si>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</si>
  <si>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</si>
  <si>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</si>
  <si>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</si>
  <si>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</si>
  <si>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</si>
  <si>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</si>
  <si>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</si>
  <si>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</si>
  <si>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</si>
  <si>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</si>
  <si>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</si>
  <si>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</si>
  <si>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</si>
  <si>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</si>
  <si>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</si>
  <si>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</si>
  <si>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</si>
  <si>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</si>
  <si>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</si>
  <si>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</si>
  <si>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</si>
  <si>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</si>
  <si>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</si>
  <si>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</si>
  <si>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</si>
  <si>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</si>
  <si>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</si>
  <si>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</si>
  <si>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</si>
  <si>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</si>
  <si>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</si>
  <si>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</si>
  <si>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</si>
  <si>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</si>
  <si>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</si>
  <si>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</si>
  <si>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</si>
  <si>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</si>
  <si>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</si>
  <si>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</si>
  <si>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</si>
  <si>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</si>
  <si>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</si>
  <si>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</si>
  <si>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</si>
  <si>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</si>
  <si>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</si>
  <si>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</si>
  <si>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</si>
  <si>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</si>
  <si>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</si>
  <si>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</si>
  <si>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</si>
  <si>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</si>
  <si>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</si>
  <si>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</si>
  <si>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</si>
  <si>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</si>
  <si>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</si>
  <si>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</si>
  <si>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</si>
  <si>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</si>
  <si>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</si>
  <si>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</si>
  <si>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</si>
  <si>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</si>
  <si>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</si>
  <si>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</si>
  <si>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</si>
  <si>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</si>
  <si>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</si>
  <si>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</si>
  <si>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</si>
  <si>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</si>
  <si>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</si>
  <si>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</si>
  <si>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</si>
  <si>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</si>
  <si>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</si>
  <si>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</si>
  <si>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</si>
  <si>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00128</t>
  </si>
  <si>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</si>
  <si>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</si>
  <si>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</si>
  <si>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</si>
  <si>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</si>
  <si>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</si>
  <si>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</si>
  <si>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</si>
  <si>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</si>
  <si>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</si>
  <si>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</si>
  <si>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</si>
  <si>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</si>
  <si>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</si>
  <si>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</si>
  <si>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</si>
  <si>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</si>
  <si>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</si>
  <si>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</si>
  <si>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</si>
  <si>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</si>
  <si>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</si>
  <si>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00151</t>
  </si>
  <si>
    <t>00152</t>
  </si>
  <si>
    <t>00153</t>
  </si>
  <si>
    <t>00154</t>
  </si>
  <si>
    <t>00155</t>
  </si>
  <si>
    <t>00156</t>
  </si>
  <si>
    <t>00157</t>
  </si>
  <si>
    <t>00158</t>
  </si>
  <si>
    <t>00159</t>
  </si>
  <si>
    <t>00160</t>
  </si>
  <si>
    <t>00161</t>
  </si>
  <si>
    <t>00162</t>
  </si>
  <si>
    <t>00163</t>
  </si>
  <si>
    <t>00164</t>
  </si>
  <si>
    <t>00165</t>
  </si>
  <si>
    <t>00166</t>
  </si>
  <si>
    <t>00167</t>
  </si>
  <si>
    <t>00168</t>
  </si>
  <si>
    <t>00169</t>
  </si>
  <si>
    <t>00170</t>
  </si>
  <si>
    <t>00171</t>
  </si>
  <si>
    <t>00172</t>
  </si>
  <si>
    <t>00174</t>
  </si>
  <si>
    <t>00175</t>
  </si>
  <si>
    <t>00176</t>
  </si>
  <si>
    <t>00177</t>
  </si>
  <si>
    <t>00178</t>
  </si>
  <si>
    <t>00179</t>
  </si>
  <si>
    <t>00180</t>
  </si>
  <si>
    <t>00181</t>
  </si>
  <si>
    <t>00182</t>
  </si>
  <si>
    <t>00183</t>
  </si>
  <si>
    <t>00184</t>
  </si>
  <si>
    <t>00185</t>
  </si>
  <si>
    <t>00186</t>
  </si>
  <si>
    <t>00187</t>
  </si>
  <si>
    <t>00188</t>
  </si>
  <si>
    <t>00189</t>
  </si>
  <si>
    <t>00190</t>
  </si>
  <si>
    <t>00191</t>
  </si>
  <si>
    <t>00192</t>
  </si>
  <si>
    <t>00193</t>
  </si>
  <si>
    <t>00194</t>
  </si>
  <si>
    <t>00195</t>
  </si>
  <si>
    <t>00196</t>
  </si>
  <si>
    <t>00197</t>
  </si>
  <si>
    <t>00198</t>
  </si>
  <si>
    <t>00199</t>
  </si>
  <si>
    <t>00200</t>
  </si>
  <si>
    <t>00201</t>
  </si>
  <si>
    <t>00202</t>
  </si>
  <si>
    <t>00203</t>
  </si>
  <si>
    <t>00204</t>
  </si>
  <si>
    <t>00205</t>
  </si>
  <si>
    <t>00206</t>
  </si>
  <si>
    <t>00207</t>
  </si>
  <si>
    <t>00208</t>
  </si>
  <si>
    <t>00209</t>
  </si>
  <si>
    <t>00210</t>
  </si>
  <si>
    <t>00211</t>
  </si>
  <si>
    <t>00212</t>
  </si>
  <si>
    <t>00213</t>
  </si>
  <si>
    <t>00214</t>
  </si>
  <si>
    <t>00215</t>
  </si>
  <si>
    <t>00216</t>
  </si>
  <si>
    <t>00217</t>
  </si>
  <si>
    <t>00218</t>
  </si>
  <si>
    <t>00219</t>
  </si>
  <si>
    <t>00220</t>
  </si>
  <si>
    <t>00221</t>
  </si>
  <si>
    <t>00222</t>
  </si>
  <si>
    <t>00223</t>
  </si>
  <si>
    <t>00224</t>
  </si>
  <si>
    <t>00225</t>
  </si>
  <si>
    <t>00226</t>
  </si>
  <si>
    <t>00227</t>
  </si>
  <si>
    <t>00228</t>
  </si>
  <si>
    <t>00229</t>
  </si>
  <si>
    <t>00230</t>
  </si>
  <si>
    <t>00231</t>
  </si>
  <si>
    <t>00232</t>
  </si>
  <si>
    <t>00233</t>
  </si>
  <si>
    <t>00234</t>
  </si>
  <si>
    <t>00235</t>
  </si>
  <si>
    <t>00236</t>
  </si>
  <si>
    <t>00237</t>
  </si>
  <si>
    <t>00238</t>
  </si>
  <si>
    <t>00239</t>
  </si>
  <si>
    <t>00240</t>
  </si>
  <si>
    <t>00241</t>
  </si>
  <si>
    <t>00242</t>
  </si>
  <si>
    <t>00243</t>
  </si>
  <si>
    <t>00244</t>
  </si>
  <si>
    <t>00245</t>
  </si>
  <si>
    <t>00246</t>
  </si>
  <si>
    <t>00247</t>
  </si>
  <si>
    <t>00248</t>
  </si>
  <si>
    <t>00249</t>
  </si>
  <si>
    <t>00250</t>
  </si>
  <si>
    <t>00251</t>
  </si>
  <si>
    <t>00252</t>
  </si>
  <si>
    <t>00253</t>
  </si>
  <si>
    <t>00254</t>
  </si>
  <si>
    <t>00255</t>
  </si>
  <si>
    <t>00256</t>
  </si>
  <si>
    <t>00257</t>
  </si>
  <si>
    <t>00258</t>
  </si>
  <si>
    <t>00259</t>
  </si>
  <si>
    <t>00260</t>
  </si>
  <si>
    <t>00261</t>
  </si>
  <si>
    <t>00262</t>
  </si>
  <si>
    <t>00263</t>
  </si>
  <si>
    <t>00264</t>
  </si>
  <si>
    <t>00265</t>
  </si>
  <si>
    <t>00266</t>
  </si>
  <si>
    <t>00267</t>
  </si>
  <si>
    <t>00268</t>
  </si>
  <si>
    <t>00269</t>
  </si>
  <si>
    <t>00270</t>
  </si>
  <si>
    <t>00271</t>
  </si>
  <si>
    <t>00272</t>
  </si>
  <si>
    <t>00273</t>
  </si>
  <si>
    <t>00274</t>
  </si>
  <si>
    <t>00275</t>
  </si>
  <si>
    <t>00276</t>
  </si>
  <si>
    <t>00277</t>
  </si>
  <si>
    <t>00278</t>
  </si>
  <si>
    <t>00279</t>
  </si>
  <si>
    <t>00280</t>
  </si>
  <si>
    <t>00281</t>
  </si>
  <si>
    <t>00282</t>
  </si>
  <si>
    <t>00283</t>
  </si>
  <si>
    <t>00284</t>
  </si>
  <si>
    <t>00285</t>
  </si>
  <si>
    <t>00286</t>
  </si>
  <si>
    <t>00287</t>
  </si>
  <si>
    <t>00288</t>
  </si>
  <si>
    <t>00289</t>
  </si>
  <si>
    <t>00290</t>
  </si>
  <si>
    <t>00291</t>
  </si>
  <si>
    <t>00292</t>
  </si>
  <si>
    <t>00293</t>
  </si>
  <si>
    <t>00294</t>
  </si>
  <si>
    <t>00295</t>
  </si>
  <si>
    <t>00296</t>
  </si>
  <si>
    <t>00297</t>
  </si>
  <si>
    <t>00298</t>
  </si>
  <si>
    <t>00299</t>
  </si>
  <si>
    <t>00300</t>
  </si>
  <si>
    <t>00301</t>
  </si>
  <si>
    <t>00302</t>
  </si>
  <si>
    <t>00303</t>
  </si>
  <si>
    <t>00304</t>
  </si>
  <si>
    <t>00305</t>
  </si>
  <si>
    <t>00306</t>
  </si>
  <si>
    <t>00307</t>
  </si>
  <si>
    <t>00308</t>
  </si>
  <si>
    <t>00309</t>
  </si>
  <si>
    <t>00310</t>
  </si>
  <si>
    <t>00311</t>
  </si>
  <si>
    <t>00312</t>
  </si>
  <si>
    <t>00313</t>
  </si>
  <si>
    <t>00314</t>
  </si>
  <si>
    <t>00315</t>
  </si>
  <si>
    <t>00316</t>
  </si>
  <si>
    <t>00317</t>
  </si>
  <si>
    <t>00318</t>
  </si>
  <si>
    <t>00319</t>
  </si>
  <si>
    <t>00320</t>
  </si>
  <si>
    <t>00321</t>
  </si>
  <si>
    <t>00322</t>
  </si>
  <si>
    <t>00323</t>
  </si>
  <si>
    <t>00324</t>
  </si>
  <si>
    <t>00325</t>
  </si>
  <si>
    <t>00326</t>
  </si>
  <si>
    <t>00327</t>
  </si>
  <si>
    <t>00328</t>
  </si>
  <si>
    <t>00329</t>
  </si>
  <si>
    <t>00330</t>
  </si>
  <si>
    <t>00331</t>
  </si>
  <si>
    <t>00332</t>
  </si>
  <si>
    <t>00333</t>
  </si>
  <si>
    <t>00334</t>
  </si>
  <si>
    <t>00335</t>
  </si>
  <si>
    <t>00336</t>
  </si>
  <si>
    <t>00337</t>
  </si>
  <si>
    <t>00338</t>
  </si>
  <si>
    <t>00339</t>
  </si>
  <si>
    <t>00340</t>
  </si>
  <si>
    <t>00341</t>
  </si>
  <si>
    <t>00342</t>
  </si>
  <si>
    <t>00343</t>
  </si>
  <si>
    <t>00344</t>
  </si>
  <si>
    <t>00345</t>
  </si>
  <si>
    <t>00346</t>
  </si>
  <si>
    <t>00347</t>
  </si>
  <si>
    <t>00348</t>
  </si>
  <si>
    <t>00349</t>
  </si>
  <si>
    <t>00350</t>
  </si>
  <si>
    <t>00351</t>
  </si>
  <si>
    <t>00352</t>
  </si>
  <si>
    <t>00353</t>
  </si>
  <si>
    <t>00354</t>
  </si>
  <si>
    <t>00355</t>
  </si>
  <si>
    <t>00356</t>
  </si>
  <si>
    <t>00357</t>
  </si>
  <si>
    <t>00358</t>
  </si>
  <si>
    <t>00359</t>
  </si>
  <si>
    <t>00360</t>
  </si>
  <si>
    <t>00361</t>
  </si>
  <si>
    <t>00362</t>
  </si>
  <si>
    <t>00363</t>
  </si>
  <si>
    <t>00364</t>
  </si>
  <si>
    <t>00365</t>
  </si>
  <si>
    <t>00366</t>
  </si>
  <si>
    <t>00367</t>
  </si>
  <si>
    <t>00368</t>
  </si>
  <si>
    <t>00369</t>
  </si>
  <si>
    <t>00370</t>
  </si>
  <si>
    <t>00371</t>
  </si>
  <si>
    <t>00372</t>
  </si>
  <si>
    <t>00373</t>
  </si>
  <si>
    <t>00374</t>
  </si>
  <si>
    <t>00375</t>
  </si>
  <si>
    <t>00376</t>
  </si>
  <si>
    <t>00377</t>
  </si>
  <si>
    <t>00378</t>
  </si>
  <si>
    <t>00379</t>
  </si>
  <si>
    <t>00380</t>
  </si>
  <si>
    <t>00381</t>
  </si>
  <si>
    <t>00382</t>
  </si>
  <si>
    <t>00383</t>
  </si>
  <si>
    <t>00384</t>
  </si>
  <si>
    <t>00385</t>
  </si>
  <si>
    <t>00386</t>
  </si>
  <si>
    <t>00387</t>
  </si>
  <si>
    <t>00388</t>
  </si>
  <si>
    <t>00389</t>
  </si>
  <si>
    <t>00390</t>
  </si>
  <si>
    <t>00391</t>
  </si>
  <si>
    <t>00392</t>
  </si>
  <si>
    <t>00393</t>
  </si>
  <si>
    <t>00394</t>
  </si>
  <si>
    <t>00395</t>
  </si>
  <si>
    <t>00396</t>
  </si>
  <si>
    <t>00397</t>
  </si>
  <si>
    <t>00398</t>
  </si>
  <si>
    <t>00399</t>
  </si>
  <si>
    <t>00400</t>
  </si>
  <si>
    <t>00401</t>
  </si>
  <si>
    <t>00402</t>
  </si>
  <si>
    <t>00403</t>
  </si>
  <si>
    <t>00404</t>
  </si>
  <si>
    <t>00405</t>
  </si>
  <si>
    <t>00406</t>
  </si>
  <si>
    <t>00407</t>
  </si>
  <si>
    <t>00408</t>
  </si>
  <si>
    <t>00409</t>
  </si>
  <si>
    <t>00410</t>
  </si>
  <si>
    <t>00411</t>
  </si>
  <si>
    <t>00412</t>
  </si>
  <si>
    <t>00413</t>
  </si>
  <si>
    <t>00414</t>
  </si>
  <si>
    <t>00415</t>
  </si>
  <si>
    <t>00416</t>
  </si>
  <si>
    <t>00417</t>
  </si>
  <si>
    <t>00418</t>
  </si>
  <si>
    <t>00419</t>
  </si>
  <si>
    <t>00420</t>
  </si>
  <si>
    <t>00421</t>
  </si>
  <si>
    <t>00422</t>
  </si>
  <si>
    <t>00423</t>
  </si>
  <si>
    <t>00424</t>
  </si>
  <si>
    <t>00425</t>
  </si>
  <si>
    <t>00426</t>
  </si>
  <si>
    <t>00427</t>
  </si>
  <si>
    <t>00428</t>
  </si>
  <si>
    <t>00429</t>
  </si>
  <si>
    <t>revenue</t>
  </si>
  <si>
    <t>Row Labels</t>
  </si>
  <si>
    <t>Grand Total</t>
  </si>
  <si>
    <t>2019</t>
  </si>
  <si>
    <t>Qtr1</t>
  </si>
  <si>
    <t>Feb</t>
  </si>
  <si>
    <t>Mar</t>
  </si>
  <si>
    <t>Qtr2</t>
  </si>
  <si>
    <t>Apr</t>
  </si>
  <si>
    <t>May</t>
  </si>
  <si>
    <t>Jun</t>
  </si>
  <si>
    <t>Qtr3</t>
  </si>
  <si>
    <t>Jul</t>
  </si>
  <si>
    <t>Aug</t>
  </si>
  <si>
    <t>Sep</t>
  </si>
  <si>
    <t>Qtr4</t>
  </si>
  <si>
    <t>Oct</t>
  </si>
  <si>
    <t>Nov</t>
  </si>
  <si>
    <t>Dec</t>
  </si>
  <si>
    <t>2020</t>
  </si>
  <si>
    <t>Jan</t>
  </si>
  <si>
    <t>2021</t>
  </si>
  <si>
    <t>2022</t>
  </si>
  <si>
    <t>2023</t>
  </si>
  <si>
    <t>created_weekday</t>
  </si>
  <si>
    <t>00100</t>
  </si>
  <si>
    <t>00173</t>
  </si>
  <si>
    <t>01</t>
  </si>
  <si>
    <t>03</t>
  </si>
  <si>
    <t>08</t>
  </si>
  <si>
    <t>06</t>
  </si>
  <si>
    <t>02</t>
  </si>
  <si>
    <t>05</t>
  </si>
  <si>
    <t>09</t>
  </si>
  <si>
    <t>04</t>
  </si>
  <si>
    <t>07</t>
  </si>
  <si>
    <t>distribution_center</t>
  </si>
  <si>
    <t>name</t>
  </si>
  <si>
    <t>Memphis TN</t>
  </si>
  <si>
    <t>Chicago IL</t>
  </si>
  <si>
    <t>Houston TX</t>
  </si>
  <si>
    <t>Los Angeles CA</t>
  </si>
  <si>
    <t>New Orleans LA</t>
  </si>
  <si>
    <t>Port Authority of New York/New Jersey NY/NJ</t>
  </si>
  <si>
    <t>Philadelphia PA</t>
  </si>
  <si>
    <t>Mobile AL</t>
  </si>
  <si>
    <t>Charleston SC</t>
  </si>
  <si>
    <t>distributon_center_name</t>
  </si>
  <si>
    <t>Savannah GA</t>
  </si>
  <si>
    <t>discount</t>
  </si>
  <si>
    <t>Sum of revenue</t>
  </si>
  <si>
    <t>Sum of cost</t>
  </si>
  <si>
    <t>Years</t>
  </si>
  <si>
    <t>Quarters</t>
  </si>
  <si>
    <t>2019 Total</t>
  </si>
  <si>
    <t>2020 Total</t>
  </si>
  <si>
    <t>2021 Total</t>
  </si>
  <si>
    <t>2022 Total</t>
  </si>
  <si>
    <t>2023 Total</t>
  </si>
  <si>
    <t>Sum of Gross Profit</t>
  </si>
  <si>
    <t>Sum of Gross Margin</t>
  </si>
  <si>
    <t>GrossMargin</t>
  </si>
  <si>
    <t>Column Labels</t>
  </si>
  <si>
    <t>Saturday</t>
  </si>
  <si>
    <t>morning to noon</t>
  </si>
  <si>
    <t>Friday</t>
  </si>
  <si>
    <t>midnight to dawn</t>
  </si>
  <si>
    <t>Wednesday</t>
  </si>
  <si>
    <t>night to midnight</t>
  </si>
  <si>
    <t>Monday</t>
  </si>
  <si>
    <t>Tuesday</t>
  </si>
  <si>
    <t>Sunday</t>
  </si>
  <si>
    <t>Thursday</t>
  </si>
  <si>
    <t>afternoon to evening</t>
  </si>
  <si>
    <t>Average of revenue</t>
  </si>
  <si>
    <t>10</t>
  </si>
  <si>
    <t>11</t>
  </si>
  <si>
    <t>12</t>
  </si>
  <si>
    <t>13</t>
  </si>
  <si>
    <t>14</t>
  </si>
  <si>
    <t>15</t>
  </si>
  <si>
    <t>16</t>
  </si>
  <si>
    <t>17</t>
  </si>
  <si>
    <t>18</t>
  </si>
  <si>
    <t>20</t>
  </si>
  <si>
    <t>21</t>
  </si>
  <si>
    <t>22</t>
  </si>
  <si>
    <t>23</t>
  </si>
  <si>
    <t>Count of product_id</t>
  </si>
  <si>
    <t>yoy</t>
  </si>
  <si>
    <t>TotalRevenue</t>
  </si>
  <si>
    <t>Total TotalRevenue</t>
  </si>
  <si>
    <t>Total yoy</t>
  </si>
  <si>
    <t>Count of discount</t>
  </si>
  <si>
    <t>Year</t>
  </si>
  <si>
    <t>Gross Margin</t>
  </si>
  <si>
    <t>Revenue</t>
  </si>
  <si>
    <t>Gross Profit</t>
  </si>
  <si>
    <t>Data Points</t>
  </si>
  <si>
    <t>Distribution Centers</t>
  </si>
  <si>
    <t>Brands</t>
  </si>
  <si>
    <t xml:space="preserve">Units Sold &amp; Revenue by Time </t>
  </si>
  <si>
    <t>Discounted Sales</t>
  </si>
  <si>
    <t>Brand Revenue Overview</t>
  </si>
  <si>
    <t>Distribution Center Revenue Overview</t>
  </si>
  <si>
    <t xml:space="preserve">Retail Women Tops Sales Data </t>
  </si>
  <si>
    <t>Gross Margin by Distribution Center &amp; Brand</t>
  </si>
  <si>
    <t>Index</t>
  </si>
  <si>
    <t>Moving Average 
of 4 data points</t>
  </si>
  <si>
    <t>Seasonality, 
Irregularity</t>
  </si>
  <si>
    <t>Centered MA
(Trend line)</t>
  </si>
  <si>
    <t>Seasonality</t>
  </si>
  <si>
    <t>Seasonality
(Q to Q)</t>
  </si>
  <si>
    <t>Trend all</t>
  </si>
  <si>
    <t>Forecasted Trend</t>
  </si>
  <si>
    <t>SUMMARY OUTPUT</t>
  </si>
  <si>
    <t>Regression Statistics</t>
  </si>
  <si>
    <t>R Square</t>
  </si>
  <si>
    <t>Observations</t>
  </si>
  <si>
    <t>ANOVA</t>
  </si>
  <si>
    <t>Regression</t>
  </si>
  <si>
    <t>Residual</t>
  </si>
  <si>
    <t>Total</t>
  </si>
  <si>
    <t>Intercept</t>
  </si>
  <si>
    <t>df</t>
  </si>
  <si>
    <t>Significance F</t>
  </si>
  <si>
    <t>Coefficients</t>
  </si>
  <si>
    <t>P-value</t>
  </si>
  <si>
    <t>linear regression
 to forecast trend</t>
  </si>
  <si>
    <t>year 1</t>
  </si>
  <si>
    <t>year 2</t>
  </si>
  <si>
    <t>year 3</t>
  </si>
  <si>
    <t>year 4</t>
  </si>
  <si>
    <t>Retail Women Tops Sales Data &amp; Forecast</t>
  </si>
  <si>
    <t>Correlation</t>
  </si>
  <si>
    <t>Forecasted Revenue</t>
  </si>
  <si>
    <t>The forecast result is not very satisfying, however the accuracy and quality of the forecast can be improved through larger amount of suitable data with clearer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</si>
</sst>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yyyy\-mm\-dd;@"/>
    <numFmt numFmtId="165" formatCode="h:mm;@"/>
    <numFmt numFmtId="166" formatCode="[$$-409]#,##0.0"/>
    <numFmt numFmtId="167" formatCode="[$$-409]#,##0"/>
    <numFmt numFmtId="168" formatCode="[$$-409]#,##0_ ;\-[$$-409]#,##0\ "/>
    <numFmt numFmtId="169" formatCode="0.0%"/>
  </numFmts>
  <fonts count="9" x14ac:knownFonts="1">
    <font>
      <sz val="12"/>
      <color theme="1"/>
      <name val="Calibri"/>
      <family val="2"/>
      <scheme val="minor"/>
    </font>
    <font>
      <sz val="12"/>
      <color theme="1"/>
      <name val="Calibri"/>
      <family val="2"/>
      <scheme val="minor"/>
    </font>
    <font>
      <b/>
      <sz val="12"/>
      <color theme="1"/>
      <name val="Calibri"/>
      <family val="2"/>
      <scheme val="minor"/>
    </font>
    <font>
      <b/>
      <sz val="36"/>
      <color theme="1"/>
      <name val="Calibri"/>
      <family val="2"/>
      <scheme val="minor"/>
    </font>
    <font>
      <b/>
      <sz val="20"/>
      <color theme="1"/>
      <name val="Calibri (Body)"/>
    </font>
    <font>
      <b/>
      <sz val="48"/>
      <color theme="1"/>
      <name val="Calibri (Body)"/>
    </font>
    <font>
      <sz val="36"/>
      <color theme="5"/>
      <name val="Calibri"/>
      <family val="2"/>
      <scheme val="minor"/>
    </font>
    <font>
      <i/>
      <sz val="12"/>
      <color theme="1"/>
      <name val="Calibri"/>
      <family val="2"/>
      <scheme val="minor"/>
    </font>
    <font>
      <sz val="16"/>
      <color theme="1"/>
      <name val="Calibri (Body)"/>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13">
    <border>
      <left/>
      <right/>
      <top/>
      <bottom/>
      <diagonal/>
    </border>
    <border>
      <left/>
      <right/>
      <top style="thin">
        <color theme="2"/>
      </top>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style="thin">
        <color theme="2"/>
      </top>
      <bottom/>
      <diagonal/>
    </border>
    <border>
      <left/>
      <right style="thin">
        <color theme="2"/>
      </right>
      <top style="thin">
        <color theme="2"/>
      </top>
      <bottom style="thin">
        <color theme="2"/>
      </bottom>
      <diagonal/>
    </border>
    <border>
      <left/>
      <right style="thin">
        <color theme="2"/>
      </right>
      <top style="thin">
        <color theme="2"/>
      </top>
      <bottom/>
      <diagonal/>
    </border>
    <border>
      <left style="thin">
        <color theme="2"/>
      </left>
      <right/>
      <top style="thin">
        <color theme="2"/>
      </top>
      <bottom/>
      <diagonal/>
    </border>
    <border>
      <left/>
      <right/>
      <top/>
      <bottom style="thin">
        <color theme="2"/>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164" fontId="0" fillId="0" borderId="0" xfId="0" applyNumberFormat="1"/>
    <xf numFmtId="165" fontId="0" fillId="0" borderId="0" xfId="0" applyNumberFormat="1"/>
    <xf numFmtId="49" fontId="0" fillId="0" borderId="0" xfId="0" applyNumberFormat="1"/>
    <xf numFmtId="166" fontId="0" fillId="0" borderId="0" xfId="0" applyNumberFormat="1"/>
    <xf numFmtId="2" fontId="0" fillId="0" borderId="0" xfId="0" applyNumberFormat="1"/>
    <xf numFmtId="1" fontId="0" fillId="0" borderId="0" xfId="0" applyNumberFormat="1"/>
    <xf numFmtId="167" fontId="0" fillId="0" borderId="0" xfId="0" applyNumberFormat="1"/>
    <xf numFmtId="167" fontId="0" fillId="0" borderId="0" xfId="1" applyNumberFormat="1"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2" fillId="0" borderId="0" xfId="0" applyFont="1"/>
    <xf numFmtId="168" fontId="0" fillId="0" borderId="0" xfId="1" applyNumberFormat="1" applyFont="1"/>
    <xf numFmtId="9" fontId="0" fillId="0" borderId="0" xfId="2" applyFont="1"/>
    <xf numFmtId="169" fontId="0" fillId="0" borderId="0" xfId="0" applyNumberFormat="1"/>
    <xf numFmtId="166" fontId="0" fillId="0" borderId="0" xfId="2" applyNumberFormat="1" applyFont="1"/>
    <xf numFmtId="1" fontId="0" fillId="0" borderId="0" xfId="1" applyNumberFormat="1" applyFont="1"/>
    <xf numFmtId="9" fontId="0" fillId="0" borderId="0" xfId="0" applyNumberFormat="1"/>
    <xf numFmtId="1" fontId="0" fillId="0" borderId="0" xfId="0" pivotButton="1" applyNumberFormat="1"/>
    <xf numFmtId="1" fontId="0" fillId="0" borderId="0" xfId="2" applyNumberFormat="1" applyFont="1"/>
    <xf numFmtId="0" fontId="0" fillId="0" borderId="1" xfId="0" applyBorder="1"/>
    <xf numFmtId="0" fontId="0" fillId="0" borderId="1" xfId="0" pivotButton="1" applyBorder="1"/>
    <xf numFmtId="0" fontId="0" fillId="0" borderId="2" xfId="0" applyBorder="1" applyAlignment="1">
      <alignment horizontal="left"/>
    </xf>
    <xf numFmtId="10" fontId="0" fillId="0" borderId="2" xfId="0" applyNumberFormat="1" applyBorder="1"/>
    <xf numFmtId="9" fontId="0" fillId="0" borderId="2" xfId="0" applyNumberFormat="1" applyBorder="1"/>
    <xf numFmtId="167" fontId="0" fillId="0" borderId="0" xfId="0" pivotButton="1" applyNumberFormat="1"/>
    <xf numFmtId="167" fontId="0" fillId="0" borderId="0" xfId="0" applyNumberFormat="1" applyAlignment="1">
      <alignment horizontal="left"/>
    </xf>
    <xf numFmtId="167" fontId="0" fillId="0" borderId="1" xfId="0" applyNumberFormat="1" applyBorder="1"/>
    <xf numFmtId="167" fontId="0" fillId="0" borderId="2" xfId="0" applyNumberFormat="1" applyBorder="1"/>
    <xf numFmtId="0" fontId="0" fillId="0" borderId="4" xfId="0" applyBorder="1" applyAlignment="1">
      <alignment horizontal="left"/>
    </xf>
    <xf numFmtId="167" fontId="0" fillId="0" borderId="5" xfId="0" applyNumberFormat="1" applyBorder="1"/>
    <xf numFmtId="10" fontId="0" fillId="0" borderId="3" xfId="0" applyNumberFormat="1" applyBorder="1"/>
    <xf numFmtId="167" fontId="0" fillId="0" borderId="6" xfId="0" applyNumberFormat="1" applyBorder="1"/>
    <xf numFmtId="10" fontId="0" fillId="0" borderId="4" xfId="0" applyNumberFormat="1" applyBorder="1"/>
    <xf numFmtId="167" fontId="0" fillId="0" borderId="4" xfId="0" applyNumberFormat="1" applyBorder="1"/>
    <xf numFmtId="9" fontId="0" fillId="0" borderId="4" xfId="0" applyNumberFormat="1" applyBorder="1"/>
    <xf numFmtId="10" fontId="0" fillId="0" borderId="7" xfId="0" applyNumberFormat="1" applyBorder="1"/>
    <xf numFmtId="167" fontId="0" fillId="0" borderId="3" xfId="0" applyNumberFormat="1" applyBorder="1"/>
    <xf numFmtId="167" fontId="0" fillId="0" borderId="7" xfId="0" applyNumberFormat="1" applyBorder="1"/>
    <xf numFmtId="0" fontId="3" fillId="4" borderId="0" xfId="0" applyFont="1" applyFill="1" applyAlignment="1">
      <alignment horizontal="center" vertical="center"/>
    </xf>
    <xf numFmtId="0" fontId="0" fillId="4" borderId="0" xfId="0" applyFill="1"/>
    <xf numFmtId="0" fontId="0" fillId="0" borderId="0" xfId="0" applyAlignment="1">
      <alignment horizontal="center"/>
    </xf>
    <xf numFmtId="0" fontId="3" fillId="0" borderId="0" xfId="0" applyFont="1" applyAlignment="1">
      <alignment horizontal="center" vertical="center"/>
    </xf>
    <xf numFmtId="0" fontId="3" fillId="0" borderId="0" xfId="0" applyFont="1" applyAlignment="1">
      <alignment vertical="center"/>
    </xf>
    <xf numFmtId="10" fontId="0" fillId="6" borderId="2" xfId="0" applyNumberFormat="1" applyFill="1" applyBorder="1"/>
    <xf numFmtId="10" fontId="0" fillId="6" borderId="4" xfId="0" applyNumberFormat="1" applyFill="1" applyBorder="1"/>
    <xf numFmtId="0" fontId="4" fillId="9" borderId="9"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0" xfId="0" applyFont="1" applyFill="1" applyAlignment="1">
      <alignment horizontal="center" vertical="center"/>
    </xf>
    <xf numFmtId="0" fontId="2" fillId="2" borderId="0" xfId="0" applyFont="1" applyFill="1" applyAlignment="1">
      <alignment horizontal="center" vertical="center"/>
    </xf>
    <xf numFmtId="167" fontId="2" fillId="2" borderId="0" xfId="0" applyNumberFormat="1" applyFont="1" applyFill="1" applyAlignment="1">
      <alignment horizontal="center" vertical="center"/>
    </xf>
    <xf numFmtId="0" fontId="2" fillId="2" borderId="0" xfId="0" applyFont="1" applyFill="1" applyAlignment="1">
      <alignment horizontal="center" vertical="center" wrapText="1"/>
    </xf>
    <xf numFmtId="0" fontId="2" fillId="3" borderId="0" xfId="0" applyFont="1" applyFill="1" applyAlignment="1">
      <alignment horizontal="center" vertical="center"/>
    </xf>
    <xf numFmtId="0" fontId="0" fillId="0" borderId="11" xfId="0" applyBorder="1"/>
    <xf numFmtId="0" fontId="7" fillId="0" borderId="12" xfId="0" applyFont="1" applyBorder="1" applyAlignment="1">
      <alignment horizontal="center"/>
    </xf>
    <xf numFmtId="0" fontId="7" fillId="0" borderId="12" xfId="0" applyFont="1" applyBorder="1" applyAlignment="1">
      <alignment horizontal="centerContinuous"/>
    </xf>
    <xf numFmtId="0" fontId="0" fillId="7" borderId="0" xfId="0" applyFill="1"/>
    <xf numFmtId="0" fontId="2" fillId="3" borderId="0" xfId="0" applyFont="1" applyFill="1" applyAlignment="1">
      <alignment horizontal="center" vertical="center" wrapText="1"/>
    </xf>
    <xf numFmtId="2" fontId="0" fillId="7" borderId="0" xfId="0" applyNumberFormat="1" applyFill="1"/>
    <xf numFmtId="49" fontId="0" fillId="7" borderId="0" xfId="0" applyNumberFormat="1" applyFill="1"/>
    <xf numFmtId="167" fontId="0" fillId="7" borderId="0" xfId="0" applyNumberFormat="1" applyFill="1"/>
    <xf numFmtId="0" fontId="0" fillId="7" borderId="11" xfId="0" applyFill="1" applyBorder="1"/>
    <xf numFmtId="0" fontId="5" fillId="8" borderId="0" xfId="0" applyFont="1" applyFill="1" applyAlignment="1">
      <alignment horizontal="center" vertical="center"/>
    </xf>
    <xf numFmtId="0" fontId="3" fillId="8" borderId="0" xfId="0" applyFont="1" applyFill="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0" fillId="2" borderId="8" xfId="0" applyFill="1" applyBorder="1" applyAlignment="1">
      <alignment horizontal="center" vertical="center"/>
    </xf>
    <xf numFmtId="9" fontId="6" fillId="10" borderId="9" xfId="2" applyFont="1" applyFill="1" applyBorder="1" applyAlignment="1">
      <alignment horizontal="center" vertical="center"/>
    </xf>
    <xf numFmtId="167" fontId="6" fillId="10" borderId="9" xfId="2" applyNumberFormat="1" applyFont="1" applyFill="1" applyBorder="1" applyAlignment="1">
      <alignment horizontal="center" vertical="center"/>
    </xf>
    <xf numFmtId="167" fontId="6" fillId="10" borderId="9" xfId="0" applyNumberFormat="1" applyFont="1" applyFill="1" applyBorder="1" applyAlignment="1">
      <alignment horizontal="center" vertical="center"/>
    </xf>
    <xf numFmtId="0" fontId="6" fillId="10" borderId="0" xfId="0" applyFont="1" applyFill="1" applyAlignment="1">
      <alignment horizontal="center" vertical="center"/>
    </xf>
    <xf numFmtId="0" fontId="0" fillId="0" borderId="0" xfId="0" applyAlignment="1">
      <alignment horizontal="center"/>
    </xf>
    <xf numFmtId="0" fontId="8" fillId="8" borderId="0" xfId="0" applyFont="1" applyFill="1" applyAlignment="1">
      <alignment horizontal="center" vertical="center"/>
    </xf>
    <xf numFmtId="0" fontId="0" fillId="8" borderId="0" xfId="0" applyFill="1" applyAlignment="1">
      <alignment horizontal="center" vertical="center"/>
    </xf>
    <xf numFmtId="0" fontId="0" fillId="5" borderId="0" xfId="0" applyFill="1" applyAlignment="1">
      <alignment horizontal="left" vertical="center" wrapText="1"/>
    </xf>
  </cellXfs>
  <cellStyles count="3">
    <cellStyle name="Currency" xfId="1" builtinId="4"/>
    <cellStyle name="Normal" xfId="0" builtinId="0"/>
    <cellStyle name="Per cent" xfId="2" builtinId="5"/>
  </cellStyles>
  <dxfs count="108">
    <dxf>
      <numFmt numFmtId="167" formatCode="[$$-409]#,##0"/>
    </dxf>
    <dxf>
      <numFmt numFmtId="167" formatCode="[$$-409]#,##0"/>
    </dxf>
    <dxf>
      <numFmt numFmtId="167" formatCode="[$$-409]#,##0"/>
    </dxf>
    <dxf>
      <border>
        <left/>
        <right/>
        <bottom/>
      </border>
    </dxf>
    <dxf>
      <border>
        <left/>
        <right/>
        <bottom/>
      </border>
    </dxf>
    <dxf>
      <border>
        <left/>
        <right/>
        <bottom/>
      </border>
    </dxf>
    <dxf>
      <border>
        <left/>
        <right/>
        <bottom/>
      </border>
    </dxf>
    <dxf>
      <border>
        <left/>
        <right/>
        <bottom/>
      </border>
    </dxf>
    <dxf>
      <border>
        <left/>
        <right/>
        <bottom/>
      </border>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border>
        <left style="thin">
          <color theme="2"/>
        </left>
        <right style="thin">
          <color theme="2"/>
        </right>
        <top style="thin">
          <color theme="2"/>
        </top>
        <vertical style="thin">
          <color theme="2"/>
        </vertical>
        <horizontal style="thin">
          <color theme="2"/>
        </horizontal>
      </border>
    </dxf>
    <dxf>
      <border>
        <left style="thin">
          <color theme="2"/>
        </left>
        <right style="thin">
          <color theme="2"/>
        </right>
        <top style="thin">
          <color theme="2"/>
        </top>
        <vertical style="thin">
          <color theme="2"/>
        </vertical>
        <horizontal style="thin">
          <color theme="2"/>
        </horizontal>
      </border>
    </dxf>
    <dxf>
      <border>
        <top style="thin">
          <color theme="2"/>
        </top>
        <bottom style="thin">
          <color theme="2"/>
        </bottom>
      </border>
    </dxf>
    <dxf>
      <border>
        <left/>
        <right/>
        <top/>
        <bottom/>
        <vertical/>
        <horizontal/>
      </border>
    </dxf>
    <dxf>
      <numFmt numFmtId="0" formatCode="General"/>
    </dxf>
    <dxf>
      <numFmt numFmtId="1" formatCode="0"/>
    </dxf>
    <dxf>
      <numFmt numFmtId="1" formatCode="0"/>
    </dxf>
    <dxf>
      <fill>
        <patternFill>
          <bgColor theme="2" tint="-9.9978637043366805E-2"/>
        </patternFill>
      </fill>
    </dxf>
    <dxf>
      <fill>
        <patternFill patternType="solid">
          <bgColor theme="2"/>
        </patternFill>
      </fill>
    </dxf>
    <dxf>
      <numFmt numFmtId="167" formatCode="[$$-409]#,##0"/>
    </dxf>
    <dxf>
      <numFmt numFmtId="167" formatCode="[$$-409]#,##0"/>
    </dxf>
    <dxf>
      <numFmt numFmtId="170" formatCode="#,##0\ &quot;€&quot;"/>
    </dxf>
    <dxf>
      <numFmt numFmtId="13" formatCode="0%"/>
    </dxf>
    <dxf>
      <numFmt numFmtId="13" formatCode="0%"/>
    </dxf>
    <dxf>
      <numFmt numFmtId="13" formatCode="0%"/>
    </dxf>
    <dxf>
      <numFmt numFmtId="14" formatCode="0.00%"/>
    </dxf>
    <dxf>
      <border>
        <left/>
        <right/>
        <bottom/>
      </border>
    </dxf>
    <dxf>
      <border>
        <left/>
        <right/>
        <bottom/>
      </border>
    </dxf>
    <dxf>
      <border>
        <left/>
        <right/>
        <bottom/>
      </border>
    </dxf>
    <dxf>
      <border>
        <left/>
        <right/>
        <bottom/>
      </border>
    </dxf>
    <dxf>
      <border>
        <left/>
        <right/>
        <bottom/>
      </border>
    </dxf>
    <dxf>
      <border>
        <left/>
        <right/>
        <bottom/>
      </border>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border>
        <left style="thin">
          <color theme="2"/>
        </left>
        <right style="thin">
          <color theme="2"/>
        </right>
        <top style="thin">
          <color theme="2"/>
        </top>
        <vertical style="thin">
          <color theme="2"/>
        </vertical>
        <horizontal style="thin">
          <color theme="2"/>
        </horizontal>
      </border>
    </dxf>
    <dxf>
      <border>
        <left style="thin">
          <color theme="2"/>
        </left>
        <right style="thin">
          <color theme="2"/>
        </right>
        <top style="thin">
          <color theme="2"/>
        </top>
        <vertical style="thin">
          <color theme="2"/>
        </vertical>
        <horizontal style="thin">
          <color theme="2"/>
        </horizontal>
      </border>
    </dxf>
    <dxf>
      <border>
        <left style="thin">
          <color theme="2"/>
        </left>
        <right style="thin">
          <color theme="2"/>
        </right>
        <top style="thin">
          <color theme="2"/>
        </top>
        <vertical style="thin">
          <color theme="2"/>
        </vertical>
        <horizontal style="thin">
          <color theme="2"/>
        </horizontal>
      </border>
    </dxf>
    <dxf>
      <border>
        <top style="thin">
          <color theme="2"/>
        </top>
        <bottom style="thin">
          <color theme="2"/>
        </bottom>
      </border>
    </dxf>
    <dxf>
      <border>
        <left/>
        <right/>
        <top/>
        <bottom/>
        <vertical/>
        <horizontal/>
      </border>
    </dxf>
    <dxf>
      <numFmt numFmtId="13" formatCode="0%"/>
    </dxf>
    <dxf>
      <numFmt numFmtId="14" formatCode="0.00%"/>
    </dxf>
    <dxf>
      <numFmt numFmtId="0" formatCode="General"/>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2" formatCode="0.00"/>
    </dxf>
    <dxf>
      <numFmt numFmtId="167" formatCode="[$$-409]#,##0"/>
    </dxf>
    <dxf>
      <numFmt numFmtId="167" formatCode="[$$-409]#,##0"/>
    </dxf>
    <dxf>
      <numFmt numFmtId="166" formatCode="[$$-409]#,##0.0"/>
    </dxf>
    <dxf>
      <numFmt numFmtId="166" formatCode="[$$-409]#,##0.0"/>
    </dxf>
    <dxf>
      <numFmt numFmtId="166" formatCode="[$$-409]#,##0.0"/>
    </dxf>
    <dxf>
      <numFmt numFmtId="13"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69" formatCode="0.0%"/>
    </dxf>
    <dxf>
      <numFmt numFmtId="0" formatCode="General"/>
    </dxf>
    <dxf>
      <numFmt numFmtId="1" formatCode="0"/>
    </dxf>
    <dxf>
      <numFmt numFmtId="167" formatCode="[$$-409]#,##0"/>
    </dxf>
    <dxf>
      <numFmt numFmtId="0" formatCode="General"/>
    </dxf>
    <dxf>
      <numFmt numFmtId="0" formatCode="General"/>
    </dxf>
    <dxf>
      <numFmt numFmtId="0" formatCode="General"/>
    </dxf>
    <dxf>
      <numFmt numFmtId="167" formatCode="[$$-409]#,##0"/>
    </dxf>
    <dxf>
      <numFmt numFmtId="167" formatCode="[$$-409]#,##0"/>
    </dxf>
    <dxf>
      <numFmt numFmtId="167" formatCode="[$$-409]#,##0"/>
    </dxf>
    <dxf>
      <numFmt numFmtId="165" formatCode="h:mm;@"/>
    </dxf>
    <dxf>
      <numFmt numFmtId="0" formatCode="General"/>
    </dxf>
    <dxf>
      <numFmt numFmtId="164" formatCode="yyyy\-mm\-dd;@"/>
    </dxf>
    <dxf>
      <numFmt numFmtId="0" formatCode="General"/>
    </dxf>
  </dxfs>
  <tableStyles count="0" defaultTableStyle="TableStyleMedium2" defaultPivotStyle="PivotStyleLight16"/>
  <colors>
    <mruColors>
      <color rgb="FFFFE7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Margin Yearly &amp; Quarterly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charts'!$C$1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&amp; charts'!$A$2:$B$25</c:f>
              <c:multiLvlStrCache>
                <c:ptCount val="19"/>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lvl>
                <c:lvl>
                  <c:pt idx="0">
                    <c:v>2019</c:v>
                  </c:pt>
                  <c:pt idx="4">
                    <c:v>2020</c:v>
                  </c:pt>
                  <c:pt idx="8">
                    <c:v>2021</c:v>
                  </c:pt>
                  <c:pt idx="12">
                    <c:v>2022</c:v>
                  </c:pt>
                  <c:pt idx="16">
                    <c:v>2023</c:v>
                  </c:pt>
                </c:lvl>
              </c:multiLvlStrCache>
            </c:multiLvlStrRef>
          </c:cat>
          <c:val>
            <c:numRef>
              <c:f>'pivot tables &amp; charts'!$C$2:$C$25</c:f>
              <c:numCache>
                <c:formatCode>0.0%</c:formatCode>
                <c:ptCount val="19"/>
                <c:pt idx="0">
                  <c:v>0.43636363636363634</c:v>
                </c:pt>
                <c:pt idx="1">
                  <c:v>0.13364055299539171</c:v>
                </c:pt>
                <c:pt idx="2">
                  <c:v>8.1967213114754092E-2</c:v>
                </c:pt>
                <c:pt idx="3">
                  <c:v>0.13912133891213388</c:v>
                </c:pt>
                <c:pt idx="4">
                  <c:v>0.17164179104477612</c:v>
                </c:pt>
                <c:pt idx="5">
                  <c:v>-3.9114770972722597E-2</c:v>
                </c:pt>
                <c:pt idx="6">
                  <c:v>0.20598388952819333</c:v>
                </c:pt>
                <c:pt idx="7">
                  <c:v>7.4243813015582041E-2</c:v>
                </c:pt>
                <c:pt idx="8">
                  <c:v>0.11171293161814488</c:v>
                </c:pt>
                <c:pt idx="9">
                  <c:v>1.9349637194302608E-2</c:v>
                </c:pt>
                <c:pt idx="10">
                  <c:v>0.10540242557883131</c:v>
                </c:pt>
                <c:pt idx="11">
                  <c:v>4.0526640608928202E-2</c:v>
                </c:pt>
                <c:pt idx="12">
                  <c:v>9.3673768092372739E-2</c:v>
                </c:pt>
                <c:pt idx="13">
                  <c:v>8.9933073061907412E-2</c:v>
                </c:pt>
                <c:pt idx="14">
                  <c:v>9.3871217998448414E-2</c:v>
                </c:pt>
                <c:pt idx="15">
                  <c:v>9.3188689311755293E-2</c:v>
                </c:pt>
                <c:pt idx="16">
                  <c:v>3.4000482276344349E-2</c:v>
                </c:pt>
                <c:pt idx="17">
                  <c:v>4.1977750309023489E-2</c:v>
                </c:pt>
                <c:pt idx="18">
                  <c:v>4.3209876543209874E-2</c:v>
                </c:pt>
              </c:numCache>
            </c:numRef>
          </c:val>
          <c:extLst>
            <c:ext xmlns:c16="http://schemas.microsoft.com/office/drawing/2014/chart" uri="{C3380CC4-5D6E-409C-BE32-E72D297353CC}">
              <c16:uniqueId val="{00000000-B746-F048-BD70-2DA329C25B20}"/>
            </c:ext>
          </c:extLst>
        </c:ser>
        <c:dLbls>
          <c:dLblPos val="inBase"/>
          <c:showLegendKey val="0"/>
          <c:showVal val="1"/>
          <c:showCatName val="0"/>
          <c:showSerName val="0"/>
          <c:showPercent val="0"/>
          <c:showBubbleSize val="0"/>
        </c:dLbls>
        <c:gapWidth val="150"/>
        <c:axId val="1240000768"/>
        <c:axId val="1048723216"/>
      </c:barChart>
      <c:catAx>
        <c:axId val="12400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48723216"/>
        <c:crosses val="autoZero"/>
        <c:auto val="1"/>
        <c:lblAlgn val="ctr"/>
        <c:lblOffset val="100"/>
        <c:noMultiLvlLbl val="0"/>
      </c:catAx>
      <c:valAx>
        <c:axId val="1048723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000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charts!PivotTable10</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Brands with &gt; 50% Gross</a:t>
            </a:r>
            <a:r>
              <a:rPr lang="en-GB" baseline="0"/>
              <a:t> Margin yearly</a:t>
            </a:r>
            <a:r>
              <a:rPr lang="en-GB"/>
              <a:t> </a:t>
            </a:r>
          </a:p>
        </c:rich>
      </c:tx>
      <c:layout>
        <c:manualLayout>
          <c:xMode val="edge"/>
          <c:yMode val="edge"/>
          <c:x val="0"/>
          <c:y val="2.0266879158600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charts'!$B$53:$B$54</c:f>
              <c:strCache>
                <c:ptCount val="1"/>
                <c:pt idx="0">
                  <c:v>ian Leino Design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charts'!$A$55:$A$60</c:f>
              <c:strCache>
                <c:ptCount val="5"/>
                <c:pt idx="0">
                  <c:v>2019</c:v>
                </c:pt>
                <c:pt idx="1">
                  <c:v>2020</c:v>
                </c:pt>
                <c:pt idx="2">
                  <c:v>2021</c:v>
                </c:pt>
                <c:pt idx="3">
                  <c:v>2022</c:v>
                </c:pt>
                <c:pt idx="4">
                  <c:v>2023</c:v>
                </c:pt>
              </c:strCache>
            </c:strRef>
          </c:cat>
          <c:val>
            <c:numRef>
              <c:f>'pivot tables &amp; charts'!$B$55:$B$60</c:f>
              <c:numCache>
                <c:formatCode>0%</c:formatCode>
                <c:ptCount val="5"/>
                <c:pt idx="0">
                  <c:v>#N/A</c:v>
                </c:pt>
                <c:pt idx="1">
                  <c:v>#N/A</c:v>
                </c:pt>
                <c:pt idx="2">
                  <c:v>0.75555555555555554</c:v>
                </c:pt>
                <c:pt idx="3">
                  <c:v>#N/A</c:v>
                </c:pt>
                <c:pt idx="4">
                  <c:v>0.75555555555555554</c:v>
                </c:pt>
              </c:numCache>
            </c:numRef>
          </c:val>
          <c:smooth val="0"/>
          <c:extLst>
            <c:ext xmlns:c16="http://schemas.microsoft.com/office/drawing/2014/chart" uri="{C3380CC4-5D6E-409C-BE32-E72D297353CC}">
              <c16:uniqueId val="{00000000-DA71-F94F-8851-D5AD90EBA0EC}"/>
            </c:ext>
          </c:extLst>
        </c:ser>
        <c:ser>
          <c:idx val="1"/>
          <c:order val="1"/>
          <c:tx>
            <c:strRef>
              <c:f>'pivot tables &amp; charts'!$C$53:$C$54</c:f>
              <c:strCache>
                <c:ptCount val="1"/>
                <c:pt idx="0">
                  <c:v>NOLLIE</c:v>
                </c:pt>
              </c:strCache>
            </c:strRef>
          </c:tx>
          <c:spPr>
            <a:ln w="28575" cap="rnd">
              <a:solidFill>
                <a:schemeClr val="accent2"/>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charts'!$C$55:$C$60</c:f>
              <c:numCache>
                <c:formatCode>0%</c:formatCode>
                <c:ptCount val="5"/>
                <c:pt idx="0">
                  <c:v>#N/A</c:v>
                </c:pt>
                <c:pt idx="1">
                  <c:v>#N/A</c:v>
                </c:pt>
                <c:pt idx="2">
                  <c:v>0.71111111111111114</c:v>
                </c:pt>
                <c:pt idx="3">
                  <c:v>0.71111111111111114</c:v>
                </c:pt>
                <c:pt idx="4">
                  <c:v>0.71111111111111114</c:v>
                </c:pt>
              </c:numCache>
            </c:numRef>
          </c:val>
          <c:smooth val="0"/>
          <c:extLst>
            <c:ext xmlns:c16="http://schemas.microsoft.com/office/drawing/2014/chart" uri="{C3380CC4-5D6E-409C-BE32-E72D297353CC}">
              <c16:uniqueId val="{0000020F-DA71-F94F-8851-D5AD90EBA0EC}"/>
            </c:ext>
          </c:extLst>
        </c:ser>
        <c:ser>
          <c:idx val="2"/>
          <c:order val="2"/>
          <c:tx>
            <c:strRef>
              <c:f>'pivot tables &amp; charts'!$D$53:$D$54</c:f>
              <c:strCache>
                <c:ptCount val="1"/>
                <c:pt idx="0">
                  <c:v>Billabong</c:v>
                </c:pt>
              </c:strCache>
            </c:strRef>
          </c:tx>
          <c:spPr>
            <a:ln w="28575" cap="rnd">
              <a:solidFill>
                <a:schemeClr val="accent3"/>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charts'!$D$55:$D$60</c:f>
              <c:numCache>
                <c:formatCode>0%</c:formatCode>
                <c:ptCount val="5"/>
                <c:pt idx="0">
                  <c:v>#N/A</c:v>
                </c:pt>
                <c:pt idx="1">
                  <c:v>#N/A</c:v>
                </c:pt>
                <c:pt idx="2">
                  <c:v>#N/A</c:v>
                </c:pt>
                <c:pt idx="3">
                  <c:v>0.71111111111111114</c:v>
                </c:pt>
                <c:pt idx="4">
                  <c:v>0.71111111111111114</c:v>
                </c:pt>
              </c:numCache>
            </c:numRef>
          </c:val>
          <c:smooth val="0"/>
          <c:extLst>
            <c:ext xmlns:c16="http://schemas.microsoft.com/office/drawing/2014/chart" uri="{C3380CC4-5D6E-409C-BE32-E72D297353CC}">
              <c16:uniqueId val="{00000210-DA71-F94F-8851-D5AD90EBA0EC}"/>
            </c:ext>
          </c:extLst>
        </c:ser>
        <c:ser>
          <c:idx val="3"/>
          <c:order val="3"/>
          <c:tx>
            <c:strRef>
              <c:f>'pivot tables &amp; charts'!$E$53:$E$54</c:f>
              <c:strCache>
                <c:ptCount val="1"/>
                <c:pt idx="0">
                  <c:v>Fox</c:v>
                </c:pt>
              </c:strCache>
            </c:strRef>
          </c:tx>
          <c:spPr>
            <a:ln w="28575" cap="rnd">
              <a:solidFill>
                <a:schemeClr val="accent4"/>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charts'!$E$55:$E$60</c:f>
              <c:numCache>
                <c:formatCode>0%</c:formatCode>
                <c:ptCount val="5"/>
                <c:pt idx="0">
                  <c:v>#N/A</c:v>
                </c:pt>
                <c:pt idx="1">
                  <c:v>0.73333333333333328</c:v>
                </c:pt>
                <c:pt idx="2">
                  <c:v>0.53591160220994472</c:v>
                </c:pt>
                <c:pt idx="3">
                  <c:v>0.73333333333333328</c:v>
                </c:pt>
                <c:pt idx="4">
                  <c:v>0.73333333333333328</c:v>
                </c:pt>
              </c:numCache>
            </c:numRef>
          </c:val>
          <c:smooth val="0"/>
          <c:extLst>
            <c:ext xmlns:c16="http://schemas.microsoft.com/office/drawing/2014/chart" uri="{C3380CC4-5D6E-409C-BE32-E72D297353CC}">
              <c16:uniqueId val="{00000211-DA71-F94F-8851-D5AD90EBA0EC}"/>
            </c:ext>
          </c:extLst>
        </c:ser>
        <c:ser>
          <c:idx val="4"/>
          <c:order val="4"/>
          <c:tx>
            <c:strRef>
              <c:f>'pivot tables &amp; charts'!$F$53:$F$54</c:f>
              <c:strCache>
                <c:ptCount val="1"/>
                <c:pt idx="0">
                  <c:v>G by GUESS</c:v>
                </c:pt>
              </c:strCache>
            </c:strRef>
          </c:tx>
          <c:spPr>
            <a:ln w="28575" cap="rnd">
              <a:solidFill>
                <a:schemeClr val="accent5"/>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charts'!$F$55:$F$60</c:f>
              <c:numCache>
                <c:formatCode>0%</c:formatCode>
                <c:ptCount val="5"/>
                <c:pt idx="0">
                  <c:v>#N/A</c:v>
                </c:pt>
                <c:pt idx="1">
                  <c:v>0.48717948717948717</c:v>
                </c:pt>
                <c:pt idx="2">
                  <c:v>#N/A</c:v>
                </c:pt>
                <c:pt idx="3">
                  <c:v>0.62199312714776633</c:v>
                </c:pt>
                <c:pt idx="4">
                  <c:v>0.68992248062015504</c:v>
                </c:pt>
              </c:numCache>
            </c:numRef>
          </c:val>
          <c:smooth val="0"/>
          <c:extLst>
            <c:ext xmlns:c16="http://schemas.microsoft.com/office/drawing/2014/chart" uri="{C3380CC4-5D6E-409C-BE32-E72D297353CC}">
              <c16:uniqueId val="{00000212-DA71-F94F-8851-D5AD90EBA0EC}"/>
            </c:ext>
          </c:extLst>
        </c:ser>
        <c:ser>
          <c:idx val="5"/>
          <c:order val="5"/>
          <c:tx>
            <c:strRef>
              <c:f>'pivot tables &amp; charts'!$G$53:$G$54</c:f>
              <c:strCache>
                <c:ptCount val="1"/>
                <c:pt idx="0">
                  <c:v>Spalding</c:v>
                </c:pt>
              </c:strCache>
            </c:strRef>
          </c:tx>
          <c:spPr>
            <a:ln w="28575" cap="rnd">
              <a:solidFill>
                <a:schemeClr val="accent6"/>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charts'!$G$55:$G$60</c:f>
              <c:numCache>
                <c:formatCode>0%</c:formatCode>
                <c:ptCount val="5"/>
                <c:pt idx="0">
                  <c:v>#N/A</c:v>
                </c:pt>
                <c:pt idx="1">
                  <c:v>0.52</c:v>
                </c:pt>
                <c:pt idx="2">
                  <c:v>0.52</c:v>
                </c:pt>
                <c:pt idx="3">
                  <c:v>0.52</c:v>
                </c:pt>
                <c:pt idx="4">
                  <c:v>0.52</c:v>
                </c:pt>
              </c:numCache>
            </c:numRef>
          </c:val>
          <c:smooth val="0"/>
          <c:extLst>
            <c:ext xmlns:c16="http://schemas.microsoft.com/office/drawing/2014/chart" uri="{C3380CC4-5D6E-409C-BE32-E72D297353CC}">
              <c16:uniqueId val="{00000213-DA71-F94F-8851-D5AD90EBA0EC}"/>
            </c:ext>
          </c:extLst>
        </c:ser>
        <c:ser>
          <c:idx val="6"/>
          <c:order val="6"/>
          <c:tx>
            <c:strRef>
              <c:f>'pivot tables &amp; charts'!$H$53:$H$54</c:f>
              <c:strCache>
                <c:ptCount val="1"/>
                <c:pt idx="0">
                  <c:v>Alki'i</c:v>
                </c:pt>
              </c:strCache>
            </c:strRef>
          </c:tx>
          <c:spPr>
            <a:ln w="28575" cap="rnd">
              <a:solidFill>
                <a:schemeClr val="accent1">
                  <a:lumMod val="60000"/>
                </a:schemeClr>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charts'!$H$55:$H$60</c:f>
              <c:numCache>
                <c:formatCode>0%</c:formatCode>
                <c:ptCount val="5"/>
                <c:pt idx="0">
                  <c:v>0.52</c:v>
                </c:pt>
                <c:pt idx="1">
                  <c:v>#N/A</c:v>
                </c:pt>
                <c:pt idx="2">
                  <c:v>0.52</c:v>
                </c:pt>
                <c:pt idx="3">
                  <c:v>0.52</c:v>
                </c:pt>
                <c:pt idx="4">
                  <c:v>#N/A</c:v>
                </c:pt>
              </c:numCache>
            </c:numRef>
          </c:val>
          <c:smooth val="0"/>
          <c:extLst>
            <c:ext xmlns:c16="http://schemas.microsoft.com/office/drawing/2014/chart" uri="{C3380CC4-5D6E-409C-BE32-E72D297353CC}">
              <c16:uniqueId val="{00000214-DA71-F94F-8851-D5AD90EBA0EC}"/>
            </c:ext>
          </c:extLst>
        </c:ser>
        <c:ser>
          <c:idx val="7"/>
          <c:order val="7"/>
          <c:tx>
            <c:strRef>
              <c:f>'pivot tables &amp; charts'!$I$53:$I$54</c:f>
              <c:strCache>
                <c:ptCount val="1"/>
                <c:pt idx="0">
                  <c:v>Danskin</c:v>
                </c:pt>
              </c:strCache>
            </c:strRef>
          </c:tx>
          <c:spPr>
            <a:ln w="28575" cap="rnd">
              <a:solidFill>
                <a:schemeClr val="accent2">
                  <a:lumMod val="60000"/>
                </a:schemeClr>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charts'!$I$55:$I$60</c:f>
              <c:numCache>
                <c:formatCode>0%</c:formatCode>
                <c:ptCount val="5"/>
                <c:pt idx="0">
                  <c:v>#N/A</c:v>
                </c:pt>
                <c:pt idx="1">
                  <c:v>#N/A</c:v>
                </c:pt>
                <c:pt idx="2">
                  <c:v>0.5</c:v>
                </c:pt>
                <c:pt idx="3">
                  <c:v>0.5</c:v>
                </c:pt>
                <c:pt idx="4">
                  <c:v>0.5</c:v>
                </c:pt>
              </c:numCache>
            </c:numRef>
          </c:val>
          <c:smooth val="0"/>
          <c:extLst>
            <c:ext xmlns:c16="http://schemas.microsoft.com/office/drawing/2014/chart" uri="{C3380CC4-5D6E-409C-BE32-E72D297353CC}">
              <c16:uniqueId val="{00000215-DA71-F94F-8851-D5AD90EBA0EC}"/>
            </c:ext>
          </c:extLst>
        </c:ser>
        <c:ser>
          <c:idx val="8"/>
          <c:order val="8"/>
          <c:tx>
            <c:strRef>
              <c:f>'pivot tables &amp; charts'!$J$53:$J$54</c:f>
              <c:strCache>
                <c:ptCount val="1"/>
                <c:pt idx="0">
                  <c:v>Life Is Good</c:v>
                </c:pt>
              </c:strCache>
            </c:strRef>
          </c:tx>
          <c:spPr>
            <a:ln w="28575" cap="rnd">
              <a:solidFill>
                <a:schemeClr val="accent3">
                  <a:lumMod val="60000"/>
                </a:schemeClr>
              </a:solidFill>
              <a:round/>
            </a:ln>
            <a:effectLst/>
          </c:spPr>
          <c:marker>
            <c:symbol val="none"/>
          </c:marker>
          <c:cat>
            <c:strRef>
              <c:f>'pivot tables &amp; charts'!$A$55:$A$60</c:f>
              <c:strCache>
                <c:ptCount val="5"/>
                <c:pt idx="0">
                  <c:v>2019</c:v>
                </c:pt>
                <c:pt idx="1">
                  <c:v>2020</c:v>
                </c:pt>
                <c:pt idx="2">
                  <c:v>2021</c:v>
                </c:pt>
                <c:pt idx="3">
                  <c:v>2022</c:v>
                </c:pt>
                <c:pt idx="4">
                  <c:v>2023</c:v>
                </c:pt>
              </c:strCache>
            </c:strRef>
          </c:cat>
          <c:val>
            <c:numRef>
              <c:f>'pivot tables &amp; charts'!$J$55:$J$60</c:f>
              <c:numCache>
                <c:formatCode>0%</c:formatCode>
                <c:ptCount val="5"/>
                <c:pt idx="0">
                  <c:v>0.51428571428571423</c:v>
                </c:pt>
                <c:pt idx="1">
                  <c:v>0.48571428571428571</c:v>
                </c:pt>
                <c:pt idx="2">
                  <c:v>0.50476190476190474</c:v>
                </c:pt>
                <c:pt idx="3">
                  <c:v>0.49795918367346936</c:v>
                </c:pt>
                <c:pt idx="4">
                  <c:v>0.5</c:v>
                </c:pt>
              </c:numCache>
            </c:numRef>
          </c:val>
          <c:smooth val="0"/>
          <c:extLst>
            <c:ext xmlns:c16="http://schemas.microsoft.com/office/drawing/2014/chart" uri="{C3380CC4-5D6E-409C-BE32-E72D297353CC}">
              <c16:uniqueId val="{00000216-DA71-F94F-8851-D5AD90EBA0EC}"/>
            </c:ext>
          </c:extLst>
        </c:ser>
        <c:dLbls>
          <c:showLegendKey val="0"/>
          <c:showVal val="0"/>
          <c:showCatName val="0"/>
          <c:showSerName val="0"/>
          <c:showPercent val="0"/>
          <c:showBubbleSize val="0"/>
        </c:dLbls>
        <c:marker val="1"/>
        <c:smooth val="0"/>
        <c:axId val="2005674079"/>
        <c:axId val="1782951887"/>
      </c:lineChart>
      <c:catAx>
        <c:axId val="200567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2951887"/>
        <c:crosses val="autoZero"/>
        <c:auto val="1"/>
        <c:lblAlgn val="ctr"/>
        <c:lblOffset val="100"/>
        <c:noMultiLvlLbl val="0"/>
      </c:catAx>
      <c:valAx>
        <c:axId val="1782951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5674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charts!PivotTable3</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Gross</a:t>
            </a:r>
            <a:r>
              <a:rPr lang="en-US" sz="2000" b="1" baseline="0"/>
              <a:t> Margin Yearly &amp; Quarterly</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183585313174946E-2"/>
              <c:y val="3.4364261168384879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1191"/>
                    <a:gd name="adj2" fmla="val 123647"/>
                  </a:avLst>
                </a:prstGeom>
                <a:noFill/>
                <a:ln>
                  <a:noFill/>
                </a:ln>
              </c15:spPr>
            </c:ext>
          </c:extLst>
        </c:dLbl>
      </c:pivotFmt>
      <c:pivotFmt>
        <c:idx val="4"/>
        <c:spPr>
          <a:solidFill>
            <a:schemeClr val="accent1"/>
          </a:solidFill>
          <a:ln>
            <a:noFill/>
          </a:ln>
          <a:effectLst/>
        </c:spPr>
        <c:dLbl>
          <c:idx val="0"/>
          <c:layout>
            <c:manualLayout>
              <c:x val="8.6393088552915373E-3"/>
              <c:y val="0.161512027491408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 &amp; charts'!$C$1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651-4546-90A5-615F0A5760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8651-4546-90A5-615F0A5760A2}"/>
              </c:ext>
            </c:extLst>
          </c:dPt>
          <c:dLbls>
            <c:dLbl>
              <c:idx val="0"/>
              <c:layout>
                <c:manualLayout>
                  <c:x val="5.183585313174946E-2"/>
                  <c:y val="3.4364261168384879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1191"/>
                        <a:gd name="adj2" fmla="val 123647"/>
                      </a:avLst>
                    </a:prstGeom>
                    <a:noFill/>
                    <a:ln>
                      <a:noFill/>
                    </a:ln>
                  </c15:spPr>
                </c:ext>
                <c:ext xmlns:c16="http://schemas.microsoft.com/office/drawing/2014/chart" uri="{C3380CC4-5D6E-409C-BE32-E72D297353CC}">
                  <c16:uniqueId val="{00000001-8651-4546-90A5-615F0A5760A2}"/>
                </c:ext>
              </c:extLst>
            </c:dLbl>
            <c:dLbl>
              <c:idx val="5"/>
              <c:layout>
                <c:manualLayout>
                  <c:x val="8.6393088552915373E-3"/>
                  <c:y val="0.1615120274914089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8651-4546-90A5-615F0A5760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tables &amp; charts'!$A$2:$B$25</c:f>
              <c:multiLvlStrCache>
                <c:ptCount val="19"/>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lvl>
                <c:lvl>
                  <c:pt idx="0">
                    <c:v>2019</c:v>
                  </c:pt>
                  <c:pt idx="4">
                    <c:v>2020</c:v>
                  </c:pt>
                  <c:pt idx="8">
                    <c:v>2021</c:v>
                  </c:pt>
                  <c:pt idx="12">
                    <c:v>2022</c:v>
                  </c:pt>
                  <c:pt idx="16">
                    <c:v>2023</c:v>
                  </c:pt>
                </c:lvl>
              </c:multiLvlStrCache>
            </c:multiLvlStrRef>
          </c:cat>
          <c:val>
            <c:numRef>
              <c:f>'pivot tables &amp; charts'!$C$2:$C$25</c:f>
              <c:numCache>
                <c:formatCode>0.0%</c:formatCode>
                <c:ptCount val="19"/>
                <c:pt idx="0">
                  <c:v>0.43636363636363634</c:v>
                </c:pt>
                <c:pt idx="1">
                  <c:v>0.13364055299539171</c:v>
                </c:pt>
                <c:pt idx="2">
                  <c:v>8.1967213114754092E-2</c:v>
                </c:pt>
                <c:pt idx="3">
                  <c:v>0.13912133891213388</c:v>
                </c:pt>
                <c:pt idx="4">
                  <c:v>0.17164179104477612</c:v>
                </c:pt>
                <c:pt idx="5">
                  <c:v>-3.9114770972722597E-2</c:v>
                </c:pt>
                <c:pt idx="6">
                  <c:v>0.20598388952819333</c:v>
                </c:pt>
                <c:pt idx="7">
                  <c:v>7.4243813015582041E-2</c:v>
                </c:pt>
                <c:pt idx="8">
                  <c:v>0.11171293161814488</c:v>
                </c:pt>
                <c:pt idx="9">
                  <c:v>1.9349637194302608E-2</c:v>
                </c:pt>
                <c:pt idx="10">
                  <c:v>0.10540242557883131</c:v>
                </c:pt>
                <c:pt idx="11">
                  <c:v>4.0526640608928202E-2</c:v>
                </c:pt>
                <c:pt idx="12">
                  <c:v>9.3673768092372739E-2</c:v>
                </c:pt>
                <c:pt idx="13">
                  <c:v>8.9933073061907412E-2</c:v>
                </c:pt>
                <c:pt idx="14">
                  <c:v>9.3871217998448414E-2</c:v>
                </c:pt>
                <c:pt idx="15">
                  <c:v>9.3188689311755293E-2</c:v>
                </c:pt>
                <c:pt idx="16">
                  <c:v>3.4000482276344349E-2</c:v>
                </c:pt>
                <c:pt idx="17">
                  <c:v>4.1977750309023489E-2</c:v>
                </c:pt>
                <c:pt idx="18">
                  <c:v>4.3209876543209874E-2</c:v>
                </c:pt>
              </c:numCache>
            </c:numRef>
          </c:val>
          <c:extLst>
            <c:ext xmlns:c16="http://schemas.microsoft.com/office/drawing/2014/chart" uri="{C3380CC4-5D6E-409C-BE32-E72D297353CC}">
              <c16:uniqueId val="{00000000-8651-4546-90A5-615F0A5760A2}"/>
            </c:ext>
          </c:extLst>
        </c:ser>
        <c:dLbls>
          <c:dLblPos val="inEnd"/>
          <c:showLegendKey val="0"/>
          <c:showVal val="1"/>
          <c:showCatName val="0"/>
          <c:showSerName val="0"/>
          <c:showPercent val="0"/>
          <c:showBubbleSize val="0"/>
        </c:dLbls>
        <c:gapWidth val="150"/>
        <c:axId val="1240000768"/>
        <c:axId val="1048723216"/>
      </c:barChart>
      <c:catAx>
        <c:axId val="124000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48723216"/>
        <c:crosses val="autoZero"/>
        <c:auto val="1"/>
        <c:lblAlgn val="ctr"/>
        <c:lblOffset val="100"/>
        <c:noMultiLvlLbl val="0"/>
      </c:catAx>
      <c:valAx>
        <c:axId val="104872321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40000768"/>
        <c:crosses val="autoZero"/>
        <c:crossBetween val="between"/>
        <c:majorUnit val="0.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7DA">
        <a:alpha val="35261"/>
      </a:srgbClr>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Gross Margin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Lst>
        </c:dLbl>
      </c:pivotFmt>
    </c:pivotFmts>
    <c:plotArea>
      <c:layout/>
      <c:barChart>
        <c:barDir val="col"/>
        <c:grouping val="clustered"/>
        <c:varyColors val="0"/>
        <c:ser>
          <c:idx val="0"/>
          <c:order val="0"/>
          <c:tx>
            <c:strRef>
              <c:f>'pivot tables &amp; charts'!$K$1</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0-06E2-2C4A-B928-805E3E0322B8}"/>
              </c:ext>
            </c:extLst>
          </c:dPt>
          <c:dLbls>
            <c:dLbl>
              <c:idx val="2"/>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 xmlns:c16="http://schemas.microsoft.com/office/drawing/2014/chart" uri="{C3380CC4-5D6E-409C-BE32-E72D297353CC}">
                  <c16:uniqueId val="{00000000-06E2-2C4A-B928-805E3E0322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 &amp; charts'!$J$2:$J$13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charts'!$K$2:$K$13</c:f>
              <c:numCache>
                <c:formatCode>0%</c:formatCode>
                <c:ptCount val="12"/>
                <c:pt idx="0">
                  <c:v>9.7564222015173702E-2</c:v>
                </c:pt>
                <c:pt idx="1">
                  <c:v>0.14490763854218672</c:v>
                </c:pt>
                <c:pt idx="2">
                  <c:v>-1.3637379834562932E-2</c:v>
                </c:pt>
                <c:pt idx="3">
                  <c:v>8.6119971190451686E-2</c:v>
                </c:pt>
                <c:pt idx="4">
                  <c:v>4.7912557527942143E-2</c:v>
                </c:pt>
                <c:pt idx="5">
                  <c:v>1.1026878015161957E-2</c:v>
                </c:pt>
                <c:pt idx="6">
                  <c:v>8.2152974504249299E-2</c:v>
                </c:pt>
                <c:pt idx="7">
                  <c:v>6.1266028902910642E-2</c:v>
                </c:pt>
                <c:pt idx="8">
                  <c:v>0.16813225466056983</c:v>
                </c:pt>
                <c:pt idx="9">
                  <c:v>9.7792288557213933E-2</c:v>
                </c:pt>
                <c:pt idx="10">
                  <c:v>5.2954719877206444E-2</c:v>
                </c:pt>
                <c:pt idx="11">
                  <c:v>8.7562593043713624E-2</c:v>
                </c:pt>
              </c:numCache>
            </c:numRef>
          </c:val>
          <c:extLst>
            <c:ext xmlns:c16="http://schemas.microsoft.com/office/drawing/2014/chart" uri="{C3380CC4-5D6E-409C-BE32-E72D297353CC}">
              <c16:uniqueId val="{00000001-06E2-2C4A-B928-805E3E0322B8}"/>
            </c:ext>
          </c:extLst>
        </c:ser>
        <c:dLbls>
          <c:dLblPos val="outEnd"/>
          <c:showLegendKey val="0"/>
          <c:showVal val="1"/>
          <c:showCatName val="0"/>
          <c:showSerName val="0"/>
          <c:showPercent val="0"/>
          <c:showBubbleSize val="0"/>
        </c:dLbls>
        <c:gapWidth val="219"/>
        <c:overlap val="-27"/>
        <c:axId val="1421355248"/>
        <c:axId val="1421647264"/>
      </c:barChart>
      <c:catAx>
        <c:axId val="142135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1647264"/>
        <c:crosses val="autoZero"/>
        <c:auto val="1"/>
        <c:lblAlgn val="ctr"/>
        <c:lblOffset val="100"/>
        <c:noMultiLvlLbl val="0"/>
      </c:catAx>
      <c:valAx>
        <c:axId val="1421647264"/>
        <c:scaling>
          <c:orientation val="minMax"/>
          <c:min val="-0.0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1355248"/>
        <c:crosses val="autoZero"/>
        <c:crossBetween val="between"/>
        <c:majorUnit val="0.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Revenue by</a:t>
            </a:r>
            <a:r>
              <a:rPr lang="en-US" b="1" baseline="0"/>
              <a:t> Weekday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charts'!$G$16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 tables &amp; charts'!$F$17:$F$23</c:f>
              <c:strCache>
                <c:ptCount val="7"/>
                <c:pt idx="0">
                  <c:v>Monday</c:v>
                </c:pt>
                <c:pt idx="1">
                  <c:v>Tuesday</c:v>
                </c:pt>
                <c:pt idx="2">
                  <c:v>Wednesday</c:v>
                </c:pt>
                <c:pt idx="3">
                  <c:v>Thursday</c:v>
                </c:pt>
                <c:pt idx="4">
                  <c:v>Friday</c:v>
                </c:pt>
                <c:pt idx="5">
                  <c:v>Saturday</c:v>
                </c:pt>
                <c:pt idx="6">
                  <c:v>Sunday</c:v>
                </c:pt>
              </c:strCache>
            </c:strRef>
          </c:cat>
          <c:val>
            <c:numRef>
              <c:f>'pivot tables &amp; charts'!$G$17:$G$23</c:f>
              <c:numCache>
                <c:formatCode>[$$-409]#,##0.0</c:formatCode>
                <c:ptCount val="7"/>
                <c:pt idx="0">
                  <c:v>40.29923273657289</c:v>
                </c:pt>
                <c:pt idx="1">
                  <c:v>39.597560975609753</c:v>
                </c:pt>
                <c:pt idx="2">
                  <c:v>38.976982097186699</c:v>
                </c:pt>
                <c:pt idx="3">
                  <c:v>38.716981132075475</c:v>
                </c:pt>
                <c:pt idx="4">
                  <c:v>39.071005917159766</c:v>
                </c:pt>
                <c:pt idx="5">
                  <c:v>38.176165803108809</c:v>
                </c:pt>
                <c:pt idx="6">
                  <c:v>37.741379310344826</c:v>
                </c:pt>
              </c:numCache>
            </c:numRef>
          </c:val>
          <c:smooth val="0"/>
          <c:extLst>
            <c:ext xmlns:c16="http://schemas.microsoft.com/office/drawing/2014/chart" uri="{C3380CC4-5D6E-409C-BE32-E72D297353CC}">
              <c16:uniqueId val="{00000000-5EB4-C946-99A5-201F028CD0A3}"/>
            </c:ext>
          </c:extLst>
        </c:ser>
        <c:dLbls>
          <c:showLegendKey val="0"/>
          <c:showVal val="0"/>
          <c:showCatName val="0"/>
          <c:showSerName val="0"/>
          <c:showPercent val="0"/>
          <c:showBubbleSize val="0"/>
        </c:dLbls>
        <c:smooth val="0"/>
        <c:axId val="1419569744"/>
        <c:axId val="1413223104"/>
      </c:lineChart>
      <c:catAx>
        <c:axId val="14195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3223104"/>
        <c:crosses val="autoZero"/>
        <c:auto val="1"/>
        <c:lblAlgn val="ctr"/>
        <c:lblOffset val="100"/>
        <c:noMultiLvlLbl val="0"/>
      </c:catAx>
      <c:valAx>
        <c:axId val="1413223104"/>
        <c:scaling>
          <c:orientation val="minMax"/>
          <c:min val="35"/>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956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charts!PivotTable6</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Revenue by 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952B48-D4BB-AE48-8B2E-DCC7BFCD5AC7}" type="CATEGORYNAME">
                  <a:rPr lang="en-US" b="1"/>
                  <a:pPr>
                    <a:defRPr sz="900" b="0" i="0" u="none" strike="noStrike" kern="1200" baseline="0">
                      <a:solidFill>
                        <a:schemeClr val="dk1">
                          <a:lumMod val="65000"/>
                          <a:lumOff val="35000"/>
                        </a:schemeClr>
                      </a:solidFill>
                      <a:latin typeface="+mn-lt"/>
                      <a:ea typeface="+mn-ea"/>
                      <a:cs typeface="+mn-cs"/>
                    </a:defRPr>
                  </a:pPr>
                  <a:t>[CATEGORY NAME]</a:t>
                </a:fld>
                <a:r>
                  <a:rPr lang="en-US" b="1"/>
                  <a:t>:00 -</a:t>
                </a:r>
                <a:r>
                  <a:rPr lang="en-US"/>
                  <a:t> </a:t>
                </a:r>
                <a:r>
                  <a:rPr lang="en-US" baseline="0"/>
                  <a:t> </a:t>
                </a:r>
                <a:fld id="{2616F551-60E6-2B42-B333-B05B3C3F8DBA}"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952B48-D4BB-AE48-8B2E-DCC7BFCD5AC7}" type="CATEGORYNAME">
                  <a:rPr lang="en-US" b="1"/>
                  <a:pPr>
                    <a:defRPr sz="900" b="0" i="0" u="none" strike="noStrike" kern="1200" baseline="0">
                      <a:solidFill>
                        <a:schemeClr val="dk1">
                          <a:lumMod val="65000"/>
                          <a:lumOff val="35000"/>
                        </a:schemeClr>
                      </a:solidFill>
                      <a:latin typeface="+mn-lt"/>
                      <a:ea typeface="+mn-ea"/>
                      <a:cs typeface="+mn-cs"/>
                    </a:defRPr>
                  </a:pPr>
                  <a:t>[CATEGORY NAME]</a:t>
                </a:fld>
                <a:r>
                  <a:rPr lang="en-US" b="1"/>
                  <a:t>:00 -</a:t>
                </a:r>
                <a:r>
                  <a:rPr lang="en-US"/>
                  <a:t> </a:t>
                </a:r>
                <a:r>
                  <a:rPr lang="en-US" baseline="0"/>
                  <a:t> </a:t>
                </a:r>
                <a:fld id="{2616F551-60E6-2B42-B333-B05B3C3F8DBA}"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647182490838631E-2"/>
              <c:y val="-7.63063295091142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4186DD8-EB9A-0D43-B0B7-F9A3C2C2EE0D}" type="CATEGORYNAME">
                  <a:rPr lang="en-US"/>
                  <a:pPr>
                    <a:defRPr/>
                  </a:pPr>
                  <a:t>[CATEGORY NAME]</a:t>
                </a:fld>
                <a:r>
                  <a:rPr lang="en-US"/>
                  <a:t>:00</a:t>
                </a:r>
                <a:r>
                  <a:rPr lang="en-US" baseline="0"/>
                  <a:t> &gt;  </a:t>
                </a:r>
                <a:fld id="{46A95DF8-1988-8A43-8416-28B67FFD68DF}" type="VALUE">
                  <a:rPr lang="en-US" baseline="0"/>
                  <a:pPr>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charts'!$Q$16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75E4-3C46-A5EF-D6277E7C4F35}"/>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75E4-3C46-A5EF-D6277E7C4F35}"/>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75E4-3C46-A5EF-D6277E7C4F35}"/>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75E4-3C46-A5EF-D6277E7C4F35}"/>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75E4-3C46-A5EF-D6277E7C4F35}"/>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75E4-3C46-A5EF-D6277E7C4F35}"/>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75E4-3C46-A5EF-D6277E7C4F35}"/>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75E4-3C46-A5EF-D6277E7C4F35}"/>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75E4-3C46-A5EF-D6277E7C4F35}"/>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75E4-3C46-A5EF-D6277E7C4F35}"/>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75E4-3C46-A5EF-D6277E7C4F35}"/>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75E4-3C46-A5EF-D6277E7C4F35}"/>
              </c:ext>
            </c:extLst>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75E4-3C46-A5EF-D6277E7C4F35}"/>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75E4-3C46-A5EF-D6277E7C4F35}"/>
              </c:ext>
            </c:extLst>
          </c:dPt>
          <c:dPt>
            <c:idx val="1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75E4-3C46-A5EF-D6277E7C4F35}"/>
              </c:ext>
            </c:extLst>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75E4-3C46-A5EF-D6277E7C4F35}"/>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75E4-3C46-A5EF-D6277E7C4F35}"/>
              </c:ext>
            </c:extLst>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75E4-3C46-A5EF-D6277E7C4F35}"/>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398D-B349-BEB6-80B95A01942C}"/>
              </c:ext>
            </c:extLst>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4-75E4-3C46-A5EF-D6277E7C4F35}"/>
              </c:ext>
            </c:extLst>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75E4-3C46-A5EF-D6277E7C4F35}"/>
              </c:ext>
            </c:extLst>
          </c:dPt>
          <c:dPt>
            <c:idx val="2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6-75E4-3C46-A5EF-D6277E7C4F35}"/>
              </c:ext>
            </c:extLst>
          </c:dPt>
          <c:dPt>
            <c:idx val="2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7-75E4-3C46-A5EF-D6277E7C4F35}"/>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E4-3C46-A5EF-D6277E7C4F35}"/>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E4-3C46-A5EF-D6277E7C4F35}"/>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E4-3C46-A5EF-D6277E7C4F35}"/>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E4-3C46-A5EF-D6277E7C4F35}"/>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E4-3C46-A5EF-D6277E7C4F35}"/>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E4-3C46-A5EF-D6277E7C4F35}"/>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E4-3C46-A5EF-D6277E7C4F35}"/>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E4-3C46-A5EF-D6277E7C4F35}"/>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5E4-3C46-A5EF-D6277E7C4F35}"/>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5E4-3C46-A5EF-D6277E7C4F35}"/>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5E4-3C46-A5EF-D6277E7C4F35}"/>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5E4-3C46-A5EF-D6277E7C4F35}"/>
                </c:ext>
              </c:extLst>
            </c:dLbl>
            <c:dLbl>
              <c:idx val="1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5E4-3C46-A5EF-D6277E7C4F35}"/>
                </c:ext>
              </c:extLst>
            </c:dLbl>
            <c:dLbl>
              <c:idx val="1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5E4-3C46-A5EF-D6277E7C4F35}"/>
                </c:ext>
              </c:extLst>
            </c:dLbl>
            <c:dLbl>
              <c:idx val="1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5E4-3C46-A5EF-D6277E7C4F35}"/>
                </c:ext>
              </c:extLst>
            </c:dLbl>
            <c:dLbl>
              <c:idx val="1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5E4-3C46-A5EF-D6277E7C4F35}"/>
                </c:ext>
              </c:extLst>
            </c:dLbl>
            <c:dLbl>
              <c:idx val="1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5E4-3C46-A5EF-D6277E7C4F35}"/>
                </c:ext>
              </c:extLst>
            </c:dLbl>
            <c:dLbl>
              <c:idx val="1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5E4-3C46-A5EF-D6277E7C4F35}"/>
                </c:ext>
              </c:extLst>
            </c:dLbl>
            <c:dLbl>
              <c:idx val="18"/>
              <c:layout>
                <c:manualLayout>
                  <c:x val="-2.9647182490838631E-2"/>
                  <c:y val="-7.63063295091142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4186DD8-EB9A-0D43-B0B7-F9A3C2C2EE0D}" type="CATEGORYNAME">
                      <a:rPr lang="en-US"/>
                      <a:pPr>
                        <a:defRPr/>
                      </a:pPr>
                      <a:t>[CATEGORY NAME]</a:t>
                    </a:fld>
                    <a:r>
                      <a:rPr lang="en-US"/>
                      <a:t>:00</a:t>
                    </a:r>
                    <a:r>
                      <a:rPr lang="en-US" baseline="0"/>
                      <a:t> &gt;  </a:t>
                    </a:r>
                    <a:fld id="{46A95DF8-1988-8A43-8416-28B67FFD68DF}" type="VALUE">
                      <a:rPr lang="en-US" baseline="0"/>
                      <a:pPr>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0-398D-B349-BEB6-80B95A01942C}"/>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5E4-3C46-A5EF-D6277E7C4F35}"/>
                </c:ext>
              </c:extLst>
            </c:dLbl>
            <c:dLbl>
              <c:idx val="2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5E4-3C46-A5EF-D6277E7C4F35}"/>
                </c:ext>
              </c:extLst>
            </c:dLbl>
            <c:dLbl>
              <c:idx val="2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5E4-3C46-A5EF-D6277E7C4F35}"/>
                </c:ext>
              </c:extLst>
            </c:dLbl>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5E4-3C46-A5EF-D6277E7C4F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strRef>
              <c:f>'pivot tables &amp; charts'!$P$17:$P$39</c:f>
              <c:strCache>
                <c:ptCount val="23"/>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20</c:v>
                </c:pt>
                <c:pt idx="20">
                  <c:v>21</c:v>
                </c:pt>
                <c:pt idx="21">
                  <c:v>22</c:v>
                </c:pt>
                <c:pt idx="22">
                  <c:v>23</c:v>
                </c:pt>
              </c:strCache>
            </c:strRef>
          </c:cat>
          <c:val>
            <c:numRef>
              <c:f>'pivot tables &amp; charts'!$Q$17:$Q$39</c:f>
              <c:numCache>
                <c:formatCode>0.00</c:formatCode>
                <c:ptCount val="23"/>
                <c:pt idx="0">
                  <c:v>40.539473684210527</c:v>
                </c:pt>
                <c:pt idx="1">
                  <c:v>43.770370370370372</c:v>
                </c:pt>
                <c:pt idx="2">
                  <c:v>39.196969696969695</c:v>
                </c:pt>
                <c:pt idx="3">
                  <c:v>38.807692307692307</c:v>
                </c:pt>
                <c:pt idx="4">
                  <c:v>40.903846153846153</c:v>
                </c:pt>
                <c:pt idx="5">
                  <c:v>36.453125</c:v>
                </c:pt>
                <c:pt idx="6">
                  <c:v>34.785046728971963</c:v>
                </c:pt>
                <c:pt idx="7">
                  <c:v>39.816326530612244</c:v>
                </c:pt>
                <c:pt idx="8">
                  <c:v>36.409090909090907</c:v>
                </c:pt>
                <c:pt idx="9">
                  <c:v>38.583941605839414</c:v>
                </c:pt>
                <c:pt idx="10">
                  <c:v>39.086956521739133</c:v>
                </c:pt>
                <c:pt idx="11">
                  <c:v>41.152000000000001</c:v>
                </c:pt>
                <c:pt idx="12">
                  <c:v>39.721088435374149</c:v>
                </c:pt>
                <c:pt idx="13">
                  <c:v>39.371212121212125</c:v>
                </c:pt>
                <c:pt idx="14">
                  <c:v>34.674999999999997</c:v>
                </c:pt>
                <c:pt idx="15">
                  <c:v>36.133333333333333</c:v>
                </c:pt>
                <c:pt idx="16">
                  <c:v>40.459770114942529</c:v>
                </c:pt>
                <c:pt idx="17">
                  <c:v>42.783333333333331</c:v>
                </c:pt>
                <c:pt idx="18">
                  <c:v>52.35</c:v>
                </c:pt>
                <c:pt idx="19">
                  <c:v>32.090909090909093</c:v>
                </c:pt>
                <c:pt idx="20">
                  <c:v>38.674999999999997</c:v>
                </c:pt>
                <c:pt idx="21">
                  <c:v>38.192307692307693</c:v>
                </c:pt>
                <c:pt idx="22">
                  <c:v>37.572815533980581</c:v>
                </c:pt>
              </c:numCache>
            </c:numRef>
          </c:val>
          <c:smooth val="0"/>
          <c:extLst>
            <c:ext xmlns:c16="http://schemas.microsoft.com/office/drawing/2014/chart" uri="{C3380CC4-5D6E-409C-BE32-E72D297353CC}">
              <c16:uniqueId val="{00000001-398D-B349-BEB6-80B95A01942C}"/>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408038576"/>
        <c:axId val="1219135760"/>
      </c:lineChart>
      <c:catAx>
        <c:axId val="14080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19135760"/>
        <c:crosses val="autoZero"/>
        <c:auto val="1"/>
        <c:lblAlgn val="ctr"/>
        <c:lblOffset val="100"/>
        <c:noMultiLvlLbl val="0"/>
      </c:catAx>
      <c:valAx>
        <c:axId val="1219135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80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charts!PivotTable7</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a:t>
            </a:r>
            <a:r>
              <a:rPr lang="en-US" b="1" baseline="0"/>
              <a:t> Sold </a:t>
            </a:r>
            <a:r>
              <a:rPr lang="en-US" b="1"/>
              <a:t>divided</a:t>
            </a:r>
            <a:r>
              <a:rPr lang="en-US" b="1" baseline="0"/>
              <a:t> by a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 &amp; charts'!$B$28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24B-AE4B-8A12-691F105B69AC}"/>
              </c:ext>
            </c:extLst>
          </c:dPt>
          <c:dPt>
            <c:idx val="1"/>
            <c:bubble3D val="0"/>
            <c:spPr>
              <a:solidFill>
                <a:schemeClr val="accent2"/>
              </a:solidFill>
              <a:ln>
                <a:noFill/>
              </a:ln>
              <a:effectLst/>
            </c:spPr>
            <c:extLst>
              <c:ext xmlns:c16="http://schemas.microsoft.com/office/drawing/2014/chart" uri="{C3380CC4-5D6E-409C-BE32-E72D297353CC}">
                <c16:uniqueId val="{00000003-824B-AE4B-8A12-691F105B69AC}"/>
              </c:ext>
            </c:extLst>
          </c:dPt>
          <c:dPt>
            <c:idx val="2"/>
            <c:bubble3D val="0"/>
            <c:spPr>
              <a:solidFill>
                <a:schemeClr val="accent3"/>
              </a:solidFill>
              <a:ln>
                <a:noFill/>
              </a:ln>
              <a:effectLst/>
            </c:spPr>
            <c:extLst>
              <c:ext xmlns:c16="http://schemas.microsoft.com/office/drawing/2014/chart" uri="{C3380CC4-5D6E-409C-BE32-E72D297353CC}">
                <c16:uniqueId val="{00000005-824B-AE4B-8A12-691F105B69AC}"/>
              </c:ext>
            </c:extLst>
          </c:dPt>
          <c:dPt>
            <c:idx val="3"/>
            <c:bubble3D val="0"/>
            <c:spPr>
              <a:solidFill>
                <a:schemeClr val="accent4"/>
              </a:solidFill>
              <a:ln>
                <a:noFill/>
              </a:ln>
              <a:effectLst/>
            </c:spPr>
            <c:extLst>
              <c:ext xmlns:c16="http://schemas.microsoft.com/office/drawing/2014/chart" uri="{C3380CC4-5D6E-409C-BE32-E72D297353CC}">
                <c16:uniqueId val="{00000007-824B-AE4B-8A12-691F105B69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charts'!$A$29:$A$33</c:f>
              <c:strCache>
                <c:ptCount val="4"/>
                <c:pt idx="0">
                  <c:v>night to midnight</c:v>
                </c:pt>
                <c:pt idx="1">
                  <c:v>morning to noon</c:v>
                </c:pt>
                <c:pt idx="2">
                  <c:v>midnight to dawn</c:v>
                </c:pt>
                <c:pt idx="3">
                  <c:v>afternoon to evening</c:v>
                </c:pt>
              </c:strCache>
            </c:strRef>
          </c:cat>
          <c:val>
            <c:numRef>
              <c:f>'pivot tables &amp; charts'!$B$29:$B$33</c:f>
              <c:numCache>
                <c:formatCode>0</c:formatCode>
                <c:ptCount val="4"/>
                <c:pt idx="0">
                  <c:v>231</c:v>
                </c:pt>
                <c:pt idx="1">
                  <c:v>933</c:v>
                </c:pt>
                <c:pt idx="2">
                  <c:v>782</c:v>
                </c:pt>
                <c:pt idx="3">
                  <c:v>554</c:v>
                </c:pt>
              </c:numCache>
            </c:numRef>
          </c:val>
          <c:extLst>
            <c:ext xmlns:c16="http://schemas.microsoft.com/office/drawing/2014/chart" uri="{C3380CC4-5D6E-409C-BE32-E72D297353CC}">
              <c16:uniqueId val="{00000008-824B-AE4B-8A12-691F105B69A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Margin yearly by Distribution Center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8460410778787"/>
          <c:y val="9.8630423856592389E-2"/>
          <c:w val="0.64915395892212135"/>
          <c:h val="0.44029318143742668"/>
        </c:manualLayout>
      </c:layout>
      <c:lineChart>
        <c:grouping val="standard"/>
        <c:varyColors val="0"/>
        <c:ser>
          <c:idx val="0"/>
          <c:order val="0"/>
          <c:tx>
            <c:strRef>
              <c:f>'pivot tables &amp; charts'!$B$43:$B$44</c:f>
              <c:strCache>
                <c:ptCount val="1"/>
                <c:pt idx="0">
                  <c:v>Charleston SC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charts'!$B$45:$B$50</c:f>
              <c:numCache>
                <c:formatCode>0%</c:formatCode>
                <c:ptCount val="5"/>
                <c:pt idx="0">
                  <c:v>-0.18352059925093633</c:v>
                </c:pt>
                <c:pt idx="1">
                  <c:v>-7.6642335766423361E-2</c:v>
                </c:pt>
                <c:pt idx="2">
                  <c:v>-0.51768826619964969</c:v>
                </c:pt>
                <c:pt idx="3">
                  <c:v>-0.38176415389427587</c:v>
                </c:pt>
                <c:pt idx="4">
                  <c:v>-0.60446927374301673</c:v>
                </c:pt>
              </c:numCache>
            </c:numRef>
          </c:val>
          <c:smooth val="0"/>
          <c:extLst>
            <c:ext xmlns:c16="http://schemas.microsoft.com/office/drawing/2014/chart" uri="{C3380CC4-5D6E-409C-BE32-E72D297353CC}">
              <c16:uniqueId val="{00000000-6560-6041-95D5-F82CCD7F502B}"/>
            </c:ext>
          </c:extLst>
        </c:ser>
        <c:ser>
          <c:idx val="1"/>
          <c:order val="1"/>
          <c:tx>
            <c:strRef>
              <c:f>'pivot tables &amp; charts'!$C$43:$C$44</c:f>
              <c:strCache>
                <c:ptCount val="1"/>
                <c:pt idx="0">
                  <c:v>Chicago IL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charts'!$C$45:$C$50</c:f>
              <c:numCache>
                <c:formatCode>0%</c:formatCode>
                <c:ptCount val="5"/>
                <c:pt idx="0">
                  <c:v>9.0692124105011929E-2</c:v>
                </c:pt>
                <c:pt idx="1">
                  <c:v>-7.4193548387096769E-2</c:v>
                </c:pt>
                <c:pt idx="2">
                  <c:v>0.14049586776859505</c:v>
                </c:pt>
                <c:pt idx="3">
                  <c:v>-6.1550976138828636E-2</c:v>
                </c:pt>
                <c:pt idx="4">
                  <c:v>2.7068661971830985E-2</c:v>
                </c:pt>
              </c:numCache>
            </c:numRef>
          </c:val>
          <c:smooth val="0"/>
          <c:extLst>
            <c:ext xmlns:c16="http://schemas.microsoft.com/office/drawing/2014/chart" uri="{C3380CC4-5D6E-409C-BE32-E72D297353CC}">
              <c16:uniqueId val="{00000045-E963-1949-BA44-DEA31C6F3F60}"/>
            </c:ext>
          </c:extLst>
        </c:ser>
        <c:ser>
          <c:idx val="2"/>
          <c:order val="2"/>
          <c:tx>
            <c:strRef>
              <c:f>'pivot tables &amp; charts'!$D$43:$D$44</c:f>
              <c:strCache>
                <c:ptCount val="1"/>
                <c:pt idx="0">
                  <c:v>Houston TX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charts'!$D$45:$D$50</c:f>
              <c:numCache>
                <c:formatCode>0%</c:formatCode>
                <c:ptCount val="5"/>
                <c:pt idx="0">
                  <c:v>0.16081330868761554</c:v>
                </c:pt>
                <c:pt idx="1">
                  <c:v>0.20950155763239875</c:v>
                </c:pt>
                <c:pt idx="2">
                  <c:v>0.29968119022316686</c:v>
                </c:pt>
                <c:pt idx="3">
                  <c:v>0.33390476190476193</c:v>
                </c:pt>
                <c:pt idx="4">
                  <c:v>0.22780965237934525</c:v>
                </c:pt>
              </c:numCache>
            </c:numRef>
          </c:val>
          <c:smooth val="0"/>
          <c:extLst>
            <c:ext xmlns:c16="http://schemas.microsoft.com/office/drawing/2014/chart" uri="{C3380CC4-5D6E-409C-BE32-E72D297353CC}">
              <c16:uniqueId val="{00000046-E963-1949-BA44-DEA31C6F3F60}"/>
            </c:ext>
          </c:extLst>
        </c:ser>
        <c:ser>
          <c:idx val="3"/>
          <c:order val="3"/>
          <c:tx>
            <c:strRef>
              <c:f>'pivot tables &amp; charts'!$E$43:$E$44</c:f>
              <c:strCache>
                <c:ptCount val="1"/>
                <c:pt idx="0">
                  <c:v>Los Angeles 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charts'!$E$45:$E$50</c:f>
              <c:numCache>
                <c:formatCode>0%</c:formatCode>
                <c:ptCount val="5"/>
                <c:pt idx="0">
                  <c:v>0.44927536231884058</c:v>
                </c:pt>
                <c:pt idx="1">
                  <c:v>0.13004484304932734</c:v>
                </c:pt>
                <c:pt idx="2">
                  <c:v>0.45507584597432904</c:v>
                </c:pt>
                <c:pt idx="3">
                  <c:v>0.19761737911702873</c:v>
                </c:pt>
                <c:pt idx="4">
                  <c:v>0.26109660574412535</c:v>
                </c:pt>
              </c:numCache>
            </c:numRef>
          </c:val>
          <c:smooth val="0"/>
          <c:extLst>
            <c:ext xmlns:c16="http://schemas.microsoft.com/office/drawing/2014/chart" uri="{C3380CC4-5D6E-409C-BE32-E72D297353CC}">
              <c16:uniqueId val="{00000047-E963-1949-BA44-DEA31C6F3F60}"/>
            </c:ext>
          </c:extLst>
        </c:ser>
        <c:ser>
          <c:idx val="4"/>
          <c:order val="4"/>
          <c:tx>
            <c:strRef>
              <c:f>'pivot tables &amp; charts'!$F$43:$F$44</c:f>
              <c:strCache>
                <c:ptCount val="1"/>
                <c:pt idx="0">
                  <c:v>Memphis TN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charts'!$F$45:$F$50</c:f>
              <c:numCache>
                <c:formatCode>0%</c:formatCode>
                <c:ptCount val="5"/>
                <c:pt idx="0">
                  <c:v>0.42857142857142855</c:v>
                </c:pt>
                <c:pt idx="1">
                  <c:v>0.41461916461916459</c:v>
                </c:pt>
                <c:pt idx="2">
                  <c:v>0.406052544063851</c:v>
                </c:pt>
                <c:pt idx="3">
                  <c:v>0.38222294974627596</c:v>
                </c:pt>
                <c:pt idx="4">
                  <c:v>0.37898773006134967</c:v>
                </c:pt>
              </c:numCache>
            </c:numRef>
          </c:val>
          <c:smooth val="0"/>
          <c:extLst>
            <c:ext xmlns:c16="http://schemas.microsoft.com/office/drawing/2014/chart" uri="{C3380CC4-5D6E-409C-BE32-E72D297353CC}">
              <c16:uniqueId val="{00000048-E963-1949-BA44-DEA31C6F3F60}"/>
            </c:ext>
          </c:extLst>
        </c:ser>
        <c:ser>
          <c:idx val="5"/>
          <c:order val="5"/>
          <c:tx>
            <c:strRef>
              <c:f>'pivot tables &amp; charts'!$G$43:$G$44</c:f>
              <c:strCache>
                <c:ptCount val="1"/>
                <c:pt idx="0">
                  <c:v>Mobile 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charts'!$G$45:$G$50</c:f>
              <c:numCache>
                <c:formatCode>0%</c:formatCode>
                <c:ptCount val="5"/>
                <c:pt idx="0">
                  <c:v>0.41379310344827586</c:v>
                </c:pt>
                <c:pt idx="1">
                  <c:v>-0.12144702842377261</c:v>
                </c:pt>
                <c:pt idx="2">
                  <c:v>-0.15621788283658788</c:v>
                </c:pt>
                <c:pt idx="3">
                  <c:v>-8.9717741935483875E-2</c:v>
                </c:pt>
                <c:pt idx="4">
                  <c:v>0.2392857142857143</c:v>
                </c:pt>
              </c:numCache>
            </c:numRef>
          </c:val>
          <c:smooth val="0"/>
          <c:extLst>
            <c:ext xmlns:c16="http://schemas.microsoft.com/office/drawing/2014/chart" uri="{C3380CC4-5D6E-409C-BE32-E72D297353CC}">
              <c16:uniqueId val="{00000049-E963-1949-BA44-DEA31C6F3F60}"/>
            </c:ext>
          </c:extLst>
        </c:ser>
        <c:ser>
          <c:idx val="6"/>
          <c:order val="6"/>
          <c:tx>
            <c:strRef>
              <c:f>'pivot tables &amp; charts'!$H$43:$H$44</c:f>
              <c:strCache>
                <c:ptCount val="1"/>
                <c:pt idx="0">
                  <c:v>New Orleans LA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charts'!$H$45:$H$50</c:f>
              <c:numCache>
                <c:formatCode>0%</c:formatCode>
                <c:ptCount val="5"/>
                <c:pt idx="0">
                  <c:v>0.4279835390946502</c:v>
                </c:pt>
                <c:pt idx="1">
                  <c:v>4.4401544401544403E-2</c:v>
                </c:pt>
                <c:pt idx="2">
                  <c:v>0.18194541637508749</c:v>
                </c:pt>
                <c:pt idx="3">
                  <c:v>0.23223109083998481</c:v>
                </c:pt>
                <c:pt idx="4">
                  <c:v>0.18914956011730205</c:v>
                </c:pt>
              </c:numCache>
            </c:numRef>
          </c:val>
          <c:smooth val="0"/>
          <c:extLst>
            <c:ext xmlns:c16="http://schemas.microsoft.com/office/drawing/2014/chart" uri="{C3380CC4-5D6E-409C-BE32-E72D297353CC}">
              <c16:uniqueId val="{0000004A-E963-1949-BA44-DEA31C6F3F60}"/>
            </c:ext>
          </c:extLst>
        </c:ser>
        <c:ser>
          <c:idx val="7"/>
          <c:order val="7"/>
          <c:tx>
            <c:strRef>
              <c:f>'pivot tables &amp; charts'!$I$43:$I$44</c:f>
              <c:strCache>
                <c:ptCount val="1"/>
                <c:pt idx="0">
                  <c:v>Philadelphia PA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charts'!$I$45:$I$50</c:f>
              <c:numCache>
                <c:formatCode>0%</c:formatCode>
                <c:ptCount val="5"/>
                <c:pt idx="0">
                  <c:v>0.48101265822784811</c:v>
                </c:pt>
                <c:pt idx="1">
                  <c:v>7.3825503355704702E-2</c:v>
                </c:pt>
                <c:pt idx="2">
                  <c:v>0.21150592216582065</c:v>
                </c:pt>
                <c:pt idx="3">
                  <c:v>0.24407894736842106</c:v>
                </c:pt>
                <c:pt idx="4">
                  <c:v>-2.9725963771481654E-2</c:v>
                </c:pt>
              </c:numCache>
            </c:numRef>
          </c:val>
          <c:smooth val="0"/>
          <c:extLst>
            <c:ext xmlns:c16="http://schemas.microsoft.com/office/drawing/2014/chart" uri="{C3380CC4-5D6E-409C-BE32-E72D297353CC}">
              <c16:uniqueId val="{0000004B-E963-1949-BA44-DEA31C6F3F60}"/>
            </c:ext>
          </c:extLst>
        </c:ser>
        <c:ser>
          <c:idx val="8"/>
          <c:order val="8"/>
          <c:tx>
            <c:strRef>
              <c:f>'pivot tables &amp; charts'!$J$43:$J$44</c:f>
              <c:strCache>
                <c:ptCount val="1"/>
                <c:pt idx="0">
                  <c:v>Port Authority of New York/New Jersey NY/NJ</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charts'!$J$45:$J$50</c:f>
              <c:numCache>
                <c:formatCode>0%</c:formatCode>
                <c:ptCount val="5"/>
                <c:pt idx="0">
                  <c:v>-0.1328125</c:v>
                </c:pt>
                <c:pt idx="1">
                  <c:v>-7.5966850828729282E-2</c:v>
                </c:pt>
                <c:pt idx="2">
                  <c:v>-0.28832116788321166</c:v>
                </c:pt>
                <c:pt idx="3">
                  <c:v>-4.5087483176312247E-2</c:v>
                </c:pt>
                <c:pt idx="4">
                  <c:v>-0.22278298485940878</c:v>
                </c:pt>
              </c:numCache>
            </c:numRef>
          </c:val>
          <c:smooth val="0"/>
          <c:extLst>
            <c:ext xmlns:c16="http://schemas.microsoft.com/office/drawing/2014/chart" uri="{C3380CC4-5D6E-409C-BE32-E72D297353CC}">
              <c16:uniqueId val="{0000004C-E963-1949-BA44-DEA31C6F3F60}"/>
            </c:ext>
          </c:extLst>
        </c:ser>
        <c:ser>
          <c:idx val="9"/>
          <c:order val="9"/>
          <c:tx>
            <c:strRef>
              <c:f>'pivot tables &amp; charts'!$K$43:$K$44</c:f>
              <c:strCache>
                <c:ptCount val="1"/>
                <c:pt idx="0">
                  <c:v>Savannah GA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charts'!$K$45:$K$50</c:f>
              <c:numCache>
                <c:formatCode>0%</c:formatCode>
                <c:ptCount val="5"/>
                <c:pt idx="0">
                  <c:v>#N/A</c:v>
                </c:pt>
                <c:pt idx="1">
                  <c:v>0.34129692832764508</c:v>
                </c:pt>
                <c:pt idx="2">
                  <c:v>0.12482662968099861</c:v>
                </c:pt>
                <c:pt idx="3">
                  <c:v>0.40515933232169954</c:v>
                </c:pt>
                <c:pt idx="4">
                  <c:v>0.36528497409326427</c:v>
                </c:pt>
              </c:numCache>
            </c:numRef>
          </c:val>
          <c:smooth val="0"/>
          <c:extLst>
            <c:ext xmlns:c16="http://schemas.microsoft.com/office/drawing/2014/chart" uri="{C3380CC4-5D6E-409C-BE32-E72D297353CC}">
              <c16:uniqueId val="{0000004D-E963-1949-BA44-DEA31C6F3F60}"/>
            </c:ext>
          </c:extLst>
        </c:ser>
        <c:dLbls>
          <c:showLegendKey val="0"/>
          <c:showVal val="0"/>
          <c:showCatName val="0"/>
          <c:showSerName val="0"/>
          <c:showPercent val="0"/>
          <c:showBubbleSize val="0"/>
        </c:dLbls>
        <c:marker val="1"/>
        <c:smooth val="0"/>
        <c:axId val="460704959"/>
        <c:axId val="1403205584"/>
      </c:lineChart>
      <c:catAx>
        <c:axId val="4607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3205584"/>
        <c:crosses val="autoZero"/>
        <c:auto val="1"/>
        <c:lblAlgn val="ctr"/>
        <c:lblOffset val="100"/>
        <c:noMultiLvlLbl val="0"/>
      </c:catAx>
      <c:valAx>
        <c:axId val="140320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070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charts!PivotTable16</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of Discounted Sales by Year</a:t>
            </a:r>
            <a:r>
              <a:rPr lang="en-US" b="1" baseline="0"/>
              <a:t> &amp; Quarter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&amp; charts'!$A$79:$A$103</c:f>
              <c:multiLvlStrCache>
                <c:ptCount val="19"/>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lvl>
                <c:lvl>
                  <c:pt idx="0">
                    <c:v>2019</c:v>
                  </c:pt>
                  <c:pt idx="4">
                    <c:v>2020</c:v>
                  </c:pt>
                  <c:pt idx="8">
                    <c:v>2021</c:v>
                  </c:pt>
                  <c:pt idx="12">
                    <c:v>2022</c:v>
                  </c:pt>
                  <c:pt idx="16">
                    <c:v>2023</c:v>
                  </c:pt>
                </c:lvl>
              </c:multiLvlStrCache>
            </c:multiLvlStrRef>
          </c:cat>
          <c:val>
            <c:numRef>
              <c:f>'pivot tables &amp; charts'!$B$79:$B$103</c:f>
              <c:numCache>
                <c:formatCode>0</c:formatCode>
                <c:ptCount val="19"/>
                <c:pt idx="0">
                  <c:v>2</c:v>
                </c:pt>
                <c:pt idx="1">
                  <c:v>9</c:v>
                </c:pt>
                <c:pt idx="2">
                  <c:v>20</c:v>
                </c:pt>
                <c:pt idx="3">
                  <c:v>28</c:v>
                </c:pt>
                <c:pt idx="4">
                  <c:v>31</c:v>
                </c:pt>
                <c:pt idx="5">
                  <c:v>51</c:v>
                </c:pt>
                <c:pt idx="6">
                  <c:v>62</c:v>
                </c:pt>
                <c:pt idx="7">
                  <c:v>72</c:v>
                </c:pt>
                <c:pt idx="8">
                  <c:v>116</c:v>
                </c:pt>
                <c:pt idx="9">
                  <c:v>99</c:v>
                </c:pt>
                <c:pt idx="10">
                  <c:v>107</c:v>
                </c:pt>
                <c:pt idx="11">
                  <c:v>121</c:v>
                </c:pt>
                <c:pt idx="12">
                  <c:v>158</c:v>
                </c:pt>
                <c:pt idx="13">
                  <c:v>185</c:v>
                </c:pt>
                <c:pt idx="14">
                  <c:v>205</c:v>
                </c:pt>
                <c:pt idx="15">
                  <c:v>279</c:v>
                </c:pt>
                <c:pt idx="16">
                  <c:v>326</c:v>
                </c:pt>
                <c:pt idx="17">
                  <c:v>528</c:v>
                </c:pt>
                <c:pt idx="18">
                  <c:v>101</c:v>
                </c:pt>
              </c:numCache>
            </c:numRef>
          </c:val>
          <c:extLst>
            <c:ext xmlns:c16="http://schemas.microsoft.com/office/drawing/2014/chart" uri="{C3380CC4-5D6E-409C-BE32-E72D297353CC}">
              <c16:uniqueId val="{00000000-F344-CA4D-84C2-FE8F794A8246}"/>
            </c:ext>
          </c:extLst>
        </c:ser>
        <c:dLbls>
          <c:dLblPos val="outEnd"/>
          <c:showLegendKey val="0"/>
          <c:showVal val="1"/>
          <c:showCatName val="0"/>
          <c:showSerName val="0"/>
          <c:showPercent val="0"/>
          <c:showBubbleSize val="0"/>
        </c:dLbls>
        <c:gapWidth val="219"/>
        <c:axId val="518446943"/>
        <c:axId val="518688431"/>
      </c:barChart>
      <c:catAx>
        <c:axId val="51844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8688431"/>
        <c:crosses val="autoZero"/>
        <c:auto val="1"/>
        <c:lblAlgn val="ctr"/>
        <c:lblOffset val="100"/>
        <c:noMultiLvlLbl val="0"/>
      </c:catAx>
      <c:valAx>
        <c:axId val="5186884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84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charts!PivotTable17</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Discounted Sales yearly by Distribution Center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charts'!$O$71:$O$72</c:f>
              <c:strCache>
                <c:ptCount val="1"/>
                <c:pt idx="0">
                  <c:v>Charleston SC</c:v>
                </c:pt>
              </c:strCache>
            </c:strRef>
          </c:tx>
          <c:spPr>
            <a:ln w="28575" cap="rnd">
              <a:solidFill>
                <a:schemeClr val="accent1"/>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charts'!$O$73:$O$78</c:f>
              <c:numCache>
                <c:formatCode>0</c:formatCode>
                <c:ptCount val="5"/>
                <c:pt idx="0">
                  <c:v>12</c:v>
                </c:pt>
                <c:pt idx="1">
                  <c:v>37</c:v>
                </c:pt>
                <c:pt idx="2">
                  <c:v>74</c:v>
                </c:pt>
                <c:pt idx="3">
                  <c:v>156</c:v>
                </c:pt>
                <c:pt idx="4">
                  <c:v>170</c:v>
                </c:pt>
              </c:numCache>
            </c:numRef>
          </c:val>
          <c:smooth val="0"/>
          <c:extLst>
            <c:ext xmlns:c16="http://schemas.microsoft.com/office/drawing/2014/chart" uri="{C3380CC4-5D6E-409C-BE32-E72D297353CC}">
              <c16:uniqueId val="{00000000-5A69-4244-AA7A-B4580CF87E2E}"/>
            </c:ext>
          </c:extLst>
        </c:ser>
        <c:ser>
          <c:idx val="1"/>
          <c:order val="1"/>
          <c:tx>
            <c:strRef>
              <c:f>'pivot tables &amp; charts'!$P$71:$P$72</c:f>
              <c:strCache>
                <c:ptCount val="1"/>
                <c:pt idx="0">
                  <c:v>Chicago IL</c:v>
                </c:pt>
              </c:strCache>
            </c:strRef>
          </c:tx>
          <c:spPr>
            <a:ln w="28575" cap="rnd">
              <a:solidFill>
                <a:schemeClr val="accent2"/>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charts'!$P$73:$P$78</c:f>
              <c:numCache>
                <c:formatCode>0</c:formatCode>
                <c:ptCount val="5"/>
                <c:pt idx="0">
                  <c:v>9</c:v>
                </c:pt>
                <c:pt idx="1">
                  <c:v>22</c:v>
                </c:pt>
                <c:pt idx="2">
                  <c:v>48</c:v>
                </c:pt>
                <c:pt idx="3">
                  <c:v>101</c:v>
                </c:pt>
                <c:pt idx="4">
                  <c:v>111</c:v>
                </c:pt>
              </c:numCache>
            </c:numRef>
          </c:val>
          <c:smooth val="0"/>
          <c:extLst>
            <c:ext xmlns:c16="http://schemas.microsoft.com/office/drawing/2014/chart" uri="{C3380CC4-5D6E-409C-BE32-E72D297353CC}">
              <c16:uniqueId val="{00000045-7269-B64A-89FC-9BA3ED1E6C7B}"/>
            </c:ext>
          </c:extLst>
        </c:ser>
        <c:ser>
          <c:idx val="2"/>
          <c:order val="2"/>
          <c:tx>
            <c:strRef>
              <c:f>'pivot tables &amp; charts'!$Q$71:$Q$72</c:f>
              <c:strCache>
                <c:ptCount val="1"/>
                <c:pt idx="0">
                  <c:v>Houston TX</c:v>
                </c:pt>
              </c:strCache>
            </c:strRef>
          </c:tx>
          <c:spPr>
            <a:ln w="28575" cap="rnd">
              <a:solidFill>
                <a:schemeClr val="accent3"/>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charts'!$Q$73:$Q$78</c:f>
              <c:numCache>
                <c:formatCode>0</c:formatCode>
                <c:ptCount val="5"/>
                <c:pt idx="0">
                  <c:v>14</c:v>
                </c:pt>
                <c:pt idx="1">
                  <c:v>25</c:v>
                </c:pt>
                <c:pt idx="2">
                  <c:v>52</c:v>
                </c:pt>
                <c:pt idx="3">
                  <c:v>106</c:v>
                </c:pt>
                <c:pt idx="4">
                  <c:v>127</c:v>
                </c:pt>
              </c:numCache>
            </c:numRef>
          </c:val>
          <c:smooth val="0"/>
          <c:extLst>
            <c:ext xmlns:c16="http://schemas.microsoft.com/office/drawing/2014/chart" uri="{C3380CC4-5D6E-409C-BE32-E72D297353CC}">
              <c16:uniqueId val="{00000046-7269-B64A-89FC-9BA3ED1E6C7B}"/>
            </c:ext>
          </c:extLst>
        </c:ser>
        <c:ser>
          <c:idx val="3"/>
          <c:order val="3"/>
          <c:tx>
            <c:strRef>
              <c:f>'pivot tables &amp; charts'!$R$71:$R$72</c:f>
              <c:strCache>
                <c:ptCount val="1"/>
                <c:pt idx="0">
                  <c:v>Los Angeles CA</c:v>
                </c:pt>
              </c:strCache>
            </c:strRef>
          </c:tx>
          <c:spPr>
            <a:ln w="28575" cap="rnd">
              <a:solidFill>
                <a:schemeClr val="accent4"/>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charts'!$R$73:$R$78</c:f>
              <c:numCache>
                <c:formatCode>0</c:formatCode>
                <c:ptCount val="5"/>
                <c:pt idx="0">
                  <c:v>4</c:v>
                </c:pt>
                <c:pt idx="1">
                  <c:v>6</c:v>
                </c:pt>
                <c:pt idx="2">
                  <c:v>21</c:v>
                </c:pt>
                <c:pt idx="3">
                  <c:v>43</c:v>
                </c:pt>
                <c:pt idx="4">
                  <c:v>50</c:v>
                </c:pt>
              </c:numCache>
            </c:numRef>
          </c:val>
          <c:smooth val="0"/>
          <c:extLst>
            <c:ext xmlns:c16="http://schemas.microsoft.com/office/drawing/2014/chart" uri="{C3380CC4-5D6E-409C-BE32-E72D297353CC}">
              <c16:uniqueId val="{00000047-7269-B64A-89FC-9BA3ED1E6C7B}"/>
            </c:ext>
          </c:extLst>
        </c:ser>
        <c:ser>
          <c:idx val="4"/>
          <c:order val="4"/>
          <c:tx>
            <c:strRef>
              <c:f>'pivot tables &amp; charts'!$S$71:$S$72</c:f>
              <c:strCache>
                <c:ptCount val="1"/>
                <c:pt idx="0">
                  <c:v>Memphis TN</c:v>
                </c:pt>
              </c:strCache>
            </c:strRef>
          </c:tx>
          <c:spPr>
            <a:ln w="28575" cap="rnd">
              <a:solidFill>
                <a:schemeClr val="accent5"/>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charts'!$S$73:$S$78</c:f>
              <c:numCache>
                <c:formatCode>0</c:formatCode>
                <c:ptCount val="5"/>
                <c:pt idx="0">
                  <c:v>6</c:v>
                </c:pt>
                <c:pt idx="1">
                  <c:v>43</c:v>
                </c:pt>
                <c:pt idx="2">
                  <c:v>80</c:v>
                </c:pt>
                <c:pt idx="3">
                  <c:v>168</c:v>
                </c:pt>
                <c:pt idx="4">
                  <c:v>184</c:v>
                </c:pt>
              </c:numCache>
            </c:numRef>
          </c:val>
          <c:smooth val="0"/>
          <c:extLst>
            <c:ext xmlns:c16="http://schemas.microsoft.com/office/drawing/2014/chart" uri="{C3380CC4-5D6E-409C-BE32-E72D297353CC}">
              <c16:uniqueId val="{00000048-7269-B64A-89FC-9BA3ED1E6C7B}"/>
            </c:ext>
          </c:extLst>
        </c:ser>
        <c:ser>
          <c:idx val="5"/>
          <c:order val="5"/>
          <c:tx>
            <c:strRef>
              <c:f>'pivot tables &amp; charts'!$T$71:$T$72</c:f>
              <c:strCache>
                <c:ptCount val="1"/>
                <c:pt idx="0">
                  <c:v>Mobile AL</c:v>
                </c:pt>
              </c:strCache>
            </c:strRef>
          </c:tx>
          <c:spPr>
            <a:ln w="28575" cap="rnd">
              <a:solidFill>
                <a:schemeClr val="accent6"/>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charts'!$T$73:$T$78</c:f>
              <c:numCache>
                <c:formatCode>0</c:formatCode>
                <c:ptCount val="5"/>
                <c:pt idx="0">
                  <c:v>1</c:v>
                </c:pt>
                <c:pt idx="1">
                  <c:v>10</c:v>
                </c:pt>
                <c:pt idx="2">
                  <c:v>28</c:v>
                </c:pt>
                <c:pt idx="3">
                  <c:v>32</c:v>
                </c:pt>
                <c:pt idx="4">
                  <c:v>37</c:v>
                </c:pt>
              </c:numCache>
            </c:numRef>
          </c:val>
          <c:smooth val="0"/>
          <c:extLst>
            <c:ext xmlns:c16="http://schemas.microsoft.com/office/drawing/2014/chart" uri="{C3380CC4-5D6E-409C-BE32-E72D297353CC}">
              <c16:uniqueId val="{00000049-7269-B64A-89FC-9BA3ED1E6C7B}"/>
            </c:ext>
          </c:extLst>
        </c:ser>
        <c:ser>
          <c:idx val="6"/>
          <c:order val="6"/>
          <c:tx>
            <c:strRef>
              <c:f>'pivot tables &amp; charts'!$U$71:$U$72</c:f>
              <c:strCache>
                <c:ptCount val="1"/>
                <c:pt idx="0">
                  <c:v>New Orleans LA</c:v>
                </c:pt>
              </c:strCache>
            </c:strRef>
          </c:tx>
          <c:spPr>
            <a:ln w="28575" cap="rnd">
              <a:solidFill>
                <a:schemeClr val="accent1">
                  <a:lumMod val="60000"/>
                </a:schemeClr>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charts'!$U$73:$U$78</c:f>
              <c:numCache>
                <c:formatCode>0</c:formatCode>
                <c:ptCount val="5"/>
                <c:pt idx="0">
                  <c:v>6</c:v>
                </c:pt>
                <c:pt idx="1">
                  <c:v>26</c:v>
                </c:pt>
                <c:pt idx="2">
                  <c:v>35</c:v>
                </c:pt>
                <c:pt idx="3">
                  <c:v>62</c:v>
                </c:pt>
                <c:pt idx="4">
                  <c:v>87</c:v>
                </c:pt>
              </c:numCache>
            </c:numRef>
          </c:val>
          <c:smooth val="0"/>
          <c:extLst>
            <c:ext xmlns:c16="http://schemas.microsoft.com/office/drawing/2014/chart" uri="{C3380CC4-5D6E-409C-BE32-E72D297353CC}">
              <c16:uniqueId val="{0000004A-7269-B64A-89FC-9BA3ED1E6C7B}"/>
            </c:ext>
          </c:extLst>
        </c:ser>
        <c:ser>
          <c:idx val="7"/>
          <c:order val="7"/>
          <c:tx>
            <c:strRef>
              <c:f>'pivot tables &amp; charts'!$V$71:$V$72</c:f>
              <c:strCache>
                <c:ptCount val="1"/>
                <c:pt idx="0">
                  <c:v>Philadelphia PA</c:v>
                </c:pt>
              </c:strCache>
            </c:strRef>
          </c:tx>
          <c:spPr>
            <a:ln w="28575" cap="rnd">
              <a:solidFill>
                <a:schemeClr val="accent2">
                  <a:lumMod val="60000"/>
                </a:schemeClr>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charts'!$V$73:$V$78</c:f>
              <c:numCache>
                <c:formatCode>0</c:formatCode>
                <c:ptCount val="5"/>
                <c:pt idx="0">
                  <c:v>3</c:v>
                </c:pt>
                <c:pt idx="1">
                  <c:v>12</c:v>
                </c:pt>
                <c:pt idx="2">
                  <c:v>29</c:v>
                </c:pt>
                <c:pt idx="3">
                  <c:v>41</c:v>
                </c:pt>
                <c:pt idx="4">
                  <c:v>59</c:v>
                </c:pt>
              </c:numCache>
            </c:numRef>
          </c:val>
          <c:smooth val="0"/>
          <c:extLst>
            <c:ext xmlns:c16="http://schemas.microsoft.com/office/drawing/2014/chart" uri="{C3380CC4-5D6E-409C-BE32-E72D297353CC}">
              <c16:uniqueId val="{0000004B-7269-B64A-89FC-9BA3ED1E6C7B}"/>
            </c:ext>
          </c:extLst>
        </c:ser>
        <c:ser>
          <c:idx val="8"/>
          <c:order val="8"/>
          <c:tx>
            <c:strRef>
              <c:f>'pivot tables &amp; charts'!$W$71:$W$72</c:f>
              <c:strCache>
                <c:ptCount val="1"/>
                <c:pt idx="0">
                  <c:v>Port Authority of New York/New Jersey NY/NJ</c:v>
                </c:pt>
              </c:strCache>
            </c:strRef>
          </c:tx>
          <c:spPr>
            <a:ln w="28575" cap="rnd">
              <a:solidFill>
                <a:schemeClr val="accent3">
                  <a:lumMod val="60000"/>
                </a:schemeClr>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charts'!$W$73:$W$78</c:f>
              <c:numCache>
                <c:formatCode>0</c:formatCode>
                <c:ptCount val="5"/>
                <c:pt idx="0">
                  <c:v>4</c:v>
                </c:pt>
                <c:pt idx="1">
                  <c:v>23</c:v>
                </c:pt>
                <c:pt idx="2">
                  <c:v>59</c:v>
                </c:pt>
                <c:pt idx="3">
                  <c:v>86</c:v>
                </c:pt>
                <c:pt idx="4">
                  <c:v>95</c:v>
                </c:pt>
              </c:numCache>
            </c:numRef>
          </c:val>
          <c:smooth val="0"/>
          <c:extLst>
            <c:ext xmlns:c16="http://schemas.microsoft.com/office/drawing/2014/chart" uri="{C3380CC4-5D6E-409C-BE32-E72D297353CC}">
              <c16:uniqueId val="{0000004C-7269-B64A-89FC-9BA3ED1E6C7B}"/>
            </c:ext>
          </c:extLst>
        </c:ser>
        <c:ser>
          <c:idx val="9"/>
          <c:order val="9"/>
          <c:tx>
            <c:strRef>
              <c:f>'pivot tables &amp; charts'!$X$71:$X$72</c:f>
              <c:strCache>
                <c:ptCount val="1"/>
                <c:pt idx="0">
                  <c:v>Savannah GA</c:v>
                </c:pt>
              </c:strCache>
            </c:strRef>
          </c:tx>
          <c:spPr>
            <a:ln w="28575" cap="rnd">
              <a:solidFill>
                <a:schemeClr val="accent4">
                  <a:lumMod val="60000"/>
                </a:schemeClr>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charts'!$X$73:$X$78</c:f>
              <c:numCache>
                <c:formatCode>0</c:formatCode>
                <c:ptCount val="5"/>
                <c:pt idx="1">
                  <c:v>12</c:v>
                </c:pt>
                <c:pt idx="2">
                  <c:v>17</c:v>
                </c:pt>
                <c:pt idx="3">
                  <c:v>32</c:v>
                </c:pt>
                <c:pt idx="4">
                  <c:v>35</c:v>
                </c:pt>
              </c:numCache>
            </c:numRef>
          </c:val>
          <c:smooth val="0"/>
          <c:extLst>
            <c:ext xmlns:c16="http://schemas.microsoft.com/office/drawing/2014/chart" uri="{C3380CC4-5D6E-409C-BE32-E72D297353CC}">
              <c16:uniqueId val="{0000004D-7269-B64A-89FC-9BA3ED1E6C7B}"/>
            </c:ext>
          </c:extLst>
        </c:ser>
        <c:dLbls>
          <c:showLegendKey val="0"/>
          <c:showVal val="0"/>
          <c:showCatName val="0"/>
          <c:showSerName val="0"/>
          <c:showPercent val="0"/>
          <c:showBubbleSize val="0"/>
        </c:dLbls>
        <c:smooth val="0"/>
        <c:axId val="1269976959"/>
        <c:axId val="1611180719"/>
      </c:lineChart>
      <c:catAx>
        <c:axId val="126997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1180719"/>
        <c:crosses val="autoZero"/>
        <c:auto val="1"/>
        <c:lblAlgn val="ctr"/>
        <c:lblOffset val="100"/>
        <c:noMultiLvlLbl val="0"/>
      </c:catAx>
      <c:valAx>
        <c:axId val="161118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 of discounted 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699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charts!PivotTable18</c:name>
    <c:fmtId val="3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Discounted</a:t>
            </a:r>
            <a:r>
              <a:rPr lang="en-GB" b="1" baseline="0"/>
              <a:t> Sales yearly by Top 10 discounted sales Brands</a:t>
            </a:r>
            <a:r>
              <a:rPr lang="en-GB"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charts'!$O$108:$O$109</c:f>
              <c:strCache>
                <c:ptCount val="1"/>
                <c:pt idx="0">
                  <c:v>Allegra K</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charts'!$O$110:$O$115</c:f>
              <c:numCache>
                <c:formatCode>0</c:formatCode>
                <c:ptCount val="5"/>
                <c:pt idx="0">
                  <c:v>10</c:v>
                </c:pt>
                <c:pt idx="1">
                  <c:v>34</c:v>
                </c:pt>
                <c:pt idx="2">
                  <c:v>66</c:v>
                </c:pt>
                <c:pt idx="3">
                  <c:v>135</c:v>
                </c:pt>
                <c:pt idx="4">
                  <c:v>142</c:v>
                </c:pt>
              </c:numCache>
            </c:numRef>
          </c:val>
          <c:smooth val="0"/>
          <c:extLst>
            <c:ext xmlns:c16="http://schemas.microsoft.com/office/drawing/2014/chart" uri="{C3380CC4-5D6E-409C-BE32-E72D297353CC}">
              <c16:uniqueId val="{00000000-03EB-4347-ACC1-1505C0D5326F}"/>
            </c:ext>
          </c:extLst>
        </c:ser>
        <c:ser>
          <c:idx val="1"/>
          <c:order val="1"/>
          <c:tx>
            <c:strRef>
              <c:f>'pivot tables &amp; charts'!$P$108:$P$109</c:f>
              <c:strCache>
                <c:ptCount val="1"/>
                <c:pt idx="0">
                  <c:v>Patty</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charts'!$P$110:$P$115</c:f>
              <c:numCache>
                <c:formatCode>0</c:formatCode>
                <c:ptCount val="5"/>
                <c:pt idx="0">
                  <c:v>3</c:v>
                </c:pt>
                <c:pt idx="1">
                  <c:v>26</c:v>
                </c:pt>
                <c:pt idx="2">
                  <c:v>33</c:v>
                </c:pt>
                <c:pt idx="3">
                  <c:v>66</c:v>
                </c:pt>
                <c:pt idx="4">
                  <c:v>81</c:v>
                </c:pt>
              </c:numCache>
            </c:numRef>
          </c:val>
          <c:smooth val="0"/>
          <c:extLst>
            <c:ext xmlns:c16="http://schemas.microsoft.com/office/drawing/2014/chart" uri="{C3380CC4-5D6E-409C-BE32-E72D297353CC}">
              <c16:uniqueId val="{0000030E-9EF1-9D44-9627-5FB973DAC18F}"/>
            </c:ext>
          </c:extLst>
        </c:ser>
        <c:ser>
          <c:idx val="2"/>
          <c:order val="2"/>
          <c:tx>
            <c:strRef>
              <c:f>'pivot tables &amp; charts'!$Q$108:$Q$109</c:f>
              <c:strCache>
                <c:ptCount val="1"/>
                <c:pt idx="0">
                  <c:v>Lucky Brand</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charts'!$Q$110:$Q$115</c:f>
              <c:numCache>
                <c:formatCode>0</c:formatCode>
                <c:ptCount val="5"/>
                <c:pt idx="0">
                  <c:v>2</c:v>
                </c:pt>
                <c:pt idx="1">
                  <c:v>10</c:v>
                </c:pt>
                <c:pt idx="2">
                  <c:v>15</c:v>
                </c:pt>
                <c:pt idx="3">
                  <c:v>28</c:v>
                </c:pt>
                <c:pt idx="4">
                  <c:v>30</c:v>
                </c:pt>
              </c:numCache>
            </c:numRef>
          </c:val>
          <c:smooth val="0"/>
          <c:extLst>
            <c:ext xmlns:c16="http://schemas.microsoft.com/office/drawing/2014/chart" uri="{C3380CC4-5D6E-409C-BE32-E72D297353CC}">
              <c16:uniqueId val="{0000030F-9EF1-9D44-9627-5FB973DAC18F}"/>
            </c:ext>
          </c:extLst>
        </c:ser>
        <c:ser>
          <c:idx val="3"/>
          <c:order val="3"/>
          <c:tx>
            <c:strRef>
              <c:f>'pivot tables &amp; charts'!$R$108:$R$109</c:f>
              <c:strCache>
                <c:ptCount val="1"/>
                <c:pt idx="0">
                  <c:v>Calvin Klein</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charts'!$R$110:$R$115</c:f>
              <c:numCache>
                <c:formatCode>0</c:formatCode>
                <c:ptCount val="5"/>
                <c:pt idx="0">
                  <c:v>1</c:v>
                </c:pt>
                <c:pt idx="1">
                  <c:v>7</c:v>
                </c:pt>
                <c:pt idx="2">
                  <c:v>12</c:v>
                </c:pt>
                <c:pt idx="3">
                  <c:v>26</c:v>
                </c:pt>
                <c:pt idx="4">
                  <c:v>28</c:v>
                </c:pt>
              </c:numCache>
            </c:numRef>
          </c:val>
          <c:smooth val="0"/>
          <c:extLst>
            <c:ext xmlns:c16="http://schemas.microsoft.com/office/drawing/2014/chart" uri="{C3380CC4-5D6E-409C-BE32-E72D297353CC}">
              <c16:uniqueId val="{00000310-9EF1-9D44-9627-5FB973DAC18F}"/>
            </c:ext>
          </c:extLst>
        </c:ser>
        <c:ser>
          <c:idx val="4"/>
          <c:order val="4"/>
          <c:tx>
            <c:strRef>
              <c:f>'pivot tables &amp; charts'!$S$108:$S$109</c:f>
              <c:strCache>
                <c:ptCount val="1"/>
                <c:pt idx="0">
                  <c:v>Next Level</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charts'!$S$110:$S$115</c:f>
              <c:numCache>
                <c:formatCode>0</c:formatCode>
                <c:ptCount val="5"/>
                <c:pt idx="1">
                  <c:v>7</c:v>
                </c:pt>
                <c:pt idx="2">
                  <c:v>10</c:v>
                </c:pt>
                <c:pt idx="3">
                  <c:v>17</c:v>
                </c:pt>
                <c:pt idx="4">
                  <c:v>27</c:v>
                </c:pt>
              </c:numCache>
            </c:numRef>
          </c:val>
          <c:smooth val="0"/>
          <c:extLst>
            <c:ext xmlns:c16="http://schemas.microsoft.com/office/drawing/2014/chart" uri="{C3380CC4-5D6E-409C-BE32-E72D297353CC}">
              <c16:uniqueId val="{00000311-9EF1-9D44-9627-5FB973DAC18F}"/>
            </c:ext>
          </c:extLst>
        </c:ser>
        <c:ser>
          <c:idx val="5"/>
          <c:order val="5"/>
          <c:tx>
            <c:strRef>
              <c:f>'pivot tables &amp; charts'!$T$108:$T$109</c:f>
              <c:strCache>
                <c:ptCount val="1"/>
                <c:pt idx="0">
                  <c:v>Bella</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charts'!$T$110:$T$115</c:f>
              <c:numCache>
                <c:formatCode>0</c:formatCode>
                <c:ptCount val="5"/>
                <c:pt idx="0">
                  <c:v>2</c:v>
                </c:pt>
                <c:pt idx="1">
                  <c:v>2</c:v>
                </c:pt>
                <c:pt idx="2">
                  <c:v>9</c:v>
                </c:pt>
                <c:pt idx="3">
                  <c:v>19</c:v>
                </c:pt>
                <c:pt idx="4">
                  <c:v>29</c:v>
                </c:pt>
              </c:numCache>
            </c:numRef>
          </c:val>
          <c:smooth val="0"/>
          <c:extLst>
            <c:ext xmlns:c16="http://schemas.microsoft.com/office/drawing/2014/chart" uri="{C3380CC4-5D6E-409C-BE32-E72D297353CC}">
              <c16:uniqueId val="{00000312-9EF1-9D44-9627-5FB973DAC18F}"/>
            </c:ext>
          </c:extLst>
        </c:ser>
        <c:ser>
          <c:idx val="6"/>
          <c:order val="6"/>
          <c:tx>
            <c:strRef>
              <c:f>'pivot tables &amp; charts'!$U$108:$U$109</c:f>
              <c:strCache>
                <c:ptCount val="1"/>
                <c:pt idx="0">
                  <c:v>Devon &amp; Jones</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charts'!$U$110:$U$115</c:f>
              <c:numCache>
                <c:formatCode>0</c:formatCode>
                <c:ptCount val="5"/>
                <c:pt idx="1">
                  <c:v>6</c:v>
                </c:pt>
                <c:pt idx="2">
                  <c:v>11</c:v>
                </c:pt>
                <c:pt idx="3">
                  <c:v>13</c:v>
                </c:pt>
                <c:pt idx="4">
                  <c:v>25</c:v>
                </c:pt>
              </c:numCache>
            </c:numRef>
          </c:val>
          <c:smooth val="0"/>
          <c:extLst>
            <c:ext xmlns:c16="http://schemas.microsoft.com/office/drawing/2014/chart" uri="{C3380CC4-5D6E-409C-BE32-E72D297353CC}">
              <c16:uniqueId val="{00000313-9EF1-9D44-9627-5FB973DAC18F}"/>
            </c:ext>
          </c:extLst>
        </c:ser>
        <c:ser>
          <c:idx val="7"/>
          <c:order val="7"/>
          <c:tx>
            <c:strRef>
              <c:f>'pivot tables &amp; charts'!$V$108:$V$109</c:f>
              <c:strCache>
                <c:ptCount val="1"/>
                <c:pt idx="0">
                  <c:v>YogaColors</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charts'!$V$110:$V$115</c:f>
              <c:numCache>
                <c:formatCode>0</c:formatCode>
                <c:ptCount val="5"/>
                <c:pt idx="1">
                  <c:v>1</c:v>
                </c:pt>
                <c:pt idx="2">
                  <c:v>4</c:v>
                </c:pt>
                <c:pt idx="3">
                  <c:v>24</c:v>
                </c:pt>
                <c:pt idx="4">
                  <c:v>17</c:v>
                </c:pt>
              </c:numCache>
            </c:numRef>
          </c:val>
          <c:smooth val="0"/>
          <c:extLst>
            <c:ext xmlns:c16="http://schemas.microsoft.com/office/drawing/2014/chart" uri="{C3380CC4-5D6E-409C-BE32-E72D297353CC}">
              <c16:uniqueId val="{00000314-9EF1-9D44-9627-5FB973DAC18F}"/>
            </c:ext>
          </c:extLst>
        </c:ser>
        <c:ser>
          <c:idx val="8"/>
          <c:order val="8"/>
          <c:tx>
            <c:strRef>
              <c:f>'pivot tables &amp; charts'!$W$108:$W$109</c:f>
              <c:strCache>
                <c:ptCount val="1"/>
                <c:pt idx="0">
                  <c:v>Alternative</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charts'!$W$110:$W$115</c:f>
              <c:numCache>
                <c:formatCode>0</c:formatCode>
                <c:ptCount val="5"/>
                <c:pt idx="0">
                  <c:v>1</c:v>
                </c:pt>
                <c:pt idx="1">
                  <c:v>2</c:v>
                </c:pt>
                <c:pt idx="2">
                  <c:v>8</c:v>
                </c:pt>
                <c:pt idx="3">
                  <c:v>16</c:v>
                </c:pt>
                <c:pt idx="4">
                  <c:v>16</c:v>
                </c:pt>
              </c:numCache>
            </c:numRef>
          </c:val>
          <c:smooth val="0"/>
          <c:extLst>
            <c:ext xmlns:c16="http://schemas.microsoft.com/office/drawing/2014/chart" uri="{C3380CC4-5D6E-409C-BE32-E72D297353CC}">
              <c16:uniqueId val="{00000315-9EF1-9D44-9627-5FB973DAC18F}"/>
            </c:ext>
          </c:extLst>
        </c:ser>
        <c:ser>
          <c:idx val="9"/>
          <c:order val="9"/>
          <c:tx>
            <c:strRef>
              <c:f>'pivot tables &amp; charts'!$X$108:$X$109</c:f>
              <c:strCache>
                <c:ptCount val="1"/>
                <c:pt idx="0">
                  <c:v>eVogues Apparel</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charts'!$X$110:$X$115</c:f>
              <c:numCache>
                <c:formatCode>0</c:formatCode>
                <c:ptCount val="5"/>
                <c:pt idx="0">
                  <c:v>2</c:v>
                </c:pt>
                <c:pt idx="1">
                  <c:v>4</c:v>
                </c:pt>
                <c:pt idx="2">
                  <c:v>4</c:v>
                </c:pt>
                <c:pt idx="3">
                  <c:v>11</c:v>
                </c:pt>
                <c:pt idx="4">
                  <c:v>18</c:v>
                </c:pt>
              </c:numCache>
            </c:numRef>
          </c:val>
          <c:smooth val="0"/>
          <c:extLst>
            <c:ext xmlns:c16="http://schemas.microsoft.com/office/drawing/2014/chart" uri="{C3380CC4-5D6E-409C-BE32-E72D297353CC}">
              <c16:uniqueId val="{00000316-9EF1-9D44-9627-5FB973DAC18F}"/>
            </c:ext>
          </c:extLst>
        </c:ser>
        <c:ser>
          <c:idx val="10"/>
          <c:order val="10"/>
          <c:tx>
            <c:strRef>
              <c:f>'pivot tables &amp; charts'!$Y$108:$Y$109</c:f>
              <c:strCache>
                <c:ptCount val="1"/>
                <c:pt idx="0">
                  <c:v>Columbia</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charts'!$Y$110:$Y$115</c:f>
              <c:numCache>
                <c:formatCode>0</c:formatCode>
                <c:ptCount val="5"/>
                <c:pt idx="0">
                  <c:v>1</c:v>
                </c:pt>
                <c:pt idx="1">
                  <c:v>4</c:v>
                </c:pt>
                <c:pt idx="2">
                  <c:v>4</c:v>
                </c:pt>
                <c:pt idx="3">
                  <c:v>18</c:v>
                </c:pt>
                <c:pt idx="4">
                  <c:v>10</c:v>
                </c:pt>
              </c:numCache>
            </c:numRef>
          </c:val>
          <c:smooth val="0"/>
          <c:extLst>
            <c:ext xmlns:c16="http://schemas.microsoft.com/office/drawing/2014/chart" uri="{C3380CC4-5D6E-409C-BE32-E72D297353CC}">
              <c16:uniqueId val="{00000317-9EF1-9D44-9627-5FB973DAC18F}"/>
            </c:ext>
          </c:extLst>
        </c:ser>
        <c:ser>
          <c:idx val="11"/>
          <c:order val="11"/>
          <c:tx>
            <c:strRef>
              <c:f>'pivot tables &amp; charts'!$Z$108:$Z$109</c:f>
              <c:strCache>
                <c:ptCount val="1"/>
                <c:pt idx="0">
                  <c:v>Woman Within</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charts'!$Z$110:$Z$115</c:f>
              <c:numCache>
                <c:formatCode>0</c:formatCode>
                <c:ptCount val="5"/>
                <c:pt idx="1">
                  <c:v>5</c:v>
                </c:pt>
                <c:pt idx="2">
                  <c:v>3</c:v>
                </c:pt>
                <c:pt idx="3">
                  <c:v>11</c:v>
                </c:pt>
                <c:pt idx="4">
                  <c:v>15</c:v>
                </c:pt>
              </c:numCache>
            </c:numRef>
          </c:val>
          <c:smooth val="0"/>
          <c:extLst>
            <c:ext xmlns:c16="http://schemas.microsoft.com/office/drawing/2014/chart" uri="{C3380CC4-5D6E-409C-BE32-E72D297353CC}">
              <c16:uniqueId val="{00000318-9EF1-9D44-9627-5FB973DAC18F}"/>
            </c:ext>
          </c:extLst>
        </c:ser>
        <c:ser>
          <c:idx val="12"/>
          <c:order val="12"/>
          <c:tx>
            <c:strRef>
              <c:f>'pivot tables &amp; charts'!$AA$108:$AA$109</c:f>
              <c:strCache>
                <c:ptCount val="1"/>
                <c:pt idx="0">
                  <c:v>Carhartt</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charts'!$AA$110:$AA$115</c:f>
              <c:numCache>
                <c:formatCode>0</c:formatCode>
                <c:ptCount val="5"/>
                <c:pt idx="0">
                  <c:v>1</c:v>
                </c:pt>
                <c:pt idx="1">
                  <c:v>2</c:v>
                </c:pt>
                <c:pt idx="2">
                  <c:v>6</c:v>
                </c:pt>
                <c:pt idx="3">
                  <c:v>13</c:v>
                </c:pt>
                <c:pt idx="4">
                  <c:v>11</c:v>
                </c:pt>
              </c:numCache>
            </c:numRef>
          </c:val>
          <c:smooth val="0"/>
          <c:extLst>
            <c:ext xmlns:c16="http://schemas.microsoft.com/office/drawing/2014/chart" uri="{C3380CC4-5D6E-409C-BE32-E72D297353CC}">
              <c16:uniqueId val="{00000319-9EF1-9D44-9627-5FB973DAC18F}"/>
            </c:ext>
          </c:extLst>
        </c:ser>
        <c:ser>
          <c:idx val="13"/>
          <c:order val="13"/>
          <c:tx>
            <c:strRef>
              <c:f>'pivot tables &amp; charts'!$AB$108:$AB$109</c:f>
              <c:strCache>
                <c:ptCount val="1"/>
                <c:pt idx="0">
                  <c:v>Three Dots</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charts'!$AB$110:$AB$115</c:f>
              <c:numCache>
                <c:formatCode>0</c:formatCode>
                <c:ptCount val="5"/>
                <c:pt idx="0">
                  <c:v>2</c:v>
                </c:pt>
                <c:pt idx="1">
                  <c:v>2</c:v>
                </c:pt>
                <c:pt idx="2">
                  <c:v>9</c:v>
                </c:pt>
                <c:pt idx="3">
                  <c:v>10</c:v>
                </c:pt>
                <c:pt idx="4">
                  <c:v>8</c:v>
                </c:pt>
              </c:numCache>
            </c:numRef>
          </c:val>
          <c:smooth val="0"/>
          <c:extLst>
            <c:ext xmlns:c16="http://schemas.microsoft.com/office/drawing/2014/chart" uri="{C3380CC4-5D6E-409C-BE32-E72D297353CC}">
              <c16:uniqueId val="{0000031A-9EF1-9D44-9627-5FB973DAC18F}"/>
            </c:ext>
          </c:extLst>
        </c:ser>
        <c:ser>
          <c:idx val="14"/>
          <c:order val="14"/>
          <c:tx>
            <c:strRef>
              <c:f>'pivot tables &amp; charts'!$AC$108:$AC$109</c:f>
              <c:strCache>
                <c:ptCount val="1"/>
                <c:pt idx="0">
                  <c:v>Seven7</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charts'!$AC$110:$AC$115</c:f>
              <c:numCache>
                <c:formatCode>0</c:formatCode>
                <c:ptCount val="5"/>
                <c:pt idx="1">
                  <c:v>2</c:v>
                </c:pt>
                <c:pt idx="2">
                  <c:v>5</c:v>
                </c:pt>
                <c:pt idx="3">
                  <c:v>12</c:v>
                </c:pt>
                <c:pt idx="4">
                  <c:v>12</c:v>
                </c:pt>
              </c:numCache>
            </c:numRef>
          </c:val>
          <c:smooth val="0"/>
          <c:extLst>
            <c:ext xmlns:c16="http://schemas.microsoft.com/office/drawing/2014/chart" uri="{C3380CC4-5D6E-409C-BE32-E72D297353CC}">
              <c16:uniqueId val="{0000031B-9EF1-9D44-9627-5FB973DAC18F}"/>
            </c:ext>
          </c:extLst>
        </c:ser>
        <c:ser>
          <c:idx val="15"/>
          <c:order val="15"/>
          <c:tx>
            <c:strRef>
              <c:f>'pivot tables &amp; charts'!$AD$108:$AD$109</c:f>
              <c:strCache>
                <c:ptCount val="1"/>
                <c:pt idx="0">
                  <c:v>Tommy Hilfiger</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charts'!$AD$110:$AD$115</c:f>
              <c:numCache>
                <c:formatCode>0</c:formatCode>
                <c:ptCount val="5"/>
                <c:pt idx="1">
                  <c:v>3</c:v>
                </c:pt>
                <c:pt idx="2">
                  <c:v>4</c:v>
                </c:pt>
                <c:pt idx="3">
                  <c:v>14</c:v>
                </c:pt>
                <c:pt idx="4">
                  <c:v>9</c:v>
                </c:pt>
              </c:numCache>
            </c:numRef>
          </c:val>
          <c:smooth val="0"/>
          <c:extLst>
            <c:ext xmlns:c16="http://schemas.microsoft.com/office/drawing/2014/chart" uri="{C3380CC4-5D6E-409C-BE32-E72D297353CC}">
              <c16:uniqueId val="{0000031C-9EF1-9D44-9627-5FB973DAC18F}"/>
            </c:ext>
          </c:extLst>
        </c:ser>
        <c:ser>
          <c:idx val="16"/>
          <c:order val="16"/>
          <c:tx>
            <c:strRef>
              <c:f>'pivot tables &amp; charts'!$AE$108:$AE$109</c:f>
              <c:strCache>
                <c:ptCount val="1"/>
                <c:pt idx="0">
                  <c:v>Kenneth Cole</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charts'!$AE$110:$AE$115</c:f>
              <c:numCache>
                <c:formatCode>0</c:formatCode>
                <c:ptCount val="5"/>
                <c:pt idx="1">
                  <c:v>3</c:v>
                </c:pt>
                <c:pt idx="2">
                  <c:v>4</c:v>
                </c:pt>
                <c:pt idx="3">
                  <c:v>14</c:v>
                </c:pt>
                <c:pt idx="4">
                  <c:v>8</c:v>
                </c:pt>
              </c:numCache>
            </c:numRef>
          </c:val>
          <c:smooth val="0"/>
          <c:extLst>
            <c:ext xmlns:c16="http://schemas.microsoft.com/office/drawing/2014/chart" uri="{C3380CC4-5D6E-409C-BE32-E72D297353CC}">
              <c16:uniqueId val="{0000031D-9EF1-9D44-9627-5FB973DAC18F}"/>
            </c:ext>
          </c:extLst>
        </c:ser>
        <c:ser>
          <c:idx val="17"/>
          <c:order val="17"/>
          <c:tx>
            <c:strRef>
              <c:f>'pivot tables &amp; charts'!$AF$108:$AF$109</c:f>
              <c:strCache>
                <c:ptCount val="1"/>
                <c:pt idx="0">
                  <c:v>U.S. Polo Assn.</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charts'!$AF$110:$AF$115</c:f>
              <c:numCache>
                <c:formatCode>0</c:formatCode>
                <c:ptCount val="5"/>
                <c:pt idx="0">
                  <c:v>2</c:v>
                </c:pt>
                <c:pt idx="1">
                  <c:v>2</c:v>
                </c:pt>
                <c:pt idx="2">
                  <c:v>5</c:v>
                </c:pt>
                <c:pt idx="3">
                  <c:v>8</c:v>
                </c:pt>
                <c:pt idx="4">
                  <c:v>11</c:v>
                </c:pt>
              </c:numCache>
            </c:numRef>
          </c:val>
          <c:smooth val="0"/>
          <c:extLst>
            <c:ext xmlns:c16="http://schemas.microsoft.com/office/drawing/2014/chart" uri="{C3380CC4-5D6E-409C-BE32-E72D297353CC}">
              <c16:uniqueId val="{0000031E-9EF1-9D44-9627-5FB973DAC18F}"/>
            </c:ext>
          </c:extLst>
        </c:ser>
        <c:ser>
          <c:idx val="18"/>
          <c:order val="18"/>
          <c:tx>
            <c:strRef>
              <c:f>'pivot tables &amp; charts'!$AG$108:$AG$109</c:f>
              <c:strCache>
                <c:ptCount val="1"/>
                <c:pt idx="0">
                  <c:v>Splendid</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charts'!$AG$110:$AG$115</c:f>
              <c:numCache>
                <c:formatCode>0</c:formatCode>
                <c:ptCount val="5"/>
                <c:pt idx="1">
                  <c:v>3</c:v>
                </c:pt>
                <c:pt idx="2">
                  <c:v>9</c:v>
                </c:pt>
                <c:pt idx="3">
                  <c:v>7</c:v>
                </c:pt>
                <c:pt idx="4">
                  <c:v>9</c:v>
                </c:pt>
              </c:numCache>
            </c:numRef>
          </c:val>
          <c:smooth val="0"/>
          <c:extLst>
            <c:ext xmlns:c16="http://schemas.microsoft.com/office/drawing/2014/chart" uri="{C3380CC4-5D6E-409C-BE32-E72D297353CC}">
              <c16:uniqueId val="{0000031F-9EF1-9D44-9627-5FB973DAC18F}"/>
            </c:ext>
          </c:extLst>
        </c:ser>
        <c:ser>
          <c:idx val="19"/>
          <c:order val="19"/>
          <c:tx>
            <c:strRef>
              <c:f>'pivot tables &amp; charts'!$AH$108:$AH$109</c:f>
              <c:strCache>
                <c:ptCount val="1"/>
                <c:pt idx="0">
                  <c:v>Neon Buddha</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charts'!$AH$110:$AH$115</c:f>
              <c:numCache>
                <c:formatCode>0</c:formatCode>
                <c:ptCount val="5"/>
                <c:pt idx="2">
                  <c:v>4</c:v>
                </c:pt>
                <c:pt idx="3">
                  <c:v>17</c:v>
                </c:pt>
                <c:pt idx="4">
                  <c:v>6</c:v>
                </c:pt>
              </c:numCache>
            </c:numRef>
          </c:val>
          <c:smooth val="0"/>
          <c:extLst>
            <c:ext xmlns:c16="http://schemas.microsoft.com/office/drawing/2014/chart" uri="{C3380CC4-5D6E-409C-BE32-E72D297353CC}">
              <c16:uniqueId val="{00000320-9EF1-9D44-9627-5FB973DAC18F}"/>
            </c:ext>
          </c:extLst>
        </c:ser>
        <c:ser>
          <c:idx val="20"/>
          <c:order val="20"/>
          <c:tx>
            <c:strRef>
              <c:f>'pivot tables &amp; charts'!$AI$108:$AI$109</c:f>
              <c:strCache>
                <c:ptCount val="1"/>
                <c:pt idx="0">
                  <c:v>Anne Klein</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charts'!$AI$110:$AI$115</c:f>
              <c:numCache>
                <c:formatCode>0</c:formatCode>
                <c:ptCount val="5"/>
                <c:pt idx="1">
                  <c:v>4</c:v>
                </c:pt>
                <c:pt idx="2">
                  <c:v>4</c:v>
                </c:pt>
                <c:pt idx="3">
                  <c:v>11</c:v>
                </c:pt>
                <c:pt idx="4">
                  <c:v>8</c:v>
                </c:pt>
              </c:numCache>
            </c:numRef>
          </c:val>
          <c:smooth val="0"/>
          <c:extLst>
            <c:ext xmlns:c16="http://schemas.microsoft.com/office/drawing/2014/chart" uri="{C3380CC4-5D6E-409C-BE32-E72D297353CC}">
              <c16:uniqueId val="{00000321-9EF1-9D44-9627-5FB973DAC18F}"/>
            </c:ext>
          </c:extLst>
        </c:ser>
        <c:ser>
          <c:idx val="21"/>
          <c:order val="21"/>
          <c:tx>
            <c:strRef>
              <c:f>'pivot tables &amp; charts'!$AJ$108:$AJ$109</c:f>
              <c:strCache>
                <c:ptCount val="1"/>
                <c:pt idx="0">
                  <c:v>Hanes</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charts'!$AJ$110:$AJ$115</c:f>
              <c:numCache>
                <c:formatCode>0</c:formatCode>
                <c:ptCount val="5"/>
                <c:pt idx="0">
                  <c:v>1</c:v>
                </c:pt>
                <c:pt idx="2">
                  <c:v>4</c:v>
                </c:pt>
                <c:pt idx="3">
                  <c:v>6</c:v>
                </c:pt>
                <c:pt idx="4">
                  <c:v>16</c:v>
                </c:pt>
              </c:numCache>
            </c:numRef>
          </c:val>
          <c:smooth val="0"/>
          <c:extLst>
            <c:ext xmlns:c16="http://schemas.microsoft.com/office/drawing/2014/chart" uri="{C3380CC4-5D6E-409C-BE32-E72D297353CC}">
              <c16:uniqueId val="{00000322-9EF1-9D44-9627-5FB973DAC18F}"/>
            </c:ext>
          </c:extLst>
        </c:ser>
        <c:ser>
          <c:idx val="22"/>
          <c:order val="22"/>
          <c:tx>
            <c:strRef>
              <c:f>'pivot tables &amp; charts'!$AK$108:$AK$109</c:f>
              <c:strCache>
                <c:ptCount val="1"/>
                <c:pt idx="0">
                  <c:v>2b by bebe</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charts'!$AK$110:$AK$115</c:f>
              <c:numCache>
                <c:formatCode>0</c:formatCode>
                <c:ptCount val="5"/>
                <c:pt idx="0">
                  <c:v>2</c:v>
                </c:pt>
                <c:pt idx="1">
                  <c:v>2</c:v>
                </c:pt>
                <c:pt idx="2">
                  <c:v>3</c:v>
                </c:pt>
                <c:pt idx="3">
                  <c:v>4</c:v>
                </c:pt>
                <c:pt idx="4">
                  <c:v>13</c:v>
                </c:pt>
              </c:numCache>
            </c:numRef>
          </c:val>
          <c:smooth val="0"/>
          <c:extLst>
            <c:ext xmlns:c16="http://schemas.microsoft.com/office/drawing/2014/chart" uri="{C3380CC4-5D6E-409C-BE32-E72D297353CC}">
              <c16:uniqueId val="{00000323-9EF1-9D44-9627-5FB973DAC18F}"/>
            </c:ext>
          </c:extLst>
        </c:ser>
        <c:ser>
          <c:idx val="23"/>
          <c:order val="23"/>
          <c:tx>
            <c:strRef>
              <c:f>'pivot tables &amp; charts'!$AL$108:$AL$109</c:f>
              <c:strCache>
                <c:ptCount val="1"/>
                <c:pt idx="0">
                  <c:v>Bailey 44</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charts'!$AL$110:$AL$115</c:f>
              <c:numCache>
                <c:formatCode>0</c:formatCode>
                <c:ptCount val="5"/>
                <c:pt idx="1">
                  <c:v>1</c:v>
                </c:pt>
                <c:pt idx="2">
                  <c:v>7</c:v>
                </c:pt>
                <c:pt idx="3">
                  <c:v>8</c:v>
                </c:pt>
                <c:pt idx="4">
                  <c:v>7</c:v>
                </c:pt>
              </c:numCache>
            </c:numRef>
          </c:val>
          <c:smooth val="0"/>
          <c:extLst>
            <c:ext xmlns:c16="http://schemas.microsoft.com/office/drawing/2014/chart" uri="{C3380CC4-5D6E-409C-BE32-E72D297353CC}">
              <c16:uniqueId val="{00000324-9EF1-9D44-9627-5FB973DAC18F}"/>
            </c:ext>
          </c:extLst>
        </c:ser>
        <c:ser>
          <c:idx val="24"/>
          <c:order val="24"/>
          <c:tx>
            <c:strRef>
              <c:f>'pivot tables &amp; charts'!$AM$108:$AM$109</c:f>
              <c:strCache>
                <c:ptCount val="1"/>
                <c:pt idx="0">
                  <c:v>Vince Camuto</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charts'!$AM$110:$AM$115</c:f>
              <c:numCache>
                <c:formatCode>0</c:formatCode>
                <c:ptCount val="5"/>
                <c:pt idx="1">
                  <c:v>2</c:v>
                </c:pt>
                <c:pt idx="2">
                  <c:v>5</c:v>
                </c:pt>
                <c:pt idx="3">
                  <c:v>7</c:v>
                </c:pt>
                <c:pt idx="4">
                  <c:v>8</c:v>
                </c:pt>
              </c:numCache>
            </c:numRef>
          </c:val>
          <c:smooth val="0"/>
          <c:extLst>
            <c:ext xmlns:c16="http://schemas.microsoft.com/office/drawing/2014/chart" uri="{C3380CC4-5D6E-409C-BE32-E72D297353CC}">
              <c16:uniqueId val="{00000325-9EF1-9D44-9627-5FB973DAC18F}"/>
            </c:ext>
          </c:extLst>
        </c:ser>
        <c:ser>
          <c:idx val="25"/>
          <c:order val="25"/>
          <c:tx>
            <c:strRef>
              <c:f>'pivot tables &amp; charts'!$AN$108:$AN$109</c:f>
              <c:strCache>
                <c:ptCount val="1"/>
                <c:pt idx="0">
                  <c:v>Ralph Lauren</c:v>
                </c:pt>
              </c:strCache>
            </c:strRef>
          </c:tx>
          <c:spPr>
            <a:ln w="28575" cap="rnd">
              <a:solidFill>
                <a:schemeClr val="accent2">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charts'!$AN$110:$AN$115</c:f>
              <c:numCache>
                <c:formatCode>0</c:formatCode>
                <c:ptCount val="5"/>
                <c:pt idx="1">
                  <c:v>3</c:v>
                </c:pt>
                <c:pt idx="2">
                  <c:v>3</c:v>
                </c:pt>
                <c:pt idx="3">
                  <c:v>10</c:v>
                </c:pt>
                <c:pt idx="4">
                  <c:v>6</c:v>
                </c:pt>
              </c:numCache>
            </c:numRef>
          </c:val>
          <c:smooth val="0"/>
          <c:extLst>
            <c:ext xmlns:c16="http://schemas.microsoft.com/office/drawing/2014/chart" uri="{C3380CC4-5D6E-409C-BE32-E72D297353CC}">
              <c16:uniqueId val="{00000326-9EF1-9D44-9627-5FB973DAC18F}"/>
            </c:ext>
          </c:extLst>
        </c:ser>
        <c:ser>
          <c:idx val="26"/>
          <c:order val="26"/>
          <c:tx>
            <c:strRef>
              <c:f>'pivot tables &amp; charts'!$AO$108:$AO$109</c:f>
              <c:strCache>
                <c:ptCount val="1"/>
                <c:pt idx="0">
                  <c:v>Hot Chillys</c:v>
                </c:pt>
              </c:strCache>
            </c:strRef>
          </c:tx>
          <c:spPr>
            <a:ln w="28575" cap="rnd">
              <a:solidFill>
                <a:schemeClr val="accent3">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charts'!$AO$110:$AO$115</c:f>
              <c:numCache>
                <c:formatCode>0</c:formatCode>
                <c:ptCount val="5"/>
                <c:pt idx="0">
                  <c:v>1</c:v>
                </c:pt>
                <c:pt idx="1">
                  <c:v>1</c:v>
                </c:pt>
                <c:pt idx="2">
                  <c:v>5</c:v>
                </c:pt>
                <c:pt idx="3">
                  <c:v>6</c:v>
                </c:pt>
                <c:pt idx="4">
                  <c:v>9</c:v>
                </c:pt>
              </c:numCache>
            </c:numRef>
          </c:val>
          <c:smooth val="0"/>
          <c:extLst>
            <c:ext xmlns:c16="http://schemas.microsoft.com/office/drawing/2014/chart" uri="{C3380CC4-5D6E-409C-BE32-E72D297353CC}">
              <c16:uniqueId val="{00000327-9EF1-9D44-9627-5FB973DAC18F}"/>
            </c:ext>
          </c:extLst>
        </c:ser>
        <c:ser>
          <c:idx val="27"/>
          <c:order val="27"/>
          <c:tx>
            <c:strRef>
              <c:f>'pivot tables &amp; charts'!$AP$108:$AP$109</c:f>
              <c:strCache>
                <c:ptCount val="1"/>
                <c:pt idx="0">
                  <c:v>Chaus</c:v>
                </c:pt>
              </c:strCache>
            </c:strRef>
          </c:tx>
          <c:spPr>
            <a:ln w="28575" cap="rnd">
              <a:solidFill>
                <a:schemeClr val="accent4">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charts'!$AP$110:$AP$115</c:f>
              <c:numCache>
                <c:formatCode>0</c:formatCode>
                <c:ptCount val="5"/>
                <c:pt idx="1">
                  <c:v>1</c:v>
                </c:pt>
                <c:pt idx="2">
                  <c:v>6</c:v>
                </c:pt>
                <c:pt idx="3">
                  <c:v>4</c:v>
                </c:pt>
                <c:pt idx="4">
                  <c:v>9</c:v>
                </c:pt>
              </c:numCache>
            </c:numRef>
          </c:val>
          <c:smooth val="0"/>
          <c:extLst>
            <c:ext xmlns:c16="http://schemas.microsoft.com/office/drawing/2014/chart" uri="{C3380CC4-5D6E-409C-BE32-E72D297353CC}">
              <c16:uniqueId val="{00000328-9EF1-9D44-9627-5FB973DAC18F}"/>
            </c:ext>
          </c:extLst>
        </c:ser>
        <c:ser>
          <c:idx val="28"/>
          <c:order val="28"/>
          <c:tx>
            <c:strRef>
              <c:f>'pivot tables &amp; charts'!$AQ$108:$AQ$109</c:f>
              <c:strCache>
                <c:ptCount val="1"/>
                <c:pt idx="0">
                  <c:v>ASICS</c:v>
                </c:pt>
              </c:strCache>
            </c:strRef>
          </c:tx>
          <c:spPr>
            <a:ln w="28575" cap="rnd">
              <a:solidFill>
                <a:schemeClr val="accent5">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charts'!$AQ$110:$AQ$115</c:f>
              <c:numCache>
                <c:formatCode>0</c:formatCode>
                <c:ptCount val="5"/>
                <c:pt idx="2">
                  <c:v>2</c:v>
                </c:pt>
                <c:pt idx="3">
                  <c:v>11</c:v>
                </c:pt>
                <c:pt idx="4">
                  <c:v>7</c:v>
                </c:pt>
              </c:numCache>
            </c:numRef>
          </c:val>
          <c:smooth val="0"/>
          <c:extLst>
            <c:ext xmlns:c16="http://schemas.microsoft.com/office/drawing/2014/chart" uri="{C3380CC4-5D6E-409C-BE32-E72D297353CC}">
              <c16:uniqueId val="{00000329-9EF1-9D44-9627-5FB973DAC18F}"/>
            </c:ext>
          </c:extLst>
        </c:ser>
        <c:ser>
          <c:idx val="29"/>
          <c:order val="29"/>
          <c:tx>
            <c:strRef>
              <c:f>'pivot tables &amp; charts'!$AR$108:$AR$109</c:f>
              <c:strCache>
                <c:ptCount val="1"/>
                <c:pt idx="0">
                  <c:v>FEA</c:v>
                </c:pt>
              </c:strCache>
            </c:strRef>
          </c:tx>
          <c:spPr>
            <a:ln w="28575" cap="rnd">
              <a:solidFill>
                <a:schemeClr val="accent6">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charts'!$AR$110:$AR$115</c:f>
              <c:numCache>
                <c:formatCode>0</c:formatCode>
                <c:ptCount val="5"/>
                <c:pt idx="0">
                  <c:v>1</c:v>
                </c:pt>
                <c:pt idx="2">
                  <c:v>4</c:v>
                </c:pt>
                <c:pt idx="3">
                  <c:v>5</c:v>
                </c:pt>
                <c:pt idx="4">
                  <c:v>9</c:v>
                </c:pt>
              </c:numCache>
            </c:numRef>
          </c:val>
          <c:smooth val="0"/>
          <c:extLst>
            <c:ext xmlns:c16="http://schemas.microsoft.com/office/drawing/2014/chart" uri="{C3380CC4-5D6E-409C-BE32-E72D297353CC}">
              <c16:uniqueId val="{0000032A-9EF1-9D44-9627-5FB973DAC18F}"/>
            </c:ext>
          </c:extLst>
        </c:ser>
        <c:ser>
          <c:idx val="30"/>
          <c:order val="30"/>
          <c:tx>
            <c:strRef>
              <c:f>'pivot tables &amp; charts'!$AS$108:$AS$109</c:f>
              <c:strCache>
                <c:ptCount val="1"/>
                <c:pt idx="0">
                  <c:v>Hollywood Star Fashion</c:v>
                </c:pt>
              </c:strCache>
            </c:strRef>
          </c:tx>
          <c:spPr>
            <a:ln w="28575" cap="rnd">
              <a:solidFill>
                <a:schemeClr val="accent1">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charts'!$AS$110:$AS$115</c:f>
              <c:numCache>
                <c:formatCode>0</c:formatCode>
                <c:ptCount val="5"/>
                <c:pt idx="1">
                  <c:v>3</c:v>
                </c:pt>
                <c:pt idx="2">
                  <c:v>5</c:v>
                </c:pt>
                <c:pt idx="3">
                  <c:v>6</c:v>
                </c:pt>
                <c:pt idx="4">
                  <c:v>5</c:v>
                </c:pt>
              </c:numCache>
            </c:numRef>
          </c:val>
          <c:smooth val="0"/>
          <c:extLst>
            <c:ext xmlns:c16="http://schemas.microsoft.com/office/drawing/2014/chart" uri="{C3380CC4-5D6E-409C-BE32-E72D297353CC}">
              <c16:uniqueId val="{0000032B-9EF1-9D44-9627-5FB973DAC18F}"/>
            </c:ext>
          </c:extLst>
        </c:ser>
        <c:ser>
          <c:idx val="31"/>
          <c:order val="31"/>
          <c:tx>
            <c:strRef>
              <c:f>'pivot tables &amp; charts'!$AT$108:$AT$109</c:f>
              <c:strCache>
                <c:ptCount val="1"/>
                <c:pt idx="0">
                  <c:v>Eddie Bauer</c:v>
                </c:pt>
              </c:strCache>
            </c:strRef>
          </c:tx>
          <c:spPr>
            <a:ln w="28575" cap="rnd">
              <a:solidFill>
                <a:schemeClr val="accent2">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charts'!$AT$110:$AT$115</c:f>
              <c:numCache>
                <c:formatCode>0</c:formatCode>
                <c:ptCount val="5"/>
                <c:pt idx="0">
                  <c:v>2</c:v>
                </c:pt>
                <c:pt idx="2">
                  <c:v>5</c:v>
                </c:pt>
                <c:pt idx="3">
                  <c:v>7</c:v>
                </c:pt>
                <c:pt idx="4">
                  <c:v>5</c:v>
                </c:pt>
              </c:numCache>
            </c:numRef>
          </c:val>
          <c:smooth val="0"/>
          <c:extLst>
            <c:ext xmlns:c16="http://schemas.microsoft.com/office/drawing/2014/chart" uri="{C3380CC4-5D6E-409C-BE32-E72D297353CC}">
              <c16:uniqueId val="{0000032C-9EF1-9D44-9627-5FB973DAC18F}"/>
            </c:ext>
          </c:extLst>
        </c:ser>
        <c:ser>
          <c:idx val="32"/>
          <c:order val="32"/>
          <c:tx>
            <c:strRef>
              <c:f>'pivot tables &amp; charts'!$AU$108:$AU$109</c:f>
              <c:strCache>
                <c:ptCount val="1"/>
                <c:pt idx="0">
                  <c:v>Jones New York</c:v>
                </c:pt>
              </c:strCache>
            </c:strRef>
          </c:tx>
          <c:spPr>
            <a:ln w="28575" cap="rnd">
              <a:solidFill>
                <a:schemeClr val="accent3">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charts'!$AU$110:$AU$115</c:f>
              <c:numCache>
                <c:formatCode>0</c:formatCode>
                <c:ptCount val="5"/>
                <c:pt idx="0">
                  <c:v>1</c:v>
                </c:pt>
                <c:pt idx="1">
                  <c:v>2</c:v>
                </c:pt>
                <c:pt idx="2">
                  <c:v>5</c:v>
                </c:pt>
                <c:pt idx="3">
                  <c:v>6</c:v>
                </c:pt>
                <c:pt idx="4">
                  <c:v>5</c:v>
                </c:pt>
              </c:numCache>
            </c:numRef>
          </c:val>
          <c:smooth val="0"/>
          <c:extLst>
            <c:ext xmlns:c16="http://schemas.microsoft.com/office/drawing/2014/chart" uri="{C3380CC4-5D6E-409C-BE32-E72D297353CC}">
              <c16:uniqueId val="{0000032D-9EF1-9D44-9627-5FB973DAC18F}"/>
            </c:ext>
          </c:extLst>
        </c:ser>
        <c:ser>
          <c:idx val="33"/>
          <c:order val="33"/>
          <c:tx>
            <c:strRef>
              <c:f>'pivot tables &amp; charts'!$AV$108:$AV$109</c:f>
              <c:strCache>
                <c:ptCount val="1"/>
                <c:pt idx="0">
                  <c:v>High Style</c:v>
                </c:pt>
              </c:strCache>
            </c:strRef>
          </c:tx>
          <c:spPr>
            <a:ln w="28575" cap="rnd">
              <a:solidFill>
                <a:schemeClr val="accent4">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charts'!$AV$110:$AV$115</c:f>
              <c:numCache>
                <c:formatCode>0</c:formatCode>
                <c:ptCount val="5"/>
                <c:pt idx="0">
                  <c:v>1</c:v>
                </c:pt>
                <c:pt idx="1">
                  <c:v>1</c:v>
                </c:pt>
                <c:pt idx="2">
                  <c:v>5</c:v>
                </c:pt>
                <c:pt idx="3">
                  <c:v>5</c:v>
                </c:pt>
                <c:pt idx="4">
                  <c:v>6</c:v>
                </c:pt>
              </c:numCache>
            </c:numRef>
          </c:val>
          <c:smooth val="0"/>
          <c:extLst>
            <c:ext xmlns:c16="http://schemas.microsoft.com/office/drawing/2014/chart" uri="{C3380CC4-5D6E-409C-BE32-E72D297353CC}">
              <c16:uniqueId val="{0000032E-9EF1-9D44-9627-5FB973DAC18F}"/>
            </c:ext>
          </c:extLst>
        </c:ser>
        <c:ser>
          <c:idx val="34"/>
          <c:order val="34"/>
          <c:tx>
            <c:strRef>
              <c:f>'pivot tables &amp; charts'!$AW$108:$AW$109</c:f>
              <c:strCache>
                <c:ptCount val="1"/>
                <c:pt idx="0">
                  <c:v>Hurley</c:v>
                </c:pt>
              </c:strCache>
            </c:strRef>
          </c:tx>
          <c:spPr>
            <a:ln w="28575" cap="rnd">
              <a:solidFill>
                <a:schemeClr val="accent5">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charts'!$AW$110:$AW$115</c:f>
              <c:numCache>
                <c:formatCode>0</c:formatCode>
                <c:ptCount val="5"/>
                <c:pt idx="1">
                  <c:v>2</c:v>
                </c:pt>
                <c:pt idx="2">
                  <c:v>3</c:v>
                </c:pt>
                <c:pt idx="3">
                  <c:v>4</c:v>
                </c:pt>
                <c:pt idx="4">
                  <c:v>9</c:v>
                </c:pt>
              </c:numCache>
            </c:numRef>
          </c:val>
          <c:smooth val="0"/>
          <c:extLst>
            <c:ext xmlns:c16="http://schemas.microsoft.com/office/drawing/2014/chart" uri="{C3380CC4-5D6E-409C-BE32-E72D297353CC}">
              <c16:uniqueId val="{0000032F-9EF1-9D44-9627-5FB973DAC18F}"/>
            </c:ext>
          </c:extLst>
        </c:ser>
        <c:ser>
          <c:idx val="35"/>
          <c:order val="35"/>
          <c:tx>
            <c:strRef>
              <c:f>'pivot tables &amp; charts'!$AX$108:$AX$109</c:f>
              <c:strCache>
                <c:ptCount val="1"/>
                <c:pt idx="0">
                  <c:v>Joie</c:v>
                </c:pt>
              </c:strCache>
            </c:strRef>
          </c:tx>
          <c:spPr>
            <a:ln w="28575" cap="rnd">
              <a:solidFill>
                <a:schemeClr val="accent6">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charts'!$AX$110:$AX$115</c:f>
              <c:numCache>
                <c:formatCode>0</c:formatCode>
                <c:ptCount val="5"/>
                <c:pt idx="0">
                  <c:v>1</c:v>
                </c:pt>
                <c:pt idx="1">
                  <c:v>1</c:v>
                </c:pt>
                <c:pt idx="2">
                  <c:v>6</c:v>
                </c:pt>
                <c:pt idx="3">
                  <c:v>6</c:v>
                </c:pt>
                <c:pt idx="4">
                  <c:v>4</c:v>
                </c:pt>
              </c:numCache>
            </c:numRef>
          </c:val>
          <c:smooth val="0"/>
          <c:extLst>
            <c:ext xmlns:c16="http://schemas.microsoft.com/office/drawing/2014/chart" uri="{C3380CC4-5D6E-409C-BE32-E72D297353CC}">
              <c16:uniqueId val="{00000330-9EF1-9D44-9627-5FB973DAC18F}"/>
            </c:ext>
          </c:extLst>
        </c:ser>
        <c:ser>
          <c:idx val="36"/>
          <c:order val="36"/>
          <c:tx>
            <c:strRef>
              <c:f>'pivot tables &amp; charts'!$AY$108:$AY$109</c:f>
              <c:strCache>
                <c:ptCount val="1"/>
                <c:pt idx="0">
                  <c:v>Ella Moss</c:v>
                </c:pt>
              </c:strCache>
            </c:strRef>
          </c:tx>
          <c:spPr>
            <a:ln w="28575" cap="rnd">
              <a:solidFill>
                <a:schemeClr val="accent1">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charts'!$AY$110:$AY$115</c:f>
              <c:numCache>
                <c:formatCode>0</c:formatCode>
                <c:ptCount val="5"/>
                <c:pt idx="0">
                  <c:v>2</c:v>
                </c:pt>
                <c:pt idx="1">
                  <c:v>2</c:v>
                </c:pt>
                <c:pt idx="2">
                  <c:v>1</c:v>
                </c:pt>
                <c:pt idx="3">
                  <c:v>5</c:v>
                </c:pt>
                <c:pt idx="4">
                  <c:v>7</c:v>
                </c:pt>
              </c:numCache>
            </c:numRef>
          </c:val>
          <c:smooth val="0"/>
          <c:extLst>
            <c:ext xmlns:c16="http://schemas.microsoft.com/office/drawing/2014/chart" uri="{C3380CC4-5D6E-409C-BE32-E72D297353CC}">
              <c16:uniqueId val="{00000331-9EF1-9D44-9627-5FB973DAC18F}"/>
            </c:ext>
          </c:extLst>
        </c:ser>
        <c:ser>
          <c:idx val="37"/>
          <c:order val="37"/>
          <c:tx>
            <c:strRef>
              <c:f>'pivot tables &amp; charts'!$AZ$108:$AZ$109</c:f>
              <c:strCache>
                <c:ptCount val="1"/>
                <c:pt idx="0">
                  <c:v>D.E.P.T.</c:v>
                </c:pt>
              </c:strCache>
            </c:strRef>
          </c:tx>
          <c:spPr>
            <a:ln w="28575" cap="rnd">
              <a:solidFill>
                <a:schemeClr val="accent2">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charts'!$AZ$110:$AZ$115</c:f>
              <c:numCache>
                <c:formatCode>0</c:formatCode>
                <c:ptCount val="5"/>
                <c:pt idx="1">
                  <c:v>1</c:v>
                </c:pt>
                <c:pt idx="2">
                  <c:v>3</c:v>
                </c:pt>
                <c:pt idx="3">
                  <c:v>4</c:v>
                </c:pt>
                <c:pt idx="4">
                  <c:v>8</c:v>
                </c:pt>
              </c:numCache>
            </c:numRef>
          </c:val>
          <c:smooth val="0"/>
          <c:extLst>
            <c:ext xmlns:c16="http://schemas.microsoft.com/office/drawing/2014/chart" uri="{C3380CC4-5D6E-409C-BE32-E72D297353CC}">
              <c16:uniqueId val="{00000332-9EF1-9D44-9627-5FB973DAC18F}"/>
            </c:ext>
          </c:extLst>
        </c:ser>
        <c:ser>
          <c:idx val="38"/>
          <c:order val="38"/>
          <c:tx>
            <c:strRef>
              <c:f>'pivot tables &amp; charts'!$BA$108:$BA$109</c:f>
              <c:strCache>
                <c:ptCount val="1"/>
                <c:pt idx="0">
                  <c:v>Democracy</c:v>
                </c:pt>
              </c:strCache>
            </c:strRef>
          </c:tx>
          <c:spPr>
            <a:ln w="28575" cap="rnd">
              <a:solidFill>
                <a:schemeClr val="accent3">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charts'!$BA$110:$BA$115</c:f>
              <c:numCache>
                <c:formatCode>0</c:formatCode>
                <c:ptCount val="5"/>
                <c:pt idx="1">
                  <c:v>3</c:v>
                </c:pt>
                <c:pt idx="2">
                  <c:v>1</c:v>
                </c:pt>
                <c:pt idx="3">
                  <c:v>4</c:v>
                </c:pt>
                <c:pt idx="4">
                  <c:v>8</c:v>
                </c:pt>
              </c:numCache>
            </c:numRef>
          </c:val>
          <c:smooth val="0"/>
          <c:extLst>
            <c:ext xmlns:c16="http://schemas.microsoft.com/office/drawing/2014/chart" uri="{C3380CC4-5D6E-409C-BE32-E72D297353CC}">
              <c16:uniqueId val="{00000333-9EF1-9D44-9627-5FB973DAC18F}"/>
            </c:ext>
          </c:extLst>
        </c:ser>
        <c:ser>
          <c:idx val="39"/>
          <c:order val="39"/>
          <c:tx>
            <c:strRef>
              <c:f>'pivot tables &amp; charts'!$BB$108:$BB$109</c:f>
              <c:strCache>
                <c:ptCount val="1"/>
                <c:pt idx="0">
                  <c:v>Wilt</c:v>
                </c:pt>
              </c:strCache>
            </c:strRef>
          </c:tx>
          <c:spPr>
            <a:ln w="28575" cap="rnd">
              <a:solidFill>
                <a:schemeClr val="accent4">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charts'!$BB$110:$BB$115</c:f>
              <c:numCache>
                <c:formatCode>0</c:formatCode>
                <c:ptCount val="5"/>
                <c:pt idx="1">
                  <c:v>4</c:v>
                </c:pt>
                <c:pt idx="2">
                  <c:v>3</c:v>
                </c:pt>
                <c:pt idx="3">
                  <c:v>7</c:v>
                </c:pt>
                <c:pt idx="4">
                  <c:v>2</c:v>
                </c:pt>
              </c:numCache>
            </c:numRef>
          </c:val>
          <c:smooth val="0"/>
          <c:extLst>
            <c:ext xmlns:c16="http://schemas.microsoft.com/office/drawing/2014/chart" uri="{C3380CC4-5D6E-409C-BE32-E72D297353CC}">
              <c16:uniqueId val="{00000334-9EF1-9D44-9627-5FB973DAC18F}"/>
            </c:ext>
          </c:extLst>
        </c:ser>
        <c:ser>
          <c:idx val="40"/>
          <c:order val="40"/>
          <c:tx>
            <c:strRef>
              <c:f>'pivot tables &amp; charts'!$BC$108:$BC$109</c:f>
              <c:strCache>
                <c:ptCount val="1"/>
                <c:pt idx="0">
                  <c:v>AnimalShirtsUSA</c:v>
                </c:pt>
              </c:strCache>
            </c:strRef>
          </c:tx>
          <c:spPr>
            <a:ln w="28575" cap="rnd">
              <a:solidFill>
                <a:schemeClr val="accent5">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charts'!$BC$110:$BC$115</c:f>
              <c:numCache>
                <c:formatCode>0</c:formatCode>
                <c:ptCount val="5"/>
                <c:pt idx="0">
                  <c:v>1</c:v>
                </c:pt>
                <c:pt idx="2">
                  <c:v>4</c:v>
                </c:pt>
                <c:pt idx="3">
                  <c:v>4</c:v>
                </c:pt>
                <c:pt idx="4">
                  <c:v>7</c:v>
                </c:pt>
              </c:numCache>
            </c:numRef>
          </c:val>
          <c:smooth val="0"/>
          <c:extLst>
            <c:ext xmlns:c16="http://schemas.microsoft.com/office/drawing/2014/chart" uri="{C3380CC4-5D6E-409C-BE32-E72D297353CC}">
              <c16:uniqueId val="{00000335-9EF1-9D44-9627-5FB973DAC18F}"/>
            </c:ext>
          </c:extLst>
        </c:ser>
        <c:ser>
          <c:idx val="41"/>
          <c:order val="41"/>
          <c:tx>
            <c:strRef>
              <c:f>'pivot tables &amp; charts'!$BD$108:$BD$109</c:f>
              <c:strCache>
                <c:ptCount val="1"/>
                <c:pt idx="0">
                  <c:v>Tresics</c:v>
                </c:pt>
              </c:strCache>
            </c:strRef>
          </c:tx>
          <c:spPr>
            <a:ln w="28575" cap="rnd">
              <a:solidFill>
                <a:schemeClr val="accent6">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charts'!$BD$110:$BD$115</c:f>
              <c:numCache>
                <c:formatCode>0</c:formatCode>
                <c:ptCount val="5"/>
                <c:pt idx="2">
                  <c:v>3</c:v>
                </c:pt>
                <c:pt idx="3">
                  <c:v>5</c:v>
                </c:pt>
                <c:pt idx="4">
                  <c:v>7</c:v>
                </c:pt>
              </c:numCache>
            </c:numRef>
          </c:val>
          <c:smooth val="0"/>
          <c:extLst>
            <c:ext xmlns:c16="http://schemas.microsoft.com/office/drawing/2014/chart" uri="{C3380CC4-5D6E-409C-BE32-E72D297353CC}">
              <c16:uniqueId val="{00000336-9EF1-9D44-9627-5FB973DAC18F}"/>
            </c:ext>
          </c:extLst>
        </c:ser>
        <c:ser>
          <c:idx val="42"/>
          <c:order val="42"/>
          <c:tx>
            <c:strRef>
              <c:f>'pivot tables &amp; charts'!$BE$108:$BE$109</c:f>
              <c:strCache>
                <c:ptCount val="1"/>
                <c:pt idx="0">
                  <c:v>Calvin Klein Jeans</c:v>
                </c:pt>
              </c:strCache>
            </c:strRef>
          </c:tx>
          <c:spPr>
            <a:ln w="28575" cap="rnd">
              <a:solidFill>
                <a:schemeClr val="accent1">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charts'!$BE$110:$BE$115</c:f>
              <c:numCache>
                <c:formatCode>0</c:formatCode>
                <c:ptCount val="5"/>
                <c:pt idx="1">
                  <c:v>2</c:v>
                </c:pt>
                <c:pt idx="2">
                  <c:v>3</c:v>
                </c:pt>
                <c:pt idx="3">
                  <c:v>4</c:v>
                </c:pt>
                <c:pt idx="4">
                  <c:v>6</c:v>
                </c:pt>
              </c:numCache>
            </c:numRef>
          </c:val>
          <c:smooth val="0"/>
          <c:extLst>
            <c:ext xmlns:c16="http://schemas.microsoft.com/office/drawing/2014/chart" uri="{C3380CC4-5D6E-409C-BE32-E72D297353CC}">
              <c16:uniqueId val="{00000337-9EF1-9D44-9627-5FB973DAC18F}"/>
            </c:ext>
          </c:extLst>
        </c:ser>
        <c:ser>
          <c:idx val="43"/>
          <c:order val="43"/>
          <c:tx>
            <c:strRef>
              <c:f>'pivot tables &amp; charts'!$BF$108:$BF$109</c:f>
              <c:strCache>
                <c:ptCount val="1"/>
                <c:pt idx="0">
                  <c:v>Harriton</c:v>
                </c:pt>
              </c:strCache>
            </c:strRef>
          </c:tx>
          <c:spPr>
            <a:ln w="28575" cap="rnd">
              <a:solidFill>
                <a:schemeClr val="accent2">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charts'!$BF$110:$BF$115</c:f>
              <c:numCache>
                <c:formatCode>0</c:formatCode>
                <c:ptCount val="5"/>
                <c:pt idx="1">
                  <c:v>2</c:v>
                </c:pt>
                <c:pt idx="2">
                  <c:v>3</c:v>
                </c:pt>
                <c:pt idx="3">
                  <c:v>2</c:v>
                </c:pt>
                <c:pt idx="4">
                  <c:v>7</c:v>
                </c:pt>
              </c:numCache>
            </c:numRef>
          </c:val>
          <c:smooth val="0"/>
          <c:extLst>
            <c:ext xmlns:c16="http://schemas.microsoft.com/office/drawing/2014/chart" uri="{C3380CC4-5D6E-409C-BE32-E72D297353CC}">
              <c16:uniqueId val="{00000338-9EF1-9D44-9627-5FB973DAC18F}"/>
            </c:ext>
          </c:extLst>
        </c:ser>
        <c:ser>
          <c:idx val="44"/>
          <c:order val="44"/>
          <c:tx>
            <c:strRef>
              <c:f>'pivot tables &amp; charts'!$BG$108:$BG$109</c:f>
              <c:strCache>
                <c:ptCount val="1"/>
                <c:pt idx="0">
                  <c:v>G by GUESS</c:v>
                </c:pt>
              </c:strCache>
            </c:strRef>
          </c:tx>
          <c:spPr>
            <a:ln w="28575" cap="rnd">
              <a:solidFill>
                <a:schemeClr val="accent3">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charts'!$BG$110:$BG$115</c:f>
              <c:numCache>
                <c:formatCode>0</c:formatCode>
                <c:ptCount val="5"/>
                <c:pt idx="1">
                  <c:v>1</c:v>
                </c:pt>
                <c:pt idx="3">
                  <c:v>7</c:v>
                </c:pt>
                <c:pt idx="4">
                  <c:v>6</c:v>
                </c:pt>
              </c:numCache>
            </c:numRef>
          </c:val>
          <c:smooth val="0"/>
          <c:extLst>
            <c:ext xmlns:c16="http://schemas.microsoft.com/office/drawing/2014/chart" uri="{C3380CC4-5D6E-409C-BE32-E72D297353CC}">
              <c16:uniqueId val="{00000339-9EF1-9D44-9627-5FB973DAC18F}"/>
            </c:ext>
          </c:extLst>
        </c:ser>
        <c:ser>
          <c:idx val="45"/>
          <c:order val="45"/>
          <c:tx>
            <c:strRef>
              <c:f>'pivot tables &amp; charts'!$BH$108:$BH$109</c:f>
              <c:strCache>
                <c:ptCount val="1"/>
                <c:pt idx="0">
                  <c:v>Volcom</c:v>
                </c:pt>
              </c:strCache>
            </c:strRef>
          </c:tx>
          <c:spPr>
            <a:ln w="28575" cap="rnd">
              <a:solidFill>
                <a:schemeClr val="accent4">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charts'!$BH$110:$BH$115</c:f>
              <c:numCache>
                <c:formatCode>0</c:formatCode>
                <c:ptCount val="5"/>
                <c:pt idx="2">
                  <c:v>2</c:v>
                </c:pt>
                <c:pt idx="3">
                  <c:v>6</c:v>
                </c:pt>
                <c:pt idx="4">
                  <c:v>6</c:v>
                </c:pt>
              </c:numCache>
            </c:numRef>
          </c:val>
          <c:smooth val="0"/>
          <c:extLst>
            <c:ext xmlns:c16="http://schemas.microsoft.com/office/drawing/2014/chart" uri="{C3380CC4-5D6E-409C-BE32-E72D297353CC}">
              <c16:uniqueId val="{0000033A-9EF1-9D44-9627-5FB973DAC18F}"/>
            </c:ext>
          </c:extLst>
        </c:ser>
        <c:ser>
          <c:idx val="46"/>
          <c:order val="46"/>
          <c:tx>
            <c:strRef>
              <c:f>'pivot tables &amp; charts'!$BI$108:$BI$109</c:f>
              <c:strCache>
                <c:ptCount val="1"/>
                <c:pt idx="0">
                  <c:v>Under Armour</c:v>
                </c:pt>
              </c:strCache>
            </c:strRef>
          </c:tx>
          <c:spPr>
            <a:ln w="28575" cap="rnd">
              <a:solidFill>
                <a:schemeClr val="accent5">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charts'!$BI$110:$BI$115</c:f>
              <c:numCache>
                <c:formatCode>0</c:formatCode>
                <c:ptCount val="5"/>
                <c:pt idx="2">
                  <c:v>2</c:v>
                </c:pt>
                <c:pt idx="3">
                  <c:v>5</c:v>
                </c:pt>
                <c:pt idx="4">
                  <c:v>7</c:v>
                </c:pt>
              </c:numCache>
            </c:numRef>
          </c:val>
          <c:smooth val="0"/>
          <c:extLst>
            <c:ext xmlns:c16="http://schemas.microsoft.com/office/drawing/2014/chart" uri="{C3380CC4-5D6E-409C-BE32-E72D297353CC}">
              <c16:uniqueId val="{0000033B-9EF1-9D44-9627-5FB973DAC18F}"/>
            </c:ext>
          </c:extLst>
        </c:ser>
        <c:ser>
          <c:idx val="47"/>
          <c:order val="47"/>
          <c:tx>
            <c:strRef>
              <c:f>'pivot tables &amp; charts'!$BJ$108:$BJ$109</c:f>
              <c:strCache>
                <c:ptCount val="1"/>
                <c:pt idx="0">
                  <c:v>Curve Appeal</c:v>
                </c:pt>
              </c:strCache>
            </c:strRef>
          </c:tx>
          <c:spPr>
            <a:ln w="28575" cap="rnd">
              <a:solidFill>
                <a:schemeClr val="accent6">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charts'!$BJ$110:$BJ$115</c:f>
              <c:numCache>
                <c:formatCode>0</c:formatCode>
                <c:ptCount val="5"/>
                <c:pt idx="1">
                  <c:v>3</c:v>
                </c:pt>
                <c:pt idx="2">
                  <c:v>4</c:v>
                </c:pt>
                <c:pt idx="3">
                  <c:v>4</c:v>
                </c:pt>
                <c:pt idx="4">
                  <c:v>3</c:v>
                </c:pt>
              </c:numCache>
            </c:numRef>
          </c:val>
          <c:smooth val="0"/>
          <c:extLst>
            <c:ext xmlns:c16="http://schemas.microsoft.com/office/drawing/2014/chart" uri="{C3380CC4-5D6E-409C-BE32-E72D297353CC}">
              <c16:uniqueId val="{0000033C-9EF1-9D44-9627-5FB973DAC18F}"/>
            </c:ext>
          </c:extLst>
        </c:ser>
        <c:ser>
          <c:idx val="48"/>
          <c:order val="48"/>
          <c:tx>
            <c:strRef>
              <c:f>'pivot tables &amp; charts'!$BK$108:$BK$109</c:f>
              <c:strCache>
                <c:ptCount val="1"/>
                <c:pt idx="0">
                  <c:v>Life Is Good</c:v>
                </c:pt>
              </c:strCache>
            </c:strRef>
          </c:tx>
          <c:spPr>
            <a:ln w="28575" cap="rnd">
              <a:solidFill>
                <a:schemeClr val="accent1">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charts'!$BK$110:$BK$115</c:f>
              <c:numCache>
                <c:formatCode>0</c:formatCode>
                <c:ptCount val="5"/>
                <c:pt idx="0">
                  <c:v>1</c:v>
                </c:pt>
                <c:pt idx="1">
                  <c:v>1</c:v>
                </c:pt>
                <c:pt idx="2">
                  <c:v>3</c:v>
                </c:pt>
                <c:pt idx="3">
                  <c:v>7</c:v>
                </c:pt>
                <c:pt idx="4">
                  <c:v>2</c:v>
                </c:pt>
              </c:numCache>
            </c:numRef>
          </c:val>
          <c:smooth val="0"/>
          <c:extLst>
            <c:ext xmlns:c16="http://schemas.microsoft.com/office/drawing/2014/chart" uri="{C3380CC4-5D6E-409C-BE32-E72D297353CC}">
              <c16:uniqueId val="{0000033D-9EF1-9D44-9627-5FB973DAC18F}"/>
            </c:ext>
          </c:extLst>
        </c:ser>
        <c:ser>
          <c:idx val="49"/>
          <c:order val="49"/>
          <c:tx>
            <c:strRef>
              <c:f>'pivot tables &amp; charts'!$BL$108:$BL$109</c:f>
              <c:strCache>
                <c:ptCount val="1"/>
                <c:pt idx="0">
                  <c:v>Chestnut Hill</c:v>
                </c:pt>
              </c:strCache>
            </c:strRef>
          </c:tx>
          <c:spPr>
            <a:ln w="28575" cap="rnd">
              <a:solidFill>
                <a:schemeClr val="accent2">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charts'!$BL$110:$BL$115</c:f>
              <c:numCache>
                <c:formatCode>0</c:formatCode>
                <c:ptCount val="5"/>
                <c:pt idx="0">
                  <c:v>1</c:v>
                </c:pt>
                <c:pt idx="2">
                  <c:v>1</c:v>
                </c:pt>
                <c:pt idx="3">
                  <c:v>6</c:v>
                </c:pt>
                <c:pt idx="4">
                  <c:v>5</c:v>
                </c:pt>
              </c:numCache>
            </c:numRef>
          </c:val>
          <c:smooth val="0"/>
          <c:extLst>
            <c:ext xmlns:c16="http://schemas.microsoft.com/office/drawing/2014/chart" uri="{C3380CC4-5D6E-409C-BE32-E72D297353CC}">
              <c16:uniqueId val="{0000033E-9EF1-9D44-9627-5FB973DAC18F}"/>
            </c:ext>
          </c:extLst>
        </c:ser>
        <c:ser>
          <c:idx val="50"/>
          <c:order val="50"/>
          <c:tx>
            <c:strRef>
              <c:f>'pivot tables &amp; charts'!$BM$108:$BM$109</c:f>
              <c:strCache>
                <c:ptCount val="1"/>
                <c:pt idx="0">
                  <c:v>SmartWool</c:v>
                </c:pt>
              </c:strCache>
            </c:strRef>
          </c:tx>
          <c:spPr>
            <a:ln w="28575" cap="rnd">
              <a:solidFill>
                <a:schemeClr val="accent3">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charts'!$BM$110:$BM$115</c:f>
              <c:numCache>
                <c:formatCode>0</c:formatCode>
                <c:ptCount val="5"/>
                <c:pt idx="0">
                  <c:v>1</c:v>
                </c:pt>
                <c:pt idx="1">
                  <c:v>4</c:v>
                </c:pt>
                <c:pt idx="2">
                  <c:v>1</c:v>
                </c:pt>
                <c:pt idx="3">
                  <c:v>2</c:v>
                </c:pt>
                <c:pt idx="4">
                  <c:v>5</c:v>
                </c:pt>
              </c:numCache>
            </c:numRef>
          </c:val>
          <c:smooth val="0"/>
          <c:extLst>
            <c:ext xmlns:c16="http://schemas.microsoft.com/office/drawing/2014/chart" uri="{C3380CC4-5D6E-409C-BE32-E72D297353CC}">
              <c16:uniqueId val="{0000033F-9EF1-9D44-9627-5FB973DAC18F}"/>
            </c:ext>
          </c:extLst>
        </c:ser>
        <c:ser>
          <c:idx val="51"/>
          <c:order val="51"/>
          <c:tx>
            <c:strRef>
              <c:f>'pivot tables &amp; charts'!$BN$108:$BN$109</c:f>
              <c:strCache>
                <c:ptCount val="1"/>
                <c:pt idx="0">
                  <c:v>American Apparel</c:v>
                </c:pt>
              </c:strCache>
            </c:strRef>
          </c:tx>
          <c:spPr>
            <a:ln w="28575" cap="rnd">
              <a:solidFill>
                <a:schemeClr val="accent4">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charts'!$BN$110:$BN$115</c:f>
              <c:numCache>
                <c:formatCode>0</c:formatCode>
                <c:ptCount val="5"/>
                <c:pt idx="1">
                  <c:v>2</c:v>
                </c:pt>
                <c:pt idx="2">
                  <c:v>3</c:v>
                </c:pt>
                <c:pt idx="3">
                  <c:v>3</c:v>
                </c:pt>
                <c:pt idx="4">
                  <c:v>5</c:v>
                </c:pt>
              </c:numCache>
            </c:numRef>
          </c:val>
          <c:smooth val="0"/>
          <c:extLst>
            <c:ext xmlns:c16="http://schemas.microsoft.com/office/drawing/2014/chart" uri="{C3380CC4-5D6E-409C-BE32-E72D297353CC}">
              <c16:uniqueId val="{00000340-9EF1-9D44-9627-5FB973DAC18F}"/>
            </c:ext>
          </c:extLst>
        </c:ser>
        <c:ser>
          <c:idx val="52"/>
          <c:order val="52"/>
          <c:tx>
            <c:strRef>
              <c:f>'pivot tables &amp; charts'!$BO$108:$BO$109</c:f>
              <c:strCache>
                <c:ptCount val="1"/>
                <c:pt idx="0">
                  <c:v>Fox</c:v>
                </c:pt>
              </c:strCache>
            </c:strRef>
          </c:tx>
          <c:spPr>
            <a:ln w="28575" cap="rnd">
              <a:solidFill>
                <a:schemeClr val="accent5">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charts'!$BO$110:$BO$115</c:f>
              <c:numCache>
                <c:formatCode>0</c:formatCode>
                <c:ptCount val="5"/>
                <c:pt idx="1">
                  <c:v>1</c:v>
                </c:pt>
                <c:pt idx="2">
                  <c:v>5</c:v>
                </c:pt>
                <c:pt idx="3">
                  <c:v>2</c:v>
                </c:pt>
                <c:pt idx="4">
                  <c:v>5</c:v>
                </c:pt>
              </c:numCache>
            </c:numRef>
          </c:val>
          <c:smooth val="0"/>
          <c:extLst>
            <c:ext xmlns:c16="http://schemas.microsoft.com/office/drawing/2014/chart" uri="{C3380CC4-5D6E-409C-BE32-E72D297353CC}">
              <c16:uniqueId val="{00000341-9EF1-9D44-9627-5FB973DAC18F}"/>
            </c:ext>
          </c:extLst>
        </c:ser>
        <c:ser>
          <c:idx val="53"/>
          <c:order val="53"/>
          <c:tx>
            <c:strRef>
              <c:f>'pivot tables &amp; charts'!$BP$108:$BP$109</c:f>
              <c:strCache>
                <c:ptCount val="1"/>
                <c:pt idx="0">
                  <c:v>TEXTILE Elizabeth and James</c:v>
                </c:pt>
              </c:strCache>
            </c:strRef>
          </c:tx>
          <c:spPr>
            <a:ln w="28575" cap="rnd">
              <a:solidFill>
                <a:schemeClr val="accent6">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charts'!$BP$110:$BP$115</c:f>
              <c:numCache>
                <c:formatCode>0</c:formatCode>
                <c:ptCount val="5"/>
                <c:pt idx="0">
                  <c:v>3</c:v>
                </c:pt>
                <c:pt idx="2">
                  <c:v>2</c:v>
                </c:pt>
                <c:pt idx="3">
                  <c:v>1</c:v>
                </c:pt>
                <c:pt idx="4">
                  <c:v>6</c:v>
                </c:pt>
              </c:numCache>
            </c:numRef>
          </c:val>
          <c:smooth val="0"/>
          <c:extLst>
            <c:ext xmlns:c16="http://schemas.microsoft.com/office/drawing/2014/chart" uri="{C3380CC4-5D6E-409C-BE32-E72D297353CC}">
              <c16:uniqueId val="{00000342-9EF1-9D44-9627-5FB973DAC18F}"/>
            </c:ext>
          </c:extLst>
        </c:ser>
        <c:ser>
          <c:idx val="54"/>
          <c:order val="54"/>
          <c:tx>
            <c:strRef>
              <c:f>'pivot tables &amp; charts'!$BQ$108:$BQ$109</c:f>
              <c:strCache>
                <c:ptCount val="1"/>
                <c:pt idx="0">
                  <c:v>Van Heusen</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charts'!$BQ$110:$BQ$115</c:f>
              <c:numCache>
                <c:formatCode>0</c:formatCode>
                <c:ptCount val="5"/>
                <c:pt idx="1">
                  <c:v>1</c:v>
                </c:pt>
                <c:pt idx="2">
                  <c:v>4</c:v>
                </c:pt>
                <c:pt idx="3">
                  <c:v>3</c:v>
                </c:pt>
                <c:pt idx="4">
                  <c:v>4</c:v>
                </c:pt>
              </c:numCache>
            </c:numRef>
          </c:val>
          <c:smooth val="0"/>
          <c:extLst>
            <c:ext xmlns:c16="http://schemas.microsoft.com/office/drawing/2014/chart" uri="{C3380CC4-5D6E-409C-BE32-E72D297353CC}">
              <c16:uniqueId val="{00000343-9EF1-9D44-9627-5FB973DAC18F}"/>
            </c:ext>
          </c:extLst>
        </c:ser>
        <c:ser>
          <c:idx val="55"/>
          <c:order val="55"/>
          <c:tx>
            <c:strRef>
              <c:f>'pivot tables &amp; charts'!$BR$108:$BR$109</c:f>
              <c:strCache>
                <c:ptCount val="1"/>
                <c:pt idx="0">
                  <c:v>Roxy</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charts'!$BR$110:$BR$115</c:f>
              <c:numCache>
                <c:formatCode>0</c:formatCode>
                <c:ptCount val="5"/>
                <c:pt idx="2">
                  <c:v>1</c:v>
                </c:pt>
                <c:pt idx="3">
                  <c:v>5</c:v>
                </c:pt>
                <c:pt idx="4">
                  <c:v>6</c:v>
                </c:pt>
              </c:numCache>
            </c:numRef>
          </c:val>
          <c:smooth val="0"/>
          <c:extLst>
            <c:ext xmlns:c16="http://schemas.microsoft.com/office/drawing/2014/chart" uri="{C3380CC4-5D6E-409C-BE32-E72D297353CC}">
              <c16:uniqueId val="{00000344-9EF1-9D44-9627-5FB973DAC18F}"/>
            </c:ext>
          </c:extLst>
        </c:ser>
        <c:ser>
          <c:idx val="56"/>
          <c:order val="56"/>
          <c:tx>
            <c:strRef>
              <c:f>'pivot tables &amp; charts'!$BS$108:$BS$109</c:f>
              <c:strCache>
                <c:ptCount val="1"/>
                <c:pt idx="0">
                  <c:v>Aryn K</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charts'!$BS$110:$BS$115</c:f>
              <c:numCache>
                <c:formatCode>0</c:formatCode>
                <c:ptCount val="5"/>
                <c:pt idx="0">
                  <c:v>1</c:v>
                </c:pt>
                <c:pt idx="1">
                  <c:v>1</c:v>
                </c:pt>
                <c:pt idx="3">
                  <c:v>3</c:v>
                </c:pt>
                <c:pt idx="4">
                  <c:v>7</c:v>
                </c:pt>
              </c:numCache>
            </c:numRef>
          </c:val>
          <c:smooth val="0"/>
          <c:extLst>
            <c:ext xmlns:c16="http://schemas.microsoft.com/office/drawing/2014/chart" uri="{C3380CC4-5D6E-409C-BE32-E72D297353CC}">
              <c16:uniqueId val="{00000345-9EF1-9D44-9627-5FB973DAC18F}"/>
            </c:ext>
          </c:extLst>
        </c:ser>
        <c:ser>
          <c:idx val="57"/>
          <c:order val="57"/>
          <c:tx>
            <c:strRef>
              <c:f>'pivot tables &amp; charts'!$BT$108:$BT$109</c:f>
              <c:strCache>
                <c:ptCount val="1"/>
                <c:pt idx="0">
                  <c:v>BCBGeneration</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charts'!$BT$110:$BT$115</c:f>
              <c:numCache>
                <c:formatCode>0</c:formatCode>
                <c:ptCount val="5"/>
                <c:pt idx="2">
                  <c:v>4</c:v>
                </c:pt>
                <c:pt idx="3">
                  <c:v>2</c:v>
                </c:pt>
                <c:pt idx="4">
                  <c:v>5</c:v>
                </c:pt>
              </c:numCache>
            </c:numRef>
          </c:val>
          <c:smooth val="0"/>
          <c:extLst>
            <c:ext xmlns:c16="http://schemas.microsoft.com/office/drawing/2014/chart" uri="{C3380CC4-5D6E-409C-BE32-E72D297353CC}">
              <c16:uniqueId val="{00000346-9EF1-9D44-9627-5FB973DAC18F}"/>
            </c:ext>
          </c:extLst>
        </c:ser>
        <c:ser>
          <c:idx val="58"/>
          <c:order val="58"/>
          <c:tx>
            <c:strRef>
              <c:f>'pivot tables &amp; charts'!$BU$108:$BU$109</c:f>
              <c:strCache>
                <c:ptCount val="1"/>
                <c:pt idx="0">
                  <c:v>Isaac Mizrahi Jeans</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charts'!$BU$110:$BU$115</c:f>
              <c:numCache>
                <c:formatCode>0</c:formatCode>
                <c:ptCount val="5"/>
                <c:pt idx="2">
                  <c:v>4</c:v>
                </c:pt>
                <c:pt idx="3">
                  <c:v>2</c:v>
                </c:pt>
                <c:pt idx="4">
                  <c:v>5</c:v>
                </c:pt>
              </c:numCache>
            </c:numRef>
          </c:val>
          <c:smooth val="0"/>
          <c:extLst>
            <c:ext xmlns:c16="http://schemas.microsoft.com/office/drawing/2014/chart" uri="{C3380CC4-5D6E-409C-BE32-E72D297353CC}">
              <c16:uniqueId val="{00000347-9EF1-9D44-9627-5FB973DAC18F}"/>
            </c:ext>
          </c:extLst>
        </c:ser>
        <c:ser>
          <c:idx val="59"/>
          <c:order val="59"/>
          <c:tx>
            <c:strRef>
              <c:f>'pivot tables &amp; charts'!$BV$108:$BV$109</c:f>
              <c:strCache>
                <c:ptCount val="1"/>
                <c:pt idx="0">
                  <c:v>Next Level Apparel</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charts'!$BV$110:$BV$115</c:f>
              <c:numCache>
                <c:formatCode>0</c:formatCode>
                <c:ptCount val="5"/>
                <c:pt idx="2">
                  <c:v>5</c:v>
                </c:pt>
                <c:pt idx="3">
                  <c:v>4</c:v>
                </c:pt>
                <c:pt idx="4">
                  <c:v>1</c:v>
                </c:pt>
              </c:numCache>
            </c:numRef>
          </c:val>
          <c:smooth val="0"/>
          <c:extLst>
            <c:ext xmlns:c16="http://schemas.microsoft.com/office/drawing/2014/chart" uri="{C3380CC4-5D6E-409C-BE32-E72D297353CC}">
              <c16:uniqueId val="{00000348-9EF1-9D44-9627-5FB973DAC18F}"/>
            </c:ext>
          </c:extLst>
        </c:ser>
        <c:ser>
          <c:idx val="60"/>
          <c:order val="60"/>
          <c:tx>
            <c:strRef>
              <c:f>'pivot tables &amp; charts'!$BW$108:$BW$109</c:f>
              <c:strCache>
                <c:ptCount val="1"/>
                <c:pt idx="0">
                  <c:v>Plenty by Tracy Reese</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charts'!$BW$110:$BW$115</c:f>
              <c:numCache>
                <c:formatCode>0</c:formatCode>
                <c:ptCount val="5"/>
                <c:pt idx="0">
                  <c:v>1</c:v>
                </c:pt>
                <c:pt idx="2">
                  <c:v>2</c:v>
                </c:pt>
                <c:pt idx="3">
                  <c:v>3</c:v>
                </c:pt>
                <c:pt idx="4">
                  <c:v>4</c:v>
                </c:pt>
              </c:numCache>
            </c:numRef>
          </c:val>
          <c:smooth val="0"/>
          <c:extLst>
            <c:ext xmlns:c16="http://schemas.microsoft.com/office/drawing/2014/chart" uri="{C3380CC4-5D6E-409C-BE32-E72D297353CC}">
              <c16:uniqueId val="{00000349-9EF1-9D44-9627-5FB973DAC18F}"/>
            </c:ext>
          </c:extLst>
        </c:ser>
        <c:ser>
          <c:idx val="61"/>
          <c:order val="61"/>
          <c:tx>
            <c:strRef>
              <c:f>'pivot tables &amp; charts'!$BX$108:$BX$109</c:f>
              <c:strCache>
                <c:ptCount val="1"/>
                <c:pt idx="0">
                  <c:v>Walking Dead</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charts'!$BX$110:$BX$115</c:f>
              <c:numCache>
                <c:formatCode>0</c:formatCode>
                <c:ptCount val="5"/>
                <c:pt idx="1">
                  <c:v>1</c:v>
                </c:pt>
                <c:pt idx="2">
                  <c:v>1</c:v>
                </c:pt>
                <c:pt idx="3">
                  <c:v>4</c:v>
                </c:pt>
                <c:pt idx="4">
                  <c:v>4</c:v>
                </c:pt>
              </c:numCache>
            </c:numRef>
          </c:val>
          <c:smooth val="0"/>
          <c:extLst>
            <c:ext xmlns:c16="http://schemas.microsoft.com/office/drawing/2014/chart" uri="{C3380CC4-5D6E-409C-BE32-E72D297353CC}">
              <c16:uniqueId val="{0000034A-9EF1-9D44-9627-5FB973DAC18F}"/>
            </c:ext>
          </c:extLst>
        </c:ser>
        <c:ser>
          <c:idx val="62"/>
          <c:order val="62"/>
          <c:tx>
            <c:strRef>
              <c:f>'pivot tables &amp; charts'!$BY$108:$BY$109</c:f>
              <c:strCache>
                <c:ptCount val="1"/>
                <c:pt idx="0">
                  <c:v>Patterson J. Kincaid</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charts'!$BY$110:$BY$115</c:f>
              <c:numCache>
                <c:formatCode>0</c:formatCode>
                <c:ptCount val="5"/>
                <c:pt idx="1">
                  <c:v>4</c:v>
                </c:pt>
                <c:pt idx="2">
                  <c:v>3</c:v>
                </c:pt>
                <c:pt idx="3">
                  <c:v>2</c:v>
                </c:pt>
                <c:pt idx="4">
                  <c:v>1</c:v>
                </c:pt>
              </c:numCache>
            </c:numRef>
          </c:val>
          <c:smooth val="0"/>
          <c:extLst>
            <c:ext xmlns:c16="http://schemas.microsoft.com/office/drawing/2014/chart" uri="{C3380CC4-5D6E-409C-BE32-E72D297353CC}">
              <c16:uniqueId val="{0000034B-9EF1-9D44-9627-5FB973DAC18F}"/>
            </c:ext>
          </c:extLst>
        </c:ser>
        <c:ser>
          <c:idx val="63"/>
          <c:order val="63"/>
          <c:tx>
            <c:strRef>
              <c:f>'pivot tables &amp; charts'!$BZ$108:$BZ$109</c:f>
              <c:strCache>
                <c:ptCount val="1"/>
                <c:pt idx="0">
                  <c:v>Dickies Girl</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charts'!$BZ$110:$BZ$115</c:f>
              <c:numCache>
                <c:formatCode>0</c:formatCode>
                <c:ptCount val="5"/>
                <c:pt idx="1">
                  <c:v>1</c:v>
                </c:pt>
                <c:pt idx="2">
                  <c:v>1</c:v>
                </c:pt>
                <c:pt idx="3">
                  <c:v>3</c:v>
                </c:pt>
                <c:pt idx="4">
                  <c:v>5</c:v>
                </c:pt>
              </c:numCache>
            </c:numRef>
          </c:val>
          <c:smooth val="0"/>
          <c:extLst>
            <c:ext xmlns:c16="http://schemas.microsoft.com/office/drawing/2014/chart" uri="{C3380CC4-5D6E-409C-BE32-E72D297353CC}">
              <c16:uniqueId val="{0000034C-9EF1-9D44-9627-5FB973DAC18F}"/>
            </c:ext>
          </c:extLst>
        </c:ser>
        <c:ser>
          <c:idx val="64"/>
          <c:order val="64"/>
          <c:tx>
            <c:strRef>
              <c:f>'pivot tables &amp; charts'!$CA$108:$CA$109</c:f>
              <c:strCache>
                <c:ptCount val="1"/>
                <c:pt idx="0">
                  <c:v>Champion</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charts'!$CA$110:$CA$115</c:f>
              <c:numCache>
                <c:formatCode>0</c:formatCode>
                <c:ptCount val="5"/>
                <c:pt idx="0">
                  <c:v>1</c:v>
                </c:pt>
                <c:pt idx="2">
                  <c:v>2</c:v>
                </c:pt>
                <c:pt idx="3">
                  <c:v>3</c:v>
                </c:pt>
                <c:pt idx="4">
                  <c:v>4</c:v>
                </c:pt>
              </c:numCache>
            </c:numRef>
          </c:val>
          <c:smooth val="0"/>
          <c:extLst>
            <c:ext xmlns:c16="http://schemas.microsoft.com/office/drawing/2014/chart" uri="{C3380CC4-5D6E-409C-BE32-E72D297353CC}">
              <c16:uniqueId val="{0000034D-9EF1-9D44-9627-5FB973DAC18F}"/>
            </c:ext>
          </c:extLst>
        </c:ser>
        <c:ser>
          <c:idx val="65"/>
          <c:order val="65"/>
          <c:tx>
            <c:strRef>
              <c:f>'pivot tables &amp; charts'!$CB$108:$CB$109</c:f>
              <c:strCache>
                <c:ptCount val="1"/>
                <c:pt idx="0">
                  <c:v>Woolrich</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charts'!$CB$110:$CB$115</c:f>
              <c:numCache>
                <c:formatCode>0</c:formatCode>
                <c:ptCount val="5"/>
                <c:pt idx="2">
                  <c:v>2</c:v>
                </c:pt>
                <c:pt idx="3">
                  <c:v>5</c:v>
                </c:pt>
                <c:pt idx="4">
                  <c:v>2</c:v>
                </c:pt>
              </c:numCache>
            </c:numRef>
          </c:val>
          <c:smooth val="0"/>
          <c:extLst>
            <c:ext xmlns:c16="http://schemas.microsoft.com/office/drawing/2014/chart" uri="{C3380CC4-5D6E-409C-BE32-E72D297353CC}">
              <c16:uniqueId val="{0000034E-9EF1-9D44-9627-5FB973DAC18F}"/>
            </c:ext>
          </c:extLst>
        </c:ser>
        <c:ser>
          <c:idx val="66"/>
          <c:order val="66"/>
          <c:tx>
            <c:strRef>
              <c:f>'pivot tables &amp; charts'!$CC$108:$CC$109</c:f>
              <c:strCache>
                <c:ptCount val="1"/>
                <c:pt idx="0">
                  <c:v>Pendleton</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charts'!$CC$110:$CC$115</c:f>
              <c:numCache>
                <c:formatCode>0</c:formatCode>
                <c:ptCount val="5"/>
                <c:pt idx="0">
                  <c:v>1</c:v>
                </c:pt>
                <c:pt idx="1">
                  <c:v>1</c:v>
                </c:pt>
                <c:pt idx="3">
                  <c:v>1</c:v>
                </c:pt>
                <c:pt idx="4">
                  <c:v>6</c:v>
                </c:pt>
              </c:numCache>
            </c:numRef>
          </c:val>
          <c:smooth val="0"/>
          <c:extLst>
            <c:ext xmlns:c16="http://schemas.microsoft.com/office/drawing/2014/chart" uri="{C3380CC4-5D6E-409C-BE32-E72D297353CC}">
              <c16:uniqueId val="{0000034F-9EF1-9D44-9627-5FB973DAC18F}"/>
            </c:ext>
          </c:extLst>
        </c:ser>
        <c:ser>
          <c:idx val="67"/>
          <c:order val="67"/>
          <c:tx>
            <c:strRef>
              <c:f>'pivot tables &amp; charts'!$CD$108:$CD$109</c:f>
              <c:strCache>
                <c:ptCount val="1"/>
                <c:pt idx="0">
                  <c:v>Southpole</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charts'!$CD$110:$CD$115</c:f>
              <c:numCache>
                <c:formatCode>0</c:formatCode>
                <c:ptCount val="5"/>
                <c:pt idx="2">
                  <c:v>2</c:v>
                </c:pt>
                <c:pt idx="3">
                  <c:v>3</c:v>
                </c:pt>
                <c:pt idx="4">
                  <c:v>4</c:v>
                </c:pt>
              </c:numCache>
            </c:numRef>
          </c:val>
          <c:smooth val="0"/>
          <c:extLst>
            <c:ext xmlns:c16="http://schemas.microsoft.com/office/drawing/2014/chart" uri="{C3380CC4-5D6E-409C-BE32-E72D297353CC}">
              <c16:uniqueId val="{00000350-9EF1-9D44-9627-5FB973DAC18F}"/>
            </c:ext>
          </c:extLst>
        </c:ser>
        <c:ser>
          <c:idx val="68"/>
          <c:order val="68"/>
          <c:tx>
            <c:strRef>
              <c:f>'pivot tables &amp; charts'!$CE$108:$CE$109</c:f>
              <c:strCache>
                <c:ptCount val="1"/>
                <c:pt idx="0">
                  <c:v>Harry Potter</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charts'!$CE$110:$CE$115</c:f>
              <c:numCache>
                <c:formatCode>0</c:formatCode>
                <c:ptCount val="5"/>
                <c:pt idx="2">
                  <c:v>2</c:v>
                </c:pt>
                <c:pt idx="3">
                  <c:v>4</c:v>
                </c:pt>
                <c:pt idx="4">
                  <c:v>3</c:v>
                </c:pt>
              </c:numCache>
            </c:numRef>
          </c:val>
          <c:smooth val="0"/>
          <c:extLst>
            <c:ext xmlns:c16="http://schemas.microsoft.com/office/drawing/2014/chart" uri="{C3380CC4-5D6E-409C-BE32-E72D297353CC}">
              <c16:uniqueId val="{00000351-9EF1-9D44-9627-5FB973DAC18F}"/>
            </c:ext>
          </c:extLst>
        </c:ser>
        <c:ser>
          <c:idx val="69"/>
          <c:order val="69"/>
          <c:tx>
            <c:strRef>
              <c:f>'pivot tables &amp; charts'!$CF$108:$CF$109</c:f>
              <c:strCache>
                <c:ptCount val="1"/>
                <c:pt idx="0">
                  <c:v>Gildan</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charts'!$CF$110:$CF$115</c:f>
              <c:numCache>
                <c:formatCode>0</c:formatCode>
                <c:ptCount val="5"/>
                <c:pt idx="0">
                  <c:v>1</c:v>
                </c:pt>
                <c:pt idx="3">
                  <c:v>3</c:v>
                </c:pt>
                <c:pt idx="4">
                  <c:v>5</c:v>
                </c:pt>
              </c:numCache>
            </c:numRef>
          </c:val>
          <c:smooth val="0"/>
          <c:extLst>
            <c:ext xmlns:c16="http://schemas.microsoft.com/office/drawing/2014/chart" uri="{C3380CC4-5D6E-409C-BE32-E72D297353CC}">
              <c16:uniqueId val="{00000352-9EF1-9D44-9627-5FB973DAC18F}"/>
            </c:ext>
          </c:extLst>
        </c:ser>
        <c:ser>
          <c:idx val="70"/>
          <c:order val="70"/>
          <c:tx>
            <c:strRef>
              <c:f>'pivot tables &amp; charts'!$CG$108:$CG$109</c:f>
              <c:strCache>
                <c:ptCount val="1"/>
                <c:pt idx="0">
                  <c:v>Samanthas Style Shoppe</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charts'!$CG$110:$CG$115</c:f>
              <c:numCache>
                <c:formatCode>0</c:formatCode>
                <c:ptCount val="5"/>
                <c:pt idx="2">
                  <c:v>4</c:v>
                </c:pt>
                <c:pt idx="3">
                  <c:v>2</c:v>
                </c:pt>
                <c:pt idx="4">
                  <c:v>3</c:v>
                </c:pt>
              </c:numCache>
            </c:numRef>
          </c:val>
          <c:smooth val="0"/>
          <c:extLst>
            <c:ext xmlns:c16="http://schemas.microsoft.com/office/drawing/2014/chart" uri="{C3380CC4-5D6E-409C-BE32-E72D297353CC}">
              <c16:uniqueId val="{00000353-9EF1-9D44-9627-5FB973DAC18F}"/>
            </c:ext>
          </c:extLst>
        </c:ser>
        <c:ser>
          <c:idx val="71"/>
          <c:order val="71"/>
          <c:tx>
            <c:strRef>
              <c:f>'pivot tables &amp; charts'!$CH$108:$CH$109</c:f>
              <c:strCache>
                <c:ptCount val="1"/>
                <c:pt idx="0">
                  <c:v>Zenana</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charts'!$CH$110:$CH$115</c:f>
              <c:numCache>
                <c:formatCode>0</c:formatCode>
                <c:ptCount val="5"/>
                <c:pt idx="2">
                  <c:v>1</c:v>
                </c:pt>
                <c:pt idx="3">
                  <c:v>2</c:v>
                </c:pt>
                <c:pt idx="4">
                  <c:v>6</c:v>
                </c:pt>
              </c:numCache>
            </c:numRef>
          </c:val>
          <c:smooth val="0"/>
          <c:extLst>
            <c:ext xmlns:c16="http://schemas.microsoft.com/office/drawing/2014/chart" uri="{C3380CC4-5D6E-409C-BE32-E72D297353CC}">
              <c16:uniqueId val="{00000354-9EF1-9D44-9627-5FB973DAC18F}"/>
            </c:ext>
          </c:extLst>
        </c:ser>
        <c:ser>
          <c:idx val="72"/>
          <c:order val="72"/>
          <c:tx>
            <c:strRef>
              <c:f>'pivot tables &amp; charts'!$CI$108:$CI$109</c:f>
              <c:strCache>
                <c:ptCount val="1"/>
                <c:pt idx="0">
                  <c:v>Dickies</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charts'!$CI$110:$CI$115</c:f>
              <c:numCache>
                <c:formatCode>0</c:formatCode>
                <c:ptCount val="5"/>
                <c:pt idx="1">
                  <c:v>1</c:v>
                </c:pt>
                <c:pt idx="2">
                  <c:v>3</c:v>
                </c:pt>
                <c:pt idx="4">
                  <c:v>5</c:v>
                </c:pt>
              </c:numCache>
            </c:numRef>
          </c:val>
          <c:smooth val="0"/>
          <c:extLst>
            <c:ext xmlns:c16="http://schemas.microsoft.com/office/drawing/2014/chart" uri="{C3380CC4-5D6E-409C-BE32-E72D297353CC}">
              <c16:uniqueId val="{00000355-9EF1-9D44-9627-5FB973DAC18F}"/>
            </c:ext>
          </c:extLst>
        </c:ser>
        <c:ser>
          <c:idx val="73"/>
          <c:order val="73"/>
          <c:tx>
            <c:strRef>
              <c:f>'pivot tables &amp; charts'!$CJ$108:$CJ$109</c:f>
              <c:strCache>
                <c:ptCount val="1"/>
                <c:pt idx="0">
                  <c:v>Tri-Mountain</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charts'!$CJ$110:$CJ$115</c:f>
              <c:numCache>
                <c:formatCode>0</c:formatCode>
                <c:ptCount val="5"/>
                <c:pt idx="3">
                  <c:v>3</c:v>
                </c:pt>
                <c:pt idx="4">
                  <c:v>5</c:v>
                </c:pt>
              </c:numCache>
            </c:numRef>
          </c:val>
          <c:smooth val="0"/>
          <c:extLst>
            <c:ext xmlns:c16="http://schemas.microsoft.com/office/drawing/2014/chart" uri="{C3380CC4-5D6E-409C-BE32-E72D297353CC}">
              <c16:uniqueId val="{00000356-9EF1-9D44-9627-5FB973DAC18F}"/>
            </c:ext>
          </c:extLst>
        </c:ser>
        <c:ser>
          <c:idx val="74"/>
          <c:order val="74"/>
          <c:tx>
            <c:strRef>
              <c:f>'pivot tables &amp; charts'!$CK$108:$CK$109</c:f>
              <c:strCache>
                <c:ptCount val="1"/>
                <c:pt idx="0">
                  <c:v>LNA</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charts'!$CK$110:$CK$115</c:f>
              <c:numCache>
                <c:formatCode>0</c:formatCode>
                <c:ptCount val="5"/>
                <c:pt idx="1">
                  <c:v>2</c:v>
                </c:pt>
                <c:pt idx="2">
                  <c:v>2</c:v>
                </c:pt>
                <c:pt idx="4">
                  <c:v>4</c:v>
                </c:pt>
              </c:numCache>
            </c:numRef>
          </c:val>
          <c:smooth val="0"/>
          <c:extLst>
            <c:ext xmlns:c16="http://schemas.microsoft.com/office/drawing/2014/chart" uri="{C3380CC4-5D6E-409C-BE32-E72D297353CC}">
              <c16:uniqueId val="{00000357-9EF1-9D44-9627-5FB973DAC18F}"/>
            </c:ext>
          </c:extLst>
        </c:ser>
        <c:ser>
          <c:idx val="75"/>
          <c:order val="75"/>
          <c:tx>
            <c:strRef>
              <c:f>'pivot tables &amp; charts'!$CL$108:$CL$109</c:f>
              <c:strCache>
                <c:ptCount val="1"/>
                <c:pt idx="0">
                  <c:v>Vocal</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charts'!$CL$110:$CL$115</c:f>
              <c:numCache>
                <c:formatCode>0</c:formatCode>
                <c:ptCount val="5"/>
                <c:pt idx="1">
                  <c:v>1</c:v>
                </c:pt>
                <c:pt idx="2">
                  <c:v>1</c:v>
                </c:pt>
                <c:pt idx="3">
                  <c:v>3</c:v>
                </c:pt>
                <c:pt idx="4">
                  <c:v>3</c:v>
                </c:pt>
              </c:numCache>
            </c:numRef>
          </c:val>
          <c:smooth val="0"/>
          <c:extLst>
            <c:ext xmlns:c16="http://schemas.microsoft.com/office/drawing/2014/chart" uri="{C3380CC4-5D6E-409C-BE32-E72D297353CC}">
              <c16:uniqueId val="{00000358-9EF1-9D44-9627-5FB973DAC18F}"/>
            </c:ext>
          </c:extLst>
        </c:ser>
        <c:ser>
          <c:idx val="76"/>
          <c:order val="76"/>
          <c:tx>
            <c:strRef>
              <c:f>'pivot tables &amp; charts'!$CM$108:$CM$109</c:f>
              <c:strCache>
                <c:ptCount val="1"/>
                <c:pt idx="0">
                  <c:v>LAT Sportswear</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charts'!$CM$110:$CM$115</c:f>
              <c:numCache>
                <c:formatCode>0</c:formatCode>
                <c:ptCount val="5"/>
                <c:pt idx="1">
                  <c:v>1</c:v>
                </c:pt>
                <c:pt idx="2">
                  <c:v>2</c:v>
                </c:pt>
                <c:pt idx="3">
                  <c:v>3</c:v>
                </c:pt>
                <c:pt idx="4">
                  <c:v>2</c:v>
                </c:pt>
              </c:numCache>
            </c:numRef>
          </c:val>
          <c:smooth val="0"/>
          <c:extLst>
            <c:ext xmlns:c16="http://schemas.microsoft.com/office/drawing/2014/chart" uri="{C3380CC4-5D6E-409C-BE32-E72D297353CC}">
              <c16:uniqueId val="{00000359-9EF1-9D44-9627-5FB973DAC18F}"/>
            </c:ext>
          </c:extLst>
        </c:ser>
        <c:ser>
          <c:idx val="77"/>
          <c:order val="77"/>
          <c:tx>
            <c:strRef>
              <c:f>'pivot tables &amp; charts'!$CN$108:$CN$109</c:f>
              <c:strCache>
                <c:ptCount val="1"/>
                <c:pt idx="0">
                  <c:v>MANGO</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charts'!$CN$110:$CN$115</c:f>
              <c:numCache>
                <c:formatCode>0</c:formatCode>
                <c:ptCount val="5"/>
                <c:pt idx="2">
                  <c:v>2</c:v>
                </c:pt>
                <c:pt idx="3">
                  <c:v>3</c:v>
                </c:pt>
                <c:pt idx="4">
                  <c:v>3</c:v>
                </c:pt>
              </c:numCache>
            </c:numRef>
          </c:val>
          <c:smooth val="0"/>
          <c:extLst>
            <c:ext xmlns:c16="http://schemas.microsoft.com/office/drawing/2014/chart" uri="{C3380CC4-5D6E-409C-BE32-E72D297353CC}">
              <c16:uniqueId val="{0000035A-9EF1-9D44-9627-5FB973DAC18F}"/>
            </c:ext>
          </c:extLst>
        </c:ser>
        <c:ser>
          <c:idx val="78"/>
          <c:order val="78"/>
          <c:tx>
            <c:strRef>
              <c:f>'pivot tables &amp; charts'!$CO$108:$CO$109</c:f>
              <c:strCache>
                <c:ptCount val="1"/>
                <c:pt idx="0">
                  <c:v>Robert Rodriguez</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charts'!$CO$110:$CO$115</c:f>
              <c:numCache>
                <c:formatCode>0</c:formatCode>
                <c:ptCount val="5"/>
                <c:pt idx="1">
                  <c:v>2</c:v>
                </c:pt>
                <c:pt idx="3">
                  <c:v>2</c:v>
                </c:pt>
                <c:pt idx="4">
                  <c:v>4</c:v>
                </c:pt>
              </c:numCache>
            </c:numRef>
          </c:val>
          <c:smooth val="0"/>
          <c:extLst>
            <c:ext xmlns:c16="http://schemas.microsoft.com/office/drawing/2014/chart" uri="{C3380CC4-5D6E-409C-BE32-E72D297353CC}">
              <c16:uniqueId val="{0000035B-9EF1-9D44-9627-5FB973DAC18F}"/>
            </c:ext>
          </c:extLst>
        </c:ser>
        <c:ser>
          <c:idx val="79"/>
          <c:order val="79"/>
          <c:tx>
            <c:strRef>
              <c:f>'pivot tables &amp; charts'!$CP$108:$CP$109</c:f>
              <c:strCache>
                <c:ptCount val="1"/>
                <c:pt idx="0">
                  <c:v>UltraClub</c:v>
                </c:pt>
              </c:strCache>
            </c:strRef>
          </c:tx>
          <c:spPr>
            <a:ln w="28575" cap="rnd">
              <a:solidFill>
                <a:schemeClr val="accent2">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charts'!$CP$110:$CP$115</c:f>
              <c:numCache>
                <c:formatCode>0</c:formatCode>
                <c:ptCount val="5"/>
                <c:pt idx="2">
                  <c:v>2</c:v>
                </c:pt>
                <c:pt idx="3">
                  <c:v>1</c:v>
                </c:pt>
                <c:pt idx="4">
                  <c:v>5</c:v>
                </c:pt>
              </c:numCache>
            </c:numRef>
          </c:val>
          <c:smooth val="0"/>
          <c:extLst>
            <c:ext xmlns:c16="http://schemas.microsoft.com/office/drawing/2014/chart" uri="{C3380CC4-5D6E-409C-BE32-E72D297353CC}">
              <c16:uniqueId val="{0000035C-9EF1-9D44-9627-5FB973DAC18F}"/>
            </c:ext>
          </c:extLst>
        </c:ser>
        <c:ser>
          <c:idx val="80"/>
          <c:order val="80"/>
          <c:tx>
            <c:strRef>
              <c:f>'pivot tables &amp; charts'!$CQ$108:$CQ$109</c:f>
              <c:strCache>
                <c:ptCount val="1"/>
                <c:pt idx="0">
                  <c:v>Ayurvastram</c:v>
                </c:pt>
              </c:strCache>
            </c:strRef>
          </c:tx>
          <c:spPr>
            <a:ln w="28575" cap="rnd">
              <a:solidFill>
                <a:schemeClr val="accent3">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charts'!$CQ$110:$CQ$115</c:f>
              <c:numCache>
                <c:formatCode>0</c:formatCode>
                <c:ptCount val="5"/>
                <c:pt idx="1">
                  <c:v>1</c:v>
                </c:pt>
                <c:pt idx="2">
                  <c:v>2</c:v>
                </c:pt>
                <c:pt idx="3">
                  <c:v>3</c:v>
                </c:pt>
                <c:pt idx="4">
                  <c:v>2</c:v>
                </c:pt>
              </c:numCache>
            </c:numRef>
          </c:val>
          <c:smooth val="0"/>
          <c:extLst>
            <c:ext xmlns:c16="http://schemas.microsoft.com/office/drawing/2014/chart" uri="{C3380CC4-5D6E-409C-BE32-E72D297353CC}">
              <c16:uniqueId val="{0000035D-9EF1-9D44-9627-5FB973DAC18F}"/>
            </c:ext>
          </c:extLst>
        </c:ser>
        <c:ser>
          <c:idx val="81"/>
          <c:order val="81"/>
          <c:tx>
            <c:strRef>
              <c:f>'pivot tables &amp; charts'!$CR$108:$CR$109</c:f>
              <c:strCache>
                <c:ptCount val="1"/>
                <c:pt idx="0">
                  <c:v>Harvard Square</c:v>
                </c:pt>
              </c:strCache>
            </c:strRef>
          </c:tx>
          <c:spPr>
            <a:ln w="28575" cap="rnd">
              <a:solidFill>
                <a:schemeClr val="accent4">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charts'!$CR$110:$CR$115</c:f>
              <c:numCache>
                <c:formatCode>0</c:formatCode>
                <c:ptCount val="5"/>
                <c:pt idx="0">
                  <c:v>1</c:v>
                </c:pt>
                <c:pt idx="2">
                  <c:v>1</c:v>
                </c:pt>
                <c:pt idx="3">
                  <c:v>1</c:v>
                </c:pt>
                <c:pt idx="4">
                  <c:v>5</c:v>
                </c:pt>
              </c:numCache>
            </c:numRef>
          </c:val>
          <c:smooth val="0"/>
          <c:extLst>
            <c:ext xmlns:c16="http://schemas.microsoft.com/office/drawing/2014/chart" uri="{C3380CC4-5D6E-409C-BE32-E72D297353CC}">
              <c16:uniqueId val="{0000035E-9EF1-9D44-9627-5FB973DAC18F}"/>
            </c:ext>
          </c:extLst>
        </c:ser>
        <c:ser>
          <c:idx val="82"/>
          <c:order val="82"/>
          <c:tx>
            <c:strRef>
              <c:f>'pivot tables &amp; charts'!$CS$108:$CS$109</c:f>
              <c:strCache>
                <c:ptCount val="1"/>
                <c:pt idx="0">
                  <c:v>Nike</c:v>
                </c:pt>
              </c:strCache>
            </c:strRef>
          </c:tx>
          <c:spPr>
            <a:ln w="28575" cap="rnd">
              <a:solidFill>
                <a:schemeClr val="accent5">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charts'!$CS$110:$CS$115</c:f>
              <c:numCache>
                <c:formatCode>0</c:formatCode>
                <c:ptCount val="5"/>
                <c:pt idx="1">
                  <c:v>1</c:v>
                </c:pt>
                <c:pt idx="2">
                  <c:v>1</c:v>
                </c:pt>
                <c:pt idx="3">
                  <c:v>3</c:v>
                </c:pt>
                <c:pt idx="4">
                  <c:v>3</c:v>
                </c:pt>
              </c:numCache>
            </c:numRef>
          </c:val>
          <c:smooth val="0"/>
          <c:extLst>
            <c:ext xmlns:c16="http://schemas.microsoft.com/office/drawing/2014/chart" uri="{C3380CC4-5D6E-409C-BE32-E72D297353CC}">
              <c16:uniqueId val="{0000035F-9EF1-9D44-9627-5FB973DAC18F}"/>
            </c:ext>
          </c:extLst>
        </c:ser>
        <c:ser>
          <c:idx val="83"/>
          <c:order val="83"/>
          <c:tx>
            <c:strRef>
              <c:f>'pivot tables &amp; charts'!$CT$108:$CT$109</c:f>
              <c:strCache>
                <c:ptCount val="1"/>
                <c:pt idx="0">
                  <c:v>Out of Print</c:v>
                </c:pt>
              </c:strCache>
            </c:strRef>
          </c:tx>
          <c:spPr>
            <a:ln w="28575" cap="rnd">
              <a:solidFill>
                <a:schemeClr val="accent6">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charts'!$CT$110:$CT$115</c:f>
              <c:numCache>
                <c:formatCode>0</c:formatCode>
                <c:ptCount val="5"/>
                <c:pt idx="2">
                  <c:v>3</c:v>
                </c:pt>
                <c:pt idx="3">
                  <c:v>2</c:v>
                </c:pt>
                <c:pt idx="4">
                  <c:v>3</c:v>
                </c:pt>
              </c:numCache>
            </c:numRef>
          </c:val>
          <c:smooth val="0"/>
          <c:extLst>
            <c:ext xmlns:c16="http://schemas.microsoft.com/office/drawing/2014/chart" uri="{C3380CC4-5D6E-409C-BE32-E72D297353CC}">
              <c16:uniqueId val="{00000360-9EF1-9D44-9627-5FB973DAC18F}"/>
            </c:ext>
          </c:extLst>
        </c:ser>
        <c:ser>
          <c:idx val="84"/>
          <c:order val="84"/>
          <c:tx>
            <c:strRef>
              <c:f>'pivot tables &amp; charts'!$CU$108:$CU$109</c:f>
              <c:strCache>
                <c:ptCount val="1"/>
                <c:pt idx="0">
                  <c:v>Ecko Red</c:v>
                </c:pt>
              </c:strCache>
            </c:strRef>
          </c:tx>
          <c:spPr>
            <a:ln w="28575" cap="rnd">
              <a:solidFill>
                <a:schemeClr val="accent1">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charts'!$CU$110:$CU$115</c:f>
              <c:numCache>
                <c:formatCode>0</c:formatCode>
                <c:ptCount val="5"/>
                <c:pt idx="2">
                  <c:v>1</c:v>
                </c:pt>
                <c:pt idx="3">
                  <c:v>4</c:v>
                </c:pt>
                <c:pt idx="4">
                  <c:v>2</c:v>
                </c:pt>
              </c:numCache>
            </c:numRef>
          </c:val>
          <c:smooth val="0"/>
          <c:extLst>
            <c:ext xmlns:c16="http://schemas.microsoft.com/office/drawing/2014/chart" uri="{C3380CC4-5D6E-409C-BE32-E72D297353CC}">
              <c16:uniqueId val="{00000361-9EF1-9D44-9627-5FB973DAC18F}"/>
            </c:ext>
          </c:extLst>
        </c:ser>
        <c:ser>
          <c:idx val="85"/>
          <c:order val="85"/>
          <c:tx>
            <c:strRef>
              <c:f>'pivot tables &amp; charts'!$CV$108:$CV$109</c:f>
              <c:strCache>
                <c:ptCount val="1"/>
                <c:pt idx="0">
                  <c:v>Doctor Who</c:v>
                </c:pt>
              </c:strCache>
            </c:strRef>
          </c:tx>
          <c:spPr>
            <a:ln w="28575" cap="rnd">
              <a:solidFill>
                <a:schemeClr val="accent2">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charts'!$CV$110:$CV$115</c:f>
              <c:numCache>
                <c:formatCode>0</c:formatCode>
                <c:ptCount val="5"/>
                <c:pt idx="2">
                  <c:v>1</c:v>
                </c:pt>
                <c:pt idx="3">
                  <c:v>4</c:v>
                </c:pt>
                <c:pt idx="4">
                  <c:v>2</c:v>
                </c:pt>
              </c:numCache>
            </c:numRef>
          </c:val>
          <c:smooth val="0"/>
          <c:extLst>
            <c:ext xmlns:c16="http://schemas.microsoft.com/office/drawing/2014/chart" uri="{C3380CC4-5D6E-409C-BE32-E72D297353CC}">
              <c16:uniqueId val="{00000362-9EF1-9D44-9627-5FB973DAC18F}"/>
            </c:ext>
          </c:extLst>
        </c:ser>
        <c:ser>
          <c:idx val="86"/>
          <c:order val="86"/>
          <c:tx>
            <c:strRef>
              <c:f>'pivot tables &amp; charts'!$CW$108:$CW$109</c:f>
              <c:strCache>
                <c:ptCount val="1"/>
                <c:pt idx="0">
                  <c:v>Joe's Jeans</c:v>
                </c:pt>
              </c:strCache>
            </c:strRef>
          </c:tx>
          <c:spPr>
            <a:ln w="28575" cap="rnd">
              <a:solidFill>
                <a:schemeClr val="accent3">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charts'!$CW$110:$CW$115</c:f>
              <c:numCache>
                <c:formatCode>0</c:formatCode>
                <c:ptCount val="5"/>
                <c:pt idx="0">
                  <c:v>1</c:v>
                </c:pt>
                <c:pt idx="2">
                  <c:v>3</c:v>
                </c:pt>
                <c:pt idx="3">
                  <c:v>1</c:v>
                </c:pt>
                <c:pt idx="4">
                  <c:v>2</c:v>
                </c:pt>
              </c:numCache>
            </c:numRef>
          </c:val>
          <c:smooth val="0"/>
          <c:extLst>
            <c:ext xmlns:c16="http://schemas.microsoft.com/office/drawing/2014/chart" uri="{C3380CC4-5D6E-409C-BE32-E72D297353CC}">
              <c16:uniqueId val="{00000363-9EF1-9D44-9627-5FB973DAC18F}"/>
            </c:ext>
          </c:extLst>
        </c:ser>
        <c:ser>
          <c:idx val="87"/>
          <c:order val="87"/>
          <c:tx>
            <c:strRef>
              <c:f>'pivot tables &amp; charts'!$CX$108:$CX$109</c:f>
              <c:strCache>
                <c:ptCount val="1"/>
                <c:pt idx="0">
                  <c:v>KUT from the Kloth</c:v>
                </c:pt>
              </c:strCache>
            </c:strRef>
          </c:tx>
          <c:spPr>
            <a:ln w="28575" cap="rnd">
              <a:solidFill>
                <a:schemeClr val="accent4">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charts'!$CX$110:$CX$115</c:f>
              <c:numCache>
                <c:formatCode>0</c:formatCode>
                <c:ptCount val="5"/>
                <c:pt idx="1">
                  <c:v>1</c:v>
                </c:pt>
                <c:pt idx="2">
                  <c:v>3</c:v>
                </c:pt>
                <c:pt idx="4">
                  <c:v>3</c:v>
                </c:pt>
              </c:numCache>
            </c:numRef>
          </c:val>
          <c:smooth val="0"/>
          <c:extLst>
            <c:ext xmlns:c16="http://schemas.microsoft.com/office/drawing/2014/chart" uri="{C3380CC4-5D6E-409C-BE32-E72D297353CC}">
              <c16:uniqueId val="{00000364-9EF1-9D44-9627-5FB973DAC18F}"/>
            </c:ext>
          </c:extLst>
        </c:ser>
        <c:ser>
          <c:idx val="88"/>
          <c:order val="88"/>
          <c:tx>
            <c:strRef>
              <c:f>'pivot tables &amp; charts'!$CY$108:$CY$109</c:f>
              <c:strCache>
                <c:ptCount val="1"/>
                <c:pt idx="0">
                  <c:v>WESC</c:v>
                </c:pt>
              </c:strCache>
            </c:strRef>
          </c:tx>
          <c:spPr>
            <a:ln w="28575" cap="rnd">
              <a:solidFill>
                <a:schemeClr val="accent5">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charts'!$CY$110:$CY$115</c:f>
              <c:numCache>
                <c:formatCode>0</c:formatCode>
                <c:ptCount val="5"/>
                <c:pt idx="2">
                  <c:v>2</c:v>
                </c:pt>
                <c:pt idx="3">
                  <c:v>2</c:v>
                </c:pt>
                <c:pt idx="4">
                  <c:v>3</c:v>
                </c:pt>
              </c:numCache>
            </c:numRef>
          </c:val>
          <c:smooth val="0"/>
          <c:extLst>
            <c:ext xmlns:c16="http://schemas.microsoft.com/office/drawing/2014/chart" uri="{C3380CC4-5D6E-409C-BE32-E72D297353CC}">
              <c16:uniqueId val="{00000365-9EF1-9D44-9627-5FB973DAC18F}"/>
            </c:ext>
          </c:extLst>
        </c:ser>
        <c:ser>
          <c:idx val="89"/>
          <c:order val="89"/>
          <c:tx>
            <c:strRef>
              <c:f>'pivot tables &amp; charts'!$CZ$108:$CZ$109</c:f>
              <c:strCache>
                <c:ptCount val="1"/>
                <c:pt idx="0">
                  <c:v>Port Authority</c:v>
                </c:pt>
              </c:strCache>
            </c:strRef>
          </c:tx>
          <c:spPr>
            <a:ln w="28575" cap="rnd">
              <a:solidFill>
                <a:schemeClr val="accent6">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charts'!$CZ$110:$CZ$115</c:f>
              <c:numCache>
                <c:formatCode>0</c:formatCode>
                <c:ptCount val="5"/>
                <c:pt idx="1">
                  <c:v>2</c:v>
                </c:pt>
                <c:pt idx="2">
                  <c:v>2</c:v>
                </c:pt>
                <c:pt idx="3">
                  <c:v>1</c:v>
                </c:pt>
                <c:pt idx="4">
                  <c:v>2</c:v>
                </c:pt>
              </c:numCache>
            </c:numRef>
          </c:val>
          <c:smooth val="0"/>
          <c:extLst>
            <c:ext xmlns:c16="http://schemas.microsoft.com/office/drawing/2014/chart" uri="{C3380CC4-5D6E-409C-BE32-E72D297353CC}">
              <c16:uniqueId val="{00000366-9EF1-9D44-9627-5FB973DAC18F}"/>
            </c:ext>
          </c:extLst>
        </c:ser>
        <c:ser>
          <c:idx val="90"/>
          <c:order val="90"/>
          <c:tx>
            <c:strRef>
              <c:f>'pivot tables &amp; charts'!$DA$108:$DA$109</c:f>
              <c:strCache>
                <c:ptCount val="1"/>
                <c:pt idx="0">
                  <c:v>MTC</c:v>
                </c:pt>
              </c:strCache>
            </c:strRef>
          </c:tx>
          <c:spPr>
            <a:ln w="28575" cap="rnd">
              <a:solidFill>
                <a:schemeClr val="accent1">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charts'!$DA$110:$DA$115</c:f>
              <c:numCache>
                <c:formatCode>0</c:formatCode>
                <c:ptCount val="5"/>
                <c:pt idx="1">
                  <c:v>1</c:v>
                </c:pt>
                <c:pt idx="3">
                  <c:v>3</c:v>
                </c:pt>
                <c:pt idx="4">
                  <c:v>3</c:v>
                </c:pt>
              </c:numCache>
            </c:numRef>
          </c:val>
          <c:smooth val="0"/>
          <c:extLst>
            <c:ext xmlns:c16="http://schemas.microsoft.com/office/drawing/2014/chart" uri="{C3380CC4-5D6E-409C-BE32-E72D297353CC}">
              <c16:uniqueId val="{00000367-9EF1-9D44-9627-5FB973DAC18F}"/>
            </c:ext>
          </c:extLst>
        </c:ser>
        <c:ser>
          <c:idx val="91"/>
          <c:order val="91"/>
          <c:tx>
            <c:strRef>
              <c:f>'pivot tables &amp; charts'!$DB$108:$DB$109</c:f>
              <c:strCache>
                <c:ptCount val="1"/>
                <c:pt idx="0">
                  <c:v>Allen Allen</c:v>
                </c:pt>
              </c:strCache>
            </c:strRef>
          </c:tx>
          <c:spPr>
            <a:ln w="28575" cap="rnd">
              <a:solidFill>
                <a:schemeClr val="accent2">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charts'!$DB$110:$DB$115</c:f>
              <c:numCache>
                <c:formatCode>0</c:formatCode>
                <c:ptCount val="5"/>
                <c:pt idx="1">
                  <c:v>2</c:v>
                </c:pt>
                <c:pt idx="2">
                  <c:v>1</c:v>
                </c:pt>
                <c:pt idx="3">
                  <c:v>2</c:v>
                </c:pt>
                <c:pt idx="4">
                  <c:v>2</c:v>
                </c:pt>
              </c:numCache>
            </c:numRef>
          </c:val>
          <c:smooth val="0"/>
          <c:extLst>
            <c:ext xmlns:c16="http://schemas.microsoft.com/office/drawing/2014/chart" uri="{C3380CC4-5D6E-409C-BE32-E72D297353CC}">
              <c16:uniqueId val="{00000368-9EF1-9D44-9627-5FB973DAC18F}"/>
            </c:ext>
          </c:extLst>
        </c:ser>
        <c:ser>
          <c:idx val="92"/>
          <c:order val="92"/>
          <c:tx>
            <c:strRef>
              <c:f>'pivot tables &amp; charts'!$DC$108:$DC$109</c:f>
              <c:strCache>
                <c:ptCount val="1"/>
                <c:pt idx="0">
                  <c:v>Royal Robbins</c:v>
                </c:pt>
              </c:strCache>
            </c:strRef>
          </c:tx>
          <c:spPr>
            <a:ln w="28575" cap="rnd">
              <a:solidFill>
                <a:schemeClr val="accent3">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charts'!$DC$110:$DC$115</c:f>
              <c:numCache>
                <c:formatCode>0</c:formatCode>
                <c:ptCount val="5"/>
                <c:pt idx="0">
                  <c:v>1</c:v>
                </c:pt>
                <c:pt idx="1">
                  <c:v>1</c:v>
                </c:pt>
                <c:pt idx="2">
                  <c:v>1</c:v>
                </c:pt>
                <c:pt idx="3">
                  <c:v>1</c:v>
                </c:pt>
                <c:pt idx="4">
                  <c:v>3</c:v>
                </c:pt>
              </c:numCache>
            </c:numRef>
          </c:val>
          <c:smooth val="0"/>
          <c:extLst>
            <c:ext xmlns:c16="http://schemas.microsoft.com/office/drawing/2014/chart" uri="{C3380CC4-5D6E-409C-BE32-E72D297353CC}">
              <c16:uniqueId val="{00000369-9EF1-9D44-9627-5FB973DAC18F}"/>
            </c:ext>
          </c:extLst>
        </c:ser>
        <c:ser>
          <c:idx val="93"/>
          <c:order val="93"/>
          <c:tx>
            <c:strRef>
              <c:f>'pivot tables &amp; charts'!$DD$108:$DD$109</c:f>
              <c:strCache>
                <c:ptCount val="1"/>
                <c:pt idx="0">
                  <c:v>TIE-DYES</c:v>
                </c:pt>
              </c:strCache>
            </c:strRef>
          </c:tx>
          <c:spPr>
            <a:ln w="28575" cap="rnd">
              <a:solidFill>
                <a:schemeClr val="accent4">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charts'!$DD$110:$DD$115</c:f>
              <c:numCache>
                <c:formatCode>0</c:formatCode>
                <c:ptCount val="5"/>
                <c:pt idx="1">
                  <c:v>1</c:v>
                </c:pt>
                <c:pt idx="2">
                  <c:v>1</c:v>
                </c:pt>
                <c:pt idx="3">
                  <c:v>2</c:v>
                </c:pt>
                <c:pt idx="4">
                  <c:v>3</c:v>
                </c:pt>
              </c:numCache>
            </c:numRef>
          </c:val>
          <c:smooth val="0"/>
          <c:extLst>
            <c:ext xmlns:c16="http://schemas.microsoft.com/office/drawing/2014/chart" uri="{C3380CC4-5D6E-409C-BE32-E72D297353CC}">
              <c16:uniqueId val="{0000036A-9EF1-9D44-9627-5FB973DAC18F}"/>
            </c:ext>
          </c:extLst>
        </c:ser>
        <c:ser>
          <c:idx val="94"/>
          <c:order val="94"/>
          <c:tx>
            <c:strRef>
              <c:f>'pivot tables &amp; charts'!$DE$108:$DE$109</c:f>
              <c:strCache>
                <c:ptCount val="1"/>
                <c:pt idx="0">
                  <c:v>Lilla P</c:v>
                </c:pt>
              </c:strCache>
            </c:strRef>
          </c:tx>
          <c:spPr>
            <a:ln w="28575" cap="rnd">
              <a:solidFill>
                <a:schemeClr val="accent5">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charts'!$DE$110:$DE$115</c:f>
              <c:numCache>
                <c:formatCode>0</c:formatCode>
                <c:ptCount val="5"/>
                <c:pt idx="1">
                  <c:v>1</c:v>
                </c:pt>
                <c:pt idx="2">
                  <c:v>1</c:v>
                </c:pt>
                <c:pt idx="4">
                  <c:v>5</c:v>
                </c:pt>
              </c:numCache>
            </c:numRef>
          </c:val>
          <c:smooth val="0"/>
          <c:extLst>
            <c:ext xmlns:c16="http://schemas.microsoft.com/office/drawing/2014/chart" uri="{C3380CC4-5D6E-409C-BE32-E72D297353CC}">
              <c16:uniqueId val="{0000036B-9EF1-9D44-9627-5FB973DAC18F}"/>
            </c:ext>
          </c:extLst>
        </c:ser>
        <c:ser>
          <c:idx val="95"/>
          <c:order val="95"/>
          <c:tx>
            <c:strRef>
              <c:f>'pivot tables &amp; charts'!$DF$108:$DF$109</c:f>
              <c:strCache>
                <c:ptCount val="1"/>
                <c:pt idx="0">
                  <c:v>MJ Soffe</c:v>
                </c:pt>
              </c:strCache>
            </c:strRef>
          </c:tx>
          <c:spPr>
            <a:ln w="28575" cap="rnd">
              <a:solidFill>
                <a:schemeClr val="accent6">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charts'!$DF$110:$DF$115</c:f>
              <c:numCache>
                <c:formatCode>0</c:formatCode>
                <c:ptCount val="5"/>
                <c:pt idx="2">
                  <c:v>1</c:v>
                </c:pt>
                <c:pt idx="3">
                  <c:v>4</c:v>
                </c:pt>
                <c:pt idx="4">
                  <c:v>2</c:v>
                </c:pt>
              </c:numCache>
            </c:numRef>
          </c:val>
          <c:smooth val="0"/>
          <c:extLst>
            <c:ext xmlns:c16="http://schemas.microsoft.com/office/drawing/2014/chart" uri="{C3380CC4-5D6E-409C-BE32-E72D297353CC}">
              <c16:uniqueId val="{0000036C-9EF1-9D44-9627-5FB973DAC18F}"/>
            </c:ext>
          </c:extLst>
        </c:ser>
        <c:ser>
          <c:idx val="96"/>
          <c:order val="96"/>
          <c:tx>
            <c:strRef>
              <c:f>'pivot tables &amp; charts'!$DG$108:$DG$109</c:f>
              <c:strCache>
                <c:ptCount val="1"/>
                <c:pt idx="0">
                  <c:v>BCBGMAXAZRIA</c:v>
                </c:pt>
              </c:strCache>
            </c:strRef>
          </c:tx>
          <c:spPr>
            <a:ln w="28575" cap="rnd">
              <a:solidFill>
                <a:schemeClr val="accent1">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charts'!$DG$110:$DG$115</c:f>
              <c:numCache>
                <c:formatCode>0</c:formatCode>
                <c:ptCount val="5"/>
                <c:pt idx="0">
                  <c:v>2</c:v>
                </c:pt>
                <c:pt idx="1">
                  <c:v>1</c:v>
                </c:pt>
                <c:pt idx="3">
                  <c:v>2</c:v>
                </c:pt>
                <c:pt idx="4">
                  <c:v>2</c:v>
                </c:pt>
              </c:numCache>
            </c:numRef>
          </c:val>
          <c:smooth val="0"/>
          <c:extLst>
            <c:ext xmlns:c16="http://schemas.microsoft.com/office/drawing/2014/chart" uri="{C3380CC4-5D6E-409C-BE32-E72D297353CC}">
              <c16:uniqueId val="{0000036D-9EF1-9D44-9627-5FB973DAC18F}"/>
            </c:ext>
          </c:extLst>
        </c:ser>
        <c:ser>
          <c:idx val="97"/>
          <c:order val="97"/>
          <c:tx>
            <c:strRef>
              <c:f>'pivot tables &amp; charts'!$DH$108:$DH$109</c:f>
              <c:strCache>
                <c:ptCount val="1"/>
                <c:pt idx="0">
                  <c:v>Chemisettes by Anne</c:v>
                </c:pt>
              </c:strCache>
            </c:strRef>
          </c:tx>
          <c:spPr>
            <a:ln w="28575" cap="rnd">
              <a:solidFill>
                <a:schemeClr val="accent2">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charts'!$DH$110:$DH$115</c:f>
              <c:numCache>
                <c:formatCode>0</c:formatCode>
                <c:ptCount val="5"/>
                <c:pt idx="1">
                  <c:v>1</c:v>
                </c:pt>
                <c:pt idx="2">
                  <c:v>1</c:v>
                </c:pt>
                <c:pt idx="3">
                  <c:v>2</c:v>
                </c:pt>
                <c:pt idx="4">
                  <c:v>3</c:v>
                </c:pt>
              </c:numCache>
            </c:numRef>
          </c:val>
          <c:smooth val="0"/>
          <c:extLst>
            <c:ext xmlns:c16="http://schemas.microsoft.com/office/drawing/2014/chart" uri="{C3380CC4-5D6E-409C-BE32-E72D297353CC}">
              <c16:uniqueId val="{0000036E-9EF1-9D44-9627-5FB973DAC18F}"/>
            </c:ext>
          </c:extLst>
        </c:ser>
        <c:ser>
          <c:idx val="98"/>
          <c:order val="98"/>
          <c:tx>
            <c:strRef>
              <c:f>'pivot tables &amp; charts'!$DI$108:$DI$109</c:f>
              <c:strCache>
                <c:ptCount val="1"/>
                <c:pt idx="0">
                  <c:v>Signiture</c:v>
                </c:pt>
              </c:strCache>
            </c:strRef>
          </c:tx>
          <c:spPr>
            <a:ln w="28575" cap="rnd">
              <a:solidFill>
                <a:schemeClr val="accent3">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charts'!$DI$110:$DI$115</c:f>
              <c:numCache>
                <c:formatCode>0</c:formatCode>
                <c:ptCount val="5"/>
                <c:pt idx="1">
                  <c:v>2</c:v>
                </c:pt>
                <c:pt idx="3">
                  <c:v>3</c:v>
                </c:pt>
                <c:pt idx="4">
                  <c:v>2</c:v>
                </c:pt>
              </c:numCache>
            </c:numRef>
          </c:val>
          <c:smooth val="0"/>
          <c:extLst>
            <c:ext xmlns:c16="http://schemas.microsoft.com/office/drawing/2014/chart" uri="{C3380CC4-5D6E-409C-BE32-E72D297353CC}">
              <c16:uniqueId val="{0000036F-9EF1-9D44-9627-5FB973DAC18F}"/>
            </c:ext>
          </c:extLst>
        </c:ser>
        <c:ser>
          <c:idx val="99"/>
          <c:order val="99"/>
          <c:tx>
            <c:strRef>
              <c:f>'pivot tables &amp; charts'!$DJ$108:$DJ$109</c:f>
              <c:strCache>
                <c:ptCount val="1"/>
                <c:pt idx="0">
                  <c:v>Funfash</c:v>
                </c:pt>
              </c:strCache>
            </c:strRef>
          </c:tx>
          <c:spPr>
            <a:ln w="28575" cap="rnd">
              <a:solidFill>
                <a:schemeClr val="accent4">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charts'!$DJ$110:$DJ$115</c:f>
              <c:numCache>
                <c:formatCode>0</c:formatCode>
                <c:ptCount val="5"/>
                <c:pt idx="2">
                  <c:v>1</c:v>
                </c:pt>
                <c:pt idx="3">
                  <c:v>4</c:v>
                </c:pt>
                <c:pt idx="4">
                  <c:v>2</c:v>
                </c:pt>
              </c:numCache>
            </c:numRef>
          </c:val>
          <c:smooth val="0"/>
          <c:extLst>
            <c:ext xmlns:c16="http://schemas.microsoft.com/office/drawing/2014/chart" uri="{C3380CC4-5D6E-409C-BE32-E72D297353CC}">
              <c16:uniqueId val="{00000370-9EF1-9D44-9627-5FB973DAC18F}"/>
            </c:ext>
          </c:extLst>
        </c:ser>
        <c:ser>
          <c:idx val="100"/>
          <c:order val="100"/>
          <c:tx>
            <c:strRef>
              <c:f>'pivot tables &amp; charts'!$DK$108:$DK$109</c:f>
              <c:strCache>
                <c:ptCount val="1"/>
                <c:pt idx="0">
                  <c:v>Roamans</c:v>
                </c:pt>
              </c:strCache>
            </c:strRef>
          </c:tx>
          <c:spPr>
            <a:ln w="28575" cap="rnd">
              <a:solidFill>
                <a:schemeClr val="accent5">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charts'!$DK$110:$DK$115</c:f>
              <c:numCache>
                <c:formatCode>0</c:formatCode>
                <c:ptCount val="5"/>
                <c:pt idx="1">
                  <c:v>1</c:v>
                </c:pt>
                <c:pt idx="2">
                  <c:v>1</c:v>
                </c:pt>
                <c:pt idx="3">
                  <c:v>1</c:v>
                </c:pt>
                <c:pt idx="4">
                  <c:v>3</c:v>
                </c:pt>
              </c:numCache>
            </c:numRef>
          </c:val>
          <c:smooth val="0"/>
          <c:extLst>
            <c:ext xmlns:c16="http://schemas.microsoft.com/office/drawing/2014/chart" uri="{C3380CC4-5D6E-409C-BE32-E72D297353CC}">
              <c16:uniqueId val="{00000371-9EF1-9D44-9627-5FB973DAC18F}"/>
            </c:ext>
          </c:extLst>
        </c:ser>
        <c:ser>
          <c:idx val="101"/>
          <c:order val="101"/>
          <c:tx>
            <c:strRef>
              <c:f>'pivot tables &amp; charts'!$DL$108:$DL$109</c:f>
              <c:strCache>
                <c:ptCount val="1"/>
                <c:pt idx="0">
                  <c:v>Madison</c:v>
                </c:pt>
              </c:strCache>
            </c:strRef>
          </c:tx>
          <c:spPr>
            <a:ln w="28575" cap="rnd">
              <a:solidFill>
                <a:schemeClr val="accent6">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charts'!$DL$110:$DL$115</c:f>
              <c:numCache>
                <c:formatCode>0</c:formatCode>
                <c:ptCount val="5"/>
                <c:pt idx="1">
                  <c:v>1</c:v>
                </c:pt>
                <c:pt idx="2">
                  <c:v>1</c:v>
                </c:pt>
                <c:pt idx="3">
                  <c:v>2</c:v>
                </c:pt>
                <c:pt idx="4">
                  <c:v>2</c:v>
                </c:pt>
              </c:numCache>
            </c:numRef>
          </c:val>
          <c:smooth val="0"/>
          <c:extLst>
            <c:ext xmlns:c16="http://schemas.microsoft.com/office/drawing/2014/chart" uri="{C3380CC4-5D6E-409C-BE32-E72D297353CC}">
              <c16:uniqueId val="{00000372-9EF1-9D44-9627-5FB973DAC18F}"/>
            </c:ext>
          </c:extLst>
        </c:ser>
        <c:ser>
          <c:idx val="102"/>
          <c:order val="102"/>
          <c:tx>
            <c:strRef>
              <c:f>'pivot tables &amp; charts'!$DM$108:$DM$109</c:f>
              <c:strCache>
                <c:ptCount val="1"/>
                <c:pt idx="0">
                  <c:v>Spalding</c:v>
                </c:pt>
              </c:strCache>
            </c:strRef>
          </c:tx>
          <c:spPr>
            <a:ln w="28575" cap="rnd">
              <a:solidFill>
                <a:schemeClr val="accent1">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charts'!$DM$110:$DM$115</c:f>
              <c:numCache>
                <c:formatCode>0</c:formatCode>
                <c:ptCount val="5"/>
                <c:pt idx="1">
                  <c:v>1</c:v>
                </c:pt>
                <c:pt idx="2">
                  <c:v>2</c:v>
                </c:pt>
                <c:pt idx="3">
                  <c:v>1</c:v>
                </c:pt>
                <c:pt idx="4">
                  <c:v>2</c:v>
                </c:pt>
              </c:numCache>
            </c:numRef>
          </c:val>
          <c:smooth val="0"/>
          <c:extLst>
            <c:ext xmlns:c16="http://schemas.microsoft.com/office/drawing/2014/chart" uri="{C3380CC4-5D6E-409C-BE32-E72D297353CC}">
              <c16:uniqueId val="{00000373-9EF1-9D44-9627-5FB973DAC18F}"/>
            </c:ext>
          </c:extLst>
        </c:ser>
        <c:ser>
          <c:idx val="103"/>
          <c:order val="103"/>
          <c:tx>
            <c:strRef>
              <c:f>'pivot tables &amp; charts'!$DN$108:$DN$109</c:f>
              <c:strCache>
                <c:ptCount val="1"/>
                <c:pt idx="0">
                  <c:v>Sons of Anarchy</c:v>
                </c:pt>
              </c:strCache>
            </c:strRef>
          </c:tx>
          <c:spPr>
            <a:ln w="28575" cap="rnd">
              <a:solidFill>
                <a:schemeClr val="accent2">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charts'!$DN$110:$DN$115</c:f>
              <c:numCache>
                <c:formatCode>0</c:formatCode>
                <c:ptCount val="5"/>
                <c:pt idx="1">
                  <c:v>2</c:v>
                </c:pt>
                <c:pt idx="3">
                  <c:v>1</c:v>
                </c:pt>
                <c:pt idx="4">
                  <c:v>3</c:v>
                </c:pt>
              </c:numCache>
            </c:numRef>
          </c:val>
          <c:smooth val="0"/>
          <c:extLst>
            <c:ext xmlns:c16="http://schemas.microsoft.com/office/drawing/2014/chart" uri="{C3380CC4-5D6E-409C-BE32-E72D297353CC}">
              <c16:uniqueId val="{00000374-9EF1-9D44-9627-5FB973DAC18F}"/>
            </c:ext>
          </c:extLst>
        </c:ser>
        <c:ser>
          <c:idx val="104"/>
          <c:order val="104"/>
          <c:tx>
            <c:strRef>
              <c:f>'pivot tables &amp; charts'!$DO$108:$DO$109</c:f>
              <c:strCache>
                <c:ptCount val="1"/>
                <c:pt idx="0">
                  <c:v>The Hunger Games</c:v>
                </c:pt>
              </c:strCache>
            </c:strRef>
          </c:tx>
          <c:spPr>
            <a:ln w="28575" cap="rnd">
              <a:solidFill>
                <a:schemeClr val="accent3">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charts'!$DO$110:$DO$115</c:f>
              <c:numCache>
                <c:formatCode>0</c:formatCode>
                <c:ptCount val="5"/>
                <c:pt idx="2">
                  <c:v>2</c:v>
                </c:pt>
                <c:pt idx="3">
                  <c:v>3</c:v>
                </c:pt>
                <c:pt idx="4">
                  <c:v>1</c:v>
                </c:pt>
              </c:numCache>
            </c:numRef>
          </c:val>
          <c:smooth val="0"/>
          <c:extLst>
            <c:ext xmlns:c16="http://schemas.microsoft.com/office/drawing/2014/chart" uri="{C3380CC4-5D6E-409C-BE32-E72D297353CC}">
              <c16:uniqueId val="{00000375-9EF1-9D44-9627-5FB973DAC18F}"/>
            </c:ext>
          </c:extLst>
        </c:ser>
        <c:ser>
          <c:idx val="105"/>
          <c:order val="105"/>
          <c:tx>
            <c:strRef>
              <c:f>'pivot tables &amp; charts'!$DP$108:$DP$109</c:f>
              <c:strCache>
                <c:ptCount val="1"/>
                <c:pt idx="0">
                  <c:v>Maple Clothing</c:v>
                </c:pt>
              </c:strCache>
            </c:strRef>
          </c:tx>
          <c:spPr>
            <a:ln w="28575" cap="rnd">
              <a:solidFill>
                <a:schemeClr val="accent4">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charts'!$DP$110:$DP$115</c:f>
              <c:numCache>
                <c:formatCode>0</c:formatCode>
                <c:ptCount val="5"/>
                <c:pt idx="2">
                  <c:v>1</c:v>
                </c:pt>
                <c:pt idx="3">
                  <c:v>3</c:v>
                </c:pt>
                <c:pt idx="4">
                  <c:v>2</c:v>
                </c:pt>
              </c:numCache>
            </c:numRef>
          </c:val>
          <c:smooth val="0"/>
          <c:extLst>
            <c:ext xmlns:c16="http://schemas.microsoft.com/office/drawing/2014/chart" uri="{C3380CC4-5D6E-409C-BE32-E72D297353CC}">
              <c16:uniqueId val="{00000376-9EF1-9D44-9627-5FB973DAC18F}"/>
            </c:ext>
          </c:extLst>
        </c:ser>
        <c:ser>
          <c:idx val="106"/>
          <c:order val="106"/>
          <c:tx>
            <c:strRef>
              <c:f>'pivot tables &amp; charts'!$DQ$108:$DQ$109</c:f>
              <c:strCache>
                <c:ptCount val="1"/>
                <c:pt idx="0">
                  <c:v>PacSun</c:v>
                </c:pt>
              </c:strCache>
            </c:strRef>
          </c:tx>
          <c:spPr>
            <a:ln w="28575" cap="rnd">
              <a:solidFill>
                <a:schemeClr val="accent5">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charts'!$DQ$110:$DQ$115</c:f>
              <c:numCache>
                <c:formatCode>0</c:formatCode>
                <c:ptCount val="5"/>
                <c:pt idx="2">
                  <c:v>2</c:v>
                </c:pt>
                <c:pt idx="3">
                  <c:v>1</c:v>
                </c:pt>
                <c:pt idx="4">
                  <c:v>3</c:v>
                </c:pt>
              </c:numCache>
            </c:numRef>
          </c:val>
          <c:smooth val="0"/>
          <c:extLst>
            <c:ext xmlns:c16="http://schemas.microsoft.com/office/drawing/2014/chart" uri="{C3380CC4-5D6E-409C-BE32-E72D297353CC}">
              <c16:uniqueId val="{00000377-9EF1-9D44-9627-5FB973DAC18F}"/>
            </c:ext>
          </c:extLst>
        </c:ser>
        <c:ser>
          <c:idx val="107"/>
          <c:order val="107"/>
          <c:tx>
            <c:strRef>
              <c:f>'pivot tables &amp; charts'!$DR$108:$DR$109</c:f>
              <c:strCache>
                <c:ptCount val="1"/>
                <c:pt idx="0">
                  <c:v>New Balance</c:v>
                </c:pt>
              </c:strCache>
            </c:strRef>
          </c:tx>
          <c:spPr>
            <a:ln w="28575" cap="rnd">
              <a:solidFill>
                <a:schemeClr val="accent6">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charts'!$DR$110:$DR$115</c:f>
              <c:numCache>
                <c:formatCode>0</c:formatCode>
                <c:ptCount val="5"/>
                <c:pt idx="3">
                  <c:v>5</c:v>
                </c:pt>
                <c:pt idx="4">
                  <c:v>1</c:v>
                </c:pt>
              </c:numCache>
            </c:numRef>
          </c:val>
          <c:smooth val="0"/>
          <c:extLst>
            <c:ext xmlns:c16="http://schemas.microsoft.com/office/drawing/2014/chart" uri="{C3380CC4-5D6E-409C-BE32-E72D297353CC}">
              <c16:uniqueId val="{00000378-9EF1-9D44-9627-5FB973DAC18F}"/>
            </c:ext>
          </c:extLst>
        </c:ser>
        <c:ser>
          <c:idx val="108"/>
          <c:order val="108"/>
          <c:tx>
            <c:strRef>
              <c:f>'pivot tables &amp; charts'!$DS$108:$DS$109</c:f>
              <c:strCache>
                <c:ptCount val="1"/>
                <c:pt idx="0">
                  <c:v>Foxcroft</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charts'!$DS$110:$DS$115</c:f>
              <c:numCache>
                <c:formatCode>0</c:formatCode>
                <c:ptCount val="5"/>
                <c:pt idx="3">
                  <c:v>1</c:v>
                </c:pt>
                <c:pt idx="4">
                  <c:v>4</c:v>
                </c:pt>
              </c:numCache>
            </c:numRef>
          </c:val>
          <c:smooth val="0"/>
          <c:extLst>
            <c:ext xmlns:c16="http://schemas.microsoft.com/office/drawing/2014/chart" uri="{C3380CC4-5D6E-409C-BE32-E72D297353CC}">
              <c16:uniqueId val="{00000379-9EF1-9D44-9627-5FB973DAC18F}"/>
            </c:ext>
          </c:extLst>
        </c:ser>
        <c:ser>
          <c:idx val="109"/>
          <c:order val="109"/>
          <c:tx>
            <c:strRef>
              <c:f>'pivot tables &amp; charts'!$DT$108:$DT$109</c:f>
              <c:strCache>
                <c:ptCount val="1"/>
                <c:pt idx="0">
                  <c:v>Bacci</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charts'!$DT$110:$DT$115</c:f>
              <c:numCache>
                <c:formatCode>0</c:formatCode>
                <c:ptCount val="5"/>
                <c:pt idx="3">
                  <c:v>2</c:v>
                </c:pt>
                <c:pt idx="4">
                  <c:v>3</c:v>
                </c:pt>
              </c:numCache>
            </c:numRef>
          </c:val>
          <c:smooth val="0"/>
          <c:extLst>
            <c:ext xmlns:c16="http://schemas.microsoft.com/office/drawing/2014/chart" uri="{C3380CC4-5D6E-409C-BE32-E72D297353CC}">
              <c16:uniqueId val="{0000037A-9EF1-9D44-9627-5FB973DAC18F}"/>
            </c:ext>
          </c:extLst>
        </c:ser>
        <c:ser>
          <c:idx val="110"/>
          <c:order val="110"/>
          <c:tx>
            <c:strRef>
              <c:f>'pivot tables &amp; charts'!$DU$108:$DU$109</c:f>
              <c:strCache>
                <c:ptCount val="1"/>
                <c:pt idx="0">
                  <c:v>Elan</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charts'!$DU$110:$DU$115</c:f>
              <c:numCache>
                <c:formatCode>0</c:formatCode>
                <c:ptCount val="5"/>
                <c:pt idx="2">
                  <c:v>2</c:v>
                </c:pt>
                <c:pt idx="3">
                  <c:v>1</c:v>
                </c:pt>
                <c:pt idx="4">
                  <c:v>2</c:v>
                </c:pt>
              </c:numCache>
            </c:numRef>
          </c:val>
          <c:smooth val="0"/>
          <c:extLst>
            <c:ext xmlns:c16="http://schemas.microsoft.com/office/drawing/2014/chart" uri="{C3380CC4-5D6E-409C-BE32-E72D297353CC}">
              <c16:uniqueId val="{0000037B-9EF1-9D44-9627-5FB973DAC18F}"/>
            </c:ext>
          </c:extLst>
        </c:ser>
        <c:ser>
          <c:idx val="111"/>
          <c:order val="111"/>
          <c:tx>
            <c:strRef>
              <c:f>'pivot tables &amp; charts'!$DV$108:$DV$109</c:f>
              <c:strCache>
                <c:ptCount val="1"/>
                <c:pt idx="0">
                  <c:v>Moon Shine Attitude Attire</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charts'!$DV$110:$DV$115</c:f>
              <c:numCache>
                <c:formatCode>0</c:formatCode>
                <c:ptCount val="5"/>
                <c:pt idx="2">
                  <c:v>2</c:v>
                </c:pt>
                <c:pt idx="3">
                  <c:v>1</c:v>
                </c:pt>
                <c:pt idx="4">
                  <c:v>2</c:v>
                </c:pt>
              </c:numCache>
            </c:numRef>
          </c:val>
          <c:smooth val="0"/>
          <c:extLst>
            <c:ext xmlns:c16="http://schemas.microsoft.com/office/drawing/2014/chart" uri="{C3380CC4-5D6E-409C-BE32-E72D297353CC}">
              <c16:uniqueId val="{0000037C-9EF1-9D44-9627-5FB973DAC18F}"/>
            </c:ext>
          </c:extLst>
        </c:ser>
        <c:ser>
          <c:idx val="112"/>
          <c:order val="112"/>
          <c:tx>
            <c:strRef>
              <c:f>'pivot tables &amp; charts'!$DW$108:$DW$109</c:f>
              <c:strCache>
                <c:ptCount val="1"/>
                <c:pt idx="0">
                  <c:v>Shirt City</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charts'!$DW$110:$DW$115</c:f>
              <c:numCache>
                <c:formatCode>0</c:formatCode>
                <c:ptCount val="5"/>
                <c:pt idx="2">
                  <c:v>1</c:v>
                </c:pt>
                <c:pt idx="3">
                  <c:v>1</c:v>
                </c:pt>
                <c:pt idx="4">
                  <c:v>3</c:v>
                </c:pt>
              </c:numCache>
            </c:numRef>
          </c:val>
          <c:smooth val="0"/>
          <c:extLst>
            <c:ext xmlns:c16="http://schemas.microsoft.com/office/drawing/2014/chart" uri="{C3380CC4-5D6E-409C-BE32-E72D297353CC}">
              <c16:uniqueId val="{0000037D-9EF1-9D44-9627-5FB973DAC18F}"/>
            </c:ext>
          </c:extLst>
        </c:ser>
        <c:ser>
          <c:idx val="113"/>
          <c:order val="113"/>
          <c:tx>
            <c:strRef>
              <c:f>'pivot tables &amp; charts'!$DX$108:$DX$109</c:f>
              <c:strCache>
                <c:ptCount val="1"/>
                <c:pt idx="0">
                  <c:v>Alki'i</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charts'!$DX$110:$DX$115</c:f>
              <c:numCache>
                <c:formatCode>0</c:formatCode>
                <c:ptCount val="5"/>
                <c:pt idx="0">
                  <c:v>1</c:v>
                </c:pt>
                <c:pt idx="2">
                  <c:v>3</c:v>
                </c:pt>
                <c:pt idx="3">
                  <c:v>1</c:v>
                </c:pt>
              </c:numCache>
            </c:numRef>
          </c:val>
          <c:smooth val="0"/>
          <c:extLst>
            <c:ext xmlns:c16="http://schemas.microsoft.com/office/drawing/2014/chart" uri="{C3380CC4-5D6E-409C-BE32-E72D297353CC}">
              <c16:uniqueId val="{0000037E-9EF1-9D44-9627-5FB973DAC18F}"/>
            </c:ext>
          </c:extLst>
        </c:ser>
        <c:ser>
          <c:idx val="114"/>
          <c:order val="114"/>
          <c:tx>
            <c:strRef>
              <c:f>'pivot tables &amp; charts'!$DY$108:$DY$109</c:f>
              <c:strCache>
                <c:ptCount val="1"/>
                <c:pt idx="0">
                  <c:v>Ed Garments</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charts'!$DY$110:$DY$115</c:f>
              <c:numCache>
                <c:formatCode>0</c:formatCode>
                <c:ptCount val="5"/>
                <c:pt idx="2">
                  <c:v>1</c:v>
                </c:pt>
                <c:pt idx="3">
                  <c:v>2</c:v>
                </c:pt>
                <c:pt idx="4">
                  <c:v>2</c:v>
                </c:pt>
              </c:numCache>
            </c:numRef>
          </c:val>
          <c:smooth val="0"/>
          <c:extLst>
            <c:ext xmlns:c16="http://schemas.microsoft.com/office/drawing/2014/chart" uri="{C3380CC4-5D6E-409C-BE32-E72D297353CC}">
              <c16:uniqueId val="{0000037F-9EF1-9D44-9627-5FB973DAC18F}"/>
            </c:ext>
          </c:extLst>
        </c:ser>
        <c:ser>
          <c:idx val="115"/>
          <c:order val="115"/>
          <c:tx>
            <c:strRef>
              <c:f>'pivot tables &amp; charts'!$DZ$108:$DZ$109</c:f>
              <c:strCache>
                <c:ptCount val="1"/>
                <c:pt idx="0">
                  <c:v>Danskin</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charts'!$DZ$110:$DZ$115</c:f>
              <c:numCache>
                <c:formatCode>0</c:formatCode>
                <c:ptCount val="5"/>
                <c:pt idx="2">
                  <c:v>1</c:v>
                </c:pt>
                <c:pt idx="3">
                  <c:v>2</c:v>
                </c:pt>
                <c:pt idx="4">
                  <c:v>2</c:v>
                </c:pt>
              </c:numCache>
            </c:numRef>
          </c:val>
          <c:smooth val="0"/>
          <c:extLst>
            <c:ext xmlns:c16="http://schemas.microsoft.com/office/drawing/2014/chart" uri="{C3380CC4-5D6E-409C-BE32-E72D297353CC}">
              <c16:uniqueId val="{00000380-9EF1-9D44-9627-5FB973DAC18F}"/>
            </c:ext>
          </c:extLst>
        </c:ser>
        <c:ser>
          <c:idx val="116"/>
          <c:order val="116"/>
          <c:tx>
            <c:strRef>
              <c:f>'pivot tables &amp; charts'!$EA$108:$EA$109</c:f>
              <c:strCache>
                <c:ptCount val="1"/>
                <c:pt idx="0">
                  <c:v>Sugarlips</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charts'!$EA$110:$EA$115</c:f>
              <c:numCache>
                <c:formatCode>0</c:formatCode>
                <c:ptCount val="5"/>
                <c:pt idx="3">
                  <c:v>1</c:v>
                </c:pt>
                <c:pt idx="4">
                  <c:v>4</c:v>
                </c:pt>
              </c:numCache>
            </c:numRef>
          </c:val>
          <c:smooth val="0"/>
          <c:extLst>
            <c:ext xmlns:c16="http://schemas.microsoft.com/office/drawing/2014/chart" uri="{C3380CC4-5D6E-409C-BE32-E72D297353CC}">
              <c16:uniqueId val="{00000381-9EF1-9D44-9627-5FB973DAC18F}"/>
            </c:ext>
          </c:extLst>
        </c:ser>
        <c:ser>
          <c:idx val="117"/>
          <c:order val="117"/>
          <c:tx>
            <c:strRef>
              <c:f>'pivot tables &amp; charts'!$EB$108:$EB$109</c:f>
              <c:strCache>
                <c:ptCount val="1"/>
                <c:pt idx="0">
                  <c:v>Lilly Pulitzer</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charts'!$EB$110:$EB$115</c:f>
              <c:numCache>
                <c:formatCode>0</c:formatCode>
                <c:ptCount val="5"/>
                <c:pt idx="3">
                  <c:v>2</c:v>
                </c:pt>
                <c:pt idx="4">
                  <c:v>3</c:v>
                </c:pt>
              </c:numCache>
            </c:numRef>
          </c:val>
          <c:smooth val="0"/>
          <c:extLst>
            <c:ext xmlns:c16="http://schemas.microsoft.com/office/drawing/2014/chart" uri="{C3380CC4-5D6E-409C-BE32-E72D297353CC}">
              <c16:uniqueId val="{00000392-9EF1-9D44-9627-5FB973DAC18F}"/>
            </c:ext>
          </c:extLst>
        </c:ser>
        <c:ser>
          <c:idx val="118"/>
          <c:order val="118"/>
          <c:tx>
            <c:strRef>
              <c:f>'pivot tables &amp; charts'!$EC$108:$EC$109</c:f>
              <c:strCache>
                <c:ptCount val="1"/>
                <c:pt idx="0">
                  <c:v>Billabong</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charts'!$EC$110:$EC$115</c:f>
              <c:numCache>
                <c:formatCode>0</c:formatCode>
                <c:ptCount val="5"/>
                <c:pt idx="3">
                  <c:v>3</c:v>
                </c:pt>
                <c:pt idx="4">
                  <c:v>1</c:v>
                </c:pt>
              </c:numCache>
            </c:numRef>
          </c:val>
          <c:smooth val="0"/>
          <c:extLst>
            <c:ext xmlns:c16="http://schemas.microsoft.com/office/drawing/2014/chart" uri="{C3380CC4-5D6E-409C-BE32-E72D297353CC}">
              <c16:uniqueId val="{00000393-9EF1-9D44-9627-5FB973DAC18F}"/>
            </c:ext>
          </c:extLst>
        </c:ser>
        <c:ser>
          <c:idx val="119"/>
          <c:order val="119"/>
          <c:tx>
            <c:strRef>
              <c:f>'pivot tables &amp; charts'!$ED$108:$ED$109</c:f>
              <c:strCache>
                <c:ptCount val="1"/>
                <c:pt idx="0">
                  <c:v>Dare to Wear</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charts'!$ED$110:$ED$115</c:f>
              <c:numCache>
                <c:formatCode>0</c:formatCode>
                <c:ptCount val="5"/>
                <c:pt idx="0">
                  <c:v>1</c:v>
                </c:pt>
                <c:pt idx="1">
                  <c:v>1</c:v>
                </c:pt>
                <c:pt idx="3">
                  <c:v>1</c:v>
                </c:pt>
                <c:pt idx="4">
                  <c:v>1</c:v>
                </c:pt>
              </c:numCache>
            </c:numRef>
          </c:val>
          <c:smooth val="0"/>
          <c:extLst>
            <c:ext xmlns:c16="http://schemas.microsoft.com/office/drawing/2014/chart" uri="{C3380CC4-5D6E-409C-BE32-E72D297353CC}">
              <c16:uniqueId val="{00000394-9EF1-9D44-9627-5FB973DAC18F}"/>
            </c:ext>
          </c:extLst>
        </c:ser>
        <c:ser>
          <c:idx val="120"/>
          <c:order val="120"/>
          <c:tx>
            <c:strRef>
              <c:f>'pivot tables &amp; charts'!$EE$108:$EE$109</c:f>
              <c:strCache>
                <c:ptCount val="1"/>
                <c:pt idx="0">
                  <c:v>Blue Juice</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charts'!$EE$110:$EE$115</c:f>
              <c:numCache>
                <c:formatCode>0</c:formatCode>
                <c:ptCount val="5"/>
                <c:pt idx="1">
                  <c:v>1</c:v>
                </c:pt>
                <c:pt idx="3">
                  <c:v>3</c:v>
                </c:pt>
              </c:numCache>
            </c:numRef>
          </c:val>
          <c:smooth val="0"/>
          <c:extLst>
            <c:ext xmlns:c16="http://schemas.microsoft.com/office/drawing/2014/chart" uri="{C3380CC4-5D6E-409C-BE32-E72D297353CC}">
              <c16:uniqueId val="{00000395-9EF1-9D44-9627-5FB973DAC18F}"/>
            </c:ext>
          </c:extLst>
        </c:ser>
        <c:ser>
          <c:idx val="121"/>
          <c:order val="121"/>
          <c:tx>
            <c:strRef>
              <c:f>'pivot tables &amp; charts'!$EF$108:$EF$109</c:f>
              <c:strCache>
                <c:ptCount val="1"/>
                <c:pt idx="0">
                  <c:v>Hard Tail</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charts'!$EF$110:$EF$115</c:f>
              <c:numCache>
                <c:formatCode>0</c:formatCode>
                <c:ptCount val="5"/>
                <c:pt idx="1">
                  <c:v>3</c:v>
                </c:pt>
                <c:pt idx="4">
                  <c:v>1</c:v>
                </c:pt>
              </c:numCache>
            </c:numRef>
          </c:val>
          <c:smooth val="0"/>
          <c:extLst>
            <c:ext xmlns:c16="http://schemas.microsoft.com/office/drawing/2014/chart" uri="{C3380CC4-5D6E-409C-BE32-E72D297353CC}">
              <c16:uniqueId val="{00000396-9EF1-9D44-9627-5FB973DAC18F}"/>
            </c:ext>
          </c:extLst>
        </c:ser>
        <c:ser>
          <c:idx val="122"/>
          <c:order val="122"/>
          <c:tx>
            <c:strRef>
              <c:f>'pivot tables &amp; charts'!$EG$108:$EG$109</c:f>
              <c:strCache>
                <c:ptCount val="1"/>
                <c:pt idx="0">
                  <c:v>Ed Hardy</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charts'!$EG$110:$EG$115</c:f>
              <c:numCache>
                <c:formatCode>0</c:formatCode>
                <c:ptCount val="5"/>
                <c:pt idx="2">
                  <c:v>1</c:v>
                </c:pt>
                <c:pt idx="3">
                  <c:v>2</c:v>
                </c:pt>
                <c:pt idx="4">
                  <c:v>1</c:v>
                </c:pt>
              </c:numCache>
            </c:numRef>
          </c:val>
          <c:smooth val="0"/>
          <c:extLst>
            <c:ext xmlns:c16="http://schemas.microsoft.com/office/drawing/2014/chart" uri="{C3380CC4-5D6E-409C-BE32-E72D297353CC}">
              <c16:uniqueId val="{00000397-9EF1-9D44-9627-5FB973DAC18F}"/>
            </c:ext>
          </c:extLst>
        </c:ser>
        <c:ser>
          <c:idx val="123"/>
          <c:order val="123"/>
          <c:tx>
            <c:strRef>
              <c:f>'pivot tables &amp; charts'!$EH$108:$EH$109</c:f>
              <c:strCache>
                <c:ptCount val="1"/>
                <c:pt idx="0">
                  <c:v>Hollister</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charts'!$EH$110:$EH$115</c:f>
              <c:numCache>
                <c:formatCode>0</c:formatCode>
                <c:ptCount val="5"/>
                <c:pt idx="3">
                  <c:v>2</c:v>
                </c:pt>
                <c:pt idx="4">
                  <c:v>2</c:v>
                </c:pt>
              </c:numCache>
            </c:numRef>
          </c:val>
          <c:smooth val="0"/>
          <c:extLst>
            <c:ext xmlns:c16="http://schemas.microsoft.com/office/drawing/2014/chart" uri="{C3380CC4-5D6E-409C-BE32-E72D297353CC}">
              <c16:uniqueId val="{00000398-9EF1-9D44-9627-5FB973DAC18F}"/>
            </c:ext>
          </c:extLst>
        </c:ser>
        <c:ser>
          <c:idx val="124"/>
          <c:order val="124"/>
          <c:tx>
            <c:strRef>
              <c:f>'pivot tables &amp; charts'!$EI$108:$EI$109</c:f>
              <c:strCache>
                <c:ptCount val="1"/>
                <c:pt idx="0">
                  <c:v>Cosabella</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charts'!$EI$110:$EI$115</c:f>
              <c:numCache>
                <c:formatCode>0</c:formatCode>
                <c:ptCount val="5"/>
                <c:pt idx="1">
                  <c:v>1</c:v>
                </c:pt>
                <c:pt idx="2">
                  <c:v>1</c:v>
                </c:pt>
                <c:pt idx="3">
                  <c:v>1</c:v>
                </c:pt>
              </c:numCache>
            </c:numRef>
          </c:val>
          <c:smooth val="0"/>
          <c:extLst>
            <c:ext xmlns:c16="http://schemas.microsoft.com/office/drawing/2014/chart" uri="{C3380CC4-5D6E-409C-BE32-E72D297353CC}">
              <c16:uniqueId val="{00000399-9EF1-9D44-9627-5FB973DAC18F}"/>
            </c:ext>
          </c:extLst>
        </c:ser>
        <c:ser>
          <c:idx val="125"/>
          <c:order val="125"/>
          <c:tx>
            <c:strRef>
              <c:f>'pivot tables &amp; charts'!$EJ$108:$EJ$109</c:f>
              <c:strCache>
                <c:ptCount val="1"/>
                <c:pt idx="0">
                  <c:v>Walls</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charts'!$EJ$110:$EJ$115</c:f>
              <c:numCache>
                <c:formatCode>0</c:formatCode>
                <c:ptCount val="5"/>
                <c:pt idx="3">
                  <c:v>2</c:v>
                </c:pt>
                <c:pt idx="4">
                  <c:v>1</c:v>
                </c:pt>
              </c:numCache>
            </c:numRef>
          </c:val>
          <c:smooth val="0"/>
          <c:extLst>
            <c:ext xmlns:c16="http://schemas.microsoft.com/office/drawing/2014/chart" uri="{C3380CC4-5D6E-409C-BE32-E72D297353CC}">
              <c16:uniqueId val="{0000039A-9EF1-9D44-9627-5FB973DAC18F}"/>
            </c:ext>
          </c:extLst>
        </c:ser>
        <c:ser>
          <c:idx val="126"/>
          <c:order val="126"/>
          <c:tx>
            <c:strRef>
              <c:f>'pivot tables &amp; charts'!$EK$108:$EK$109</c:f>
              <c:strCache>
                <c:ptCount val="1"/>
                <c:pt idx="0">
                  <c:v>Twelfth Street by Cynthia Vincent</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charts'!$EK$110:$EK$115</c:f>
              <c:numCache>
                <c:formatCode>0</c:formatCode>
                <c:ptCount val="5"/>
                <c:pt idx="0">
                  <c:v>1</c:v>
                </c:pt>
                <c:pt idx="3">
                  <c:v>2</c:v>
                </c:pt>
              </c:numCache>
            </c:numRef>
          </c:val>
          <c:smooth val="0"/>
          <c:extLst>
            <c:ext xmlns:c16="http://schemas.microsoft.com/office/drawing/2014/chart" uri="{C3380CC4-5D6E-409C-BE32-E72D297353CC}">
              <c16:uniqueId val="{0000039B-9EF1-9D44-9627-5FB973DAC18F}"/>
            </c:ext>
          </c:extLst>
        </c:ser>
        <c:ser>
          <c:idx val="127"/>
          <c:order val="127"/>
          <c:tx>
            <c:strRef>
              <c:f>'pivot tables &amp; charts'!$EL$108:$EL$109</c:f>
              <c:strCache>
                <c:ptCount val="1"/>
                <c:pt idx="0">
                  <c:v>ian Leino Design</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charts'!$EL$110:$EL$115</c:f>
              <c:numCache>
                <c:formatCode>0</c:formatCode>
                <c:ptCount val="5"/>
                <c:pt idx="2">
                  <c:v>2</c:v>
                </c:pt>
                <c:pt idx="4">
                  <c:v>1</c:v>
                </c:pt>
              </c:numCache>
            </c:numRef>
          </c:val>
          <c:smooth val="0"/>
          <c:extLst>
            <c:ext xmlns:c16="http://schemas.microsoft.com/office/drawing/2014/chart" uri="{C3380CC4-5D6E-409C-BE32-E72D297353CC}">
              <c16:uniqueId val="{0000039C-9EF1-9D44-9627-5FB973DAC18F}"/>
            </c:ext>
          </c:extLst>
        </c:ser>
        <c:ser>
          <c:idx val="128"/>
          <c:order val="128"/>
          <c:tx>
            <c:strRef>
              <c:f>'pivot tables &amp; charts'!$EM$108:$EM$109</c:f>
              <c:strCache>
                <c:ptCount val="1"/>
                <c:pt idx="0">
                  <c:v>Flexees</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charts'!$EM$110:$EM$115</c:f>
              <c:numCache>
                <c:formatCode>0</c:formatCode>
                <c:ptCount val="5"/>
                <c:pt idx="2">
                  <c:v>1</c:v>
                </c:pt>
                <c:pt idx="3">
                  <c:v>1</c:v>
                </c:pt>
                <c:pt idx="4">
                  <c:v>1</c:v>
                </c:pt>
              </c:numCache>
            </c:numRef>
          </c:val>
          <c:smooth val="0"/>
          <c:extLst>
            <c:ext xmlns:c16="http://schemas.microsoft.com/office/drawing/2014/chart" uri="{C3380CC4-5D6E-409C-BE32-E72D297353CC}">
              <c16:uniqueId val="{0000039D-9EF1-9D44-9627-5FB973DAC18F}"/>
            </c:ext>
          </c:extLst>
        </c:ser>
        <c:ser>
          <c:idx val="129"/>
          <c:order val="129"/>
          <c:tx>
            <c:strRef>
              <c:f>'pivot tables &amp; charts'!$EN$108:$EN$109</c:f>
              <c:strCache>
                <c:ptCount val="1"/>
                <c:pt idx="0">
                  <c:v>NOLLIE</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charts'!$EN$110:$EN$115</c:f>
              <c:numCache>
                <c:formatCode>0</c:formatCode>
                <c:ptCount val="5"/>
                <c:pt idx="2">
                  <c:v>1</c:v>
                </c:pt>
                <c:pt idx="3">
                  <c:v>1</c:v>
                </c:pt>
                <c:pt idx="4">
                  <c:v>1</c:v>
                </c:pt>
              </c:numCache>
            </c:numRef>
          </c:val>
          <c:smooth val="0"/>
          <c:extLst>
            <c:ext xmlns:c16="http://schemas.microsoft.com/office/drawing/2014/chart" uri="{C3380CC4-5D6E-409C-BE32-E72D297353CC}">
              <c16:uniqueId val="{0000039E-9EF1-9D44-9627-5FB973DAC18F}"/>
            </c:ext>
          </c:extLst>
        </c:ser>
        <c:ser>
          <c:idx val="130"/>
          <c:order val="130"/>
          <c:tx>
            <c:strRef>
              <c:f>'pivot tables &amp; charts'!$EO$108:$EO$109</c:f>
              <c:strCache>
                <c:ptCount val="1"/>
                <c:pt idx="0">
                  <c:v>Karen Kane</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charts'!$EO$110:$EO$115</c:f>
              <c:numCache>
                <c:formatCode>0</c:formatCode>
                <c:ptCount val="5"/>
                <c:pt idx="3">
                  <c:v>2</c:v>
                </c:pt>
                <c:pt idx="4">
                  <c:v>1</c:v>
                </c:pt>
              </c:numCache>
            </c:numRef>
          </c:val>
          <c:smooth val="0"/>
          <c:extLst>
            <c:ext xmlns:c16="http://schemas.microsoft.com/office/drawing/2014/chart" uri="{C3380CC4-5D6E-409C-BE32-E72D297353CC}">
              <c16:uniqueId val="{0000039F-9EF1-9D44-9627-5FB973DAC18F}"/>
            </c:ext>
          </c:extLst>
        </c:ser>
        <c:ser>
          <c:idx val="131"/>
          <c:order val="131"/>
          <c:tx>
            <c:strRef>
              <c:f>'pivot tables &amp; charts'!$EP$108:$EP$109</c:f>
              <c:strCache>
                <c:ptCount val="1"/>
                <c:pt idx="0">
                  <c:v>Myne</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charts'!$EP$110:$EP$115</c:f>
              <c:numCache>
                <c:formatCode>0</c:formatCode>
                <c:ptCount val="5"/>
                <c:pt idx="2">
                  <c:v>1</c:v>
                </c:pt>
                <c:pt idx="4">
                  <c:v>1</c:v>
                </c:pt>
              </c:numCache>
            </c:numRef>
          </c:val>
          <c:smooth val="0"/>
          <c:extLst>
            <c:ext xmlns:c16="http://schemas.microsoft.com/office/drawing/2014/chart" uri="{C3380CC4-5D6E-409C-BE32-E72D297353CC}">
              <c16:uniqueId val="{000003A0-9EF1-9D44-9627-5FB973DAC18F}"/>
            </c:ext>
          </c:extLst>
        </c:ser>
        <c:ser>
          <c:idx val="132"/>
          <c:order val="132"/>
          <c:tx>
            <c:strRef>
              <c:f>'pivot tables &amp; charts'!$EQ$108:$EQ$109</c:f>
              <c:strCache>
                <c:ptCount val="1"/>
                <c:pt idx="0">
                  <c:v>JNCO</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charts'!$EQ$110:$EQ$115</c:f>
              <c:numCache>
                <c:formatCode>0</c:formatCode>
                <c:ptCount val="5"/>
                <c:pt idx="4">
                  <c:v>1</c:v>
                </c:pt>
              </c:numCache>
            </c:numRef>
          </c:val>
          <c:smooth val="0"/>
          <c:extLst>
            <c:ext xmlns:c16="http://schemas.microsoft.com/office/drawing/2014/chart" uri="{C3380CC4-5D6E-409C-BE32-E72D297353CC}">
              <c16:uniqueId val="{000003A1-9EF1-9D44-9627-5FB973DAC18F}"/>
            </c:ext>
          </c:extLst>
        </c:ser>
        <c:dLbls>
          <c:showLegendKey val="0"/>
          <c:showVal val="0"/>
          <c:showCatName val="0"/>
          <c:showSerName val="0"/>
          <c:showPercent val="0"/>
          <c:showBubbleSize val="0"/>
        </c:dLbls>
        <c:smooth val="0"/>
        <c:axId val="1878825775"/>
        <c:axId val="1876717375"/>
      </c:lineChart>
      <c:catAx>
        <c:axId val="18788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76717375"/>
        <c:crosses val="autoZero"/>
        <c:auto val="1"/>
        <c:lblAlgn val="ctr"/>
        <c:lblOffset val="100"/>
        <c:noMultiLvlLbl val="0"/>
      </c:catAx>
      <c:valAx>
        <c:axId val="187671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iscounted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788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Margin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Lst>
        </c:dLbl>
      </c:pivotFmt>
    </c:pivotFmts>
    <c:plotArea>
      <c:layout/>
      <c:barChart>
        <c:barDir val="col"/>
        <c:grouping val="clustered"/>
        <c:varyColors val="0"/>
        <c:ser>
          <c:idx val="0"/>
          <c:order val="0"/>
          <c:tx>
            <c:strRef>
              <c:f>'pivot tables &amp; charts'!$K$1</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2-8970-DB4E-9B04-44A660EC7276}"/>
              </c:ext>
            </c:extLst>
          </c:dPt>
          <c:dLbls>
            <c:dLbl>
              <c:idx val="2"/>
              <c:layout>
                <c:manualLayout>
                  <c:x val="-2.5462668816039986E-17"/>
                  <c:y val="0.1535156022163897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517"/>
                        <a:gd name="adj2" fmla="val 114000"/>
                      </a:avLst>
                    </a:prstGeom>
                    <a:noFill/>
                    <a:ln>
                      <a:noFill/>
                    </a:ln>
                  </c15:spPr>
                </c:ext>
                <c:ext xmlns:c16="http://schemas.microsoft.com/office/drawing/2014/chart" uri="{C3380CC4-5D6E-409C-BE32-E72D297353CC}">
                  <c16:uniqueId val="{00000002-8970-DB4E-9B04-44A660EC72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 &amp; charts'!$J$2:$J$13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charts'!$K$2:$K$13</c:f>
              <c:numCache>
                <c:formatCode>0%</c:formatCode>
                <c:ptCount val="12"/>
                <c:pt idx="0">
                  <c:v>9.7564222015173702E-2</c:v>
                </c:pt>
                <c:pt idx="1">
                  <c:v>0.14490763854218672</c:v>
                </c:pt>
                <c:pt idx="2">
                  <c:v>-1.3637379834562932E-2</c:v>
                </c:pt>
                <c:pt idx="3">
                  <c:v>8.6119971190451686E-2</c:v>
                </c:pt>
                <c:pt idx="4">
                  <c:v>4.7912557527942143E-2</c:v>
                </c:pt>
                <c:pt idx="5">
                  <c:v>1.1026878015161957E-2</c:v>
                </c:pt>
                <c:pt idx="6">
                  <c:v>8.2152974504249299E-2</c:v>
                </c:pt>
                <c:pt idx="7">
                  <c:v>6.1266028902910642E-2</c:v>
                </c:pt>
                <c:pt idx="8">
                  <c:v>0.16813225466056983</c:v>
                </c:pt>
                <c:pt idx="9">
                  <c:v>9.7792288557213933E-2</c:v>
                </c:pt>
                <c:pt idx="10">
                  <c:v>5.2954719877206444E-2</c:v>
                </c:pt>
                <c:pt idx="11">
                  <c:v>8.7562593043713624E-2</c:v>
                </c:pt>
              </c:numCache>
            </c:numRef>
          </c:val>
          <c:extLst>
            <c:ext xmlns:c16="http://schemas.microsoft.com/office/drawing/2014/chart" uri="{C3380CC4-5D6E-409C-BE32-E72D297353CC}">
              <c16:uniqueId val="{00000000-8970-DB4E-9B04-44A660EC7276}"/>
            </c:ext>
          </c:extLst>
        </c:ser>
        <c:dLbls>
          <c:dLblPos val="outEnd"/>
          <c:showLegendKey val="0"/>
          <c:showVal val="1"/>
          <c:showCatName val="0"/>
          <c:showSerName val="0"/>
          <c:showPercent val="0"/>
          <c:showBubbleSize val="0"/>
        </c:dLbls>
        <c:gapWidth val="219"/>
        <c:overlap val="-27"/>
        <c:axId val="1421355248"/>
        <c:axId val="1421647264"/>
      </c:barChart>
      <c:catAx>
        <c:axId val="142135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1647264"/>
        <c:crosses val="autoZero"/>
        <c:auto val="1"/>
        <c:lblAlgn val="ctr"/>
        <c:lblOffset val="100"/>
        <c:noMultiLvlLbl val="0"/>
      </c:catAx>
      <c:valAx>
        <c:axId val="1421647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1355248"/>
        <c:crosses val="autoZero"/>
        <c:crossBetween val="between"/>
        <c:majorUnit val="0.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charts!PivotTable9</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Gross</a:t>
            </a:r>
            <a:r>
              <a:rPr lang="en-GB" b="1" baseline="0"/>
              <a:t> Margin yearly by Distribution Center</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charts'!$B$43:$B$44</c:f>
              <c:strCache>
                <c:ptCount val="1"/>
                <c:pt idx="0">
                  <c:v>Charleston SC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charts'!$B$45:$B$50</c:f>
              <c:numCache>
                <c:formatCode>0%</c:formatCode>
                <c:ptCount val="5"/>
                <c:pt idx="0">
                  <c:v>-0.18352059925093633</c:v>
                </c:pt>
                <c:pt idx="1">
                  <c:v>-7.6642335766423361E-2</c:v>
                </c:pt>
                <c:pt idx="2">
                  <c:v>-0.51768826619964969</c:v>
                </c:pt>
                <c:pt idx="3">
                  <c:v>-0.38176415389427587</c:v>
                </c:pt>
                <c:pt idx="4">
                  <c:v>-0.60446927374301673</c:v>
                </c:pt>
              </c:numCache>
            </c:numRef>
          </c:val>
          <c:smooth val="0"/>
          <c:extLst>
            <c:ext xmlns:c16="http://schemas.microsoft.com/office/drawing/2014/chart" uri="{C3380CC4-5D6E-409C-BE32-E72D297353CC}">
              <c16:uniqueId val="{00000000-6FFE-1241-A5AB-90804D813C3E}"/>
            </c:ext>
          </c:extLst>
        </c:ser>
        <c:ser>
          <c:idx val="1"/>
          <c:order val="1"/>
          <c:tx>
            <c:strRef>
              <c:f>'pivot tables &amp; charts'!$C$43:$C$44</c:f>
              <c:strCache>
                <c:ptCount val="1"/>
                <c:pt idx="0">
                  <c:v>Chicago IL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charts'!$C$45:$C$50</c:f>
              <c:numCache>
                <c:formatCode>0%</c:formatCode>
                <c:ptCount val="5"/>
                <c:pt idx="0">
                  <c:v>9.0692124105011929E-2</c:v>
                </c:pt>
                <c:pt idx="1">
                  <c:v>-7.4193548387096769E-2</c:v>
                </c:pt>
                <c:pt idx="2">
                  <c:v>0.14049586776859505</c:v>
                </c:pt>
                <c:pt idx="3">
                  <c:v>-6.1550976138828636E-2</c:v>
                </c:pt>
                <c:pt idx="4">
                  <c:v>2.7068661971830985E-2</c:v>
                </c:pt>
              </c:numCache>
            </c:numRef>
          </c:val>
          <c:smooth val="0"/>
          <c:extLst>
            <c:ext xmlns:c16="http://schemas.microsoft.com/office/drawing/2014/chart" uri="{C3380CC4-5D6E-409C-BE32-E72D297353CC}">
              <c16:uniqueId val="{0000001D-6FFE-1241-A5AB-90804D813C3E}"/>
            </c:ext>
          </c:extLst>
        </c:ser>
        <c:ser>
          <c:idx val="2"/>
          <c:order val="2"/>
          <c:tx>
            <c:strRef>
              <c:f>'pivot tables &amp; charts'!$D$43:$D$44</c:f>
              <c:strCache>
                <c:ptCount val="1"/>
                <c:pt idx="0">
                  <c:v>Houston TX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charts'!$D$45:$D$50</c:f>
              <c:numCache>
                <c:formatCode>0%</c:formatCode>
                <c:ptCount val="5"/>
                <c:pt idx="0">
                  <c:v>0.16081330868761554</c:v>
                </c:pt>
                <c:pt idx="1">
                  <c:v>0.20950155763239875</c:v>
                </c:pt>
                <c:pt idx="2">
                  <c:v>0.29968119022316686</c:v>
                </c:pt>
                <c:pt idx="3">
                  <c:v>0.33390476190476193</c:v>
                </c:pt>
                <c:pt idx="4">
                  <c:v>0.22780965237934525</c:v>
                </c:pt>
              </c:numCache>
            </c:numRef>
          </c:val>
          <c:smooth val="0"/>
          <c:extLst>
            <c:ext xmlns:c16="http://schemas.microsoft.com/office/drawing/2014/chart" uri="{C3380CC4-5D6E-409C-BE32-E72D297353CC}">
              <c16:uniqueId val="{0000001E-6FFE-1241-A5AB-90804D813C3E}"/>
            </c:ext>
          </c:extLst>
        </c:ser>
        <c:ser>
          <c:idx val="3"/>
          <c:order val="3"/>
          <c:tx>
            <c:strRef>
              <c:f>'pivot tables &amp; charts'!$E$43:$E$44</c:f>
              <c:strCache>
                <c:ptCount val="1"/>
                <c:pt idx="0">
                  <c:v>Los Angeles 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charts'!$E$45:$E$50</c:f>
              <c:numCache>
                <c:formatCode>0%</c:formatCode>
                <c:ptCount val="5"/>
                <c:pt idx="0">
                  <c:v>0.44927536231884058</c:v>
                </c:pt>
                <c:pt idx="1">
                  <c:v>0.13004484304932734</c:v>
                </c:pt>
                <c:pt idx="2">
                  <c:v>0.45507584597432904</c:v>
                </c:pt>
                <c:pt idx="3">
                  <c:v>0.19761737911702873</c:v>
                </c:pt>
                <c:pt idx="4">
                  <c:v>0.26109660574412535</c:v>
                </c:pt>
              </c:numCache>
            </c:numRef>
          </c:val>
          <c:smooth val="0"/>
          <c:extLst>
            <c:ext xmlns:c16="http://schemas.microsoft.com/office/drawing/2014/chart" uri="{C3380CC4-5D6E-409C-BE32-E72D297353CC}">
              <c16:uniqueId val="{0000001F-6FFE-1241-A5AB-90804D813C3E}"/>
            </c:ext>
          </c:extLst>
        </c:ser>
        <c:ser>
          <c:idx val="4"/>
          <c:order val="4"/>
          <c:tx>
            <c:strRef>
              <c:f>'pivot tables &amp; charts'!$F$43:$F$44</c:f>
              <c:strCache>
                <c:ptCount val="1"/>
                <c:pt idx="0">
                  <c:v>Memphis TN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charts'!$F$45:$F$50</c:f>
              <c:numCache>
                <c:formatCode>0%</c:formatCode>
                <c:ptCount val="5"/>
                <c:pt idx="0">
                  <c:v>0.42857142857142855</c:v>
                </c:pt>
                <c:pt idx="1">
                  <c:v>0.41461916461916459</c:v>
                </c:pt>
                <c:pt idx="2">
                  <c:v>0.406052544063851</c:v>
                </c:pt>
                <c:pt idx="3">
                  <c:v>0.38222294974627596</c:v>
                </c:pt>
                <c:pt idx="4">
                  <c:v>0.37898773006134967</c:v>
                </c:pt>
              </c:numCache>
            </c:numRef>
          </c:val>
          <c:smooth val="0"/>
          <c:extLst>
            <c:ext xmlns:c16="http://schemas.microsoft.com/office/drawing/2014/chart" uri="{C3380CC4-5D6E-409C-BE32-E72D297353CC}">
              <c16:uniqueId val="{00000020-6FFE-1241-A5AB-90804D813C3E}"/>
            </c:ext>
          </c:extLst>
        </c:ser>
        <c:ser>
          <c:idx val="5"/>
          <c:order val="5"/>
          <c:tx>
            <c:strRef>
              <c:f>'pivot tables &amp; charts'!$G$43:$G$44</c:f>
              <c:strCache>
                <c:ptCount val="1"/>
                <c:pt idx="0">
                  <c:v>Mobile 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charts'!$G$45:$G$50</c:f>
              <c:numCache>
                <c:formatCode>0%</c:formatCode>
                <c:ptCount val="5"/>
                <c:pt idx="0">
                  <c:v>0.41379310344827586</c:v>
                </c:pt>
                <c:pt idx="1">
                  <c:v>-0.12144702842377261</c:v>
                </c:pt>
                <c:pt idx="2">
                  <c:v>-0.15621788283658788</c:v>
                </c:pt>
                <c:pt idx="3">
                  <c:v>-8.9717741935483875E-2</c:v>
                </c:pt>
                <c:pt idx="4">
                  <c:v>0.2392857142857143</c:v>
                </c:pt>
              </c:numCache>
            </c:numRef>
          </c:val>
          <c:smooth val="0"/>
          <c:extLst>
            <c:ext xmlns:c16="http://schemas.microsoft.com/office/drawing/2014/chart" uri="{C3380CC4-5D6E-409C-BE32-E72D297353CC}">
              <c16:uniqueId val="{00000021-6FFE-1241-A5AB-90804D813C3E}"/>
            </c:ext>
          </c:extLst>
        </c:ser>
        <c:ser>
          <c:idx val="6"/>
          <c:order val="6"/>
          <c:tx>
            <c:strRef>
              <c:f>'pivot tables &amp; charts'!$H$43:$H$44</c:f>
              <c:strCache>
                <c:ptCount val="1"/>
                <c:pt idx="0">
                  <c:v>New Orleans LA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charts'!$H$45:$H$50</c:f>
              <c:numCache>
                <c:formatCode>0%</c:formatCode>
                <c:ptCount val="5"/>
                <c:pt idx="0">
                  <c:v>0.4279835390946502</c:v>
                </c:pt>
                <c:pt idx="1">
                  <c:v>4.4401544401544403E-2</c:v>
                </c:pt>
                <c:pt idx="2">
                  <c:v>0.18194541637508749</c:v>
                </c:pt>
                <c:pt idx="3">
                  <c:v>0.23223109083998481</c:v>
                </c:pt>
                <c:pt idx="4">
                  <c:v>0.18914956011730205</c:v>
                </c:pt>
              </c:numCache>
            </c:numRef>
          </c:val>
          <c:smooth val="0"/>
          <c:extLst>
            <c:ext xmlns:c16="http://schemas.microsoft.com/office/drawing/2014/chart" uri="{C3380CC4-5D6E-409C-BE32-E72D297353CC}">
              <c16:uniqueId val="{00000022-6FFE-1241-A5AB-90804D813C3E}"/>
            </c:ext>
          </c:extLst>
        </c:ser>
        <c:ser>
          <c:idx val="7"/>
          <c:order val="7"/>
          <c:tx>
            <c:strRef>
              <c:f>'pivot tables &amp; charts'!$I$43:$I$44</c:f>
              <c:strCache>
                <c:ptCount val="1"/>
                <c:pt idx="0">
                  <c:v>Philadelphia PA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charts'!$I$45:$I$50</c:f>
              <c:numCache>
                <c:formatCode>0%</c:formatCode>
                <c:ptCount val="5"/>
                <c:pt idx="0">
                  <c:v>0.48101265822784811</c:v>
                </c:pt>
                <c:pt idx="1">
                  <c:v>7.3825503355704702E-2</c:v>
                </c:pt>
                <c:pt idx="2">
                  <c:v>0.21150592216582065</c:v>
                </c:pt>
                <c:pt idx="3">
                  <c:v>0.24407894736842106</c:v>
                </c:pt>
                <c:pt idx="4">
                  <c:v>-2.9725963771481654E-2</c:v>
                </c:pt>
              </c:numCache>
            </c:numRef>
          </c:val>
          <c:smooth val="0"/>
          <c:extLst>
            <c:ext xmlns:c16="http://schemas.microsoft.com/office/drawing/2014/chart" uri="{C3380CC4-5D6E-409C-BE32-E72D297353CC}">
              <c16:uniqueId val="{00000023-6FFE-1241-A5AB-90804D813C3E}"/>
            </c:ext>
          </c:extLst>
        </c:ser>
        <c:ser>
          <c:idx val="8"/>
          <c:order val="8"/>
          <c:tx>
            <c:strRef>
              <c:f>'pivot tables &amp; charts'!$J$43:$J$44</c:f>
              <c:strCache>
                <c:ptCount val="1"/>
                <c:pt idx="0">
                  <c:v>Port Authority of New York/New Jersey NY/NJ</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charts'!$J$45:$J$50</c:f>
              <c:numCache>
                <c:formatCode>0%</c:formatCode>
                <c:ptCount val="5"/>
                <c:pt idx="0">
                  <c:v>-0.1328125</c:v>
                </c:pt>
                <c:pt idx="1">
                  <c:v>-7.5966850828729282E-2</c:v>
                </c:pt>
                <c:pt idx="2">
                  <c:v>-0.28832116788321166</c:v>
                </c:pt>
                <c:pt idx="3">
                  <c:v>-4.5087483176312247E-2</c:v>
                </c:pt>
                <c:pt idx="4">
                  <c:v>-0.22278298485940878</c:v>
                </c:pt>
              </c:numCache>
            </c:numRef>
          </c:val>
          <c:smooth val="0"/>
          <c:extLst>
            <c:ext xmlns:c16="http://schemas.microsoft.com/office/drawing/2014/chart" uri="{C3380CC4-5D6E-409C-BE32-E72D297353CC}">
              <c16:uniqueId val="{00000024-6FFE-1241-A5AB-90804D813C3E}"/>
            </c:ext>
          </c:extLst>
        </c:ser>
        <c:ser>
          <c:idx val="9"/>
          <c:order val="9"/>
          <c:tx>
            <c:strRef>
              <c:f>'pivot tables &amp; charts'!$K$43:$K$44</c:f>
              <c:strCache>
                <c:ptCount val="1"/>
                <c:pt idx="0">
                  <c:v>Savannah GA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charts'!$K$45:$K$50</c:f>
              <c:numCache>
                <c:formatCode>0%</c:formatCode>
                <c:ptCount val="5"/>
                <c:pt idx="0">
                  <c:v>#N/A</c:v>
                </c:pt>
                <c:pt idx="1">
                  <c:v>0.34129692832764508</c:v>
                </c:pt>
                <c:pt idx="2">
                  <c:v>0.12482662968099861</c:v>
                </c:pt>
                <c:pt idx="3">
                  <c:v>0.40515933232169954</c:v>
                </c:pt>
                <c:pt idx="4">
                  <c:v>0.36528497409326427</c:v>
                </c:pt>
              </c:numCache>
            </c:numRef>
          </c:val>
          <c:smooth val="0"/>
          <c:extLst>
            <c:ext xmlns:c16="http://schemas.microsoft.com/office/drawing/2014/chart" uri="{C3380CC4-5D6E-409C-BE32-E72D297353CC}">
              <c16:uniqueId val="{00000025-6FFE-1241-A5AB-90804D813C3E}"/>
            </c:ext>
          </c:extLst>
        </c:ser>
        <c:dLbls>
          <c:showLegendKey val="0"/>
          <c:showVal val="0"/>
          <c:showCatName val="0"/>
          <c:showSerName val="0"/>
          <c:showPercent val="0"/>
          <c:showBubbleSize val="0"/>
        </c:dLbls>
        <c:marker val="1"/>
        <c:smooth val="0"/>
        <c:axId val="460704959"/>
        <c:axId val="1403205584"/>
      </c:lineChart>
      <c:catAx>
        <c:axId val="4607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3205584"/>
        <c:crosses val="autoZero"/>
        <c:auto val="1"/>
        <c:lblAlgn val="ctr"/>
        <c:lblOffset val="100"/>
        <c:noMultiLvlLbl val="0"/>
      </c:catAx>
      <c:valAx>
        <c:axId val="140320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070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charts!PivotTable10</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Brands with &gt; 50% Gross</a:t>
            </a:r>
            <a:r>
              <a:rPr lang="en-GB" b="1" baseline="0"/>
              <a:t> Margin in Total</a:t>
            </a:r>
            <a:r>
              <a:rPr lang="en-GB"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charts'!$B$53:$B$54</c:f>
              <c:strCache>
                <c:ptCount val="1"/>
                <c:pt idx="0">
                  <c:v>ian Leino Design</c:v>
                </c:pt>
              </c:strCache>
            </c:strRef>
          </c:tx>
          <c:spPr>
            <a:solidFill>
              <a:schemeClr val="accent1"/>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charts'!$B$55:$B$60</c:f>
              <c:numCache>
                <c:formatCode>0%</c:formatCode>
                <c:ptCount val="5"/>
                <c:pt idx="0">
                  <c:v>#N/A</c:v>
                </c:pt>
                <c:pt idx="1">
                  <c:v>#N/A</c:v>
                </c:pt>
                <c:pt idx="2">
                  <c:v>0.75555555555555554</c:v>
                </c:pt>
                <c:pt idx="3">
                  <c:v>#N/A</c:v>
                </c:pt>
                <c:pt idx="4">
                  <c:v>0.75555555555555554</c:v>
                </c:pt>
              </c:numCache>
            </c:numRef>
          </c:val>
          <c:extLst>
            <c:ext xmlns:c16="http://schemas.microsoft.com/office/drawing/2014/chart" uri="{C3380CC4-5D6E-409C-BE32-E72D297353CC}">
              <c16:uniqueId val="{00000000-3CD7-D64A-AE05-9DDA58227156}"/>
            </c:ext>
          </c:extLst>
        </c:ser>
        <c:ser>
          <c:idx val="1"/>
          <c:order val="1"/>
          <c:tx>
            <c:strRef>
              <c:f>'pivot tables &amp; charts'!$C$53:$C$54</c:f>
              <c:strCache>
                <c:ptCount val="1"/>
                <c:pt idx="0">
                  <c:v>NOLLIE</c:v>
                </c:pt>
              </c:strCache>
            </c:strRef>
          </c:tx>
          <c:spPr>
            <a:solidFill>
              <a:schemeClr val="accent2"/>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charts'!$C$55:$C$60</c:f>
              <c:numCache>
                <c:formatCode>0%</c:formatCode>
                <c:ptCount val="5"/>
                <c:pt idx="0">
                  <c:v>#N/A</c:v>
                </c:pt>
                <c:pt idx="1">
                  <c:v>#N/A</c:v>
                </c:pt>
                <c:pt idx="2">
                  <c:v>0.71111111111111114</c:v>
                </c:pt>
                <c:pt idx="3">
                  <c:v>0.71111111111111114</c:v>
                </c:pt>
                <c:pt idx="4">
                  <c:v>0.71111111111111114</c:v>
                </c:pt>
              </c:numCache>
            </c:numRef>
          </c:val>
          <c:extLst>
            <c:ext xmlns:c16="http://schemas.microsoft.com/office/drawing/2014/chart" uri="{C3380CC4-5D6E-409C-BE32-E72D297353CC}">
              <c16:uniqueId val="{0000018B-3CD7-D64A-AE05-9DDA58227156}"/>
            </c:ext>
          </c:extLst>
        </c:ser>
        <c:ser>
          <c:idx val="2"/>
          <c:order val="2"/>
          <c:tx>
            <c:strRef>
              <c:f>'pivot tables &amp; charts'!$D$53:$D$54</c:f>
              <c:strCache>
                <c:ptCount val="1"/>
                <c:pt idx="0">
                  <c:v>Billabong</c:v>
                </c:pt>
              </c:strCache>
            </c:strRef>
          </c:tx>
          <c:spPr>
            <a:solidFill>
              <a:schemeClr val="accent3"/>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charts'!$D$55:$D$60</c:f>
              <c:numCache>
                <c:formatCode>0%</c:formatCode>
                <c:ptCount val="5"/>
                <c:pt idx="0">
                  <c:v>#N/A</c:v>
                </c:pt>
                <c:pt idx="1">
                  <c:v>#N/A</c:v>
                </c:pt>
                <c:pt idx="2">
                  <c:v>#N/A</c:v>
                </c:pt>
                <c:pt idx="3">
                  <c:v>0.71111111111111114</c:v>
                </c:pt>
                <c:pt idx="4">
                  <c:v>0.71111111111111114</c:v>
                </c:pt>
              </c:numCache>
            </c:numRef>
          </c:val>
          <c:extLst>
            <c:ext xmlns:c16="http://schemas.microsoft.com/office/drawing/2014/chart" uri="{C3380CC4-5D6E-409C-BE32-E72D297353CC}">
              <c16:uniqueId val="{0000018C-3CD7-D64A-AE05-9DDA58227156}"/>
            </c:ext>
          </c:extLst>
        </c:ser>
        <c:ser>
          <c:idx val="3"/>
          <c:order val="3"/>
          <c:tx>
            <c:strRef>
              <c:f>'pivot tables &amp; charts'!$E$53:$E$54</c:f>
              <c:strCache>
                <c:ptCount val="1"/>
                <c:pt idx="0">
                  <c:v>Fox</c:v>
                </c:pt>
              </c:strCache>
            </c:strRef>
          </c:tx>
          <c:spPr>
            <a:solidFill>
              <a:schemeClr val="accent4"/>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charts'!$E$55:$E$60</c:f>
              <c:numCache>
                <c:formatCode>0%</c:formatCode>
                <c:ptCount val="5"/>
                <c:pt idx="0">
                  <c:v>#N/A</c:v>
                </c:pt>
                <c:pt idx="1">
                  <c:v>0.73333333333333328</c:v>
                </c:pt>
                <c:pt idx="2">
                  <c:v>0.53591160220994472</c:v>
                </c:pt>
                <c:pt idx="3">
                  <c:v>0.73333333333333328</c:v>
                </c:pt>
                <c:pt idx="4">
                  <c:v>0.73333333333333328</c:v>
                </c:pt>
              </c:numCache>
            </c:numRef>
          </c:val>
          <c:extLst>
            <c:ext xmlns:c16="http://schemas.microsoft.com/office/drawing/2014/chart" uri="{C3380CC4-5D6E-409C-BE32-E72D297353CC}">
              <c16:uniqueId val="{0000018D-3CD7-D64A-AE05-9DDA58227156}"/>
            </c:ext>
          </c:extLst>
        </c:ser>
        <c:ser>
          <c:idx val="4"/>
          <c:order val="4"/>
          <c:tx>
            <c:strRef>
              <c:f>'pivot tables &amp; charts'!$F$53:$F$54</c:f>
              <c:strCache>
                <c:ptCount val="1"/>
                <c:pt idx="0">
                  <c:v>G by GUESS</c:v>
                </c:pt>
              </c:strCache>
            </c:strRef>
          </c:tx>
          <c:spPr>
            <a:solidFill>
              <a:schemeClr val="accent5"/>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charts'!$F$55:$F$60</c:f>
              <c:numCache>
                <c:formatCode>0%</c:formatCode>
                <c:ptCount val="5"/>
                <c:pt idx="0">
                  <c:v>#N/A</c:v>
                </c:pt>
                <c:pt idx="1">
                  <c:v>0.48717948717948717</c:v>
                </c:pt>
                <c:pt idx="2">
                  <c:v>#N/A</c:v>
                </c:pt>
                <c:pt idx="3">
                  <c:v>0.62199312714776633</c:v>
                </c:pt>
                <c:pt idx="4">
                  <c:v>0.68992248062015504</c:v>
                </c:pt>
              </c:numCache>
            </c:numRef>
          </c:val>
          <c:extLst>
            <c:ext xmlns:c16="http://schemas.microsoft.com/office/drawing/2014/chart" uri="{C3380CC4-5D6E-409C-BE32-E72D297353CC}">
              <c16:uniqueId val="{0000018E-3CD7-D64A-AE05-9DDA58227156}"/>
            </c:ext>
          </c:extLst>
        </c:ser>
        <c:ser>
          <c:idx val="5"/>
          <c:order val="5"/>
          <c:tx>
            <c:strRef>
              <c:f>'pivot tables &amp; charts'!$G$53:$G$54</c:f>
              <c:strCache>
                <c:ptCount val="1"/>
                <c:pt idx="0">
                  <c:v>Spalding</c:v>
                </c:pt>
              </c:strCache>
            </c:strRef>
          </c:tx>
          <c:spPr>
            <a:solidFill>
              <a:schemeClr val="accent6"/>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charts'!$G$55:$G$60</c:f>
              <c:numCache>
                <c:formatCode>0%</c:formatCode>
                <c:ptCount val="5"/>
                <c:pt idx="0">
                  <c:v>#N/A</c:v>
                </c:pt>
                <c:pt idx="1">
                  <c:v>0.52</c:v>
                </c:pt>
                <c:pt idx="2">
                  <c:v>0.52</c:v>
                </c:pt>
                <c:pt idx="3">
                  <c:v>0.52</c:v>
                </c:pt>
                <c:pt idx="4">
                  <c:v>0.52</c:v>
                </c:pt>
              </c:numCache>
            </c:numRef>
          </c:val>
          <c:extLst>
            <c:ext xmlns:c16="http://schemas.microsoft.com/office/drawing/2014/chart" uri="{C3380CC4-5D6E-409C-BE32-E72D297353CC}">
              <c16:uniqueId val="{0000018F-3CD7-D64A-AE05-9DDA58227156}"/>
            </c:ext>
          </c:extLst>
        </c:ser>
        <c:ser>
          <c:idx val="6"/>
          <c:order val="6"/>
          <c:tx>
            <c:strRef>
              <c:f>'pivot tables &amp; charts'!$H$53:$H$54</c:f>
              <c:strCache>
                <c:ptCount val="1"/>
                <c:pt idx="0">
                  <c:v>Alki'i</c:v>
                </c:pt>
              </c:strCache>
            </c:strRef>
          </c:tx>
          <c:spPr>
            <a:solidFill>
              <a:schemeClr val="accent1">
                <a:lumMod val="60000"/>
              </a:schemeClr>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charts'!$H$55:$H$60</c:f>
              <c:numCache>
                <c:formatCode>0%</c:formatCode>
                <c:ptCount val="5"/>
                <c:pt idx="0">
                  <c:v>0.52</c:v>
                </c:pt>
                <c:pt idx="1">
                  <c:v>#N/A</c:v>
                </c:pt>
                <c:pt idx="2">
                  <c:v>0.52</c:v>
                </c:pt>
                <c:pt idx="3">
                  <c:v>0.52</c:v>
                </c:pt>
                <c:pt idx="4">
                  <c:v>#N/A</c:v>
                </c:pt>
              </c:numCache>
            </c:numRef>
          </c:val>
          <c:extLst>
            <c:ext xmlns:c16="http://schemas.microsoft.com/office/drawing/2014/chart" uri="{C3380CC4-5D6E-409C-BE32-E72D297353CC}">
              <c16:uniqueId val="{00000190-3CD7-D64A-AE05-9DDA58227156}"/>
            </c:ext>
          </c:extLst>
        </c:ser>
        <c:ser>
          <c:idx val="7"/>
          <c:order val="7"/>
          <c:tx>
            <c:strRef>
              <c:f>'pivot tables &amp; charts'!$I$53:$I$54</c:f>
              <c:strCache>
                <c:ptCount val="1"/>
                <c:pt idx="0">
                  <c:v>Danskin</c:v>
                </c:pt>
              </c:strCache>
            </c:strRef>
          </c:tx>
          <c:spPr>
            <a:solidFill>
              <a:schemeClr val="accent2">
                <a:lumMod val="60000"/>
              </a:schemeClr>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charts'!$I$55:$I$60</c:f>
              <c:numCache>
                <c:formatCode>0%</c:formatCode>
                <c:ptCount val="5"/>
                <c:pt idx="0">
                  <c:v>#N/A</c:v>
                </c:pt>
                <c:pt idx="1">
                  <c:v>#N/A</c:v>
                </c:pt>
                <c:pt idx="2">
                  <c:v>0.5</c:v>
                </c:pt>
                <c:pt idx="3">
                  <c:v>0.5</c:v>
                </c:pt>
                <c:pt idx="4">
                  <c:v>0.5</c:v>
                </c:pt>
              </c:numCache>
            </c:numRef>
          </c:val>
          <c:extLst>
            <c:ext xmlns:c16="http://schemas.microsoft.com/office/drawing/2014/chart" uri="{C3380CC4-5D6E-409C-BE32-E72D297353CC}">
              <c16:uniqueId val="{00000191-3CD7-D64A-AE05-9DDA58227156}"/>
            </c:ext>
          </c:extLst>
        </c:ser>
        <c:ser>
          <c:idx val="8"/>
          <c:order val="8"/>
          <c:tx>
            <c:strRef>
              <c:f>'pivot tables &amp; charts'!$J$53:$J$54</c:f>
              <c:strCache>
                <c:ptCount val="1"/>
                <c:pt idx="0">
                  <c:v>Life Is Good</c:v>
                </c:pt>
              </c:strCache>
            </c:strRef>
          </c:tx>
          <c:spPr>
            <a:solidFill>
              <a:schemeClr val="accent3">
                <a:lumMod val="60000"/>
              </a:schemeClr>
            </a:solidFill>
            <a:ln>
              <a:noFill/>
            </a:ln>
            <a:effectLst/>
          </c:spPr>
          <c:invertIfNegative val="0"/>
          <c:cat>
            <c:strRef>
              <c:f>'pivot tables &amp; charts'!$A$55:$A$60</c:f>
              <c:strCache>
                <c:ptCount val="5"/>
                <c:pt idx="0">
                  <c:v>2019</c:v>
                </c:pt>
                <c:pt idx="1">
                  <c:v>2020</c:v>
                </c:pt>
                <c:pt idx="2">
                  <c:v>2021</c:v>
                </c:pt>
                <c:pt idx="3">
                  <c:v>2022</c:v>
                </c:pt>
                <c:pt idx="4">
                  <c:v>2023</c:v>
                </c:pt>
              </c:strCache>
            </c:strRef>
          </c:cat>
          <c:val>
            <c:numRef>
              <c:f>'pivot tables &amp; charts'!$J$55:$J$60</c:f>
              <c:numCache>
                <c:formatCode>0%</c:formatCode>
                <c:ptCount val="5"/>
                <c:pt idx="0">
                  <c:v>0.51428571428571423</c:v>
                </c:pt>
                <c:pt idx="1">
                  <c:v>0.48571428571428571</c:v>
                </c:pt>
                <c:pt idx="2">
                  <c:v>0.50476190476190474</c:v>
                </c:pt>
                <c:pt idx="3">
                  <c:v>0.49795918367346936</c:v>
                </c:pt>
                <c:pt idx="4">
                  <c:v>0.5</c:v>
                </c:pt>
              </c:numCache>
            </c:numRef>
          </c:val>
          <c:extLst>
            <c:ext xmlns:c16="http://schemas.microsoft.com/office/drawing/2014/chart" uri="{C3380CC4-5D6E-409C-BE32-E72D297353CC}">
              <c16:uniqueId val="{00000192-3CD7-D64A-AE05-9DDA58227156}"/>
            </c:ext>
          </c:extLst>
        </c:ser>
        <c:dLbls>
          <c:showLegendKey val="0"/>
          <c:showVal val="0"/>
          <c:showCatName val="0"/>
          <c:showSerName val="0"/>
          <c:showPercent val="0"/>
          <c:showBubbleSize val="0"/>
        </c:dLbls>
        <c:gapWidth val="150"/>
        <c:axId val="2005674079"/>
        <c:axId val="1782951887"/>
      </c:barChart>
      <c:catAx>
        <c:axId val="200567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2951887"/>
        <c:crosses val="autoZero"/>
        <c:auto val="1"/>
        <c:lblAlgn val="ctr"/>
        <c:lblOffset val="100"/>
        <c:noMultiLvlLbl val="0"/>
      </c:catAx>
      <c:valAx>
        <c:axId val="178295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5674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Retail</a:t>
            </a:r>
            <a:r>
              <a:rPr lang="en-GB" baseline="0"/>
              <a:t> Women Tops Sales Forcast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3"/>
          <c:order val="0"/>
          <c:tx>
            <c:strRef>
              <c:f>sales_forecast!$G$2</c:f>
              <c:strCache>
                <c:ptCount val="1"/>
                <c:pt idx="0">
                  <c:v>Revenue</c:v>
                </c:pt>
              </c:strCache>
            </c:strRef>
          </c:tx>
          <c:spPr>
            <a:ln w="28575" cap="rnd">
              <a:solidFill>
                <a:schemeClr val="accent4"/>
              </a:solidFill>
              <a:round/>
            </a:ln>
            <a:effectLst/>
          </c:spPr>
          <c:marker>
            <c:symbol val="none"/>
          </c:marker>
          <c:cat>
            <c:multiLvlStrRef>
              <c:f>sales_forecast!$E$2:$F$18</c:f>
              <c:multiLvlStrCache>
                <c:ptCount val="17"/>
                <c:lvl>
                  <c:pt idx="0">
                    <c:v>Quarters</c:v>
                  </c:pt>
                  <c:pt idx="1">
                    <c:v>1</c:v>
                  </c:pt>
                  <c:pt idx="2">
                    <c:v>2</c:v>
                  </c:pt>
                  <c:pt idx="3">
                    <c:v>3</c:v>
                  </c:pt>
                  <c:pt idx="4">
                    <c:v>4</c:v>
                  </c:pt>
                  <c:pt idx="5">
                    <c:v>1</c:v>
                  </c:pt>
                  <c:pt idx="6">
                    <c:v>2</c:v>
                  </c:pt>
                  <c:pt idx="7">
                    <c:v>3</c:v>
                  </c:pt>
                  <c:pt idx="8">
                    <c:v>4</c:v>
                  </c:pt>
                  <c:pt idx="9">
                    <c:v>1</c:v>
                  </c:pt>
                  <c:pt idx="10">
                    <c:v>2</c:v>
                  </c:pt>
                  <c:pt idx="11">
                    <c:v>3</c:v>
                  </c:pt>
                  <c:pt idx="12">
                    <c:v>4</c:v>
                  </c:pt>
                  <c:pt idx="13">
                    <c:v>1</c:v>
                  </c:pt>
                  <c:pt idx="14">
                    <c:v>2</c:v>
                  </c:pt>
                  <c:pt idx="15">
                    <c:v>3</c:v>
                  </c:pt>
                  <c:pt idx="16">
                    <c:v>4</c:v>
                  </c:pt>
                </c:lvl>
                <c:lvl>
                  <c:pt idx="0">
                    <c:v>Years</c:v>
                  </c:pt>
                  <c:pt idx="1">
                    <c:v>year 1</c:v>
                  </c:pt>
                  <c:pt idx="5">
                    <c:v>year 2</c:v>
                  </c:pt>
                  <c:pt idx="9">
                    <c:v>year 3</c:v>
                  </c:pt>
                  <c:pt idx="13">
                    <c:v>year 4</c:v>
                  </c:pt>
                </c:lvl>
              </c:multiLvlStrCache>
            </c:multiLvlStrRef>
          </c:cat>
          <c:val>
            <c:numRef>
              <c:f>sales_forecast!$G$3:$G$18</c:f>
              <c:numCache>
                <c:formatCode>[$$-409]#,##0</c:formatCode>
                <c:ptCount val="16"/>
                <c:pt idx="0">
                  <c:v>1340</c:v>
                </c:pt>
                <c:pt idx="1">
                  <c:v>1943</c:v>
                </c:pt>
                <c:pt idx="2">
                  <c:v>2607</c:v>
                </c:pt>
                <c:pt idx="3">
                  <c:v>3273</c:v>
                </c:pt>
                <c:pt idx="4">
                  <c:v>4431</c:v>
                </c:pt>
                <c:pt idx="5">
                  <c:v>3721</c:v>
                </c:pt>
                <c:pt idx="6">
                  <c:v>4535</c:v>
                </c:pt>
                <c:pt idx="7">
                  <c:v>4861</c:v>
                </c:pt>
                <c:pt idx="8">
                  <c:v>6149</c:v>
                </c:pt>
                <c:pt idx="9">
                  <c:v>7172</c:v>
                </c:pt>
                <c:pt idx="10">
                  <c:v>7734</c:v>
                </c:pt>
                <c:pt idx="11">
                  <c:v>11246</c:v>
                </c:pt>
              </c:numCache>
            </c:numRef>
          </c:val>
          <c:smooth val="0"/>
          <c:extLst>
            <c:ext xmlns:c16="http://schemas.microsoft.com/office/drawing/2014/chart" uri="{C3380CC4-5D6E-409C-BE32-E72D297353CC}">
              <c16:uniqueId val="{00000003-8F0C-BA46-847B-267C4BEB2189}"/>
            </c:ext>
          </c:extLst>
        </c:ser>
        <c:ser>
          <c:idx val="10"/>
          <c:order val="1"/>
          <c:tx>
            <c:strRef>
              <c:f>sales_forecast!$N$2</c:f>
              <c:strCache>
                <c:ptCount val="1"/>
                <c:pt idx="0">
                  <c:v>Forecasted Revenue</c:v>
                </c:pt>
              </c:strCache>
            </c:strRef>
          </c:tx>
          <c:spPr>
            <a:ln w="28575" cap="rnd">
              <a:solidFill>
                <a:schemeClr val="accent5">
                  <a:lumMod val="60000"/>
                </a:schemeClr>
              </a:solidFill>
              <a:round/>
            </a:ln>
            <a:effectLst/>
          </c:spPr>
          <c:marker>
            <c:symbol val="none"/>
          </c:marker>
          <c:cat>
            <c:multiLvlStrRef>
              <c:f>sales_forecast!$E$2:$F$18</c:f>
              <c:multiLvlStrCache>
                <c:ptCount val="17"/>
                <c:lvl>
                  <c:pt idx="0">
                    <c:v>Quarters</c:v>
                  </c:pt>
                  <c:pt idx="1">
                    <c:v>1</c:v>
                  </c:pt>
                  <c:pt idx="2">
                    <c:v>2</c:v>
                  </c:pt>
                  <c:pt idx="3">
                    <c:v>3</c:v>
                  </c:pt>
                  <c:pt idx="4">
                    <c:v>4</c:v>
                  </c:pt>
                  <c:pt idx="5">
                    <c:v>1</c:v>
                  </c:pt>
                  <c:pt idx="6">
                    <c:v>2</c:v>
                  </c:pt>
                  <c:pt idx="7">
                    <c:v>3</c:v>
                  </c:pt>
                  <c:pt idx="8">
                    <c:v>4</c:v>
                  </c:pt>
                  <c:pt idx="9">
                    <c:v>1</c:v>
                  </c:pt>
                  <c:pt idx="10">
                    <c:v>2</c:v>
                  </c:pt>
                  <c:pt idx="11">
                    <c:v>3</c:v>
                  </c:pt>
                  <c:pt idx="12">
                    <c:v>4</c:v>
                  </c:pt>
                  <c:pt idx="13">
                    <c:v>1</c:v>
                  </c:pt>
                  <c:pt idx="14">
                    <c:v>2</c:v>
                  </c:pt>
                  <c:pt idx="15">
                    <c:v>3</c:v>
                  </c:pt>
                  <c:pt idx="16">
                    <c:v>4</c:v>
                  </c:pt>
                </c:lvl>
                <c:lvl>
                  <c:pt idx="0">
                    <c:v>Years</c:v>
                  </c:pt>
                  <c:pt idx="1">
                    <c:v>year 1</c:v>
                  </c:pt>
                  <c:pt idx="5">
                    <c:v>year 2</c:v>
                  </c:pt>
                  <c:pt idx="9">
                    <c:v>year 3</c:v>
                  </c:pt>
                  <c:pt idx="13">
                    <c:v>year 4</c:v>
                  </c:pt>
                </c:lvl>
              </c:multiLvlStrCache>
            </c:multiLvlStrRef>
          </c:cat>
          <c:val>
            <c:numRef>
              <c:f>sales_forecast!$N$3:$N$18</c:f>
              <c:numCache>
                <c:formatCode>[$$-409]#,##0</c:formatCode>
                <c:ptCount val="16"/>
                <c:pt idx="0">
                  <c:v>792.88904045712115</c:v>
                </c:pt>
                <c:pt idx="1">
                  <c:v>1317.5425896071099</c:v>
                </c:pt>
                <c:pt idx="2">
                  <c:v>2046.8567753006198</c:v>
                </c:pt>
                <c:pt idx="3">
                  <c:v>3321.6906868707347</c:v>
                </c:pt>
                <c:pt idx="4">
                  <c:v>4539.2350589612188</c:v>
                </c:pt>
                <c:pt idx="5">
                  <c:v>4518.2325664514419</c:v>
                </c:pt>
                <c:pt idx="6">
                  <c:v>5393.34445823435</c:v>
                </c:pt>
                <c:pt idx="7">
                  <c:v>5948.4589807724869</c:v>
                </c:pt>
                <c:pt idx="8">
                  <c:v>7536.3118737644972</c:v>
                </c:pt>
                <c:pt idx="9">
                  <c:v>7078.7845479269072</c:v>
                </c:pt>
                <c:pt idx="10">
                  <c:v>8070.534604581333</c:v>
                </c:pt>
                <c:pt idx="11">
                  <c:v>8575.2272746742383</c:v>
                </c:pt>
                <c:pt idx="12">
                  <c:v>10533.388688567777</c:v>
                </c:pt>
                <c:pt idx="13">
                  <c:v>9639.3365294023715</c:v>
                </c:pt>
                <c:pt idx="14">
                  <c:v>10747.724750928317</c:v>
                </c:pt>
                <c:pt idx="15">
                  <c:v>11201.995568575991</c:v>
                </c:pt>
              </c:numCache>
            </c:numRef>
          </c:val>
          <c:smooth val="0"/>
          <c:extLst>
            <c:ext xmlns:c16="http://schemas.microsoft.com/office/drawing/2014/chart" uri="{C3380CC4-5D6E-409C-BE32-E72D297353CC}">
              <c16:uniqueId val="{0000000A-8F0C-BA46-847B-267C4BEB2189}"/>
            </c:ext>
          </c:extLst>
        </c:ser>
        <c:dLbls>
          <c:showLegendKey val="0"/>
          <c:showVal val="0"/>
          <c:showCatName val="0"/>
          <c:showSerName val="0"/>
          <c:showPercent val="0"/>
          <c:showBubbleSize val="0"/>
        </c:dLbls>
        <c:smooth val="0"/>
        <c:axId val="554009824"/>
        <c:axId val="593294592"/>
      </c:lineChart>
      <c:catAx>
        <c:axId val="5540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3294592"/>
        <c:crosses val="autoZero"/>
        <c:auto val="1"/>
        <c:lblAlgn val="ctr"/>
        <c:lblOffset val="100"/>
        <c:noMultiLvlLbl val="0"/>
      </c:catAx>
      <c:valAx>
        <c:axId val="59329459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400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by</a:t>
            </a:r>
            <a:r>
              <a:rPr lang="en-US" baseline="0"/>
              <a:t>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charts'!$G$16</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 tables &amp; charts'!$F$17:$F$23</c:f>
              <c:strCache>
                <c:ptCount val="7"/>
                <c:pt idx="0">
                  <c:v>Monday</c:v>
                </c:pt>
                <c:pt idx="1">
                  <c:v>Tuesday</c:v>
                </c:pt>
                <c:pt idx="2">
                  <c:v>Wednesday</c:v>
                </c:pt>
                <c:pt idx="3">
                  <c:v>Thursday</c:v>
                </c:pt>
                <c:pt idx="4">
                  <c:v>Friday</c:v>
                </c:pt>
                <c:pt idx="5">
                  <c:v>Saturday</c:v>
                </c:pt>
                <c:pt idx="6">
                  <c:v>Sunday</c:v>
                </c:pt>
              </c:strCache>
            </c:strRef>
          </c:cat>
          <c:val>
            <c:numRef>
              <c:f>'pivot tables &amp; charts'!$G$17:$G$23</c:f>
              <c:numCache>
                <c:formatCode>[$$-409]#,##0.0</c:formatCode>
                <c:ptCount val="7"/>
                <c:pt idx="0">
                  <c:v>40.29923273657289</c:v>
                </c:pt>
                <c:pt idx="1">
                  <c:v>39.597560975609753</c:v>
                </c:pt>
                <c:pt idx="2">
                  <c:v>38.976982097186699</c:v>
                </c:pt>
                <c:pt idx="3">
                  <c:v>38.716981132075475</c:v>
                </c:pt>
                <c:pt idx="4">
                  <c:v>39.071005917159766</c:v>
                </c:pt>
                <c:pt idx="5">
                  <c:v>38.176165803108809</c:v>
                </c:pt>
                <c:pt idx="6">
                  <c:v>37.741379310344826</c:v>
                </c:pt>
              </c:numCache>
            </c:numRef>
          </c:val>
          <c:smooth val="0"/>
          <c:extLst>
            <c:ext xmlns:c16="http://schemas.microsoft.com/office/drawing/2014/chart" uri="{C3380CC4-5D6E-409C-BE32-E72D297353CC}">
              <c16:uniqueId val="{00000000-20CB-1A46-83FD-5580C156640A}"/>
            </c:ext>
          </c:extLst>
        </c:ser>
        <c:dLbls>
          <c:showLegendKey val="0"/>
          <c:showVal val="0"/>
          <c:showCatName val="0"/>
          <c:showSerName val="0"/>
          <c:showPercent val="0"/>
          <c:showBubbleSize val="0"/>
        </c:dLbls>
        <c:smooth val="0"/>
        <c:axId val="1419569744"/>
        <c:axId val="1413223104"/>
      </c:lineChart>
      <c:catAx>
        <c:axId val="14195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3223104"/>
        <c:crosses val="autoZero"/>
        <c:auto val="1"/>
        <c:lblAlgn val="ctr"/>
        <c:lblOffset val="100"/>
        <c:noMultiLvlLbl val="0"/>
      </c:catAx>
      <c:valAx>
        <c:axId val="1413223104"/>
        <c:scaling>
          <c:orientation val="minMax"/>
          <c:min val="35"/>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956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952B48-D4BB-AE48-8B2E-DCC7BFCD5AC7}" type="CATEGORYNAME">
                  <a:rPr lang="en-US" b="1"/>
                  <a:pPr>
                    <a:defRPr/>
                  </a:pPr>
                  <a:t>[CATEGORY NAME]</a:t>
                </a:fld>
                <a:r>
                  <a:rPr lang="en-US" b="1"/>
                  <a:t>:00 -</a:t>
                </a:r>
                <a:r>
                  <a:rPr lang="en-US"/>
                  <a:t> </a:t>
                </a:r>
                <a:r>
                  <a:rPr lang="en-US" baseline="0"/>
                  <a:t> </a:t>
                </a:r>
                <a:fld id="{2616F551-60E6-2B42-B333-B05B3C3F8DBA}" type="VALUE">
                  <a:rPr lang="en-US" baseline="0"/>
                  <a:pPr>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lineChart>
        <c:grouping val="standard"/>
        <c:varyColors val="0"/>
        <c:ser>
          <c:idx val="0"/>
          <c:order val="0"/>
          <c:tx>
            <c:strRef>
              <c:f>'pivot tables &amp; charts'!$Q$16</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02-F6D6-AC4A-B09C-8EC610EAB5F9}"/>
              </c:ext>
            </c:extLst>
          </c:dPt>
          <c:dLbls>
            <c:dLbl>
              <c:idx val="18"/>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952B48-D4BB-AE48-8B2E-DCC7BFCD5AC7}" type="CATEGORYNAME">
                      <a:rPr lang="en-US" b="1"/>
                      <a:pPr>
                        <a:defRPr/>
                      </a:pPr>
                      <a:t>[CATEGORY NAME]</a:t>
                    </a:fld>
                    <a:r>
                      <a:rPr lang="en-US" b="1"/>
                      <a:t>:00 -</a:t>
                    </a:r>
                    <a:r>
                      <a:rPr lang="en-US"/>
                      <a:t> </a:t>
                    </a:r>
                    <a:r>
                      <a:rPr lang="en-US" baseline="0"/>
                      <a:t> </a:t>
                    </a:r>
                    <a:fld id="{2616F551-60E6-2B42-B333-B05B3C3F8DBA}" type="VALUE">
                      <a:rPr lang="en-US" baseline="0"/>
                      <a:pPr>
                        <a:defRPr/>
                      </a:pPr>
                      <a:t>[VALUE]</a:t>
                    </a:fld>
                    <a:endParaRPr lang="en-US" baseline="0"/>
                  </a:p>
                </c:rich>
              </c:tx>
              <c:spPr>
                <a:solidFill>
                  <a:srgbClr val="FFC000">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F6D6-AC4A-B09C-8EC610EAB5F9}"/>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 tables &amp; charts'!$P$17:$P$39</c:f>
              <c:strCache>
                <c:ptCount val="23"/>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20</c:v>
                </c:pt>
                <c:pt idx="20">
                  <c:v>21</c:v>
                </c:pt>
                <c:pt idx="21">
                  <c:v>22</c:v>
                </c:pt>
                <c:pt idx="22">
                  <c:v>23</c:v>
                </c:pt>
              </c:strCache>
            </c:strRef>
          </c:cat>
          <c:val>
            <c:numRef>
              <c:f>'pivot tables &amp; charts'!$Q$17:$Q$39</c:f>
              <c:numCache>
                <c:formatCode>0.00</c:formatCode>
                <c:ptCount val="23"/>
                <c:pt idx="0">
                  <c:v>40.539473684210527</c:v>
                </c:pt>
                <c:pt idx="1">
                  <c:v>43.770370370370372</c:v>
                </c:pt>
                <c:pt idx="2">
                  <c:v>39.196969696969695</c:v>
                </c:pt>
                <c:pt idx="3">
                  <c:v>38.807692307692307</c:v>
                </c:pt>
                <c:pt idx="4">
                  <c:v>40.903846153846153</c:v>
                </c:pt>
                <c:pt idx="5">
                  <c:v>36.453125</c:v>
                </c:pt>
                <c:pt idx="6">
                  <c:v>34.785046728971963</c:v>
                </c:pt>
                <c:pt idx="7">
                  <c:v>39.816326530612244</c:v>
                </c:pt>
                <c:pt idx="8">
                  <c:v>36.409090909090907</c:v>
                </c:pt>
                <c:pt idx="9">
                  <c:v>38.583941605839414</c:v>
                </c:pt>
                <c:pt idx="10">
                  <c:v>39.086956521739133</c:v>
                </c:pt>
                <c:pt idx="11">
                  <c:v>41.152000000000001</c:v>
                </c:pt>
                <c:pt idx="12">
                  <c:v>39.721088435374149</c:v>
                </c:pt>
                <c:pt idx="13">
                  <c:v>39.371212121212125</c:v>
                </c:pt>
                <c:pt idx="14">
                  <c:v>34.674999999999997</c:v>
                </c:pt>
                <c:pt idx="15">
                  <c:v>36.133333333333333</c:v>
                </c:pt>
                <c:pt idx="16">
                  <c:v>40.459770114942529</c:v>
                </c:pt>
                <c:pt idx="17">
                  <c:v>42.783333333333331</c:v>
                </c:pt>
                <c:pt idx="18">
                  <c:v>52.35</c:v>
                </c:pt>
                <c:pt idx="19">
                  <c:v>32.090909090909093</c:v>
                </c:pt>
                <c:pt idx="20">
                  <c:v>38.674999999999997</c:v>
                </c:pt>
                <c:pt idx="21">
                  <c:v>38.192307692307693</c:v>
                </c:pt>
                <c:pt idx="22">
                  <c:v>37.572815533980581</c:v>
                </c:pt>
              </c:numCache>
            </c:numRef>
          </c:val>
          <c:smooth val="0"/>
          <c:extLst>
            <c:ext xmlns:c16="http://schemas.microsoft.com/office/drawing/2014/chart" uri="{C3380CC4-5D6E-409C-BE32-E72D297353CC}">
              <c16:uniqueId val="{00000000-F6D6-AC4A-B09C-8EC610EAB5F9}"/>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408038576"/>
        <c:axId val="1219135760"/>
      </c:lineChart>
      <c:catAx>
        <c:axId val="140803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19135760"/>
        <c:crosses val="autoZero"/>
        <c:auto val="1"/>
        <c:lblAlgn val="ctr"/>
        <c:lblOffset val="100"/>
        <c:noMultiLvlLbl val="0"/>
      </c:catAx>
      <c:valAx>
        <c:axId val="1219135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80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a:t>
            </a:r>
            <a:r>
              <a:rPr lang="en-US"/>
              <a:t>divided</a:t>
            </a:r>
            <a:r>
              <a:rPr lang="en-US" baseline="0"/>
              <a:t> by a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 tables &amp; charts'!$B$28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80-C94C-A49E-32F38D4A2B55}"/>
              </c:ext>
            </c:extLst>
          </c:dPt>
          <c:dPt>
            <c:idx val="1"/>
            <c:bubble3D val="0"/>
            <c:spPr>
              <a:solidFill>
                <a:schemeClr val="accent2"/>
              </a:solidFill>
              <a:ln>
                <a:noFill/>
              </a:ln>
              <a:effectLst/>
            </c:spPr>
            <c:extLst>
              <c:ext xmlns:c16="http://schemas.microsoft.com/office/drawing/2014/chart" uri="{C3380CC4-5D6E-409C-BE32-E72D297353CC}">
                <c16:uniqueId val="{00000003-2980-C94C-A49E-32F38D4A2B55}"/>
              </c:ext>
            </c:extLst>
          </c:dPt>
          <c:dPt>
            <c:idx val="2"/>
            <c:bubble3D val="0"/>
            <c:spPr>
              <a:solidFill>
                <a:schemeClr val="accent3"/>
              </a:solidFill>
              <a:ln>
                <a:noFill/>
              </a:ln>
              <a:effectLst/>
            </c:spPr>
            <c:extLst>
              <c:ext xmlns:c16="http://schemas.microsoft.com/office/drawing/2014/chart" uri="{C3380CC4-5D6E-409C-BE32-E72D297353CC}">
                <c16:uniqueId val="{00000005-2980-C94C-A49E-32F38D4A2B55}"/>
              </c:ext>
            </c:extLst>
          </c:dPt>
          <c:dPt>
            <c:idx val="3"/>
            <c:bubble3D val="0"/>
            <c:spPr>
              <a:solidFill>
                <a:schemeClr val="accent4"/>
              </a:solidFill>
              <a:ln>
                <a:noFill/>
              </a:ln>
              <a:effectLst/>
            </c:spPr>
            <c:extLst>
              <c:ext xmlns:c16="http://schemas.microsoft.com/office/drawing/2014/chart" uri="{C3380CC4-5D6E-409C-BE32-E72D297353CC}">
                <c16:uniqueId val="{00000007-2980-C94C-A49E-32F38D4A2B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charts'!$A$29:$A$33</c:f>
              <c:strCache>
                <c:ptCount val="4"/>
                <c:pt idx="0">
                  <c:v>night to midnight</c:v>
                </c:pt>
                <c:pt idx="1">
                  <c:v>morning to noon</c:v>
                </c:pt>
                <c:pt idx="2">
                  <c:v>midnight to dawn</c:v>
                </c:pt>
                <c:pt idx="3">
                  <c:v>afternoon to evening</c:v>
                </c:pt>
              </c:strCache>
            </c:strRef>
          </c:cat>
          <c:val>
            <c:numRef>
              <c:f>'pivot tables &amp; charts'!$B$29:$B$33</c:f>
              <c:numCache>
                <c:formatCode>0</c:formatCode>
                <c:ptCount val="4"/>
                <c:pt idx="0">
                  <c:v>231</c:v>
                </c:pt>
                <c:pt idx="1">
                  <c:v>933</c:v>
                </c:pt>
                <c:pt idx="2">
                  <c:v>782</c:v>
                </c:pt>
                <c:pt idx="3">
                  <c:v>554</c:v>
                </c:pt>
              </c:numCache>
            </c:numRef>
          </c:val>
          <c:extLst>
            <c:ext xmlns:c16="http://schemas.microsoft.com/office/drawing/2014/chart" uri="{C3380CC4-5D6E-409C-BE32-E72D297353CC}">
              <c16:uniqueId val="{00000005-79EC-5D49-BA01-D95AFCFE1E0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Margin yearly by Distribution Center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charts'!$B$43:$B$44</c:f>
              <c:strCache>
                <c:ptCount val="1"/>
                <c:pt idx="0">
                  <c:v>Charleston SC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charts'!$B$45:$B$50</c:f>
              <c:numCache>
                <c:formatCode>0%</c:formatCode>
                <c:ptCount val="5"/>
                <c:pt idx="0">
                  <c:v>-0.18352059925093633</c:v>
                </c:pt>
                <c:pt idx="1">
                  <c:v>-7.6642335766423361E-2</c:v>
                </c:pt>
                <c:pt idx="2">
                  <c:v>-0.51768826619964969</c:v>
                </c:pt>
                <c:pt idx="3">
                  <c:v>-0.38176415389427587</c:v>
                </c:pt>
                <c:pt idx="4">
                  <c:v>-0.60446927374301673</c:v>
                </c:pt>
              </c:numCache>
            </c:numRef>
          </c:val>
          <c:smooth val="0"/>
          <c:extLst>
            <c:ext xmlns:c16="http://schemas.microsoft.com/office/drawing/2014/chart" uri="{C3380CC4-5D6E-409C-BE32-E72D297353CC}">
              <c16:uniqueId val="{00000000-E090-9C4E-A65E-642A1F1B4A18}"/>
            </c:ext>
          </c:extLst>
        </c:ser>
        <c:ser>
          <c:idx val="1"/>
          <c:order val="1"/>
          <c:tx>
            <c:strRef>
              <c:f>'pivot tables &amp; charts'!$C$43:$C$44</c:f>
              <c:strCache>
                <c:ptCount val="1"/>
                <c:pt idx="0">
                  <c:v>Chicago IL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charts'!$C$45:$C$50</c:f>
              <c:numCache>
                <c:formatCode>0%</c:formatCode>
                <c:ptCount val="5"/>
                <c:pt idx="0">
                  <c:v>9.0692124105011929E-2</c:v>
                </c:pt>
                <c:pt idx="1">
                  <c:v>-7.4193548387096769E-2</c:v>
                </c:pt>
                <c:pt idx="2">
                  <c:v>0.14049586776859505</c:v>
                </c:pt>
                <c:pt idx="3">
                  <c:v>-6.1550976138828636E-2</c:v>
                </c:pt>
                <c:pt idx="4">
                  <c:v>2.7068661971830985E-2</c:v>
                </c:pt>
              </c:numCache>
            </c:numRef>
          </c:val>
          <c:smooth val="0"/>
          <c:extLst>
            <c:ext xmlns:c16="http://schemas.microsoft.com/office/drawing/2014/chart" uri="{C3380CC4-5D6E-409C-BE32-E72D297353CC}">
              <c16:uniqueId val="{00000045-B56C-984E-9EC1-5EEE228D7E40}"/>
            </c:ext>
          </c:extLst>
        </c:ser>
        <c:ser>
          <c:idx val="2"/>
          <c:order val="2"/>
          <c:tx>
            <c:strRef>
              <c:f>'pivot tables &amp; charts'!$D$43:$D$44</c:f>
              <c:strCache>
                <c:ptCount val="1"/>
                <c:pt idx="0">
                  <c:v>Houston TX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charts'!$D$45:$D$50</c:f>
              <c:numCache>
                <c:formatCode>0%</c:formatCode>
                <c:ptCount val="5"/>
                <c:pt idx="0">
                  <c:v>0.16081330868761554</c:v>
                </c:pt>
                <c:pt idx="1">
                  <c:v>0.20950155763239875</c:v>
                </c:pt>
                <c:pt idx="2">
                  <c:v>0.29968119022316686</c:v>
                </c:pt>
                <c:pt idx="3">
                  <c:v>0.33390476190476193</c:v>
                </c:pt>
                <c:pt idx="4">
                  <c:v>0.22780965237934525</c:v>
                </c:pt>
              </c:numCache>
            </c:numRef>
          </c:val>
          <c:smooth val="0"/>
          <c:extLst>
            <c:ext xmlns:c16="http://schemas.microsoft.com/office/drawing/2014/chart" uri="{C3380CC4-5D6E-409C-BE32-E72D297353CC}">
              <c16:uniqueId val="{00000046-B56C-984E-9EC1-5EEE228D7E40}"/>
            </c:ext>
          </c:extLst>
        </c:ser>
        <c:ser>
          <c:idx val="3"/>
          <c:order val="3"/>
          <c:tx>
            <c:strRef>
              <c:f>'pivot tables &amp; charts'!$E$43:$E$44</c:f>
              <c:strCache>
                <c:ptCount val="1"/>
                <c:pt idx="0">
                  <c:v>Los Angeles 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charts'!$E$45:$E$50</c:f>
              <c:numCache>
                <c:formatCode>0%</c:formatCode>
                <c:ptCount val="5"/>
                <c:pt idx="0">
                  <c:v>0.44927536231884058</c:v>
                </c:pt>
                <c:pt idx="1">
                  <c:v>0.13004484304932734</c:v>
                </c:pt>
                <c:pt idx="2">
                  <c:v>0.45507584597432904</c:v>
                </c:pt>
                <c:pt idx="3">
                  <c:v>0.19761737911702873</c:v>
                </c:pt>
                <c:pt idx="4">
                  <c:v>0.26109660574412535</c:v>
                </c:pt>
              </c:numCache>
            </c:numRef>
          </c:val>
          <c:smooth val="0"/>
          <c:extLst>
            <c:ext xmlns:c16="http://schemas.microsoft.com/office/drawing/2014/chart" uri="{C3380CC4-5D6E-409C-BE32-E72D297353CC}">
              <c16:uniqueId val="{00000047-B56C-984E-9EC1-5EEE228D7E40}"/>
            </c:ext>
          </c:extLst>
        </c:ser>
        <c:ser>
          <c:idx val="4"/>
          <c:order val="4"/>
          <c:tx>
            <c:strRef>
              <c:f>'pivot tables &amp; charts'!$F$43:$F$44</c:f>
              <c:strCache>
                <c:ptCount val="1"/>
                <c:pt idx="0">
                  <c:v>Memphis TN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charts'!$F$45:$F$50</c:f>
              <c:numCache>
                <c:formatCode>0%</c:formatCode>
                <c:ptCount val="5"/>
                <c:pt idx="0">
                  <c:v>0.42857142857142855</c:v>
                </c:pt>
                <c:pt idx="1">
                  <c:v>0.41461916461916459</c:v>
                </c:pt>
                <c:pt idx="2">
                  <c:v>0.406052544063851</c:v>
                </c:pt>
                <c:pt idx="3">
                  <c:v>0.38222294974627596</c:v>
                </c:pt>
                <c:pt idx="4">
                  <c:v>0.37898773006134967</c:v>
                </c:pt>
              </c:numCache>
            </c:numRef>
          </c:val>
          <c:smooth val="0"/>
          <c:extLst>
            <c:ext xmlns:c16="http://schemas.microsoft.com/office/drawing/2014/chart" uri="{C3380CC4-5D6E-409C-BE32-E72D297353CC}">
              <c16:uniqueId val="{00000048-B56C-984E-9EC1-5EEE228D7E40}"/>
            </c:ext>
          </c:extLst>
        </c:ser>
        <c:ser>
          <c:idx val="5"/>
          <c:order val="5"/>
          <c:tx>
            <c:strRef>
              <c:f>'pivot tables &amp; charts'!$G$43:$G$44</c:f>
              <c:strCache>
                <c:ptCount val="1"/>
                <c:pt idx="0">
                  <c:v>Mobile 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charts'!$G$45:$G$50</c:f>
              <c:numCache>
                <c:formatCode>0%</c:formatCode>
                <c:ptCount val="5"/>
                <c:pt idx="0">
                  <c:v>0.41379310344827586</c:v>
                </c:pt>
                <c:pt idx="1">
                  <c:v>-0.12144702842377261</c:v>
                </c:pt>
                <c:pt idx="2">
                  <c:v>-0.15621788283658788</c:v>
                </c:pt>
                <c:pt idx="3">
                  <c:v>-8.9717741935483875E-2</c:v>
                </c:pt>
                <c:pt idx="4">
                  <c:v>0.2392857142857143</c:v>
                </c:pt>
              </c:numCache>
            </c:numRef>
          </c:val>
          <c:smooth val="0"/>
          <c:extLst>
            <c:ext xmlns:c16="http://schemas.microsoft.com/office/drawing/2014/chart" uri="{C3380CC4-5D6E-409C-BE32-E72D297353CC}">
              <c16:uniqueId val="{00000049-B56C-984E-9EC1-5EEE228D7E40}"/>
            </c:ext>
          </c:extLst>
        </c:ser>
        <c:ser>
          <c:idx val="6"/>
          <c:order val="6"/>
          <c:tx>
            <c:strRef>
              <c:f>'pivot tables &amp; charts'!$H$43:$H$44</c:f>
              <c:strCache>
                <c:ptCount val="1"/>
                <c:pt idx="0">
                  <c:v>New Orleans LA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charts'!$H$45:$H$50</c:f>
              <c:numCache>
                <c:formatCode>0%</c:formatCode>
                <c:ptCount val="5"/>
                <c:pt idx="0">
                  <c:v>0.4279835390946502</c:v>
                </c:pt>
                <c:pt idx="1">
                  <c:v>4.4401544401544403E-2</c:v>
                </c:pt>
                <c:pt idx="2">
                  <c:v>0.18194541637508749</c:v>
                </c:pt>
                <c:pt idx="3">
                  <c:v>0.23223109083998481</c:v>
                </c:pt>
                <c:pt idx="4">
                  <c:v>0.18914956011730205</c:v>
                </c:pt>
              </c:numCache>
            </c:numRef>
          </c:val>
          <c:smooth val="0"/>
          <c:extLst>
            <c:ext xmlns:c16="http://schemas.microsoft.com/office/drawing/2014/chart" uri="{C3380CC4-5D6E-409C-BE32-E72D297353CC}">
              <c16:uniqueId val="{0000004A-B56C-984E-9EC1-5EEE228D7E40}"/>
            </c:ext>
          </c:extLst>
        </c:ser>
        <c:ser>
          <c:idx val="7"/>
          <c:order val="7"/>
          <c:tx>
            <c:strRef>
              <c:f>'pivot tables &amp; charts'!$I$43:$I$44</c:f>
              <c:strCache>
                <c:ptCount val="1"/>
                <c:pt idx="0">
                  <c:v>Philadelphia PA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charts'!$I$45:$I$50</c:f>
              <c:numCache>
                <c:formatCode>0%</c:formatCode>
                <c:ptCount val="5"/>
                <c:pt idx="0">
                  <c:v>0.48101265822784811</c:v>
                </c:pt>
                <c:pt idx="1">
                  <c:v>7.3825503355704702E-2</c:v>
                </c:pt>
                <c:pt idx="2">
                  <c:v>0.21150592216582065</c:v>
                </c:pt>
                <c:pt idx="3">
                  <c:v>0.24407894736842106</c:v>
                </c:pt>
                <c:pt idx="4">
                  <c:v>-2.9725963771481654E-2</c:v>
                </c:pt>
              </c:numCache>
            </c:numRef>
          </c:val>
          <c:smooth val="0"/>
          <c:extLst>
            <c:ext xmlns:c16="http://schemas.microsoft.com/office/drawing/2014/chart" uri="{C3380CC4-5D6E-409C-BE32-E72D297353CC}">
              <c16:uniqueId val="{0000004B-B56C-984E-9EC1-5EEE228D7E40}"/>
            </c:ext>
          </c:extLst>
        </c:ser>
        <c:ser>
          <c:idx val="8"/>
          <c:order val="8"/>
          <c:tx>
            <c:strRef>
              <c:f>'pivot tables &amp; charts'!$J$43:$J$44</c:f>
              <c:strCache>
                <c:ptCount val="1"/>
                <c:pt idx="0">
                  <c:v>Port Authority of New York/New Jersey NY/NJ</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charts'!$J$45:$J$50</c:f>
              <c:numCache>
                <c:formatCode>0%</c:formatCode>
                <c:ptCount val="5"/>
                <c:pt idx="0">
                  <c:v>-0.1328125</c:v>
                </c:pt>
                <c:pt idx="1">
                  <c:v>-7.5966850828729282E-2</c:v>
                </c:pt>
                <c:pt idx="2">
                  <c:v>-0.28832116788321166</c:v>
                </c:pt>
                <c:pt idx="3">
                  <c:v>-4.5087483176312247E-2</c:v>
                </c:pt>
                <c:pt idx="4">
                  <c:v>-0.22278298485940878</c:v>
                </c:pt>
              </c:numCache>
            </c:numRef>
          </c:val>
          <c:smooth val="0"/>
          <c:extLst>
            <c:ext xmlns:c16="http://schemas.microsoft.com/office/drawing/2014/chart" uri="{C3380CC4-5D6E-409C-BE32-E72D297353CC}">
              <c16:uniqueId val="{0000004C-B56C-984E-9EC1-5EEE228D7E40}"/>
            </c:ext>
          </c:extLst>
        </c:ser>
        <c:ser>
          <c:idx val="9"/>
          <c:order val="9"/>
          <c:tx>
            <c:strRef>
              <c:f>'pivot tables &amp; charts'!$K$43:$K$44</c:f>
              <c:strCache>
                <c:ptCount val="1"/>
                <c:pt idx="0">
                  <c:v>Savannah GA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 &amp; charts'!$A$45:$A$50</c:f>
              <c:strCache>
                <c:ptCount val="5"/>
                <c:pt idx="0">
                  <c:v>2019</c:v>
                </c:pt>
                <c:pt idx="1">
                  <c:v>2020</c:v>
                </c:pt>
                <c:pt idx="2">
                  <c:v>2021</c:v>
                </c:pt>
                <c:pt idx="3">
                  <c:v>2022</c:v>
                </c:pt>
                <c:pt idx="4">
                  <c:v>2023</c:v>
                </c:pt>
              </c:strCache>
            </c:strRef>
          </c:cat>
          <c:val>
            <c:numRef>
              <c:f>'pivot tables &amp; charts'!$K$45:$K$50</c:f>
              <c:numCache>
                <c:formatCode>0%</c:formatCode>
                <c:ptCount val="5"/>
                <c:pt idx="0">
                  <c:v>#N/A</c:v>
                </c:pt>
                <c:pt idx="1">
                  <c:v>0.34129692832764508</c:v>
                </c:pt>
                <c:pt idx="2">
                  <c:v>0.12482662968099861</c:v>
                </c:pt>
                <c:pt idx="3">
                  <c:v>0.40515933232169954</c:v>
                </c:pt>
                <c:pt idx="4">
                  <c:v>0.36528497409326427</c:v>
                </c:pt>
              </c:numCache>
            </c:numRef>
          </c:val>
          <c:smooth val="0"/>
          <c:extLst>
            <c:ext xmlns:c16="http://schemas.microsoft.com/office/drawing/2014/chart" uri="{C3380CC4-5D6E-409C-BE32-E72D297353CC}">
              <c16:uniqueId val="{0000004D-B56C-984E-9EC1-5EEE228D7E40}"/>
            </c:ext>
          </c:extLst>
        </c:ser>
        <c:dLbls>
          <c:showLegendKey val="0"/>
          <c:showVal val="0"/>
          <c:showCatName val="0"/>
          <c:showSerName val="0"/>
          <c:showPercent val="0"/>
          <c:showBubbleSize val="0"/>
        </c:dLbls>
        <c:marker val="1"/>
        <c:smooth val="0"/>
        <c:axId val="460704959"/>
        <c:axId val="1403205584"/>
      </c:lineChart>
      <c:catAx>
        <c:axId val="4607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3205584"/>
        <c:crosses val="autoZero"/>
        <c:auto val="1"/>
        <c:lblAlgn val="ctr"/>
        <c:lblOffset val="100"/>
        <c:noMultiLvlLbl val="0"/>
      </c:catAx>
      <c:valAx>
        <c:axId val="1403205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070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charts!PivotTable16</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Discounted Sales by Year</a:t>
            </a:r>
            <a:r>
              <a:rPr lang="en-US" baseline="0"/>
              <a:t> &amp;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&amp; charts'!$A$79:$A$103</c:f>
              <c:multiLvlStrCache>
                <c:ptCount val="19"/>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lvl>
                <c:lvl>
                  <c:pt idx="0">
                    <c:v>2019</c:v>
                  </c:pt>
                  <c:pt idx="4">
                    <c:v>2020</c:v>
                  </c:pt>
                  <c:pt idx="8">
                    <c:v>2021</c:v>
                  </c:pt>
                  <c:pt idx="12">
                    <c:v>2022</c:v>
                  </c:pt>
                  <c:pt idx="16">
                    <c:v>2023</c:v>
                  </c:pt>
                </c:lvl>
              </c:multiLvlStrCache>
            </c:multiLvlStrRef>
          </c:cat>
          <c:val>
            <c:numRef>
              <c:f>'pivot tables &amp; charts'!$B$79:$B$103</c:f>
              <c:numCache>
                <c:formatCode>0</c:formatCode>
                <c:ptCount val="19"/>
                <c:pt idx="0">
                  <c:v>2</c:v>
                </c:pt>
                <c:pt idx="1">
                  <c:v>9</c:v>
                </c:pt>
                <c:pt idx="2">
                  <c:v>20</c:v>
                </c:pt>
                <c:pt idx="3">
                  <c:v>28</c:v>
                </c:pt>
                <c:pt idx="4">
                  <c:v>31</c:v>
                </c:pt>
                <c:pt idx="5">
                  <c:v>51</c:v>
                </c:pt>
                <c:pt idx="6">
                  <c:v>62</c:v>
                </c:pt>
                <c:pt idx="7">
                  <c:v>72</c:v>
                </c:pt>
                <c:pt idx="8">
                  <c:v>116</c:v>
                </c:pt>
                <c:pt idx="9">
                  <c:v>99</c:v>
                </c:pt>
                <c:pt idx="10">
                  <c:v>107</c:v>
                </c:pt>
                <c:pt idx="11">
                  <c:v>121</c:v>
                </c:pt>
                <c:pt idx="12">
                  <c:v>158</c:v>
                </c:pt>
                <c:pt idx="13">
                  <c:v>185</c:v>
                </c:pt>
                <c:pt idx="14">
                  <c:v>205</c:v>
                </c:pt>
                <c:pt idx="15">
                  <c:v>279</c:v>
                </c:pt>
                <c:pt idx="16">
                  <c:v>326</c:v>
                </c:pt>
                <c:pt idx="17">
                  <c:v>528</c:v>
                </c:pt>
                <c:pt idx="18">
                  <c:v>101</c:v>
                </c:pt>
              </c:numCache>
            </c:numRef>
          </c:val>
          <c:extLst>
            <c:ext xmlns:c16="http://schemas.microsoft.com/office/drawing/2014/chart" uri="{C3380CC4-5D6E-409C-BE32-E72D297353CC}">
              <c16:uniqueId val="{00000000-BEEE-6242-8A65-78FFD622B649}"/>
            </c:ext>
          </c:extLst>
        </c:ser>
        <c:dLbls>
          <c:dLblPos val="outEnd"/>
          <c:showLegendKey val="0"/>
          <c:showVal val="1"/>
          <c:showCatName val="0"/>
          <c:showSerName val="0"/>
          <c:showPercent val="0"/>
          <c:showBubbleSize val="0"/>
        </c:dLbls>
        <c:gapWidth val="219"/>
        <c:axId val="518446943"/>
        <c:axId val="518688431"/>
      </c:barChart>
      <c:catAx>
        <c:axId val="51844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8688431"/>
        <c:crosses val="autoZero"/>
        <c:auto val="1"/>
        <c:lblAlgn val="ctr"/>
        <c:lblOffset val="100"/>
        <c:noMultiLvlLbl val="0"/>
      </c:catAx>
      <c:valAx>
        <c:axId val="5186884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184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charts!PivotTable17</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Discounted Sales yearly by Distribution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charts'!$O$71:$O$72</c:f>
              <c:strCache>
                <c:ptCount val="1"/>
                <c:pt idx="0">
                  <c:v>Charleston SC</c:v>
                </c:pt>
              </c:strCache>
            </c:strRef>
          </c:tx>
          <c:spPr>
            <a:ln w="28575" cap="rnd">
              <a:solidFill>
                <a:schemeClr val="accent1"/>
              </a:solid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charts'!$O$73:$O$78</c:f>
              <c:numCache>
                <c:formatCode>0</c:formatCode>
                <c:ptCount val="5"/>
                <c:pt idx="0">
                  <c:v>12</c:v>
                </c:pt>
                <c:pt idx="1">
                  <c:v>37</c:v>
                </c:pt>
                <c:pt idx="2">
                  <c:v>74</c:v>
                </c:pt>
                <c:pt idx="3">
                  <c:v>156</c:v>
                </c:pt>
                <c:pt idx="4">
                  <c:v>170</c:v>
                </c:pt>
              </c:numCache>
            </c:numRef>
          </c:val>
          <c:smooth val="0"/>
          <c:extLst>
            <c:ext xmlns:c16="http://schemas.microsoft.com/office/drawing/2014/chart" uri="{C3380CC4-5D6E-409C-BE32-E72D297353CC}">
              <c16:uniqueId val="{00000002-D889-F24E-B3F4-C7A8438F64D6}"/>
            </c:ext>
          </c:extLst>
        </c:ser>
        <c:ser>
          <c:idx val="1"/>
          <c:order val="1"/>
          <c:tx>
            <c:strRef>
              <c:f>'pivot tables &amp; charts'!$P$71:$P$72</c:f>
              <c:strCache>
                <c:ptCount val="1"/>
                <c:pt idx="0">
                  <c:v>Chicago IL</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charts'!$P$73:$P$78</c:f>
              <c:numCache>
                <c:formatCode>0</c:formatCode>
                <c:ptCount val="5"/>
                <c:pt idx="0">
                  <c:v>9</c:v>
                </c:pt>
                <c:pt idx="1">
                  <c:v>22</c:v>
                </c:pt>
                <c:pt idx="2">
                  <c:v>48</c:v>
                </c:pt>
                <c:pt idx="3">
                  <c:v>101</c:v>
                </c:pt>
                <c:pt idx="4">
                  <c:v>111</c:v>
                </c:pt>
              </c:numCache>
            </c:numRef>
          </c:val>
          <c:smooth val="0"/>
          <c:extLst>
            <c:ext xmlns:c16="http://schemas.microsoft.com/office/drawing/2014/chart" uri="{C3380CC4-5D6E-409C-BE32-E72D297353CC}">
              <c16:uniqueId val="{00000045-8B6A-C848-8A3E-59D6E9CBCAE2}"/>
            </c:ext>
          </c:extLst>
        </c:ser>
        <c:ser>
          <c:idx val="2"/>
          <c:order val="2"/>
          <c:tx>
            <c:strRef>
              <c:f>'pivot tables &amp; charts'!$Q$71:$Q$72</c:f>
              <c:strCache>
                <c:ptCount val="1"/>
                <c:pt idx="0">
                  <c:v>Houston TX</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charts'!$Q$73:$Q$78</c:f>
              <c:numCache>
                <c:formatCode>0</c:formatCode>
                <c:ptCount val="5"/>
                <c:pt idx="0">
                  <c:v>14</c:v>
                </c:pt>
                <c:pt idx="1">
                  <c:v>25</c:v>
                </c:pt>
                <c:pt idx="2">
                  <c:v>52</c:v>
                </c:pt>
                <c:pt idx="3">
                  <c:v>106</c:v>
                </c:pt>
                <c:pt idx="4">
                  <c:v>127</c:v>
                </c:pt>
              </c:numCache>
            </c:numRef>
          </c:val>
          <c:smooth val="0"/>
          <c:extLst>
            <c:ext xmlns:c16="http://schemas.microsoft.com/office/drawing/2014/chart" uri="{C3380CC4-5D6E-409C-BE32-E72D297353CC}">
              <c16:uniqueId val="{00000046-8B6A-C848-8A3E-59D6E9CBCAE2}"/>
            </c:ext>
          </c:extLst>
        </c:ser>
        <c:ser>
          <c:idx val="3"/>
          <c:order val="3"/>
          <c:tx>
            <c:strRef>
              <c:f>'pivot tables &amp; charts'!$R$71:$R$72</c:f>
              <c:strCache>
                <c:ptCount val="1"/>
                <c:pt idx="0">
                  <c:v>Los Angeles CA</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charts'!$R$73:$R$78</c:f>
              <c:numCache>
                <c:formatCode>0</c:formatCode>
                <c:ptCount val="5"/>
                <c:pt idx="0">
                  <c:v>4</c:v>
                </c:pt>
                <c:pt idx="1">
                  <c:v>6</c:v>
                </c:pt>
                <c:pt idx="2">
                  <c:v>21</c:v>
                </c:pt>
                <c:pt idx="3">
                  <c:v>43</c:v>
                </c:pt>
                <c:pt idx="4">
                  <c:v>50</c:v>
                </c:pt>
              </c:numCache>
            </c:numRef>
          </c:val>
          <c:smooth val="0"/>
          <c:extLst>
            <c:ext xmlns:c16="http://schemas.microsoft.com/office/drawing/2014/chart" uri="{C3380CC4-5D6E-409C-BE32-E72D297353CC}">
              <c16:uniqueId val="{00000047-8B6A-C848-8A3E-59D6E9CBCAE2}"/>
            </c:ext>
          </c:extLst>
        </c:ser>
        <c:ser>
          <c:idx val="4"/>
          <c:order val="4"/>
          <c:tx>
            <c:strRef>
              <c:f>'pivot tables &amp; charts'!$S$71:$S$72</c:f>
              <c:strCache>
                <c:ptCount val="1"/>
                <c:pt idx="0">
                  <c:v>Memphis TN</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charts'!$S$73:$S$78</c:f>
              <c:numCache>
                <c:formatCode>0</c:formatCode>
                <c:ptCount val="5"/>
                <c:pt idx="0">
                  <c:v>6</c:v>
                </c:pt>
                <c:pt idx="1">
                  <c:v>43</c:v>
                </c:pt>
                <c:pt idx="2">
                  <c:v>80</c:v>
                </c:pt>
                <c:pt idx="3">
                  <c:v>168</c:v>
                </c:pt>
                <c:pt idx="4">
                  <c:v>184</c:v>
                </c:pt>
              </c:numCache>
            </c:numRef>
          </c:val>
          <c:smooth val="0"/>
          <c:extLst>
            <c:ext xmlns:c16="http://schemas.microsoft.com/office/drawing/2014/chart" uri="{C3380CC4-5D6E-409C-BE32-E72D297353CC}">
              <c16:uniqueId val="{00000048-8B6A-C848-8A3E-59D6E9CBCAE2}"/>
            </c:ext>
          </c:extLst>
        </c:ser>
        <c:ser>
          <c:idx val="5"/>
          <c:order val="5"/>
          <c:tx>
            <c:strRef>
              <c:f>'pivot tables &amp; charts'!$T$71:$T$72</c:f>
              <c:strCache>
                <c:ptCount val="1"/>
                <c:pt idx="0">
                  <c:v>Mobile AL</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charts'!$T$73:$T$78</c:f>
              <c:numCache>
                <c:formatCode>0</c:formatCode>
                <c:ptCount val="5"/>
                <c:pt idx="0">
                  <c:v>1</c:v>
                </c:pt>
                <c:pt idx="1">
                  <c:v>10</c:v>
                </c:pt>
                <c:pt idx="2">
                  <c:v>28</c:v>
                </c:pt>
                <c:pt idx="3">
                  <c:v>32</c:v>
                </c:pt>
                <c:pt idx="4">
                  <c:v>37</c:v>
                </c:pt>
              </c:numCache>
            </c:numRef>
          </c:val>
          <c:smooth val="0"/>
          <c:extLst>
            <c:ext xmlns:c16="http://schemas.microsoft.com/office/drawing/2014/chart" uri="{C3380CC4-5D6E-409C-BE32-E72D297353CC}">
              <c16:uniqueId val="{00000049-8B6A-C848-8A3E-59D6E9CBCAE2}"/>
            </c:ext>
          </c:extLst>
        </c:ser>
        <c:ser>
          <c:idx val="6"/>
          <c:order val="6"/>
          <c:tx>
            <c:strRef>
              <c:f>'pivot tables &amp; charts'!$U$71:$U$72</c:f>
              <c:strCache>
                <c:ptCount val="1"/>
                <c:pt idx="0">
                  <c:v>New Orleans LA</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charts'!$U$73:$U$78</c:f>
              <c:numCache>
                <c:formatCode>0</c:formatCode>
                <c:ptCount val="5"/>
                <c:pt idx="0">
                  <c:v>6</c:v>
                </c:pt>
                <c:pt idx="1">
                  <c:v>26</c:v>
                </c:pt>
                <c:pt idx="2">
                  <c:v>35</c:v>
                </c:pt>
                <c:pt idx="3">
                  <c:v>62</c:v>
                </c:pt>
                <c:pt idx="4">
                  <c:v>87</c:v>
                </c:pt>
              </c:numCache>
            </c:numRef>
          </c:val>
          <c:smooth val="0"/>
          <c:extLst>
            <c:ext xmlns:c16="http://schemas.microsoft.com/office/drawing/2014/chart" uri="{C3380CC4-5D6E-409C-BE32-E72D297353CC}">
              <c16:uniqueId val="{0000004A-8B6A-C848-8A3E-59D6E9CBCAE2}"/>
            </c:ext>
          </c:extLst>
        </c:ser>
        <c:ser>
          <c:idx val="7"/>
          <c:order val="7"/>
          <c:tx>
            <c:strRef>
              <c:f>'pivot tables &amp; charts'!$V$71:$V$72</c:f>
              <c:strCache>
                <c:ptCount val="1"/>
                <c:pt idx="0">
                  <c:v>Philadelphia PA</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charts'!$V$73:$V$78</c:f>
              <c:numCache>
                <c:formatCode>0</c:formatCode>
                <c:ptCount val="5"/>
                <c:pt idx="0">
                  <c:v>3</c:v>
                </c:pt>
                <c:pt idx="1">
                  <c:v>12</c:v>
                </c:pt>
                <c:pt idx="2">
                  <c:v>29</c:v>
                </c:pt>
                <c:pt idx="3">
                  <c:v>41</c:v>
                </c:pt>
                <c:pt idx="4">
                  <c:v>59</c:v>
                </c:pt>
              </c:numCache>
            </c:numRef>
          </c:val>
          <c:smooth val="0"/>
          <c:extLst>
            <c:ext xmlns:c16="http://schemas.microsoft.com/office/drawing/2014/chart" uri="{C3380CC4-5D6E-409C-BE32-E72D297353CC}">
              <c16:uniqueId val="{0000004B-8B6A-C848-8A3E-59D6E9CBCAE2}"/>
            </c:ext>
          </c:extLst>
        </c:ser>
        <c:ser>
          <c:idx val="8"/>
          <c:order val="8"/>
          <c:tx>
            <c:strRef>
              <c:f>'pivot tables &amp; charts'!$W$71:$W$72</c:f>
              <c:strCache>
                <c:ptCount val="1"/>
                <c:pt idx="0">
                  <c:v>Port Authority of New York/New Jersey NY/NJ</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charts'!$W$73:$W$78</c:f>
              <c:numCache>
                <c:formatCode>0</c:formatCode>
                <c:ptCount val="5"/>
                <c:pt idx="0">
                  <c:v>4</c:v>
                </c:pt>
                <c:pt idx="1">
                  <c:v>23</c:v>
                </c:pt>
                <c:pt idx="2">
                  <c:v>59</c:v>
                </c:pt>
                <c:pt idx="3">
                  <c:v>86</c:v>
                </c:pt>
                <c:pt idx="4">
                  <c:v>95</c:v>
                </c:pt>
              </c:numCache>
            </c:numRef>
          </c:val>
          <c:smooth val="0"/>
          <c:extLst>
            <c:ext xmlns:c16="http://schemas.microsoft.com/office/drawing/2014/chart" uri="{C3380CC4-5D6E-409C-BE32-E72D297353CC}">
              <c16:uniqueId val="{0000004C-8B6A-C848-8A3E-59D6E9CBCAE2}"/>
            </c:ext>
          </c:extLst>
        </c:ser>
        <c:ser>
          <c:idx val="9"/>
          <c:order val="9"/>
          <c:tx>
            <c:strRef>
              <c:f>'pivot tables &amp; charts'!$X$71:$X$72</c:f>
              <c:strCache>
                <c:ptCount val="1"/>
                <c:pt idx="0">
                  <c:v>Savannah GA</c:v>
                </c:pt>
              </c:strCache>
            </c:strRef>
          </c:tx>
          <c:spPr>
            <a:ln w="25400" cap="rnd">
              <a:noFill/>
              <a:round/>
            </a:ln>
            <a:effectLst/>
          </c:spPr>
          <c:marker>
            <c:symbol val="none"/>
          </c:marker>
          <c:cat>
            <c:strRef>
              <c:f>'pivot tables &amp; charts'!$N$73:$N$78</c:f>
              <c:strCache>
                <c:ptCount val="5"/>
                <c:pt idx="0">
                  <c:v>2019</c:v>
                </c:pt>
                <c:pt idx="1">
                  <c:v>2020</c:v>
                </c:pt>
                <c:pt idx="2">
                  <c:v>2021</c:v>
                </c:pt>
                <c:pt idx="3">
                  <c:v>2022</c:v>
                </c:pt>
                <c:pt idx="4">
                  <c:v>2023</c:v>
                </c:pt>
              </c:strCache>
            </c:strRef>
          </c:cat>
          <c:val>
            <c:numRef>
              <c:f>'pivot tables &amp; charts'!$X$73:$X$78</c:f>
              <c:numCache>
                <c:formatCode>0</c:formatCode>
                <c:ptCount val="5"/>
                <c:pt idx="1">
                  <c:v>12</c:v>
                </c:pt>
                <c:pt idx="2">
                  <c:v>17</c:v>
                </c:pt>
                <c:pt idx="3">
                  <c:v>32</c:v>
                </c:pt>
                <c:pt idx="4">
                  <c:v>35</c:v>
                </c:pt>
              </c:numCache>
            </c:numRef>
          </c:val>
          <c:smooth val="0"/>
          <c:extLst>
            <c:ext xmlns:c16="http://schemas.microsoft.com/office/drawing/2014/chart" uri="{C3380CC4-5D6E-409C-BE32-E72D297353CC}">
              <c16:uniqueId val="{0000004D-8B6A-C848-8A3E-59D6E9CBCAE2}"/>
            </c:ext>
          </c:extLst>
        </c:ser>
        <c:dLbls>
          <c:showLegendKey val="0"/>
          <c:showVal val="0"/>
          <c:showCatName val="0"/>
          <c:showSerName val="0"/>
          <c:showPercent val="0"/>
          <c:showBubbleSize val="0"/>
        </c:dLbls>
        <c:smooth val="0"/>
        <c:axId val="1269976959"/>
        <c:axId val="1611180719"/>
      </c:lineChart>
      <c:catAx>
        <c:axId val="126997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1180719"/>
        <c:crosses val="autoZero"/>
        <c:auto val="1"/>
        <c:lblAlgn val="ctr"/>
        <c:lblOffset val="100"/>
        <c:noMultiLvlLbl val="0"/>
      </c:catAx>
      <c:valAx>
        <c:axId val="1611180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6997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[sales_data_new.xlsx]pivot tables &amp; charts!PivotTable18</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Discounted</a:t>
            </a:r>
            <a:r>
              <a:rPr lang="en-GB" baseline="0"/>
              <a:t> Sales yearly by Top 10 discounted sales rands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charts'!$O$108:$O$109</c:f>
              <c:strCache>
                <c:ptCount val="1"/>
                <c:pt idx="0">
                  <c:v>Allegra K</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charts'!$O$110:$O$115</c:f>
              <c:numCache>
                <c:formatCode>0</c:formatCode>
                <c:ptCount val="5"/>
                <c:pt idx="0">
                  <c:v>10</c:v>
                </c:pt>
                <c:pt idx="1">
                  <c:v>34</c:v>
                </c:pt>
                <c:pt idx="2">
                  <c:v>66</c:v>
                </c:pt>
                <c:pt idx="3">
                  <c:v>135</c:v>
                </c:pt>
                <c:pt idx="4">
                  <c:v>142</c:v>
                </c:pt>
              </c:numCache>
            </c:numRef>
          </c:val>
          <c:smooth val="0"/>
          <c:extLst>
            <c:ext xmlns:c16="http://schemas.microsoft.com/office/drawing/2014/chart" uri="{C3380CC4-5D6E-409C-BE32-E72D297353CC}">
              <c16:uniqueId val="{00000000-98AC-0D4C-BD45-A0A0AF684E4B}"/>
            </c:ext>
          </c:extLst>
        </c:ser>
        <c:ser>
          <c:idx val="1"/>
          <c:order val="1"/>
          <c:tx>
            <c:strRef>
              <c:f>'pivot tables &amp; charts'!$P$108:$P$109</c:f>
              <c:strCache>
                <c:ptCount val="1"/>
                <c:pt idx="0">
                  <c:v>Patty</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charts'!$P$110:$P$115</c:f>
              <c:numCache>
                <c:formatCode>0</c:formatCode>
                <c:ptCount val="5"/>
                <c:pt idx="0">
                  <c:v>3</c:v>
                </c:pt>
                <c:pt idx="1">
                  <c:v>26</c:v>
                </c:pt>
                <c:pt idx="2">
                  <c:v>33</c:v>
                </c:pt>
                <c:pt idx="3">
                  <c:v>66</c:v>
                </c:pt>
                <c:pt idx="4">
                  <c:v>81</c:v>
                </c:pt>
              </c:numCache>
            </c:numRef>
          </c:val>
          <c:smooth val="0"/>
          <c:extLst>
            <c:ext xmlns:c16="http://schemas.microsoft.com/office/drawing/2014/chart" uri="{C3380CC4-5D6E-409C-BE32-E72D297353CC}">
              <c16:uniqueId val="{0000030E-D7C8-F046-907F-AE2578347D7C}"/>
            </c:ext>
          </c:extLst>
        </c:ser>
        <c:ser>
          <c:idx val="2"/>
          <c:order val="2"/>
          <c:tx>
            <c:strRef>
              <c:f>'pivot tables &amp; charts'!$Q$108:$Q$109</c:f>
              <c:strCache>
                <c:ptCount val="1"/>
                <c:pt idx="0">
                  <c:v>Lucky Brand</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charts'!$Q$110:$Q$115</c:f>
              <c:numCache>
                <c:formatCode>0</c:formatCode>
                <c:ptCount val="5"/>
                <c:pt idx="0">
                  <c:v>2</c:v>
                </c:pt>
                <c:pt idx="1">
                  <c:v>10</c:v>
                </c:pt>
                <c:pt idx="2">
                  <c:v>15</c:v>
                </c:pt>
                <c:pt idx="3">
                  <c:v>28</c:v>
                </c:pt>
                <c:pt idx="4">
                  <c:v>30</c:v>
                </c:pt>
              </c:numCache>
            </c:numRef>
          </c:val>
          <c:smooth val="0"/>
          <c:extLst>
            <c:ext xmlns:c16="http://schemas.microsoft.com/office/drawing/2014/chart" uri="{C3380CC4-5D6E-409C-BE32-E72D297353CC}">
              <c16:uniqueId val="{0000030F-D7C8-F046-907F-AE2578347D7C}"/>
            </c:ext>
          </c:extLst>
        </c:ser>
        <c:ser>
          <c:idx val="3"/>
          <c:order val="3"/>
          <c:tx>
            <c:strRef>
              <c:f>'pivot tables &amp; charts'!$R$108:$R$109</c:f>
              <c:strCache>
                <c:ptCount val="1"/>
                <c:pt idx="0">
                  <c:v>Calvin Klein</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charts'!$R$110:$R$115</c:f>
              <c:numCache>
                <c:formatCode>0</c:formatCode>
                <c:ptCount val="5"/>
                <c:pt idx="0">
                  <c:v>1</c:v>
                </c:pt>
                <c:pt idx="1">
                  <c:v>7</c:v>
                </c:pt>
                <c:pt idx="2">
                  <c:v>12</c:v>
                </c:pt>
                <c:pt idx="3">
                  <c:v>26</c:v>
                </c:pt>
                <c:pt idx="4">
                  <c:v>28</c:v>
                </c:pt>
              </c:numCache>
            </c:numRef>
          </c:val>
          <c:smooth val="0"/>
          <c:extLst>
            <c:ext xmlns:c16="http://schemas.microsoft.com/office/drawing/2014/chart" uri="{C3380CC4-5D6E-409C-BE32-E72D297353CC}">
              <c16:uniqueId val="{00000310-D7C8-F046-907F-AE2578347D7C}"/>
            </c:ext>
          </c:extLst>
        </c:ser>
        <c:ser>
          <c:idx val="4"/>
          <c:order val="4"/>
          <c:tx>
            <c:strRef>
              <c:f>'pivot tables &amp; charts'!$S$108:$S$109</c:f>
              <c:strCache>
                <c:ptCount val="1"/>
                <c:pt idx="0">
                  <c:v>Next Level</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charts'!$S$110:$S$115</c:f>
              <c:numCache>
                <c:formatCode>0</c:formatCode>
                <c:ptCount val="5"/>
                <c:pt idx="1">
                  <c:v>7</c:v>
                </c:pt>
                <c:pt idx="2">
                  <c:v>10</c:v>
                </c:pt>
                <c:pt idx="3">
                  <c:v>17</c:v>
                </c:pt>
                <c:pt idx="4">
                  <c:v>27</c:v>
                </c:pt>
              </c:numCache>
            </c:numRef>
          </c:val>
          <c:smooth val="0"/>
          <c:extLst>
            <c:ext xmlns:c16="http://schemas.microsoft.com/office/drawing/2014/chart" uri="{C3380CC4-5D6E-409C-BE32-E72D297353CC}">
              <c16:uniqueId val="{00000311-D7C8-F046-907F-AE2578347D7C}"/>
            </c:ext>
          </c:extLst>
        </c:ser>
        <c:ser>
          <c:idx val="5"/>
          <c:order val="5"/>
          <c:tx>
            <c:strRef>
              <c:f>'pivot tables &amp; charts'!$T$108:$T$109</c:f>
              <c:strCache>
                <c:ptCount val="1"/>
                <c:pt idx="0">
                  <c:v>Bella</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charts'!$T$110:$T$115</c:f>
              <c:numCache>
                <c:formatCode>0</c:formatCode>
                <c:ptCount val="5"/>
                <c:pt idx="0">
                  <c:v>2</c:v>
                </c:pt>
                <c:pt idx="1">
                  <c:v>2</c:v>
                </c:pt>
                <c:pt idx="2">
                  <c:v>9</c:v>
                </c:pt>
                <c:pt idx="3">
                  <c:v>19</c:v>
                </c:pt>
                <c:pt idx="4">
                  <c:v>29</c:v>
                </c:pt>
              </c:numCache>
            </c:numRef>
          </c:val>
          <c:smooth val="0"/>
          <c:extLst>
            <c:ext xmlns:c16="http://schemas.microsoft.com/office/drawing/2014/chart" uri="{C3380CC4-5D6E-409C-BE32-E72D297353CC}">
              <c16:uniqueId val="{00000312-D7C8-F046-907F-AE2578347D7C}"/>
            </c:ext>
          </c:extLst>
        </c:ser>
        <c:ser>
          <c:idx val="6"/>
          <c:order val="6"/>
          <c:tx>
            <c:strRef>
              <c:f>'pivot tables &amp; charts'!$U$108:$U$109</c:f>
              <c:strCache>
                <c:ptCount val="1"/>
                <c:pt idx="0">
                  <c:v>Devon &amp; Jones</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charts'!$U$110:$U$115</c:f>
              <c:numCache>
                <c:formatCode>0</c:formatCode>
                <c:ptCount val="5"/>
                <c:pt idx="1">
                  <c:v>6</c:v>
                </c:pt>
                <c:pt idx="2">
                  <c:v>11</c:v>
                </c:pt>
                <c:pt idx="3">
                  <c:v>13</c:v>
                </c:pt>
                <c:pt idx="4">
                  <c:v>25</c:v>
                </c:pt>
              </c:numCache>
            </c:numRef>
          </c:val>
          <c:smooth val="0"/>
          <c:extLst>
            <c:ext xmlns:c16="http://schemas.microsoft.com/office/drawing/2014/chart" uri="{C3380CC4-5D6E-409C-BE32-E72D297353CC}">
              <c16:uniqueId val="{00000313-D7C8-F046-907F-AE2578347D7C}"/>
            </c:ext>
          </c:extLst>
        </c:ser>
        <c:ser>
          <c:idx val="7"/>
          <c:order val="7"/>
          <c:tx>
            <c:strRef>
              <c:f>'pivot tables &amp; charts'!$V$108:$V$109</c:f>
              <c:strCache>
                <c:ptCount val="1"/>
                <c:pt idx="0">
                  <c:v>YogaColors</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charts'!$V$110:$V$115</c:f>
              <c:numCache>
                <c:formatCode>0</c:formatCode>
                <c:ptCount val="5"/>
                <c:pt idx="1">
                  <c:v>1</c:v>
                </c:pt>
                <c:pt idx="2">
                  <c:v>4</c:v>
                </c:pt>
                <c:pt idx="3">
                  <c:v>24</c:v>
                </c:pt>
                <c:pt idx="4">
                  <c:v>17</c:v>
                </c:pt>
              </c:numCache>
            </c:numRef>
          </c:val>
          <c:smooth val="0"/>
          <c:extLst>
            <c:ext xmlns:c16="http://schemas.microsoft.com/office/drawing/2014/chart" uri="{C3380CC4-5D6E-409C-BE32-E72D297353CC}">
              <c16:uniqueId val="{00000314-D7C8-F046-907F-AE2578347D7C}"/>
            </c:ext>
          </c:extLst>
        </c:ser>
        <c:ser>
          <c:idx val="8"/>
          <c:order val="8"/>
          <c:tx>
            <c:strRef>
              <c:f>'pivot tables &amp; charts'!$W$108:$W$109</c:f>
              <c:strCache>
                <c:ptCount val="1"/>
                <c:pt idx="0">
                  <c:v>Alternative</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charts'!$W$110:$W$115</c:f>
              <c:numCache>
                <c:formatCode>0</c:formatCode>
                <c:ptCount val="5"/>
                <c:pt idx="0">
                  <c:v>1</c:v>
                </c:pt>
                <c:pt idx="1">
                  <c:v>2</c:v>
                </c:pt>
                <c:pt idx="2">
                  <c:v>8</c:v>
                </c:pt>
                <c:pt idx="3">
                  <c:v>16</c:v>
                </c:pt>
                <c:pt idx="4">
                  <c:v>16</c:v>
                </c:pt>
              </c:numCache>
            </c:numRef>
          </c:val>
          <c:smooth val="0"/>
          <c:extLst>
            <c:ext xmlns:c16="http://schemas.microsoft.com/office/drawing/2014/chart" uri="{C3380CC4-5D6E-409C-BE32-E72D297353CC}">
              <c16:uniqueId val="{00000315-D7C8-F046-907F-AE2578347D7C}"/>
            </c:ext>
          </c:extLst>
        </c:ser>
        <c:ser>
          <c:idx val="9"/>
          <c:order val="9"/>
          <c:tx>
            <c:strRef>
              <c:f>'pivot tables &amp; charts'!$X$108:$X$109</c:f>
              <c:strCache>
                <c:ptCount val="1"/>
                <c:pt idx="0">
                  <c:v>eVogues Apparel</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charts'!$X$110:$X$115</c:f>
              <c:numCache>
                <c:formatCode>0</c:formatCode>
                <c:ptCount val="5"/>
                <c:pt idx="0">
                  <c:v>2</c:v>
                </c:pt>
                <c:pt idx="1">
                  <c:v>4</c:v>
                </c:pt>
                <c:pt idx="2">
                  <c:v>4</c:v>
                </c:pt>
                <c:pt idx="3">
                  <c:v>11</c:v>
                </c:pt>
                <c:pt idx="4">
                  <c:v>18</c:v>
                </c:pt>
              </c:numCache>
            </c:numRef>
          </c:val>
          <c:smooth val="0"/>
          <c:extLst>
            <c:ext xmlns:c16="http://schemas.microsoft.com/office/drawing/2014/chart" uri="{C3380CC4-5D6E-409C-BE32-E72D297353CC}">
              <c16:uniqueId val="{00000316-D7C8-F046-907F-AE2578347D7C}"/>
            </c:ext>
          </c:extLst>
        </c:ser>
        <c:ser>
          <c:idx val="10"/>
          <c:order val="10"/>
          <c:tx>
            <c:strRef>
              <c:f>'pivot tables &amp; charts'!$Y$108:$Y$109</c:f>
              <c:strCache>
                <c:ptCount val="1"/>
                <c:pt idx="0">
                  <c:v>Columbia</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charts'!$Y$110:$Y$115</c:f>
              <c:numCache>
                <c:formatCode>0</c:formatCode>
                <c:ptCount val="5"/>
                <c:pt idx="0">
                  <c:v>1</c:v>
                </c:pt>
                <c:pt idx="1">
                  <c:v>4</c:v>
                </c:pt>
                <c:pt idx="2">
                  <c:v>4</c:v>
                </c:pt>
                <c:pt idx="3">
                  <c:v>18</c:v>
                </c:pt>
                <c:pt idx="4">
                  <c:v>10</c:v>
                </c:pt>
              </c:numCache>
            </c:numRef>
          </c:val>
          <c:smooth val="0"/>
          <c:extLst>
            <c:ext xmlns:c16="http://schemas.microsoft.com/office/drawing/2014/chart" uri="{C3380CC4-5D6E-409C-BE32-E72D297353CC}">
              <c16:uniqueId val="{00000317-D7C8-F046-907F-AE2578347D7C}"/>
            </c:ext>
          </c:extLst>
        </c:ser>
        <c:ser>
          <c:idx val="11"/>
          <c:order val="11"/>
          <c:tx>
            <c:strRef>
              <c:f>'pivot tables &amp; charts'!$Z$108:$Z$109</c:f>
              <c:strCache>
                <c:ptCount val="1"/>
                <c:pt idx="0">
                  <c:v>Woman Within</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charts'!$Z$110:$Z$115</c:f>
              <c:numCache>
                <c:formatCode>0</c:formatCode>
                <c:ptCount val="5"/>
                <c:pt idx="1">
                  <c:v>5</c:v>
                </c:pt>
                <c:pt idx="2">
                  <c:v>3</c:v>
                </c:pt>
                <c:pt idx="3">
                  <c:v>11</c:v>
                </c:pt>
                <c:pt idx="4">
                  <c:v>15</c:v>
                </c:pt>
              </c:numCache>
            </c:numRef>
          </c:val>
          <c:smooth val="0"/>
          <c:extLst>
            <c:ext xmlns:c16="http://schemas.microsoft.com/office/drawing/2014/chart" uri="{C3380CC4-5D6E-409C-BE32-E72D297353CC}">
              <c16:uniqueId val="{00000318-D7C8-F046-907F-AE2578347D7C}"/>
            </c:ext>
          </c:extLst>
        </c:ser>
        <c:ser>
          <c:idx val="12"/>
          <c:order val="12"/>
          <c:tx>
            <c:strRef>
              <c:f>'pivot tables &amp; charts'!$AA$108:$AA$109</c:f>
              <c:strCache>
                <c:ptCount val="1"/>
                <c:pt idx="0">
                  <c:v>Carhartt</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charts'!$AA$110:$AA$115</c:f>
              <c:numCache>
                <c:formatCode>0</c:formatCode>
                <c:ptCount val="5"/>
                <c:pt idx="0">
                  <c:v>1</c:v>
                </c:pt>
                <c:pt idx="1">
                  <c:v>2</c:v>
                </c:pt>
                <c:pt idx="2">
                  <c:v>6</c:v>
                </c:pt>
                <c:pt idx="3">
                  <c:v>13</c:v>
                </c:pt>
                <c:pt idx="4">
                  <c:v>11</c:v>
                </c:pt>
              </c:numCache>
            </c:numRef>
          </c:val>
          <c:smooth val="0"/>
          <c:extLst>
            <c:ext xmlns:c16="http://schemas.microsoft.com/office/drawing/2014/chart" uri="{C3380CC4-5D6E-409C-BE32-E72D297353CC}">
              <c16:uniqueId val="{00000319-D7C8-F046-907F-AE2578347D7C}"/>
            </c:ext>
          </c:extLst>
        </c:ser>
        <c:ser>
          <c:idx val="13"/>
          <c:order val="13"/>
          <c:tx>
            <c:strRef>
              <c:f>'pivot tables &amp; charts'!$AB$108:$AB$109</c:f>
              <c:strCache>
                <c:ptCount val="1"/>
                <c:pt idx="0">
                  <c:v>Three Dots</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charts'!$AB$110:$AB$115</c:f>
              <c:numCache>
                <c:formatCode>0</c:formatCode>
                <c:ptCount val="5"/>
                <c:pt idx="0">
                  <c:v>2</c:v>
                </c:pt>
                <c:pt idx="1">
                  <c:v>2</c:v>
                </c:pt>
                <c:pt idx="2">
                  <c:v>9</c:v>
                </c:pt>
                <c:pt idx="3">
                  <c:v>10</c:v>
                </c:pt>
                <c:pt idx="4">
                  <c:v>8</c:v>
                </c:pt>
              </c:numCache>
            </c:numRef>
          </c:val>
          <c:smooth val="0"/>
          <c:extLst>
            <c:ext xmlns:c16="http://schemas.microsoft.com/office/drawing/2014/chart" uri="{C3380CC4-5D6E-409C-BE32-E72D297353CC}">
              <c16:uniqueId val="{0000031A-D7C8-F046-907F-AE2578347D7C}"/>
            </c:ext>
          </c:extLst>
        </c:ser>
        <c:ser>
          <c:idx val="14"/>
          <c:order val="14"/>
          <c:tx>
            <c:strRef>
              <c:f>'pivot tables &amp; charts'!$AC$108:$AC$109</c:f>
              <c:strCache>
                <c:ptCount val="1"/>
                <c:pt idx="0">
                  <c:v>Seven7</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charts'!$AC$110:$AC$115</c:f>
              <c:numCache>
                <c:formatCode>0</c:formatCode>
                <c:ptCount val="5"/>
                <c:pt idx="1">
                  <c:v>2</c:v>
                </c:pt>
                <c:pt idx="2">
                  <c:v>5</c:v>
                </c:pt>
                <c:pt idx="3">
                  <c:v>12</c:v>
                </c:pt>
                <c:pt idx="4">
                  <c:v>12</c:v>
                </c:pt>
              </c:numCache>
            </c:numRef>
          </c:val>
          <c:smooth val="0"/>
          <c:extLst>
            <c:ext xmlns:c16="http://schemas.microsoft.com/office/drawing/2014/chart" uri="{C3380CC4-5D6E-409C-BE32-E72D297353CC}">
              <c16:uniqueId val="{0000031B-D7C8-F046-907F-AE2578347D7C}"/>
            </c:ext>
          </c:extLst>
        </c:ser>
        <c:ser>
          <c:idx val="15"/>
          <c:order val="15"/>
          <c:tx>
            <c:strRef>
              <c:f>'pivot tables &amp; charts'!$AD$108:$AD$109</c:f>
              <c:strCache>
                <c:ptCount val="1"/>
                <c:pt idx="0">
                  <c:v>Tommy Hilfiger</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charts'!$AD$110:$AD$115</c:f>
              <c:numCache>
                <c:formatCode>0</c:formatCode>
                <c:ptCount val="5"/>
                <c:pt idx="1">
                  <c:v>3</c:v>
                </c:pt>
                <c:pt idx="2">
                  <c:v>4</c:v>
                </c:pt>
                <c:pt idx="3">
                  <c:v>14</c:v>
                </c:pt>
                <c:pt idx="4">
                  <c:v>9</c:v>
                </c:pt>
              </c:numCache>
            </c:numRef>
          </c:val>
          <c:smooth val="0"/>
          <c:extLst>
            <c:ext xmlns:c16="http://schemas.microsoft.com/office/drawing/2014/chart" uri="{C3380CC4-5D6E-409C-BE32-E72D297353CC}">
              <c16:uniqueId val="{0000031C-D7C8-F046-907F-AE2578347D7C}"/>
            </c:ext>
          </c:extLst>
        </c:ser>
        <c:ser>
          <c:idx val="16"/>
          <c:order val="16"/>
          <c:tx>
            <c:strRef>
              <c:f>'pivot tables &amp; charts'!$AE$108:$AE$109</c:f>
              <c:strCache>
                <c:ptCount val="1"/>
                <c:pt idx="0">
                  <c:v>Kenneth Cole</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charts'!$AE$110:$AE$115</c:f>
              <c:numCache>
                <c:formatCode>0</c:formatCode>
                <c:ptCount val="5"/>
                <c:pt idx="1">
                  <c:v>3</c:v>
                </c:pt>
                <c:pt idx="2">
                  <c:v>4</c:v>
                </c:pt>
                <c:pt idx="3">
                  <c:v>14</c:v>
                </c:pt>
                <c:pt idx="4">
                  <c:v>8</c:v>
                </c:pt>
              </c:numCache>
            </c:numRef>
          </c:val>
          <c:smooth val="0"/>
          <c:extLst>
            <c:ext xmlns:c16="http://schemas.microsoft.com/office/drawing/2014/chart" uri="{C3380CC4-5D6E-409C-BE32-E72D297353CC}">
              <c16:uniqueId val="{0000031D-D7C8-F046-907F-AE2578347D7C}"/>
            </c:ext>
          </c:extLst>
        </c:ser>
        <c:ser>
          <c:idx val="17"/>
          <c:order val="17"/>
          <c:tx>
            <c:strRef>
              <c:f>'pivot tables &amp; charts'!$AF$108:$AF$109</c:f>
              <c:strCache>
                <c:ptCount val="1"/>
                <c:pt idx="0">
                  <c:v>U.S. Polo Assn.</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charts'!$AF$110:$AF$115</c:f>
              <c:numCache>
                <c:formatCode>0</c:formatCode>
                <c:ptCount val="5"/>
                <c:pt idx="0">
                  <c:v>2</c:v>
                </c:pt>
                <c:pt idx="1">
                  <c:v>2</c:v>
                </c:pt>
                <c:pt idx="2">
                  <c:v>5</c:v>
                </c:pt>
                <c:pt idx="3">
                  <c:v>8</c:v>
                </c:pt>
                <c:pt idx="4">
                  <c:v>11</c:v>
                </c:pt>
              </c:numCache>
            </c:numRef>
          </c:val>
          <c:smooth val="0"/>
          <c:extLst>
            <c:ext xmlns:c16="http://schemas.microsoft.com/office/drawing/2014/chart" uri="{C3380CC4-5D6E-409C-BE32-E72D297353CC}">
              <c16:uniqueId val="{0000031E-D7C8-F046-907F-AE2578347D7C}"/>
            </c:ext>
          </c:extLst>
        </c:ser>
        <c:ser>
          <c:idx val="18"/>
          <c:order val="18"/>
          <c:tx>
            <c:strRef>
              <c:f>'pivot tables &amp; charts'!$AG$108:$AG$109</c:f>
              <c:strCache>
                <c:ptCount val="1"/>
                <c:pt idx="0">
                  <c:v>Splendid</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charts'!$AG$110:$AG$115</c:f>
              <c:numCache>
                <c:formatCode>0</c:formatCode>
                <c:ptCount val="5"/>
                <c:pt idx="1">
                  <c:v>3</c:v>
                </c:pt>
                <c:pt idx="2">
                  <c:v>9</c:v>
                </c:pt>
                <c:pt idx="3">
                  <c:v>7</c:v>
                </c:pt>
                <c:pt idx="4">
                  <c:v>9</c:v>
                </c:pt>
              </c:numCache>
            </c:numRef>
          </c:val>
          <c:smooth val="0"/>
          <c:extLst>
            <c:ext xmlns:c16="http://schemas.microsoft.com/office/drawing/2014/chart" uri="{C3380CC4-5D6E-409C-BE32-E72D297353CC}">
              <c16:uniqueId val="{0000031F-D7C8-F046-907F-AE2578347D7C}"/>
            </c:ext>
          </c:extLst>
        </c:ser>
        <c:ser>
          <c:idx val="19"/>
          <c:order val="19"/>
          <c:tx>
            <c:strRef>
              <c:f>'pivot tables &amp; charts'!$AH$108:$AH$109</c:f>
              <c:strCache>
                <c:ptCount val="1"/>
                <c:pt idx="0">
                  <c:v>Neon Buddha</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charts'!$AH$110:$AH$115</c:f>
              <c:numCache>
                <c:formatCode>0</c:formatCode>
                <c:ptCount val="5"/>
                <c:pt idx="2">
                  <c:v>4</c:v>
                </c:pt>
                <c:pt idx="3">
                  <c:v>17</c:v>
                </c:pt>
                <c:pt idx="4">
                  <c:v>6</c:v>
                </c:pt>
              </c:numCache>
            </c:numRef>
          </c:val>
          <c:smooth val="0"/>
          <c:extLst>
            <c:ext xmlns:c16="http://schemas.microsoft.com/office/drawing/2014/chart" uri="{C3380CC4-5D6E-409C-BE32-E72D297353CC}">
              <c16:uniqueId val="{00000320-D7C8-F046-907F-AE2578347D7C}"/>
            </c:ext>
          </c:extLst>
        </c:ser>
        <c:ser>
          <c:idx val="20"/>
          <c:order val="20"/>
          <c:tx>
            <c:strRef>
              <c:f>'pivot tables &amp; charts'!$AI$108:$AI$109</c:f>
              <c:strCache>
                <c:ptCount val="1"/>
                <c:pt idx="0">
                  <c:v>Anne Klein</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charts'!$AI$110:$AI$115</c:f>
              <c:numCache>
                <c:formatCode>0</c:formatCode>
                <c:ptCount val="5"/>
                <c:pt idx="1">
                  <c:v>4</c:v>
                </c:pt>
                <c:pt idx="2">
                  <c:v>4</c:v>
                </c:pt>
                <c:pt idx="3">
                  <c:v>11</c:v>
                </c:pt>
                <c:pt idx="4">
                  <c:v>8</c:v>
                </c:pt>
              </c:numCache>
            </c:numRef>
          </c:val>
          <c:smooth val="0"/>
          <c:extLst>
            <c:ext xmlns:c16="http://schemas.microsoft.com/office/drawing/2014/chart" uri="{C3380CC4-5D6E-409C-BE32-E72D297353CC}">
              <c16:uniqueId val="{00000321-D7C8-F046-907F-AE2578347D7C}"/>
            </c:ext>
          </c:extLst>
        </c:ser>
        <c:ser>
          <c:idx val="21"/>
          <c:order val="21"/>
          <c:tx>
            <c:strRef>
              <c:f>'pivot tables &amp; charts'!$AJ$108:$AJ$109</c:f>
              <c:strCache>
                <c:ptCount val="1"/>
                <c:pt idx="0">
                  <c:v>Hanes</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charts'!$AJ$110:$AJ$115</c:f>
              <c:numCache>
                <c:formatCode>0</c:formatCode>
                <c:ptCount val="5"/>
                <c:pt idx="0">
                  <c:v>1</c:v>
                </c:pt>
                <c:pt idx="2">
                  <c:v>4</c:v>
                </c:pt>
                <c:pt idx="3">
                  <c:v>6</c:v>
                </c:pt>
                <c:pt idx="4">
                  <c:v>16</c:v>
                </c:pt>
              </c:numCache>
            </c:numRef>
          </c:val>
          <c:smooth val="0"/>
          <c:extLst>
            <c:ext xmlns:c16="http://schemas.microsoft.com/office/drawing/2014/chart" uri="{C3380CC4-5D6E-409C-BE32-E72D297353CC}">
              <c16:uniqueId val="{00000322-D7C8-F046-907F-AE2578347D7C}"/>
            </c:ext>
          </c:extLst>
        </c:ser>
        <c:ser>
          <c:idx val="22"/>
          <c:order val="22"/>
          <c:tx>
            <c:strRef>
              <c:f>'pivot tables &amp; charts'!$AK$108:$AK$109</c:f>
              <c:strCache>
                <c:ptCount val="1"/>
                <c:pt idx="0">
                  <c:v>2b by bebe</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charts'!$AK$110:$AK$115</c:f>
              <c:numCache>
                <c:formatCode>0</c:formatCode>
                <c:ptCount val="5"/>
                <c:pt idx="0">
                  <c:v>2</c:v>
                </c:pt>
                <c:pt idx="1">
                  <c:v>2</c:v>
                </c:pt>
                <c:pt idx="2">
                  <c:v>3</c:v>
                </c:pt>
                <c:pt idx="3">
                  <c:v>4</c:v>
                </c:pt>
                <c:pt idx="4">
                  <c:v>13</c:v>
                </c:pt>
              </c:numCache>
            </c:numRef>
          </c:val>
          <c:smooth val="0"/>
          <c:extLst>
            <c:ext xmlns:c16="http://schemas.microsoft.com/office/drawing/2014/chart" uri="{C3380CC4-5D6E-409C-BE32-E72D297353CC}">
              <c16:uniqueId val="{00000323-D7C8-F046-907F-AE2578347D7C}"/>
            </c:ext>
          </c:extLst>
        </c:ser>
        <c:ser>
          <c:idx val="23"/>
          <c:order val="23"/>
          <c:tx>
            <c:strRef>
              <c:f>'pivot tables &amp; charts'!$AL$108:$AL$109</c:f>
              <c:strCache>
                <c:ptCount val="1"/>
                <c:pt idx="0">
                  <c:v>Bailey 44</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charts'!$AL$110:$AL$115</c:f>
              <c:numCache>
                <c:formatCode>0</c:formatCode>
                <c:ptCount val="5"/>
                <c:pt idx="1">
                  <c:v>1</c:v>
                </c:pt>
                <c:pt idx="2">
                  <c:v>7</c:v>
                </c:pt>
                <c:pt idx="3">
                  <c:v>8</c:v>
                </c:pt>
                <c:pt idx="4">
                  <c:v>7</c:v>
                </c:pt>
              </c:numCache>
            </c:numRef>
          </c:val>
          <c:smooth val="0"/>
          <c:extLst>
            <c:ext xmlns:c16="http://schemas.microsoft.com/office/drawing/2014/chart" uri="{C3380CC4-5D6E-409C-BE32-E72D297353CC}">
              <c16:uniqueId val="{00000324-D7C8-F046-907F-AE2578347D7C}"/>
            </c:ext>
          </c:extLst>
        </c:ser>
        <c:ser>
          <c:idx val="24"/>
          <c:order val="24"/>
          <c:tx>
            <c:strRef>
              <c:f>'pivot tables &amp; charts'!$AM$108:$AM$109</c:f>
              <c:strCache>
                <c:ptCount val="1"/>
                <c:pt idx="0">
                  <c:v>Vince Camuto</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charts'!$AM$110:$AM$115</c:f>
              <c:numCache>
                <c:formatCode>0</c:formatCode>
                <c:ptCount val="5"/>
                <c:pt idx="1">
                  <c:v>2</c:v>
                </c:pt>
                <c:pt idx="2">
                  <c:v>5</c:v>
                </c:pt>
                <c:pt idx="3">
                  <c:v>7</c:v>
                </c:pt>
                <c:pt idx="4">
                  <c:v>8</c:v>
                </c:pt>
              </c:numCache>
            </c:numRef>
          </c:val>
          <c:smooth val="0"/>
          <c:extLst>
            <c:ext xmlns:c16="http://schemas.microsoft.com/office/drawing/2014/chart" uri="{C3380CC4-5D6E-409C-BE32-E72D297353CC}">
              <c16:uniqueId val="{00000325-D7C8-F046-907F-AE2578347D7C}"/>
            </c:ext>
          </c:extLst>
        </c:ser>
        <c:ser>
          <c:idx val="25"/>
          <c:order val="25"/>
          <c:tx>
            <c:strRef>
              <c:f>'pivot tables &amp; charts'!$AN$108:$AN$109</c:f>
              <c:strCache>
                <c:ptCount val="1"/>
                <c:pt idx="0">
                  <c:v>Ralph Lauren</c:v>
                </c:pt>
              </c:strCache>
            </c:strRef>
          </c:tx>
          <c:spPr>
            <a:ln w="28575" cap="rnd">
              <a:solidFill>
                <a:schemeClr val="accent2">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charts'!$AN$110:$AN$115</c:f>
              <c:numCache>
                <c:formatCode>0</c:formatCode>
                <c:ptCount val="5"/>
                <c:pt idx="1">
                  <c:v>3</c:v>
                </c:pt>
                <c:pt idx="2">
                  <c:v>3</c:v>
                </c:pt>
                <c:pt idx="3">
                  <c:v>10</c:v>
                </c:pt>
                <c:pt idx="4">
                  <c:v>6</c:v>
                </c:pt>
              </c:numCache>
            </c:numRef>
          </c:val>
          <c:smooth val="0"/>
          <c:extLst>
            <c:ext xmlns:c16="http://schemas.microsoft.com/office/drawing/2014/chart" uri="{C3380CC4-5D6E-409C-BE32-E72D297353CC}">
              <c16:uniqueId val="{00000326-D7C8-F046-907F-AE2578347D7C}"/>
            </c:ext>
          </c:extLst>
        </c:ser>
        <c:ser>
          <c:idx val="26"/>
          <c:order val="26"/>
          <c:tx>
            <c:strRef>
              <c:f>'pivot tables &amp; charts'!$AO$108:$AO$109</c:f>
              <c:strCache>
                <c:ptCount val="1"/>
                <c:pt idx="0">
                  <c:v>Hot Chillys</c:v>
                </c:pt>
              </c:strCache>
            </c:strRef>
          </c:tx>
          <c:spPr>
            <a:ln w="28575" cap="rnd">
              <a:solidFill>
                <a:schemeClr val="accent3">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charts'!$AO$110:$AO$115</c:f>
              <c:numCache>
                <c:formatCode>0</c:formatCode>
                <c:ptCount val="5"/>
                <c:pt idx="0">
                  <c:v>1</c:v>
                </c:pt>
                <c:pt idx="1">
                  <c:v>1</c:v>
                </c:pt>
                <c:pt idx="2">
                  <c:v>5</c:v>
                </c:pt>
                <c:pt idx="3">
                  <c:v>6</c:v>
                </c:pt>
                <c:pt idx="4">
                  <c:v>9</c:v>
                </c:pt>
              </c:numCache>
            </c:numRef>
          </c:val>
          <c:smooth val="0"/>
          <c:extLst>
            <c:ext xmlns:c16="http://schemas.microsoft.com/office/drawing/2014/chart" uri="{C3380CC4-5D6E-409C-BE32-E72D297353CC}">
              <c16:uniqueId val="{00000327-D7C8-F046-907F-AE2578347D7C}"/>
            </c:ext>
          </c:extLst>
        </c:ser>
        <c:ser>
          <c:idx val="27"/>
          <c:order val="27"/>
          <c:tx>
            <c:strRef>
              <c:f>'pivot tables &amp; charts'!$AP$108:$AP$109</c:f>
              <c:strCache>
                <c:ptCount val="1"/>
                <c:pt idx="0">
                  <c:v>Chaus</c:v>
                </c:pt>
              </c:strCache>
            </c:strRef>
          </c:tx>
          <c:spPr>
            <a:ln w="28575" cap="rnd">
              <a:solidFill>
                <a:schemeClr val="accent4">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charts'!$AP$110:$AP$115</c:f>
              <c:numCache>
                <c:formatCode>0</c:formatCode>
                <c:ptCount val="5"/>
                <c:pt idx="1">
                  <c:v>1</c:v>
                </c:pt>
                <c:pt idx="2">
                  <c:v>6</c:v>
                </c:pt>
                <c:pt idx="3">
                  <c:v>4</c:v>
                </c:pt>
                <c:pt idx="4">
                  <c:v>9</c:v>
                </c:pt>
              </c:numCache>
            </c:numRef>
          </c:val>
          <c:smooth val="0"/>
          <c:extLst>
            <c:ext xmlns:c16="http://schemas.microsoft.com/office/drawing/2014/chart" uri="{C3380CC4-5D6E-409C-BE32-E72D297353CC}">
              <c16:uniqueId val="{00000328-D7C8-F046-907F-AE2578347D7C}"/>
            </c:ext>
          </c:extLst>
        </c:ser>
        <c:ser>
          <c:idx val="28"/>
          <c:order val="28"/>
          <c:tx>
            <c:strRef>
              <c:f>'pivot tables &amp; charts'!$AQ$108:$AQ$109</c:f>
              <c:strCache>
                <c:ptCount val="1"/>
                <c:pt idx="0">
                  <c:v>ASICS</c:v>
                </c:pt>
              </c:strCache>
            </c:strRef>
          </c:tx>
          <c:spPr>
            <a:ln w="28575" cap="rnd">
              <a:solidFill>
                <a:schemeClr val="accent5">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charts'!$AQ$110:$AQ$115</c:f>
              <c:numCache>
                <c:formatCode>0</c:formatCode>
                <c:ptCount val="5"/>
                <c:pt idx="2">
                  <c:v>2</c:v>
                </c:pt>
                <c:pt idx="3">
                  <c:v>11</c:v>
                </c:pt>
                <c:pt idx="4">
                  <c:v>7</c:v>
                </c:pt>
              </c:numCache>
            </c:numRef>
          </c:val>
          <c:smooth val="0"/>
          <c:extLst>
            <c:ext xmlns:c16="http://schemas.microsoft.com/office/drawing/2014/chart" uri="{C3380CC4-5D6E-409C-BE32-E72D297353CC}">
              <c16:uniqueId val="{00000329-D7C8-F046-907F-AE2578347D7C}"/>
            </c:ext>
          </c:extLst>
        </c:ser>
        <c:ser>
          <c:idx val="29"/>
          <c:order val="29"/>
          <c:tx>
            <c:strRef>
              <c:f>'pivot tables &amp; charts'!$AR$108:$AR$109</c:f>
              <c:strCache>
                <c:ptCount val="1"/>
                <c:pt idx="0">
                  <c:v>FEA</c:v>
                </c:pt>
              </c:strCache>
            </c:strRef>
          </c:tx>
          <c:spPr>
            <a:ln w="28575" cap="rnd">
              <a:solidFill>
                <a:schemeClr val="accent6">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charts'!$AR$110:$AR$115</c:f>
              <c:numCache>
                <c:formatCode>0</c:formatCode>
                <c:ptCount val="5"/>
                <c:pt idx="0">
                  <c:v>1</c:v>
                </c:pt>
                <c:pt idx="2">
                  <c:v>4</c:v>
                </c:pt>
                <c:pt idx="3">
                  <c:v>5</c:v>
                </c:pt>
                <c:pt idx="4">
                  <c:v>9</c:v>
                </c:pt>
              </c:numCache>
            </c:numRef>
          </c:val>
          <c:smooth val="0"/>
          <c:extLst>
            <c:ext xmlns:c16="http://schemas.microsoft.com/office/drawing/2014/chart" uri="{C3380CC4-5D6E-409C-BE32-E72D297353CC}">
              <c16:uniqueId val="{0000032A-D7C8-F046-907F-AE2578347D7C}"/>
            </c:ext>
          </c:extLst>
        </c:ser>
        <c:ser>
          <c:idx val="30"/>
          <c:order val="30"/>
          <c:tx>
            <c:strRef>
              <c:f>'pivot tables &amp; charts'!$AS$108:$AS$109</c:f>
              <c:strCache>
                <c:ptCount val="1"/>
                <c:pt idx="0">
                  <c:v>Hollywood Star Fashion</c:v>
                </c:pt>
              </c:strCache>
            </c:strRef>
          </c:tx>
          <c:spPr>
            <a:ln w="28575" cap="rnd">
              <a:solidFill>
                <a:schemeClr val="accent1">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charts'!$AS$110:$AS$115</c:f>
              <c:numCache>
                <c:formatCode>0</c:formatCode>
                <c:ptCount val="5"/>
                <c:pt idx="1">
                  <c:v>3</c:v>
                </c:pt>
                <c:pt idx="2">
                  <c:v>5</c:v>
                </c:pt>
                <c:pt idx="3">
                  <c:v>6</c:v>
                </c:pt>
                <c:pt idx="4">
                  <c:v>5</c:v>
                </c:pt>
              </c:numCache>
            </c:numRef>
          </c:val>
          <c:smooth val="0"/>
          <c:extLst>
            <c:ext xmlns:c16="http://schemas.microsoft.com/office/drawing/2014/chart" uri="{C3380CC4-5D6E-409C-BE32-E72D297353CC}">
              <c16:uniqueId val="{0000032B-D7C8-F046-907F-AE2578347D7C}"/>
            </c:ext>
          </c:extLst>
        </c:ser>
        <c:ser>
          <c:idx val="31"/>
          <c:order val="31"/>
          <c:tx>
            <c:strRef>
              <c:f>'pivot tables &amp; charts'!$AT$108:$AT$109</c:f>
              <c:strCache>
                <c:ptCount val="1"/>
                <c:pt idx="0">
                  <c:v>Eddie Bauer</c:v>
                </c:pt>
              </c:strCache>
            </c:strRef>
          </c:tx>
          <c:spPr>
            <a:ln w="28575" cap="rnd">
              <a:solidFill>
                <a:schemeClr val="accent2">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charts'!$AT$110:$AT$115</c:f>
              <c:numCache>
                <c:formatCode>0</c:formatCode>
                <c:ptCount val="5"/>
                <c:pt idx="0">
                  <c:v>2</c:v>
                </c:pt>
                <c:pt idx="2">
                  <c:v>5</c:v>
                </c:pt>
                <c:pt idx="3">
                  <c:v>7</c:v>
                </c:pt>
                <c:pt idx="4">
                  <c:v>5</c:v>
                </c:pt>
              </c:numCache>
            </c:numRef>
          </c:val>
          <c:smooth val="0"/>
          <c:extLst>
            <c:ext xmlns:c16="http://schemas.microsoft.com/office/drawing/2014/chart" uri="{C3380CC4-5D6E-409C-BE32-E72D297353CC}">
              <c16:uniqueId val="{0000032C-D7C8-F046-907F-AE2578347D7C}"/>
            </c:ext>
          </c:extLst>
        </c:ser>
        <c:ser>
          <c:idx val="32"/>
          <c:order val="32"/>
          <c:tx>
            <c:strRef>
              <c:f>'pivot tables &amp; charts'!$AU$108:$AU$109</c:f>
              <c:strCache>
                <c:ptCount val="1"/>
                <c:pt idx="0">
                  <c:v>Jones New York</c:v>
                </c:pt>
              </c:strCache>
            </c:strRef>
          </c:tx>
          <c:spPr>
            <a:ln w="28575" cap="rnd">
              <a:solidFill>
                <a:schemeClr val="accent3">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charts'!$AU$110:$AU$115</c:f>
              <c:numCache>
                <c:formatCode>0</c:formatCode>
                <c:ptCount val="5"/>
                <c:pt idx="0">
                  <c:v>1</c:v>
                </c:pt>
                <c:pt idx="1">
                  <c:v>2</c:v>
                </c:pt>
                <c:pt idx="2">
                  <c:v>5</c:v>
                </c:pt>
                <c:pt idx="3">
                  <c:v>6</c:v>
                </c:pt>
                <c:pt idx="4">
                  <c:v>5</c:v>
                </c:pt>
              </c:numCache>
            </c:numRef>
          </c:val>
          <c:smooth val="0"/>
          <c:extLst>
            <c:ext xmlns:c16="http://schemas.microsoft.com/office/drawing/2014/chart" uri="{C3380CC4-5D6E-409C-BE32-E72D297353CC}">
              <c16:uniqueId val="{0000032D-D7C8-F046-907F-AE2578347D7C}"/>
            </c:ext>
          </c:extLst>
        </c:ser>
        <c:ser>
          <c:idx val="33"/>
          <c:order val="33"/>
          <c:tx>
            <c:strRef>
              <c:f>'pivot tables &amp; charts'!$AV$108:$AV$109</c:f>
              <c:strCache>
                <c:ptCount val="1"/>
                <c:pt idx="0">
                  <c:v>High Style</c:v>
                </c:pt>
              </c:strCache>
            </c:strRef>
          </c:tx>
          <c:spPr>
            <a:ln w="28575" cap="rnd">
              <a:solidFill>
                <a:schemeClr val="accent4">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charts'!$AV$110:$AV$115</c:f>
              <c:numCache>
                <c:formatCode>0</c:formatCode>
                <c:ptCount val="5"/>
                <c:pt idx="0">
                  <c:v>1</c:v>
                </c:pt>
                <c:pt idx="1">
                  <c:v>1</c:v>
                </c:pt>
                <c:pt idx="2">
                  <c:v>5</c:v>
                </c:pt>
                <c:pt idx="3">
                  <c:v>5</c:v>
                </c:pt>
                <c:pt idx="4">
                  <c:v>6</c:v>
                </c:pt>
              </c:numCache>
            </c:numRef>
          </c:val>
          <c:smooth val="0"/>
          <c:extLst>
            <c:ext xmlns:c16="http://schemas.microsoft.com/office/drawing/2014/chart" uri="{C3380CC4-5D6E-409C-BE32-E72D297353CC}">
              <c16:uniqueId val="{0000032E-D7C8-F046-907F-AE2578347D7C}"/>
            </c:ext>
          </c:extLst>
        </c:ser>
        <c:ser>
          <c:idx val="34"/>
          <c:order val="34"/>
          <c:tx>
            <c:strRef>
              <c:f>'pivot tables &amp; charts'!$AW$108:$AW$109</c:f>
              <c:strCache>
                <c:ptCount val="1"/>
                <c:pt idx="0">
                  <c:v>Hurley</c:v>
                </c:pt>
              </c:strCache>
            </c:strRef>
          </c:tx>
          <c:spPr>
            <a:ln w="28575" cap="rnd">
              <a:solidFill>
                <a:schemeClr val="accent5">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charts'!$AW$110:$AW$115</c:f>
              <c:numCache>
                <c:formatCode>0</c:formatCode>
                <c:ptCount val="5"/>
                <c:pt idx="1">
                  <c:v>2</c:v>
                </c:pt>
                <c:pt idx="2">
                  <c:v>3</c:v>
                </c:pt>
                <c:pt idx="3">
                  <c:v>4</c:v>
                </c:pt>
                <c:pt idx="4">
                  <c:v>9</c:v>
                </c:pt>
              </c:numCache>
            </c:numRef>
          </c:val>
          <c:smooth val="0"/>
          <c:extLst>
            <c:ext xmlns:c16="http://schemas.microsoft.com/office/drawing/2014/chart" uri="{C3380CC4-5D6E-409C-BE32-E72D297353CC}">
              <c16:uniqueId val="{0000032F-D7C8-F046-907F-AE2578347D7C}"/>
            </c:ext>
          </c:extLst>
        </c:ser>
        <c:ser>
          <c:idx val="35"/>
          <c:order val="35"/>
          <c:tx>
            <c:strRef>
              <c:f>'pivot tables &amp; charts'!$AX$108:$AX$109</c:f>
              <c:strCache>
                <c:ptCount val="1"/>
                <c:pt idx="0">
                  <c:v>Joie</c:v>
                </c:pt>
              </c:strCache>
            </c:strRef>
          </c:tx>
          <c:spPr>
            <a:ln w="28575" cap="rnd">
              <a:solidFill>
                <a:schemeClr val="accent6">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charts'!$AX$110:$AX$115</c:f>
              <c:numCache>
                <c:formatCode>0</c:formatCode>
                <c:ptCount val="5"/>
                <c:pt idx="0">
                  <c:v>1</c:v>
                </c:pt>
                <c:pt idx="1">
                  <c:v>1</c:v>
                </c:pt>
                <c:pt idx="2">
                  <c:v>6</c:v>
                </c:pt>
                <c:pt idx="3">
                  <c:v>6</c:v>
                </c:pt>
                <c:pt idx="4">
                  <c:v>4</c:v>
                </c:pt>
              </c:numCache>
            </c:numRef>
          </c:val>
          <c:smooth val="0"/>
          <c:extLst>
            <c:ext xmlns:c16="http://schemas.microsoft.com/office/drawing/2014/chart" uri="{C3380CC4-5D6E-409C-BE32-E72D297353CC}">
              <c16:uniqueId val="{00000330-D7C8-F046-907F-AE2578347D7C}"/>
            </c:ext>
          </c:extLst>
        </c:ser>
        <c:ser>
          <c:idx val="36"/>
          <c:order val="36"/>
          <c:tx>
            <c:strRef>
              <c:f>'pivot tables &amp; charts'!$AY$108:$AY$109</c:f>
              <c:strCache>
                <c:ptCount val="1"/>
                <c:pt idx="0">
                  <c:v>Ella Moss</c:v>
                </c:pt>
              </c:strCache>
            </c:strRef>
          </c:tx>
          <c:spPr>
            <a:ln w="28575" cap="rnd">
              <a:solidFill>
                <a:schemeClr val="accent1">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charts'!$AY$110:$AY$115</c:f>
              <c:numCache>
                <c:formatCode>0</c:formatCode>
                <c:ptCount val="5"/>
                <c:pt idx="0">
                  <c:v>2</c:v>
                </c:pt>
                <c:pt idx="1">
                  <c:v>2</c:v>
                </c:pt>
                <c:pt idx="2">
                  <c:v>1</c:v>
                </c:pt>
                <c:pt idx="3">
                  <c:v>5</c:v>
                </c:pt>
                <c:pt idx="4">
                  <c:v>7</c:v>
                </c:pt>
              </c:numCache>
            </c:numRef>
          </c:val>
          <c:smooth val="0"/>
          <c:extLst>
            <c:ext xmlns:c16="http://schemas.microsoft.com/office/drawing/2014/chart" uri="{C3380CC4-5D6E-409C-BE32-E72D297353CC}">
              <c16:uniqueId val="{00000331-D7C8-F046-907F-AE2578347D7C}"/>
            </c:ext>
          </c:extLst>
        </c:ser>
        <c:ser>
          <c:idx val="37"/>
          <c:order val="37"/>
          <c:tx>
            <c:strRef>
              <c:f>'pivot tables &amp; charts'!$AZ$108:$AZ$109</c:f>
              <c:strCache>
                <c:ptCount val="1"/>
                <c:pt idx="0">
                  <c:v>D.E.P.T.</c:v>
                </c:pt>
              </c:strCache>
            </c:strRef>
          </c:tx>
          <c:spPr>
            <a:ln w="28575" cap="rnd">
              <a:solidFill>
                <a:schemeClr val="accent2">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charts'!$AZ$110:$AZ$115</c:f>
              <c:numCache>
                <c:formatCode>0</c:formatCode>
                <c:ptCount val="5"/>
                <c:pt idx="1">
                  <c:v>1</c:v>
                </c:pt>
                <c:pt idx="2">
                  <c:v>3</c:v>
                </c:pt>
                <c:pt idx="3">
                  <c:v>4</c:v>
                </c:pt>
                <c:pt idx="4">
                  <c:v>8</c:v>
                </c:pt>
              </c:numCache>
            </c:numRef>
          </c:val>
          <c:smooth val="0"/>
          <c:extLst>
            <c:ext xmlns:c16="http://schemas.microsoft.com/office/drawing/2014/chart" uri="{C3380CC4-5D6E-409C-BE32-E72D297353CC}">
              <c16:uniqueId val="{00000332-D7C8-F046-907F-AE2578347D7C}"/>
            </c:ext>
          </c:extLst>
        </c:ser>
        <c:ser>
          <c:idx val="38"/>
          <c:order val="38"/>
          <c:tx>
            <c:strRef>
              <c:f>'pivot tables &amp; charts'!$BA$108:$BA$109</c:f>
              <c:strCache>
                <c:ptCount val="1"/>
                <c:pt idx="0">
                  <c:v>Democracy</c:v>
                </c:pt>
              </c:strCache>
            </c:strRef>
          </c:tx>
          <c:spPr>
            <a:ln w="28575" cap="rnd">
              <a:solidFill>
                <a:schemeClr val="accent3">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charts'!$BA$110:$BA$115</c:f>
              <c:numCache>
                <c:formatCode>0</c:formatCode>
                <c:ptCount val="5"/>
                <c:pt idx="1">
                  <c:v>3</c:v>
                </c:pt>
                <c:pt idx="2">
                  <c:v>1</c:v>
                </c:pt>
                <c:pt idx="3">
                  <c:v>4</c:v>
                </c:pt>
                <c:pt idx="4">
                  <c:v>8</c:v>
                </c:pt>
              </c:numCache>
            </c:numRef>
          </c:val>
          <c:smooth val="0"/>
          <c:extLst>
            <c:ext xmlns:c16="http://schemas.microsoft.com/office/drawing/2014/chart" uri="{C3380CC4-5D6E-409C-BE32-E72D297353CC}">
              <c16:uniqueId val="{00000333-D7C8-F046-907F-AE2578347D7C}"/>
            </c:ext>
          </c:extLst>
        </c:ser>
        <c:ser>
          <c:idx val="39"/>
          <c:order val="39"/>
          <c:tx>
            <c:strRef>
              <c:f>'pivot tables &amp; charts'!$BB$108:$BB$109</c:f>
              <c:strCache>
                <c:ptCount val="1"/>
                <c:pt idx="0">
                  <c:v>Wilt</c:v>
                </c:pt>
              </c:strCache>
            </c:strRef>
          </c:tx>
          <c:spPr>
            <a:ln w="28575" cap="rnd">
              <a:solidFill>
                <a:schemeClr val="accent4">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charts'!$BB$110:$BB$115</c:f>
              <c:numCache>
                <c:formatCode>0</c:formatCode>
                <c:ptCount val="5"/>
                <c:pt idx="1">
                  <c:v>4</c:v>
                </c:pt>
                <c:pt idx="2">
                  <c:v>3</c:v>
                </c:pt>
                <c:pt idx="3">
                  <c:v>7</c:v>
                </c:pt>
                <c:pt idx="4">
                  <c:v>2</c:v>
                </c:pt>
              </c:numCache>
            </c:numRef>
          </c:val>
          <c:smooth val="0"/>
          <c:extLst>
            <c:ext xmlns:c16="http://schemas.microsoft.com/office/drawing/2014/chart" uri="{C3380CC4-5D6E-409C-BE32-E72D297353CC}">
              <c16:uniqueId val="{00000334-D7C8-F046-907F-AE2578347D7C}"/>
            </c:ext>
          </c:extLst>
        </c:ser>
        <c:ser>
          <c:idx val="40"/>
          <c:order val="40"/>
          <c:tx>
            <c:strRef>
              <c:f>'pivot tables &amp; charts'!$BC$108:$BC$109</c:f>
              <c:strCache>
                <c:ptCount val="1"/>
                <c:pt idx="0">
                  <c:v>AnimalShirtsUSA</c:v>
                </c:pt>
              </c:strCache>
            </c:strRef>
          </c:tx>
          <c:spPr>
            <a:ln w="28575" cap="rnd">
              <a:solidFill>
                <a:schemeClr val="accent5">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charts'!$BC$110:$BC$115</c:f>
              <c:numCache>
                <c:formatCode>0</c:formatCode>
                <c:ptCount val="5"/>
                <c:pt idx="0">
                  <c:v>1</c:v>
                </c:pt>
                <c:pt idx="2">
                  <c:v>4</c:v>
                </c:pt>
                <c:pt idx="3">
                  <c:v>4</c:v>
                </c:pt>
                <c:pt idx="4">
                  <c:v>7</c:v>
                </c:pt>
              </c:numCache>
            </c:numRef>
          </c:val>
          <c:smooth val="0"/>
          <c:extLst>
            <c:ext xmlns:c16="http://schemas.microsoft.com/office/drawing/2014/chart" uri="{C3380CC4-5D6E-409C-BE32-E72D297353CC}">
              <c16:uniqueId val="{00000335-D7C8-F046-907F-AE2578347D7C}"/>
            </c:ext>
          </c:extLst>
        </c:ser>
        <c:ser>
          <c:idx val="41"/>
          <c:order val="41"/>
          <c:tx>
            <c:strRef>
              <c:f>'pivot tables &amp; charts'!$BD$108:$BD$109</c:f>
              <c:strCache>
                <c:ptCount val="1"/>
                <c:pt idx="0">
                  <c:v>Tresics</c:v>
                </c:pt>
              </c:strCache>
            </c:strRef>
          </c:tx>
          <c:spPr>
            <a:ln w="28575" cap="rnd">
              <a:solidFill>
                <a:schemeClr val="accent6">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charts'!$BD$110:$BD$115</c:f>
              <c:numCache>
                <c:formatCode>0</c:formatCode>
                <c:ptCount val="5"/>
                <c:pt idx="2">
                  <c:v>3</c:v>
                </c:pt>
                <c:pt idx="3">
                  <c:v>5</c:v>
                </c:pt>
                <c:pt idx="4">
                  <c:v>7</c:v>
                </c:pt>
              </c:numCache>
            </c:numRef>
          </c:val>
          <c:smooth val="0"/>
          <c:extLst>
            <c:ext xmlns:c16="http://schemas.microsoft.com/office/drawing/2014/chart" uri="{C3380CC4-5D6E-409C-BE32-E72D297353CC}">
              <c16:uniqueId val="{00000336-D7C8-F046-907F-AE2578347D7C}"/>
            </c:ext>
          </c:extLst>
        </c:ser>
        <c:ser>
          <c:idx val="42"/>
          <c:order val="42"/>
          <c:tx>
            <c:strRef>
              <c:f>'pivot tables &amp; charts'!$BE$108:$BE$109</c:f>
              <c:strCache>
                <c:ptCount val="1"/>
                <c:pt idx="0">
                  <c:v>Calvin Klein Jeans</c:v>
                </c:pt>
              </c:strCache>
            </c:strRef>
          </c:tx>
          <c:spPr>
            <a:ln w="28575" cap="rnd">
              <a:solidFill>
                <a:schemeClr val="accent1">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charts'!$BE$110:$BE$115</c:f>
              <c:numCache>
                <c:formatCode>0</c:formatCode>
                <c:ptCount val="5"/>
                <c:pt idx="1">
                  <c:v>2</c:v>
                </c:pt>
                <c:pt idx="2">
                  <c:v>3</c:v>
                </c:pt>
                <c:pt idx="3">
                  <c:v>4</c:v>
                </c:pt>
                <c:pt idx="4">
                  <c:v>6</c:v>
                </c:pt>
              </c:numCache>
            </c:numRef>
          </c:val>
          <c:smooth val="0"/>
          <c:extLst>
            <c:ext xmlns:c16="http://schemas.microsoft.com/office/drawing/2014/chart" uri="{C3380CC4-5D6E-409C-BE32-E72D297353CC}">
              <c16:uniqueId val="{00000337-D7C8-F046-907F-AE2578347D7C}"/>
            </c:ext>
          </c:extLst>
        </c:ser>
        <c:ser>
          <c:idx val="43"/>
          <c:order val="43"/>
          <c:tx>
            <c:strRef>
              <c:f>'pivot tables &amp; charts'!$BF$108:$BF$109</c:f>
              <c:strCache>
                <c:ptCount val="1"/>
                <c:pt idx="0">
                  <c:v>Harriton</c:v>
                </c:pt>
              </c:strCache>
            </c:strRef>
          </c:tx>
          <c:spPr>
            <a:ln w="28575" cap="rnd">
              <a:solidFill>
                <a:schemeClr val="accent2">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charts'!$BF$110:$BF$115</c:f>
              <c:numCache>
                <c:formatCode>0</c:formatCode>
                <c:ptCount val="5"/>
                <c:pt idx="1">
                  <c:v>2</c:v>
                </c:pt>
                <c:pt idx="2">
                  <c:v>3</c:v>
                </c:pt>
                <c:pt idx="3">
                  <c:v>2</c:v>
                </c:pt>
                <c:pt idx="4">
                  <c:v>7</c:v>
                </c:pt>
              </c:numCache>
            </c:numRef>
          </c:val>
          <c:smooth val="0"/>
          <c:extLst>
            <c:ext xmlns:c16="http://schemas.microsoft.com/office/drawing/2014/chart" uri="{C3380CC4-5D6E-409C-BE32-E72D297353CC}">
              <c16:uniqueId val="{00000338-D7C8-F046-907F-AE2578347D7C}"/>
            </c:ext>
          </c:extLst>
        </c:ser>
        <c:ser>
          <c:idx val="44"/>
          <c:order val="44"/>
          <c:tx>
            <c:strRef>
              <c:f>'pivot tables &amp; charts'!$BG$108:$BG$109</c:f>
              <c:strCache>
                <c:ptCount val="1"/>
                <c:pt idx="0">
                  <c:v>G by GUESS</c:v>
                </c:pt>
              </c:strCache>
            </c:strRef>
          </c:tx>
          <c:spPr>
            <a:ln w="28575" cap="rnd">
              <a:solidFill>
                <a:schemeClr val="accent3">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charts'!$BG$110:$BG$115</c:f>
              <c:numCache>
                <c:formatCode>0</c:formatCode>
                <c:ptCount val="5"/>
                <c:pt idx="1">
                  <c:v>1</c:v>
                </c:pt>
                <c:pt idx="3">
                  <c:v>7</c:v>
                </c:pt>
                <c:pt idx="4">
                  <c:v>6</c:v>
                </c:pt>
              </c:numCache>
            </c:numRef>
          </c:val>
          <c:smooth val="0"/>
          <c:extLst>
            <c:ext xmlns:c16="http://schemas.microsoft.com/office/drawing/2014/chart" uri="{C3380CC4-5D6E-409C-BE32-E72D297353CC}">
              <c16:uniqueId val="{00000339-D7C8-F046-907F-AE2578347D7C}"/>
            </c:ext>
          </c:extLst>
        </c:ser>
        <c:ser>
          <c:idx val="45"/>
          <c:order val="45"/>
          <c:tx>
            <c:strRef>
              <c:f>'pivot tables &amp; charts'!$BH$108:$BH$109</c:f>
              <c:strCache>
                <c:ptCount val="1"/>
                <c:pt idx="0">
                  <c:v>Volcom</c:v>
                </c:pt>
              </c:strCache>
            </c:strRef>
          </c:tx>
          <c:spPr>
            <a:ln w="28575" cap="rnd">
              <a:solidFill>
                <a:schemeClr val="accent4">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charts'!$BH$110:$BH$115</c:f>
              <c:numCache>
                <c:formatCode>0</c:formatCode>
                <c:ptCount val="5"/>
                <c:pt idx="2">
                  <c:v>2</c:v>
                </c:pt>
                <c:pt idx="3">
                  <c:v>6</c:v>
                </c:pt>
                <c:pt idx="4">
                  <c:v>6</c:v>
                </c:pt>
              </c:numCache>
            </c:numRef>
          </c:val>
          <c:smooth val="0"/>
          <c:extLst>
            <c:ext xmlns:c16="http://schemas.microsoft.com/office/drawing/2014/chart" uri="{C3380CC4-5D6E-409C-BE32-E72D297353CC}">
              <c16:uniqueId val="{0000033A-D7C8-F046-907F-AE2578347D7C}"/>
            </c:ext>
          </c:extLst>
        </c:ser>
        <c:ser>
          <c:idx val="46"/>
          <c:order val="46"/>
          <c:tx>
            <c:strRef>
              <c:f>'pivot tables &amp; charts'!$BI$108:$BI$109</c:f>
              <c:strCache>
                <c:ptCount val="1"/>
                <c:pt idx="0">
                  <c:v>Under Armour</c:v>
                </c:pt>
              </c:strCache>
            </c:strRef>
          </c:tx>
          <c:spPr>
            <a:ln w="28575" cap="rnd">
              <a:solidFill>
                <a:schemeClr val="accent5">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charts'!$BI$110:$BI$115</c:f>
              <c:numCache>
                <c:formatCode>0</c:formatCode>
                <c:ptCount val="5"/>
                <c:pt idx="2">
                  <c:v>2</c:v>
                </c:pt>
                <c:pt idx="3">
                  <c:v>5</c:v>
                </c:pt>
                <c:pt idx="4">
                  <c:v>7</c:v>
                </c:pt>
              </c:numCache>
            </c:numRef>
          </c:val>
          <c:smooth val="0"/>
          <c:extLst>
            <c:ext xmlns:c16="http://schemas.microsoft.com/office/drawing/2014/chart" uri="{C3380CC4-5D6E-409C-BE32-E72D297353CC}">
              <c16:uniqueId val="{0000033B-D7C8-F046-907F-AE2578347D7C}"/>
            </c:ext>
          </c:extLst>
        </c:ser>
        <c:ser>
          <c:idx val="47"/>
          <c:order val="47"/>
          <c:tx>
            <c:strRef>
              <c:f>'pivot tables &amp; charts'!$BJ$108:$BJ$109</c:f>
              <c:strCache>
                <c:ptCount val="1"/>
                <c:pt idx="0">
                  <c:v>Curve Appeal</c:v>
                </c:pt>
              </c:strCache>
            </c:strRef>
          </c:tx>
          <c:spPr>
            <a:ln w="28575" cap="rnd">
              <a:solidFill>
                <a:schemeClr val="accent6">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charts'!$BJ$110:$BJ$115</c:f>
              <c:numCache>
                <c:formatCode>0</c:formatCode>
                <c:ptCount val="5"/>
                <c:pt idx="1">
                  <c:v>3</c:v>
                </c:pt>
                <c:pt idx="2">
                  <c:v>4</c:v>
                </c:pt>
                <c:pt idx="3">
                  <c:v>4</c:v>
                </c:pt>
                <c:pt idx="4">
                  <c:v>3</c:v>
                </c:pt>
              </c:numCache>
            </c:numRef>
          </c:val>
          <c:smooth val="0"/>
          <c:extLst>
            <c:ext xmlns:c16="http://schemas.microsoft.com/office/drawing/2014/chart" uri="{C3380CC4-5D6E-409C-BE32-E72D297353CC}">
              <c16:uniqueId val="{0000033C-D7C8-F046-907F-AE2578347D7C}"/>
            </c:ext>
          </c:extLst>
        </c:ser>
        <c:ser>
          <c:idx val="48"/>
          <c:order val="48"/>
          <c:tx>
            <c:strRef>
              <c:f>'pivot tables &amp; charts'!$BK$108:$BK$109</c:f>
              <c:strCache>
                <c:ptCount val="1"/>
                <c:pt idx="0">
                  <c:v>Life Is Good</c:v>
                </c:pt>
              </c:strCache>
            </c:strRef>
          </c:tx>
          <c:spPr>
            <a:ln w="28575" cap="rnd">
              <a:solidFill>
                <a:schemeClr val="accent1">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charts'!$BK$110:$BK$115</c:f>
              <c:numCache>
                <c:formatCode>0</c:formatCode>
                <c:ptCount val="5"/>
                <c:pt idx="0">
                  <c:v>1</c:v>
                </c:pt>
                <c:pt idx="1">
                  <c:v>1</c:v>
                </c:pt>
                <c:pt idx="2">
                  <c:v>3</c:v>
                </c:pt>
                <c:pt idx="3">
                  <c:v>7</c:v>
                </c:pt>
                <c:pt idx="4">
                  <c:v>2</c:v>
                </c:pt>
              </c:numCache>
            </c:numRef>
          </c:val>
          <c:smooth val="0"/>
          <c:extLst>
            <c:ext xmlns:c16="http://schemas.microsoft.com/office/drawing/2014/chart" uri="{C3380CC4-5D6E-409C-BE32-E72D297353CC}">
              <c16:uniqueId val="{0000033D-D7C8-F046-907F-AE2578347D7C}"/>
            </c:ext>
          </c:extLst>
        </c:ser>
        <c:ser>
          <c:idx val="49"/>
          <c:order val="49"/>
          <c:tx>
            <c:strRef>
              <c:f>'pivot tables &amp; charts'!$BL$108:$BL$109</c:f>
              <c:strCache>
                <c:ptCount val="1"/>
                <c:pt idx="0">
                  <c:v>Chestnut Hill</c:v>
                </c:pt>
              </c:strCache>
            </c:strRef>
          </c:tx>
          <c:spPr>
            <a:ln w="28575" cap="rnd">
              <a:solidFill>
                <a:schemeClr val="accent2">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charts'!$BL$110:$BL$115</c:f>
              <c:numCache>
                <c:formatCode>0</c:formatCode>
                <c:ptCount val="5"/>
                <c:pt idx="0">
                  <c:v>1</c:v>
                </c:pt>
                <c:pt idx="2">
                  <c:v>1</c:v>
                </c:pt>
                <c:pt idx="3">
                  <c:v>6</c:v>
                </c:pt>
                <c:pt idx="4">
                  <c:v>5</c:v>
                </c:pt>
              </c:numCache>
            </c:numRef>
          </c:val>
          <c:smooth val="0"/>
          <c:extLst>
            <c:ext xmlns:c16="http://schemas.microsoft.com/office/drawing/2014/chart" uri="{C3380CC4-5D6E-409C-BE32-E72D297353CC}">
              <c16:uniqueId val="{0000033E-D7C8-F046-907F-AE2578347D7C}"/>
            </c:ext>
          </c:extLst>
        </c:ser>
        <c:ser>
          <c:idx val="50"/>
          <c:order val="50"/>
          <c:tx>
            <c:strRef>
              <c:f>'pivot tables &amp; charts'!$BM$108:$BM$109</c:f>
              <c:strCache>
                <c:ptCount val="1"/>
                <c:pt idx="0">
                  <c:v>SmartWool</c:v>
                </c:pt>
              </c:strCache>
            </c:strRef>
          </c:tx>
          <c:spPr>
            <a:ln w="28575" cap="rnd">
              <a:solidFill>
                <a:schemeClr val="accent3">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charts'!$BM$110:$BM$115</c:f>
              <c:numCache>
                <c:formatCode>0</c:formatCode>
                <c:ptCount val="5"/>
                <c:pt idx="0">
                  <c:v>1</c:v>
                </c:pt>
                <c:pt idx="1">
                  <c:v>4</c:v>
                </c:pt>
                <c:pt idx="2">
                  <c:v>1</c:v>
                </c:pt>
                <c:pt idx="3">
                  <c:v>2</c:v>
                </c:pt>
                <c:pt idx="4">
                  <c:v>5</c:v>
                </c:pt>
              </c:numCache>
            </c:numRef>
          </c:val>
          <c:smooth val="0"/>
          <c:extLst>
            <c:ext xmlns:c16="http://schemas.microsoft.com/office/drawing/2014/chart" uri="{C3380CC4-5D6E-409C-BE32-E72D297353CC}">
              <c16:uniqueId val="{0000033F-D7C8-F046-907F-AE2578347D7C}"/>
            </c:ext>
          </c:extLst>
        </c:ser>
        <c:ser>
          <c:idx val="51"/>
          <c:order val="51"/>
          <c:tx>
            <c:strRef>
              <c:f>'pivot tables &amp; charts'!$BN$108:$BN$109</c:f>
              <c:strCache>
                <c:ptCount val="1"/>
                <c:pt idx="0">
                  <c:v>American Apparel</c:v>
                </c:pt>
              </c:strCache>
            </c:strRef>
          </c:tx>
          <c:spPr>
            <a:ln w="28575" cap="rnd">
              <a:solidFill>
                <a:schemeClr val="accent4">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charts'!$BN$110:$BN$115</c:f>
              <c:numCache>
                <c:formatCode>0</c:formatCode>
                <c:ptCount val="5"/>
                <c:pt idx="1">
                  <c:v>2</c:v>
                </c:pt>
                <c:pt idx="2">
                  <c:v>3</c:v>
                </c:pt>
                <c:pt idx="3">
                  <c:v>3</c:v>
                </c:pt>
                <c:pt idx="4">
                  <c:v>5</c:v>
                </c:pt>
              </c:numCache>
            </c:numRef>
          </c:val>
          <c:smooth val="0"/>
          <c:extLst>
            <c:ext xmlns:c16="http://schemas.microsoft.com/office/drawing/2014/chart" uri="{C3380CC4-5D6E-409C-BE32-E72D297353CC}">
              <c16:uniqueId val="{00000340-D7C8-F046-907F-AE2578347D7C}"/>
            </c:ext>
          </c:extLst>
        </c:ser>
        <c:ser>
          <c:idx val="52"/>
          <c:order val="52"/>
          <c:tx>
            <c:strRef>
              <c:f>'pivot tables &amp; charts'!$BO$108:$BO$109</c:f>
              <c:strCache>
                <c:ptCount val="1"/>
                <c:pt idx="0">
                  <c:v>Fox</c:v>
                </c:pt>
              </c:strCache>
            </c:strRef>
          </c:tx>
          <c:spPr>
            <a:ln w="28575" cap="rnd">
              <a:solidFill>
                <a:schemeClr val="accent5">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charts'!$BO$110:$BO$115</c:f>
              <c:numCache>
                <c:formatCode>0</c:formatCode>
                <c:ptCount val="5"/>
                <c:pt idx="1">
                  <c:v>1</c:v>
                </c:pt>
                <c:pt idx="2">
                  <c:v>5</c:v>
                </c:pt>
                <c:pt idx="3">
                  <c:v>2</c:v>
                </c:pt>
                <c:pt idx="4">
                  <c:v>5</c:v>
                </c:pt>
              </c:numCache>
            </c:numRef>
          </c:val>
          <c:smooth val="0"/>
          <c:extLst>
            <c:ext xmlns:c16="http://schemas.microsoft.com/office/drawing/2014/chart" uri="{C3380CC4-5D6E-409C-BE32-E72D297353CC}">
              <c16:uniqueId val="{00000341-D7C8-F046-907F-AE2578347D7C}"/>
            </c:ext>
          </c:extLst>
        </c:ser>
        <c:ser>
          <c:idx val="53"/>
          <c:order val="53"/>
          <c:tx>
            <c:strRef>
              <c:f>'pivot tables &amp; charts'!$BP$108:$BP$109</c:f>
              <c:strCache>
                <c:ptCount val="1"/>
                <c:pt idx="0">
                  <c:v>TEXTILE Elizabeth and James</c:v>
                </c:pt>
              </c:strCache>
            </c:strRef>
          </c:tx>
          <c:spPr>
            <a:ln w="28575" cap="rnd">
              <a:solidFill>
                <a:schemeClr val="accent6">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charts'!$BP$110:$BP$115</c:f>
              <c:numCache>
                <c:formatCode>0</c:formatCode>
                <c:ptCount val="5"/>
                <c:pt idx="0">
                  <c:v>3</c:v>
                </c:pt>
                <c:pt idx="2">
                  <c:v>2</c:v>
                </c:pt>
                <c:pt idx="3">
                  <c:v>1</c:v>
                </c:pt>
                <c:pt idx="4">
                  <c:v>6</c:v>
                </c:pt>
              </c:numCache>
            </c:numRef>
          </c:val>
          <c:smooth val="0"/>
          <c:extLst>
            <c:ext xmlns:c16="http://schemas.microsoft.com/office/drawing/2014/chart" uri="{C3380CC4-5D6E-409C-BE32-E72D297353CC}">
              <c16:uniqueId val="{00000342-D7C8-F046-907F-AE2578347D7C}"/>
            </c:ext>
          </c:extLst>
        </c:ser>
        <c:ser>
          <c:idx val="54"/>
          <c:order val="54"/>
          <c:tx>
            <c:strRef>
              <c:f>'pivot tables &amp; charts'!$BQ$108:$BQ$109</c:f>
              <c:strCache>
                <c:ptCount val="1"/>
                <c:pt idx="0">
                  <c:v>Van Heusen</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charts'!$BQ$110:$BQ$115</c:f>
              <c:numCache>
                <c:formatCode>0</c:formatCode>
                <c:ptCount val="5"/>
                <c:pt idx="1">
                  <c:v>1</c:v>
                </c:pt>
                <c:pt idx="2">
                  <c:v>4</c:v>
                </c:pt>
                <c:pt idx="3">
                  <c:v>3</c:v>
                </c:pt>
                <c:pt idx="4">
                  <c:v>4</c:v>
                </c:pt>
              </c:numCache>
            </c:numRef>
          </c:val>
          <c:smooth val="0"/>
          <c:extLst>
            <c:ext xmlns:c16="http://schemas.microsoft.com/office/drawing/2014/chart" uri="{C3380CC4-5D6E-409C-BE32-E72D297353CC}">
              <c16:uniqueId val="{00000343-D7C8-F046-907F-AE2578347D7C}"/>
            </c:ext>
          </c:extLst>
        </c:ser>
        <c:ser>
          <c:idx val="55"/>
          <c:order val="55"/>
          <c:tx>
            <c:strRef>
              <c:f>'pivot tables &amp; charts'!$BR$108:$BR$109</c:f>
              <c:strCache>
                <c:ptCount val="1"/>
                <c:pt idx="0">
                  <c:v>Roxy</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charts'!$BR$110:$BR$115</c:f>
              <c:numCache>
                <c:formatCode>0</c:formatCode>
                <c:ptCount val="5"/>
                <c:pt idx="2">
                  <c:v>1</c:v>
                </c:pt>
                <c:pt idx="3">
                  <c:v>5</c:v>
                </c:pt>
                <c:pt idx="4">
                  <c:v>6</c:v>
                </c:pt>
              </c:numCache>
            </c:numRef>
          </c:val>
          <c:smooth val="0"/>
          <c:extLst>
            <c:ext xmlns:c16="http://schemas.microsoft.com/office/drawing/2014/chart" uri="{C3380CC4-5D6E-409C-BE32-E72D297353CC}">
              <c16:uniqueId val="{00000344-D7C8-F046-907F-AE2578347D7C}"/>
            </c:ext>
          </c:extLst>
        </c:ser>
        <c:ser>
          <c:idx val="56"/>
          <c:order val="56"/>
          <c:tx>
            <c:strRef>
              <c:f>'pivot tables &amp; charts'!$BS$108:$BS$109</c:f>
              <c:strCache>
                <c:ptCount val="1"/>
                <c:pt idx="0">
                  <c:v>Aryn K</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charts'!$BS$110:$BS$115</c:f>
              <c:numCache>
                <c:formatCode>0</c:formatCode>
                <c:ptCount val="5"/>
                <c:pt idx="0">
                  <c:v>1</c:v>
                </c:pt>
                <c:pt idx="1">
                  <c:v>1</c:v>
                </c:pt>
                <c:pt idx="3">
                  <c:v>3</c:v>
                </c:pt>
                <c:pt idx="4">
                  <c:v>7</c:v>
                </c:pt>
              </c:numCache>
            </c:numRef>
          </c:val>
          <c:smooth val="0"/>
          <c:extLst>
            <c:ext xmlns:c16="http://schemas.microsoft.com/office/drawing/2014/chart" uri="{C3380CC4-5D6E-409C-BE32-E72D297353CC}">
              <c16:uniqueId val="{00000345-D7C8-F046-907F-AE2578347D7C}"/>
            </c:ext>
          </c:extLst>
        </c:ser>
        <c:ser>
          <c:idx val="57"/>
          <c:order val="57"/>
          <c:tx>
            <c:strRef>
              <c:f>'pivot tables &amp; charts'!$BT$108:$BT$109</c:f>
              <c:strCache>
                <c:ptCount val="1"/>
                <c:pt idx="0">
                  <c:v>BCBGeneration</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charts'!$BT$110:$BT$115</c:f>
              <c:numCache>
                <c:formatCode>0</c:formatCode>
                <c:ptCount val="5"/>
                <c:pt idx="2">
                  <c:v>4</c:v>
                </c:pt>
                <c:pt idx="3">
                  <c:v>2</c:v>
                </c:pt>
                <c:pt idx="4">
                  <c:v>5</c:v>
                </c:pt>
              </c:numCache>
            </c:numRef>
          </c:val>
          <c:smooth val="0"/>
          <c:extLst>
            <c:ext xmlns:c16="http://schemas.microsoft.com/office/drawing/2014/chart" uri="{C3380CC4-5D6E-409C-BE32-E72D297353CC}">
              <c16:uniqueId val="{00000346-D7C8-F046-907F-AE2578347D7C}"/>
            </c:ext>
          </c:extLst>
        </c:ser>
        <c:ser>
          <c:idx val="58"/>
          <c:order val="58"/>
          <c:tx>
            <c:strRef>
              <c:f>'pivot tables &amp; charts'!$BU$108:$BU$109</c:f>
              <c:strCache>
                <c:ptCount val="1"/>
                <c:pt idx="0">
                  <c:v>Isaac Mizrahi Jeans</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charts'!$BU$110:$BU$115</c:f>
              <c:numCache>
                <c:formatCode>0</c:formatCode>
                <c:ptCount val="5"/>
                <c:pt idx="2">
                  <c:v>4</c:v>
                </c:pt>
                <c:pt idx="3">
                  <c:v>2</c:v>
                </c:pt>
                <c:pt idx="4">
                  <c:v>5</c:v>
                </c:pt>
              </c:numCache>
            </c:numRef>
          </c:val>
          <c:smooth val="0"/>
          <c:extLst>
            <c:ext xmlns:c16="http://schemas.microsoft.com/office/drawing/2014/chart" uri="{C3380CC4-5D6E-409C-BE32-E72D297353CC}">
              <c16:uniqueId val="{00000347-D7C8-F046-907F-AE2578347D7C}"/>
            </c:ext>
          </c:extLst>
        </c:ser>
        <c:ser>
          <c:idx val="59"/>
          <c:order val="59"/>
          <c:tx>
            <c:strRef>
              <c:f>'pivot tables &amp; charts'!$BV$108:$BV$109</c:f>
              <c:strCache>
                <c:ptCount val="1"/>
                <c:pt idx="0">
                  <c:v>Next Level Apparel</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charts'!$BV$110:$BV$115</c:f>
              <c:numCache>
                <c:formatCode>0</c:formatCode>
                <c:ptCount val="5"/>
                <c:pt idx="2">
                  <c:v>5</c:v>
                </c:pt>
                <c:pt idx="3">
                  <c:v>4</c:v>
                </c:pt>
                <c:pt idx="4">
                  <c:v>1</c:v>
                </c:pt>
              </c:numCache>
            </c:numRef>
          </c:val>
          <c:smooth val="0"/>
          <c:extLst>
            <c:ext xmlns:c16="http://schemas.microsoft.com/office/drawing/2014/chart" uri="{C3380CC4-5D6E-409C-BE32-E72D297353CC}">
              <c16:uniqueId val="{00000348-D7C8-F046-907F-AE2578347D7C}"/>
            </c:ext>
          </c:extLst>
        </c:ser>
        <c:ser>
          <c:idx val="60"/>
          <c:order val="60"/>
          <c:tx>
            <c:strRef>
              <c:f>'pivot tables &amp; charts'!$BW$108:$BW$109</c:f>
              <c:strCache>
                <c:ptCount val="1"/>
                <c:pt idx="0">
                  <c:v>Plenty by Tracy Reese</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charts'!$BW$110:$BW$115</c:f>
              <c:numCache>
                <c:formatCode>0</c:formatCode>
                <c:ptCount val="5"/>
                <c:pt idx="0">
                  <c:v>1</c:v>
                </c:pt>
                <c:pt idx="2">
                  <c:v>2</c:v>
                </c:pt>
                <c:pt idx="3">
                  <c:v>3</c:v>
                </c:pt>
                <c:pt idx="4">
                  <c:v>4</c:v>
                </c:pt>
              </c:numCache>
            </c:numRef>
          </c:val>
          <c:smooth val="0"/>
          <c:extLst>
            <c:ext xmlns:c16="http://schemas.microsoft.com/office/drawing/2014/chart" uri="{C3380CC4-5D6E-409C-BE32-E72D297353CC}">
              <c16:uniqueId val="{00000349-D7C8-F046-907F-AE2578347D7C}"/>
            </c:ext>
          </c:extLst>
        </c:ser>
        <c:ser>
          <c:idx val="61"/>
          <c:order val="61"/>
          <c:tx>
            <c:strRef>
              <c:f>'pivot tables &amp; charts'!$BX$108:$BX$109</c:f>
              <c:strCache>
                <c:ptCount val="1"/>
                <c:pt idx="0">
                  <c:v>Walking Dead</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charts'!$BX$110:$BX$115</c:f>
              <c:numCache>
                <c:formatCode>0</c:formatCode>
                <c:ptCount val="5"/>
                <c:pt idx="1">
                  <c:v>1</c:v>
                </c:pt>
                <c:pt idx="2">
                  <c:v>1</c:v>
                </c:pt>
                <c:pt idx="3">
                  <c:v>4</c:v>
                </c:pt>
                <c:pt idx="4">
                  <c:v>4</c:v>
                </c:pt>
              </c:numCache>
            </c:numRef>
          </c:val>
          <c:smooth val="0"/>
          <c:extLst>
            <c:ext xmlns:c16="http://schemas.microsoft.com/office/drawing/2014/chart" uri="{C3380CC4-5D6E-409C-BE32-E72D297353CC}">
              <c16:uniqueId val="{0000034A-D7C8-F046-907F-AE2578347D7C}"/>
            </c:ext>
          </c:extLst>
        </c:ser>
        <c:ser>
          <c:idx val="62"/>
          <c:order val="62"/>
          <c:tx>
            <c:strRef>
              <c:f>'pivot tables &amp; charts'!$BY$108:$BY$109</c:f>
              <c:strCache>
                <c:ptCount val="1"/>
                <c:pt idx="0">
                  <c:v>Patterson J. Kincaid</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charts'!$BY$110:$BY$115</c:f>
              <c:numCache>
                <c:formatCode>0</c:formatCode>
                <c:ptCount val="5"/>
                <c:pt idx="1">
                  <c:v>4</c:v>
                </c:pt>
                <c:pt idx="2">
                  <c:v>3</c:v>
                </c:pt>
                <c:pt idx="3">
                  <c:v>2</c:v>
                </c:pt>
                <c:pt idx="4">
                  <c:v>1</c:v>
                </c:pt>
              </c:numCache>
            </c:numRef>
          </c:val>
          <c:smooth val="0"/>
          <c:extLst>
            <c:ext xmlns:c16="http://schemas.microsoft.com/office/drawing/2014/chart" uri="{C3380CC4-5D6E-409C-BE32-E72D297353CC}">
              <c16:uniqueId val="{0000034B-D7C8-F046-907F-AE2578347D7C}"/>
            </c:ext>
          </c:extLst>
        </c:ser>
        <c:ser>
          <c:idx val="63"/>
          <c:order val="63"/>
          <c:tx>
            <c:strRef>
              <c:f>'pivot tables &amp; charts'!$BZ$108:$BZ$109</c:f>
              <c:strCache>
                <c:ptCount val="1"/>
                <c:pt idx="0">
                  <c:v>Dickies Girl</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charts'!$BZ$110:$BZ$115</c:f>
              <c:numCache>
                <c:formatCode>0</c:formatCode>
                <c:ptCount val="5"/>
                <c:pt idx="1">
                  <c:v>1</c:v>
                </c:pt>
                <c:pt idx="2">
                  <c:v>1</c:v>
                </c:pt>
                <c:pt idx="3">
                  <c:v>3</c:v>
                </c:pt>
                <c:pt idx="4">
                  <c:v>5</c:v>
                </c:pt>
              </c:numCache>
            </c:numRef>
          </c:val>
          <c:smooth val="0"/>
          <c:extLst>
            <c:ext xmlns:c16="http://schemas.microsoft.com/office/drawing/2014/chart" uri="{C3380CC4-5D6E-409C-BE32-E72D297353CC}">
              <c16:uniqueId val="{0000034C-D7C8-F046-907F-AE2578347D7C}"/>
            </c:ext>
          </c:extLst>
        </c:ser>
        <c:ser>
          <c:idx val="64"/>
          <c:order val="64"/>
          <c:tx>
            <c:strRef>
              <c:f>'pivot tables &amp; charts'!$CA$108:$CA$109</c:f>
              <c:strCache>
                <c:ptCount val="1"/>
                <c:pt idx="0">
                  <c:v>Champion</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charts'!$CA$110:$CA$115</c:f>
              <c:numCache>
                <c:formatCode>0</c:formatCode>
                <c:ptCount val="5"/>
                <c:pt idx="0">
                  <c:v>1</c:v>
                </c:pt>
                <c:pt idx="2">
                  <c:v>2</c:v>
                </c:pt>
                <c:pt idx="3">
                  <c:v>3</c:v>
                </c:pt>
                <c:pt idx="4">
                  <c:v>4</c:v>
                </c:pt>
              </c:numCache>
            </c:numRef>
          </c:val>
          <c:smooth val="0"/>
          <c:extLst>
            <c:ext xmlns:c16="http://schemas.microsoft.com/office/drawing/2014/chart" uri="{C3380CC4-5D6E-409C-BE32-E72D297353CC}">
              <c16:uniqueId val="{0000034D-D7C8-F046-907F-AE2578347D7C}"/>
            </c:ext>
          </c:extLst>
        </c:ser>
        <c:ser>
          <c:idx val="65"/>
          <c:order val="65"/>
          <c:tx>
            <c:strRef>
              <c:f>'pivot tables &amp; charts'!$CB$108:$CB$109</c:f>
              <c:strCache>
                <c:ptCount val="1"/>
                <c:pt idx="0">
                  <c:v>Woolrich</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charts'!$CB$110:$CB$115</c:f>
              <c:numCache>
                <c:formatCode>0</c:formatCode>
                <c:ptCount val="5"/>
                <c:pt idx="2">
                  <c:v>2</c:v>
                </c:pt>
                <c:pt idx="3">
                  <c:v>5</c:v>
                </c:pt>
                <c:pt idx="4">
                  <c:v>2</c:v>
                </c:pt>
              </c:numCache>
            </c:numRef>
          </c:val>
          <c:smooth val="0"/>
          <c:extLst>
            <c:ext xmlns:c16="http://schemas.microsoft.com/office/drawing/2014/chart" uri="{C3380CC4-5D6E-409C-BE32-E72D297353CC}">
              <c16:uniqueId val="{0000034E-D7C8-F046-907F-AE2578347D7C}"/>
            </c:ext>
          </c:extLst>
        </c:ser>
        <c:ser>
          <c:idx val="66"/>
          <c:order val="66"/>
          <c:tx>
            <c:strRef>
              <c:f>'pivot tables &amp; charts'!$CC$108:$CC$109</c:f>
              <c:strCache>
                <c:ptCount val="1"/>
                <c:pt idx="0">
                  <c:v>Pendleton</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charts'!$CC$110:$CC$115</c:f>
              <c:numCache>
                <c:formatCode>0</c:formatCode>
                <c:ptCount val="5"/>
                <c:pt idx="0">
                  <c:v>1</c:v>
                </c:pt>
                <c:pt idx="1">
                  <c:v>1</c:v>
                </c:pt>
                <c:pt idx="3">
                  <c:v>1</c:v>
                </c:pt>
                <c:pt idx="4">
                  <c:v>6</c:v>
                </c:pt>
              </c:numCache>
            </c:numRef>
          </c:val>
          <c:smooth val="0"/>
          <c:extLst>
            <c:ext xmlns:c16="http://schemas.microsoft.com/office/drawing/2014/chart" uri="{C3380CC4-5D6E-409C-BE32-E72D297353CC}">
              <c16:uniqueId val="{0000034F-D7C8-F046-907F-AE2578347D7C}"/>
            </c:ext>
          </c:extLst>
        </c:ser>
        <c:ser>
          <c:idx val="67"/>
          <c:order val="67"/>
          <c:tx>
            <c:strRef>
              <c:f>'pivot tables &amp; charts'!$CD$108:$CD$109</c:f>
              <c:strCache>
                <c:ptCount val="1"/>
                <c:pt idx="0">
                  <c:v>Southpole</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charts'!$CD$110:$CD$115</c:f>
              <c:numCache>
                <c:formatCode>0</c:formatCode>
                <c:ptCount val="5"/>
                <c:pt idx="2">
                  <c:v>2</c:v>
                </c:pt>
                <c:pt idx="3">
                  <c:v>3</c:v>
                </c:pt>
                <c:pt idx="4">
                  <c:v>4</c:v>
                </c:pt>
              </c:numCache>
            </c:numRef>
          </c:val>
          <c:smooth val="0"/>
          <c:extLst>
            <c:ext xmlns:c16="http://schemas.microsoft.com/office/drawing/2014/chart" uri="{C3380CC4-5D6E-409C-BE32-E72D297353CC}">
              <c16:uniqueId val="{00000350-D7C8-F046-907F-AE2578347D7C}"/>
            </c:ext>
          </c:extLst>
        </c:ser>
        <c:ser>
          <c:idx val="68"/>
          <c:order val="68"/>
          <c:tx>
            <c:strRef>
              <c:f>'pivot tables &amp; charts'!$CE$108:$CE$109</c:f>
              <c:strCache>
                <c:ptCount val="1"/>
                <c:pt idx="0">
                  <c:v>Harry Potter</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charts'!$CE$110:$CE$115</c:f>
              <c:numCache>
                <c:formatCode>0</c:formatCode>
                <c:ptCount val="5"/>
                <c:pt idx="2">
                  <c:v>2</c:v>
                </c:pt>
                <c:pt idx="3">
                  <c:v>4</c:v>
                </c:pt>
                <c:pt idx="4">
                  <c:v>3</c:v>
                </c:pt>
              </c:numCache>
            </c:numRef>
          </c:val>
          <c:smooth val="0"/>
          <c:extLst>
            <c:ext xmlns:c16="http://schemas.microsoft.com/office/drawing/2014/chart" uri="{C3380CC4-5D6E-409C-BE32-E72D297353CC}">
              <c16:uniqueId val="{00000351-D7C8-F046-907F-AE2578347D7C}"/>
            </c:ext>
          </c:extLst>
        </c:ser>
        <c:ser>
          <c:idx val="69"/>
          <c:order val="69"/>
          <c:tx>
            <c:strRef>
              <c:f>'pivot tables &amp; charts'!$CF$108:$CF$109</c:f>
              <c:strCache>
                <c:ptCount val="1"/>
                <c:pt idx="0">
                  <c:v>Gildan</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charts'!$CF$110:$CF$115</c:f>
              <c:numCache>
                <c:formatCode>0</c:formatCode>
                <c:ptCount val="5"/>
                <c:pt idx="0">
                  <c:v>1</c:v>
                </c:pt>
                <c:pt idx="3">
                  <c:v>3</c:v>
                </c:pt>
                <c:pt idx="4">
                  <c:v>5</c:v>
                </c:pt>
              </c:numCache>
            </c:numRef>
          </c:val>
          <c:smooth val="0"/>
          <c:extLst>
            <c:ext xmlns:c16="http://schemas.microsoft.com/office/drawing/2014/chart" uri="{C3380CC4-5D6E-409C-BE32-E72D297353CC}">
              <c16:uniqueId val="{00000352-D7C8-F046-907F-AE2578347D7C}"/>
            </c:ext>
          </c:extLst>
        </c:ser>
        <c:ser>
          <c:idx val="70"/>
          <c:order val="70"/>
          <c:tx>
            <c:strRef>
              <c:f>'pivot tables &amp; charts'!$CG$108:$CG$109</c:f>
              <c:strCache>
                <c:ptCount val="1"/>
                <c:pt idx="0">
                  <c:v>Samanthas Style Shoppe</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charts'!$CG$110:$CG$115</c:f>
              <c:numCache>
                <c:formatCode>0</c:formatCode>
                <c:ptCount val="5"/>
                <c:pt idx="2">
                  <c:v>4</c:v>
                </c:pt>
                <c:pt idx="3">
                  <c:v>2</c:v>
                </c:pt>
                <c:pt idx="4">
                  <c:v>3</c:v>
                </c:pt>
              </c:numCache>
            </c:numRef>
          </c:val>
          <c:smooth val="0"/>
          <c:extLst>
            <c:ext xmlns:c16="http://schemas.microsoft.com/office/drawing/2014/chart" uri="{C3380CC4-5D6E-409C-BE32-E72D297353CC}">
              <c16:uniqueId val="{00000353-D7C8-F046-907F-AE2578347D7C}"/>
            </c:ext>
          </c:extLst>
        </c:ser>
        <c:ser>
          <c:idx val="71"/>
          <c:order val="71"/>
          <c:tx>
            <c:strRef>
              <c:f>'pivot tables &amp; charts'!$CH$108:$CH$109</c:f>
              <c:strCache>
                <c:ptCount val="1"/>
                <c:pt idx="0">
                  <c:v>Zenana</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charts'!$CH$110:$CH$115</c:f>
              <c:numCache>
                <c:formatCode>0</c:formatCode>
                <c:ptCount val="5"/>
                <c:pt idx="2">
                  <c:v>1</c:v>
                </c:pt>
                <c:pt idx="3">
                  <c:v>2</c:v>
                </c:pt>
                <c:pt idx="4">
                  <c:v>6</c:v>
                </c:pt>
              </c:numCache>
            </c:numRef>
          </c:val>
          <c:smooth val="0"/>
          <c:extLst>
            <c:ext xmlns:c16="http://schemas.microsoft.com/office/drawing/2014/chart" uri="{C3380CC4-5D6E-409C-BE32-E72D297353CC}">
              <c16:uniqueId val="{00000354-D7C8-F046-907F-AE2578347D7C}"/>
            </c:ext>
          </c:extLst>
        </c:ser>
        <c:ser>
          <c:idx val="72"/>
          <c:order val="72"/>
          <c:tx>
            <c:strRef>
              <c:f>'pivot tables &amp; charts'!$CI$108:$CI$109</c:f>
              <c:strCache>
                <c:ptCount val="1"/>
                <c:pt idx="0">
                  <c:v>Dickies</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charts'!$CI$110:$CI$115</c:f>
              <c:numCache>
                <c:formatCode>0</c:formatCode>
                <c:ptCount val="5"/>
                <c:pt idx="1">
                  <c:v>1</c:v>
                </c:pt>
                <c:pt idx="2">
                  <c:v>3</c:v>
                </c:pt>
                <c:pt idx="4">
                  <c:v>5</c:v>
                </c:pt>
              </c:numCache>
            </c:numRef>
          </c:val>
          <c:smooth val="0"/>
          <c:extLst>
            <c:ext xmlns:c16="http://schemas.microsoft.com/office/drawing/2014/chart" uri="{C3380CC4-5D6E-409C-BE32-E72D297353CC}">
              <c16:uniqueId val="{00000355-D7C8-F046-907F-AE2578347D7C}"/>
            </c:ext>
          </c:extLst>
        </c:ser>
        <c:ser>
          <c:idx val="73"/>
          <c:order val="73"/>
          <c:tx>
            <c:strRef>
              <c:f>'pivot tables &amp; charts'!$CJ$108:$CJ$109</c:f>
              <c:strCache>
                <c:ptCount val="1"/>
                <c:pt idx="0">
                  <c:v>Tri-Mountain</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charts'!$CJ$110:$CJ$115</c:f>
              <c:numCache>
                <c:formatCode>0</c:formatCode>
                <c:ptCount val="5"/>
                <c:pt idx="3">
                  <c:v>3</c:v>
                </c:pt>
                <c:pt idx="4">
                  <c:v>5</c:v>
                </c:pt>
              </c:numCache>
            </c:numRef>
          </c:val>
          <c:smooth val="0"/>
          <c:extLst>
            <c:ext xmlns:c16="http://schemas.microsoft.com/office/drawing/2014/chart" uri="{C3380CC4-5D6E-409C-BE32-E72D297353CC}">
              <c16:uniqueId val="{00000356-D7C8-F046-907F-AE2578347D7C}"/>
            </c:ext>
          </c:extLst>
        </c:ser>
        <c:ser>
          <c:idx val="74"/>
          <c:order val="74"/>
          <c:tx>
            <c:strRef>
              <c:f>'pivot tables &amp; charts'!$CK$108:$CK$109</c:f>
              <c:strCache>
                <c:ptCount val="1"/>
                <c:pt idx="0">
                  <c:v>LNA</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charts'!$CK$110:$CK$115</c:f>
              <c:numCache>
                <c:formatCode>0</c:formatCode>
                <c:ptCount val="5"/>
                <c:pt idx="1">
                  <c:v>2</c:v>
                </c:pt>
                <c:pt idx="2">
                  <c:v>2</c:v>
                </c:pt>
                <c:pt idx="4">
                  <c:v>4</c:v>
                </c:pt>
              </c:numCache>
            </c:numRef>
          </c:val>
          <c:smooth val="0"/>
          <c:extLst>
            <c:ext xmlns:c16="http://schemas.microsoft.com/office/drawing/2014/chart" uri="{C3380CC4-5D6E-409C-BE32-E72D297353CC}">
              <c16:uniqueId val="{00000357-D7C8-F046-907F-AE2578347D7C}"/>
            </c:ext>
          </c:extLst>
        </c:ser>
        <c:ser>
          <c:idx val="75"/>
          <c:order val="75"/>
          <c:tx>
            <c:strRef>
              <c:f>'pivot tables &amp; charts'!$CL$108:$CL$109</c:f>
              <c:strCache>
                <c:ptCount val="1"/>
                <c:pt idx="0">
                  <c:v>Vocal</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charts'!$CL$110:$CL$115</c:f>
              <c:numCache>
                <c:formatCode>0</c:formatCode>
                <c:ptCount val="5"/>
                <c:pt idx="1">
                  <c:v>1</c:v>
                </c:pt>
                <c:pt idx="2">
                  <c:v>1</c:v>
                </c:pt>
                <c:pt idx="3">
                  <c:v>3</c:v>
                </c:pt>
                <c:pt idx="4">
                  <c:v>3</c:v>
                </c:pt>
              </c:numCache>
            </c:numRef>
          </c:val>
          <c:smooth val="0"/>
          <c:extLst>
            <c:ext xmlns:c16="http://schemas.microsoft.com/office/drawing/2014/chart" uri="{C3380CC4-5D6E-409C-BE32-E72D297353CC}">
              <c16:uniqueId val="{00000358-D7C8-F046-907F-AE2578347D7C}"/>
            </c:ext>
          </c:extLst>
        </c:ser>
        <c:ser>
          <c:idx val="76"/>
          <c:order val="76"/>
          <c:tx>
            <c:strRef>
              <c:f>'pivot tables &amp; charts'!$CM$108:$CM$109</c:f>
              <c:strCache>
                <c:ptCount val="1"/>
                <c:pt idx="0">
                  <c:v>LAT Sportswear</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charts'!$CM$110:$CM$115</c:f>
              <c:numCache>
                <c:formatCode>0</c:formatCode>
                <c:ptCount val="5"/>
                <c:pt idx="1">
                  <c:v>1</c:v>
                </c:pt>
                <c:pt idx="2">
                  <c:v>2</c:v>
                </c:pt>
                <c:pt idx="3">
                  <c:v>3</c:v>
                </c:pt>
                <c:pt idx="4">
                  <c:v>2</c:v>
                </c:pt>
              </c:numCache>
            </c:numRef>
          </c:val>
          <c:smooth val="0"/>
          <c:extLst>
            <c:ext xmlns:c16="http://schemas.microsoft.com/office/drawing/2014/chart" uri="{C3380CC4-5D6E-409C-BE32-E72D297353CC}">
              <c16:uniqueId val="{00000359-D7C8-F046-907F-AE2578347D7C}"/>
            </c:ext>
          </c:extLst>
        </c:ser>
        <c:ser>
          <c:idx val="77"/>
          <c:order val="77"/>
          <c:tx>
            <c:strRef>
              <c:f>'pivot tables &amp; charts'!$CN$108:$CN$109</c:f>
              <c:strCache>
                <c:ptCount val="1"/>
                <c:pt idx="0">
                  <c:v>MANGO</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charts'!$CN$110:$CN$115</c:f>
              <c:numCache>
                <c:formatCode>0</c:formatCode>
                <c:ptCount val="5"/>
                <c:pt idx="2">
                  <c:v>2</c:v>
                </c:pt>
                <c:pt idx="3">
                  <c:v>3</c:v>
                </c:pt>
                <c:pt idx="4">
                  <c:v>3</c:v>
                </c:pt>
              </c:numCache>
            </c:numRef>
          </c:val>
          <c:smooth val="0"/>
          <c:extLst>
            <c:ext xmlns:c16="http://schemas.microsoft.com/office/drawing/2014/chart" uri="{C3380CC4-5D6E-409C-BE32-E72D297353CC}">
              <c16:uniqueId val="{0000035A-D7C8-F046-907F-AE2578347D7C}"/>
            </c:ext>
          </c:extLst>
        </c:ser>
        <c:ser>
          <c:idx val="78"/>
          <c:order val="78"/>
          <c:tx>
            <c:strRef>
              <c:f>'pivot tables &amp; charts'!$CO$108:$CO$109</c:f>
              <c:strCache>
                <c:ptCount val="1"/>
                <c:pt idx="0">
                  <c:v>Robert Rodriguez</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charts'!$CO$110:$CO$115</c:f>
              <c:numCache>
                <c:formatCode>0</c:formatCode>
                <c:ptCount val="5"/>
                <c:pt idx="1">
                  <c:v>2</c:v>
                </c:pt>
                <c:pt idx="3">
                  <c:v>2</c:v>
                </c:pt>
                <c:pt idx="4">
                  <c:v>4</c:v>
                </c:pt>
              </c:numCache>
            </c:numRef>
          </c:val>
          <c:smooth val="0"/>
          <c:extLst>
            <c:ext xmlns:c16="http://schemas.microsoft.com/office/drawing/2014/chart" uri="{C3380CC4-5D6E-409C-BE32-E72D297353CC}">
              <c16:uniqueId val="{0000035B-D7C8-F046-907F-AE2578347D7C}"/>
            </c:ext>
          </c:extLst>
        </c:ser>
        <c:ser>
          <c:idx val="79"/>
          <c:order val="79"/>
          <c:tx>
            <c:strRef>
              <c:f>'pivot tables &amp; charts'!$CP$108:$CP$109</c:f>
              <c:strCache>
                <c:ptCount val="1"/>
                <c:pt idx="0">
                  <c:v>UltraClub</c:v>
                </c:pt>
              </c:strCache>
            </c:strRef>
          </c:tx>
          <c:spPr>
            <a:ln w="28575" cap="rnd">
              <a:solidFill>
                <a:schemeClr val="accent2">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charts'!$CP$110:$CP$115</c:f>
              <c:numCache>
                <c:formatCode>0</c:formatCode>
                <c:ptCount val="5"/>
                <c:pt idx="2">
                  <c:v>2</c:v>
                </c:pt>
                <c:pt idx="3">
                  <c:v>1</c:v>
                </c:pt>
                <c:pt idx="4">
                  <c:v>5</c:v>
                </c:pt>
              </c:numCache>
            </c:numRef>
          </c:val>
          <c:smooth val="0"/>
          <c:extLst>
            <c:ext xmlns:c16="http://schemas.microsoft.com/office/drawing/2014/chart" uri="{C3380CC4-5D6E-409C-BE32-E72D297353CC}">
              <c16:uniqueId val="{0000035C-D7C8-F046-907F-AE2578347D7C}"/>
            </c:ext>
          </c:extLst>
        </c:ser>
        <c:ser>
          <c:idx val="80"/>
          <c:order val="80"/>
          <c:tx>
            <c:strRef>
              <c:f>'pivot tables &amp; charts'!$CQ$108:$CQ$109</c:f>
              <c:strCache>
                <c:ptCount val="1"/>
                <c:pt idx="0">
                  <c:v>Ayurvastram</c:v>
                </c:pt>
              </c:strCache>
            </c:strRef>
          </c:tx>
          <c:spPr>
            <a:ln w="28575" cap="rnd">
              <a:solidFill>
                <a:schemeClr val="accent3">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charts'!$CQ$110:$CQ$115</c:f>
              <c:numCache>
                <c:formatCode>0</c:formatCode>
                <c:ptCount val="5"/>
                <c:pt idx="1">
                  <c:v>1</c:v>
                </c:pt>
                <c:pt idx="2">
                  <c:v>2</c:v>
                </c:pt>
                <c:pt idx="3">
                  <c:v>3</c:v>
                </c:pt>
                <c:pt idx="4">
                  <c:v>2</c:v>
                </c:pt>
              </c:numCache>
            </c:numRef>
          </c:val>
          <c:smooth val="0"/>
          <c:extLst>
            <c:ext xmlns:c16="http://schemas.microsoft.com/office/drawing/2014/chart" uri="{C3380CC4-5D6E-409C-BE32-E72D297353CC}">
              <c16:uniqueId val="{0000035D-D7C8-F046-907F-AE2578347D7C}"/>
            </c:ext>
          </c:extLst>
        </c:ser>
        <c:ser>
          <c:idx val="81"/>
          <c:order val="81"/>
          <c:tx>
            <c:strRef>
              <c:f>'pivot tables &amp; charts'!$CR$108:$CR$109</c:f>
              <c:strCache>
                <c:ptCount val="1"/>
                <c:pt idx="0">
                  <c:v>Harvard Square</c:v>
                </c:pt>
              </c:strCache>
            </c:strRef>
          </c:tx>
          <c:spPr>
            <a:ln w="28575" cap="rnd">
              <a:solidFill>
                <a:schemeClr val="accent4">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charts'!$CR$110:$CR$115</c:f>
              <c:numCache>
                <c:formatCode>0</c:formatCode>
                <c:ptCount val="5"/>
                <c:pt idx="0">
                  <c:v>1</c:v>
                </c:pt>
                <c:pt idx="2">
                  <c:v>1</c:v>
                </c:pt>
                <c:pt idx="3">
                  <c:v>1</c:v>
                </c:pt>
                <c:pt idx="4">
                  <c:v>5</c:v>
                </c:pt>
              </c:numCache>
            </c:numRef>
          </c:val>
          <c:smooth val="0"/>
          <c:extLst>
            <c:ext xmlns:c16="http://schemas.microsoft.com/office/drawing/2014/chart" uri="{C3380CC4-5D6E-409C-BE32-E72D297353CC}">
              <c16:uniqueId val="{0000035E-D7C8-F046-907F-AE2578347D7C}"/>
            </c:ext>
          </c:extLst>
        </c:ser>
        <c:ser>
          <c:idx val="82"/>
          <c:order val="82"/>
          <c:tx>
            <c:strRef>
              <c:f>'pivot tables &amp; charts'!$CS$108:$CS$109</c:f>
              <c:strCache>
                <c:ptCount val="1"/>
                <c:pt idx="0">
                  <c:v>Nike</c:v>
                </c:pt>
              </c:strCache>
            </c:strRef>
          </c:tx>
          <c:spPr>
            <a:ln w="28575" cap="rnd">
              <a:solidFill>
                <a:schemeClr val="accent5">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charts'!$CS$110:$CS$115</c:f>
              <c:numCache>
                <c:formatCode>0</c:formatCode>
                <c:ptCount val="5"/>
                <c:pt idx="1">
                  <c:v>1</c:v>
                </c:pt>
                <c:pt idx="2">
                  <c:v>1</c:v>
                </c:pt>
                <c:pt idx="3">
                  <c:v>3</c:v>
                </c:pt>
                <c:pt idx="4">
                  <c:v>3</c:v>
                </c:pt>
              </c:numCache>
            </c:numRef>
          </c:val>
          <c:smooth val="0"/>
          <c:extLst>
            <c:ext xmlns:c16="http://schemas.microsoft.com/office/drawing/2014/chart" uri="{C3380CC4-5D6E-409C-BE32-E72D297353CC}">
              <c16:uniqueId val="{0000035F-D7C8-F046-907F-AE2578347D7C}"/>
            </c:ext>
          </c:extLst>
        </c:ser>
        <c:ser>
          <c:idx val="83"/>
          <c:order val="83"/>
          <c:tx>
            <c:strRef>
              <c:f>'pivot tables &amp; charts'!$CT$108:$CT$109</c:f>
              <c:strCache>
                <c:ptCount val="1"/>
                <c:pt idx="0">
                  <c:v>Out of Print</c:v>
                </c:pt>
              </c:strCache>
            </c:strRef>
          </c:tx>
          <c:spPr>
            <a:ln w="28575" cap="rnd">
              <a:solidFill>
                <a:schemeClr val="accent6">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charts'!$CT$110:$CT$115</c:f>
              <c:numCache>
                <c:formatCode>0</c:formatCode>
                <c:ptCount val="5"/>
                <c:pt idx="2">
                  <c:v>3</c:v>
                </c:pt>
                <c:pt idx="3">
                  <c:v>2</c:v>
                </c:pt>
                <c:pt idx="4">
                  <c:v>3</c:v>
                </c:pt>
              </c:numCache>
            </c:numRef>
          </c:val>
          <c:smooth val="0"/>
          <c:extLst>
            <c:ext xmlns:c16="http://schemas.microsoft.com/office/drawing/2014/chart" uri="{C3380CC4-5D6E-409C-BE32-E72D297353CC}">
              <c16:uniqueId val="{00000360-D7C8-F046-907F-AE2578347D7C}"/>
            </c:ext>
          </c:extLst>
        </c:ser>
        <c:ser>
          <c:idx val="84"/>
          <c:order val="84"/>
          <c:tx>
            <c:strRef>
              <c:f>'pivot tables &amp; charts'!$CU$108:$CU$109</c:f>
              <c:strCache>
                <c:ptCount val="1"/>
                <c:pt idx="0">
                  <c:v>Ecko Red</c:v>
                </c:pt>
              </c:strCache>
            </c:strRef>
          </c:tx>
          <c:spPr>
            <a:ln w="28575" cap="rnd">
              <a:solidFill>
                <a:schemeClr val="accent1">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charts'!$CU$110:$CU$115</c:f>
              <c:numCache>
                <c:formatCode>0</c:formatCode>
                <c:ptCount val="5"/>
                <c:pt idx="2">
                  <c:v>1</c:v>
                </c:pt>
                <c:pt idx="3">
                  <c:v>4</c:v>
                </c:pt>
                <c:pt idx="4">
                  <c:v>2</c:v>
                </c:pt>
              </c:numCache>
            </c:numRef>
          </c:val>
          <c:smooth val="0"/>
          <c:extLst>
            <c:ext xmlns:c16="http://schemas.microsoft.com/office/drawing/2014/chart" uri="{C3380CC4-5D6E-409C-BE32-E72D297353CC}">
              <c16:uniqueId val="{00000361-D7C8-F046-907F-AE2578347D7C}"/>
            </c:ext>
          </c:extLst>
        </c:ser>
        <c:ser>
          <c:idx val="85"/>
          <c:order val="85"/>
          <c:tx>
            <c:strRef>
              <c:f>'pivot tables &amp; charts'!$CV$108:$CV$109</c:f>
              <c:strCache>
                <c:ptCount val="1"/>
                <c:pt idx="0">
                  <c:v>Doctor Who</c:v>
                </c:pt>
              </c:strCache>
            </c:strRef>
          </c:tx>
          <c:spPr>
            <a:ln w="28575" cap="rnd">
              <a:solidFill>
                <a:schemeClr val="accent2">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charts'!$CV$110:$CV$115</c:f>
              <c:numCache>
                <c:formatCode>0</c:formatCode>
                <c:ptCount val="5"/>
                <c:pt idx="2">
                  <c:v>1</c:v>
                </c:pt>
                <c:pt idx="3">
                  <c:v>4</c:v>
                </c:pt>
                <c:pt idx="4">
                  <c:v>2</c:v>
                </c:pt>
              </c:numCache>
            </c:numRef>
          </c:val>
          <c:smooth val="0"/>
          <c:extLst>
            <c:ext xmlns:c16="http://schemas.microsoft.com/office/drawing/2014/chart" uri="{C3380CC4-5D6E-409C-BE32-E72D297353CC}">
              <c16:uniqueId val="{00000362-D7C8-F046-907F-AE2578347D7C}"/>
            </c:ext>
          </c:extLst>
        </c:ser>
        <c:ser>
          <c:idx val="86"/>
          <c:order val="86"/>
          <c:tx>
            <c:strRef>
              <c:f>'pivot tables &amp; charts'!$CW$108:$CW$109</c:f>
              <c:strCache>
                <c:ptCount val="1"/>
                <c:pt idx="0">
                  <c:v>Joe's Jeans</c:v>
                </c:pt>
              </c:strCache>
            </c:strRef>
          </c:tx>
          <c:spPr>
            <a:ln w="28575" cap="rnd">
              <a:solidFill>
                <a:schemeClr val="accent3">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charts'!$CW$110:$CW$115</c:f>
              <c:numCache>
                <c:formatCode>0</c:formatCode>
                <c:ptCount val="5"/>
                <c:pt idx="0">
                  <c:v>1</c:v>
                </c:pt>
                <c:pt idx="2">
                  <c:v>3</c:v>
                </c:pt>
                <c:pt idx="3">
                  <c:v>1</c:v>
                </c:pt>
                <c:pt idx="4">
                  <c:v>2</c:v>
                </c:pt>
              </c:numCache>
            </c:numRef>
          </c:val>
          <c:smooth val="0"/>
          <c:extLst>
            <c:ext xmlns:c16="http://schemas.microsoft.com/office/drawing/2014/chart" uri="{C3380CC4-5D6E-409C-BE32-E72D297353CC}">
              <c16:uniqueId val="{00000363-D7C8-F046-907F-AE2578347D7C}"/>
            </c:ext>
          </c:extLst>
        </c:ser>
        <c:ser>
          <c:idx val="87"/>
          <c:order val="87"/>
          <c:tx>
            <c:strRef>
              <c:f>'pivot tables &amp; charts'!$CX$108:$CX$109</c:f>
              <c:strCache>
                <c:ptCount val="1"/>
                <c:pt idx="0">
                  <c:v>KUT from the Kloth</c:v>
                </c:pt>
              </c:strCache>
            </c:strRef>
          </c:tx>
          <c:spPr>
            <a:ln w="28575" cap="rnd">
              <a:solidFill>
                <a:schemeClr val="accent4">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charts'!$CX$110:$CX$115</c:f>
              <c:numCache>
                <c:formatCode>0</c:formatCode>
                <c:ptCount val="5"/>
                <c:pt idx="1">
                  <c:v>1</c:v>
                </c:pt>
                <c:pt idx="2">
                  <c:v>3</c:v>
                </c:pt>
                <c:pt idx="4">
                  <c:v>3</c:v>
                </c:pt>
              </c:numCache>
            </c:numRef>
          </c:val>
          <c:smooth val="0"/>
          <c:extLst>
            <c:ext xmlns:c16="http://schemas.microsoft.com/office/drawing/2014/chart" uri="{C3380CC4-5D6E-409C-BE32-E72D297353CC}">
              <c16:uniqueId val="{00000364-D7C8-F046-907F-AE2578347D7C}"/>
            </c:ext>
          </c:extLst>
        </c:ser>
        <c:ser>
          <c:idx val="88"/>
          <c:order val="88"/>
          <c:tx>
            <c:strRef>
              <c:f>'pivot tables &amp; charts'!$CY$108:$CY$109</c:f>
              <c:strCache>
                <c:ptCount val="1"/>
                <c:pt idx="0">
                  <c:v>WESC</c:v>
                </c:pt>
              </c:strCache>
            </c:strRef>
          </c:tx>
          <c:spPr>
            <a:ln w="28575" cap="rnd">
              <a:solidFill>
                <a:schemeClr val="accent5">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charts'!$CY$110:$CY$115</c:f>
              <c:numCache>
                <c:formatCode>0</c:formatCode>
                <c:ptCount val="5"/>
                <c:pt idx="2">
                  <c:v>2</c:v>
                </c:pt>
                <c:pt idx="3">
                  <c:v>2</c:v>
                </c:pt>
                <c:pt idx="4">
                  <c:v>3</c:v>
                </c:pt>
              </c:numCache>
            </c:numRef>
          </c:val>
          <c:smooth val="0"/>
          <c:extLst>
            <c:ext xmlns:c16="http://schemas.microsoft.com/office/drawing/2014/chart" uri="{C3380CC4-5D6E-409C-BE32-E72D297353CC}">
              <c16:uniqueId val="{00000365-D7C8-F046-907F-AE2578347D7C}"/>
            </c:ext>
          </c:extLst>
        </c:ser>
        <c:ser>
          <c:idx val="89"/>
          <c:order val="89"/>
          <c:tx>
            <c:strRef>
              <c:f>'pivot tables &amp; charts'!$CZ$108:$CZ$109</c:f>
              <c:strCache>
                <c:ptCount val="1"/>
                <c:pt idx="0">
                  <c:v>Port Authority</c:v>
                </c:pt>
              </c:strCache>
            </c:strRef>
          </c:tx>
          <c:spPr>
            <a:ln w="28575" cap="rnd">
              <a:solidFill>
                <a:schemeClr val="accent6">
                  <a:lumMod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charts'!$CZ$110:$CZ$115</c:f>
              <c:numCache>
                <c:formatCode>0</c:formatCode>
                <c:ptCount val="5"/>
                <c:pt idx="1">
                  <c:v>2</c:v>
                </c:pt>
                <c:pt idx="2">
                  <c:v>2</c:v>
                </c:pt>
                <c:pt idx="3">
                  <c:v>1</c:v>
                </c:pt>
                <c:pt idx="4">
                  <c:v>2</c:v>
                </c:pt>
              </c:numCache>
            </c:numRef>
          </c:val>
          <c:smooth val="0"/>
          <c:extLst>
            <c:ext xmlns:c16="http://schemas.microsoft.com/office/drawing/2014/chart" uri="{C3380CC4-5D6E-409C-BE32-E72D297353CC}">
              <c16:uniqueId val="{00000366-D7C8-F046-907F-AE2578347D7C}"/>
            </c:ext>
          </c:extLst>
        </c:ser>
        <c:ser>
          <c:idx val="90"/>
          <c:order val="90"/>
          <c:tx>
            <c:strRef>
              <c:f>'pivot tables &amp; charts'!$DA$108:$DA$109</c:f>
              <c:strCache>
                <c:ptCount val="1"/>
                <c:pt idx="0">
                  <c:v>MTC</c:v>
                </c:pt>
              </c:strCache>
            </c:strRef>
          </c:tx>
          <c:spPr>
            <a:ln w="28575" cap="rnd">
              <a:solidFill>
                <a:schemeClr val="accent1">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charts'!$DA$110:$DA$115</c:f>
              <c:numCache>
                <c:formatCode>0</c:formatCode>
                <c:ptCount val="5"/>
                <c:pt idx="1">
                  <c:v>1</c:v>
                </c:pt>
                <c:pt idx="3">
                  <c:v>3</c:v>
                </c:pt>
                <c:pt idx="4">
                  <c:v>3</c:v>
                </c:pt>
              </c:numCache>
            </c:numRef>
          </c:val>
          <c:smooth val="0"/>
          <c:extLst>
            <c:ext xmlns:c16="http://schemas.microsoft.com/office/drawing/2014/chart" uri="{C3380CC4-5D6E-409C-BE32-E72D297353CC}">
              <c16:uniqueId val="{00000367-D7C8-F046-907F-AE2578347D7C}"/>
            </c:ext>
          </c:extLst>
        </c:ser>
        <c:ser>
          <c:idx val="91"/>
          <c:order val="91"/>
          <c:tx>
            <c:strRef>
              <c:f>'pivot tables &amp; charts'!$DB$108:$DB$109</c:f>
              <c:strCache>
                <c:ptCount val="1"/>
                <c:pt idx="0">
                  <c:v>Allen Allen</c:v>
                </c:pt>
              </c:strCache>
            </c:strRef>
          </c:tx>
          <c:spPr>
            <a:ln w="28575" cap="rnd">
              <a:solidFill>
                <a:schemeClr val="accent2">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charts'!$DB$110:$DB$115</c:f>
              <c:numCache>
                <c:formatCode>0</c:formatCode>
                <c:ptCount val="5"/>
                <c:pt idx="1">
                  <c:v>2</c:v>
                </c:pt>
                <c:pt idx="2">
                  <c:v>1</c:v>
                </c:pt>
                <c:pt idx="3">
                  <c:v>2</c:v>
                </c:pt>
                <c:pt idx="4">
                  <c:v>2</c:v>
                </c:pt>
              </c:numCache>
            </c:numRef>
          </c:val>
          <c:smooth val="0"/>
          <c:extLst>
            <c:ext xmlns:c16="http://schemas.microsoft.com/office/drawing/2014/chart" uri="{C3380CC4-5D6E-409C-BE32-E72D297353CC}">
              <c16:uniqueId val="{00000368-D7C8-F046-907F-AE2578347D7C}"/>
            </c:ext>
          </c:extLst>
        </c:ser>
        <c:ser>
          <c:idx val="92"/>
          <c:order val="92"/>
          <c:tx>
            <c:strRef>
              <c:f>'pivot tables &amp; charts'!$DC$108:$DC$109</c:f>
              <c:strCache>
                <c:ptCount val="1"/>
                <c:pt idx="0">
                  <c:v>Royal Robbins</c:v>
                </c:pt>
              </c:strCache>
            </c:strRef>
          </c:tx>
          <c:spPr>
            <a:ln w="28575" cap="rnd">
              <a:solidFill>
                <a:schemeClr val="accent3">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charts'!$DC$110:$DC$115</c:f>
              <c:numCache>
                <c:formatCode>0</c:formatCode>
                <c:ptCount val="5"/>
                <c:pt idx="0">
                  <c:v>1</c:v>
                </c:pt>
                <c:pt idx="1">
                  <c:v>1</c:v>
                </c:pt>
                <c:pt idx="2">
                  <c:v>1</c:v>
                </c:pt>
                <c:pt idx="3">
                  <c:v>1</c:v>
                </c:pt>
                <c:pt idx="4">
                  <c:v>3</c:v>
                </c:pt>
              </c:numCache>
            </c:numRef>
          </c:val>
          <c:smooth val="0"/>
          <c:extLst>
            <c:ext xmlns:c16="http://schemas.microsoft.com/office/drawing/2014/chart" uri="{C3380CC4-5D6E-409C-BE32-E72D297353CC}">
              <c16:uniqueId val="{00000369-D7C8-F046-907F-AE2578347D7C}"/>
            </c:ext>
          </c:extLst>
        </c:ser>
        <c:ser>
          <c:idx val="93"/>
          <c:order val="93"/>
          <c:tx>
            <c:strRef>
              <c:f>'pivot tables &amp; charts'!$DD$108:$DD$109</c:f>
              <c:strCache>
                <c:ptCount val="1"/>
                <c:pt idx="0">
                  <c:v>TIE-DYES</c:v>
                </c:pt>
              </c:strCache>
            </c:strRef>
          </c:tx>
          <c:spPr>
            <a:ln w="28575" cap="rnd">
              <a:solidFill>
                <a:schemeClr val="accent4">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charts'!$DD$110:$DD$115</c:f>
              <c:numCache>
                <c:formatCode>0</c:formatCode>
                <c:ptCount val="5"/>
                <c:pt idx="1">
                  <c:v>1</c:v>
                </c:pt>
                <c:pt idx="2">
                  <c:v>1</c:v>
                </c:pt>
                <c:pt idx="3">
                  <c:v>2</c:v>
                </c:pt>
                <c:pt idx="4">
                  <c:v>3</c:v>
                </c:pt>
              </c:numCache>
            </c:numRef>
          </c:val>
          <c:smooth val="0"/>
          <c:extLst>
            <c:ext xmlns:c16="http://schemas.microsoft.com/office/drawing/2014/chart" uri="{C3380CC4-5D6E-409C-BE32-E72D297353CC}">
              <c16:uniqueId val="{0000036A-D7C8-F046-907F-AE2578347D7C}"/>
            </c:ext>
          </c:extLst>
        </c:ser>
        <c:ser>
          <c:idx val="94"/>
          <c:order val="94"/>
          <c:tx>
            <c:strRef>
              <c:f>'pivot tables &amp; charts'!$DE$108:$DE$109</c:f>
              <c:strCache>
                <c:ptCount val="1"/>
                <c:pt idx="0">
                  <c:v>Lilla P</c:v>
                </c:pt>
              </c:strCache>
            </c:strRef>
          </c:tx>
          <c:spPr>
            <a:ln w="28575" cap="rnd">
              <a:solidFill>
                <a:schemeClr val="accent5">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charts'!$DE$110:$DE$115</c:f>
              <c:numCache>
                <c:formatCode>0</c:formatCode>
                <c:ptCount val="5"/>
                <c:pt idx="1">
                  <c:v>1</c:v>
                </c:pt>
                <c:pt idx="2">
                  <c:v>1</c:v>
                </c:pt>
                <c:pt idx="4">
                  <c:v>5</c:v>
                </c:pt>
              </c:numCache>
            </c:numRef>
          </c:val>
          <c:smooth val="0"/>
          <c:extLst>
            <c:ext xmlns:c16="http://schemas.microsoft.com/office/drawing/2014/chart" uri="{C3380CC4-5D6E-409C-BE32-E72D297353CC}">
              <c16:uniqueId val="{0000036B-D7C8-F046-907F-AE2578347D7C}"/>
            </c:ext>
          </c:extLst>
        </c:ser>
        <c:ser>
          <c:idx val="95"/>
          <c:order val="95"/>
          <c:tx>
            <c:strRef>
              <c:f>'pivot tables &amp; charts'!$DF$108:$DF$109</c:f>
              <c:strCache>
                <c:ptCount val="1"/>
                <c:pt idx="0">
                  <c:v>MJ Soffe</c:v>
                </c:pt>
              </c:strCache>
            </c:strRef>
          </c:tx>
          <c:spPr>
            <a:ln w="28575" cap="rnd">
              <a:solidFill>
                <a:schemeClr val="accent6">
                  <a:lumMod val="70000"/>
                  <a:lumOff val="3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charts'!$DF$110:$DF$115</c:f>
              <c:numCache>
                <c:formatCode>0</c:formatCode>
                <c:ptCount val="5"/>
                <c:pt idx="2">
                  <c:v>1</c:v>
                </c:pt>
                <c:pt idx="3">
                  <c:v>4</c:v>
                </c:pt>
                <c:pt idx="4">
                  <c:v>2</c:v>
                </c:pt>
              </c:numCache>
            </c:numRef>
          </c:val>
          <c:smooth val="0"/>
          <c:extLst>
            <c:ext xmlns:c16="http://schemas.microsoft.com/office/drawing/2014/chart" uri="{C3380CC4-5D6E-409C-BE32-E72D297353CC}">
              <c16:uniqueId val="{0000036C-D7C8-F046-907F-AE2578347D7C}"/>
            </c:ext>
          </c:extLst>
        </c:ser>
        <c:ser>
          <c:idx val="96"/>
          <c:order val="96"/>
          <c:tx>
            <c:strRef>
              <c:f>'pivot tables &amp; charts'!$DG$108:$DG$109</c:f>
              <c:strCache>
                <c:ptCount val="1"/>
                <c:pt idx="0">
                  <c:v>BCBGMAXAZRIA</c:v>
                </c:pt>
              </c:strCache>
            </c:strRef>
          </c:tx>
          <c:spPr>
            <a:ln w="28575" cap="rnd">
              <a:solidFill>
                <a:schemeClr val="accent1">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charts'!$DG$110:$DG$115</c:f>
              <c:numCache>
                <c:formatCode>0</c:formatCode>
                <c:ptCount val="5"/>
                <c:pt idx="0">
                  <c:v>2</c:v>
                </c:pt>
                <c:pt idx="1">
                  <c:v>1</c:v>
                </c:pt>
                <c:pt idx="3">
                  <c:v>2</c:v>
                </c:pt>
                <c:pt idx="4">
                  <c:v>2</c:v>
                </c:pt>
              </c:numCache>
            </c:numRef>
          </c:val>
          <c:smooth val="0"/>
          <c:extLst>
            <c:ext xmlns:c16="http://schemas.microsoft.com/office/drawing/2014/chart" uri="{C3380CC4-5D6E-409C-BE32-E72D297353CC}">
              <c16:uniqueId val="{0000036D-D7C8-F046-907F-AE2578347D7C}"/>
            </c:ext>
          </c:extLst>
        </c:ser>
        <c:ser>
          <c:idx val="97"/>
          <c:order val="97"/>
          <c:tx>
            <c:strRef>
              <c:f>'pivot tables &amp; charts'!$DH$108:$DH$109</c:f>
              <c:strCache>
                <c:ptCount val="1"/>
                <c:pt idx="0">
                  <c:v>Chemisettes by Anne</c:v>
                </c:pt>
              </c:strCache>
            </c:strRef>
          </c:tx>
          <c:spPr>
            <a:ln w="28575" cap="rnd">
              <a:solidFill>
                <a:schemeClr val="accent2">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charts'!$DH$110:$DH$115</c:f>
              <c:numCache>
                <c:formatCode>0</c:formatCode>
                <c:ptCount val="5"/>
                <c:pt idx="1">
                  <c:v>1</c:v>
                </c:pt>
                <c:pt idx="2">
                  <c:v>1</c:v>
                </c:pt>
                <c:pt idx="3">
                  <c:v>2</c:v>
                </c:pt>
                <c:pt idx="4">
                  <c:v>3</c:v>
                </c:pt>
              </c:numCache>
            </c:numRef>
          </c:val>
          <c:smooth val="0"/>
          <c:extLst>
            <c:ext xmlns:c16="http://schemas.microsoft.com/office/drawing/2014/chart" uri="{C3380CC4-5D6E-409C-BE32-E72D297353CC}">
              <c16:uniqueId val="{0000036E-D7C8-F046-907F-AE2578347D7C}"/>
            </c:ext>
          </c:extLst>
        </c:ser>
        <c:ser>
          <c:idx val="98"/>
          <c:order val="98"/>
          <c:tx>
            <c:strRef>
              <c:f>'pivot tables &amp; charts'!$DI$108:$DI$109</c:f>
              <c:strCache>
                <c:ptCount val="1"/>
                <c:pt idx="0">
                  <c:v>Signiture</c:v>
                </c:pt>
              </c:strCache>
            </c:strRef>
          </c:tx>
          <c:spPr>
            <a:ln w="28575" cap="rnd">
              <a:solidFill>
                <a:schemeClr val="accent3">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charts'!$DI$110:$DI$115</c:f>
              <c:numCache>
                <c:formatCode>0</c:formatCode>
                <c:ptCount val="5"/>
                <c:pt idx="1">
                  <c:v>2</c:v>
                </c:pt>
                <c:pt idx="3">
                  <c:v>3</c:v>
                </c:pt>
                <c:pt idx="4">
                  <c:v>2</c:v>
                </c:pt>
              </c:numCache>
            </c:numRef>
          </c:val>
          <c:smooth val="0"/>
          <c:extLst>
            <c:ext xmlns:c16="http://schemas.microsoft.com/office/drawing/2014/chart" uri="{C3380CC4-5D6E-409C-BE32-E72D297353CC}">
              <c16:uniqueId val="{0000036F-D7C8-F046-907F-AE2578347D7C}"/>
            </c:ext>
          </c:extLst>
        </c:ser>
        <c:ser>
          <c:idx val="99"/>
          <c:order val="99"/>
          <c:tx>
            <c:strRef>
              <c:f>'pivot tables &amp; charts'!$DJ$108:$DJ$109</c:f>
              <c:strCache>
                <c:ptCount val="1"/>
                <c:pt idx="0">
                  <c:v>Funfash</c:v>
                </c:pt>
              </c:strCache>
            </c:strRef>
          </c:tx>
          <c:spPr>
            <a:ln w="28575" cap="rnd">
              <a:solidFill>
                <a:schemeClr val="accent4">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charts'!$DJ$110:$DJ$115</c:f>
              <c:numCache>
                <c:formatCode>0</c:formatCode>
                <c:ptCount val="5"/>
                <c:pt idx="2">
                  <c:v>1</c:v>
                </c:pt>
                <c:pt idx="3">
                  <c:v>4</c:v>
                </c:pt>
                <c:pt idx="4">
                  <c:v>2</c:v>
                </c:pt>
              </c:numCache>
            </c:numRef>
          </c:val>
          <c:smooth val="0"/>
          <c:extLst>
            <c:ext xmlns:c16="http://schemas.microsoft.com/office/drawing/2014/chart" uri="{C3380CC4-5D6E-409C-BE32-E72D297353CC}">
              <c16:uniqueId val="{00000370-D7C8-F046-907F-AE2578347D7C}"/>
            </c:ext>
          </c:extLst>
        </c:ser>
        <c:ser>
          <c:idx val="100"/>
          <c:order val="100"/>
          <c:tx>
            <c:strRef>
              <c:f>'pivot tables &amp; charts'!$DK$108:$DK$109</c:f>
              <c:strCache>
                <c:ptCount val="1"/>
                <c:pt idx="0">
                  <c:v>Roamans</c:v>
                </c:pt>
              </c:strCache>
            </c:strRef>
          </c:tx>
          <c:spPr>
            <a:ln w="28575" cap="rnd">
              <a:solidFill>
                <a:schemeClr val="accent5">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charts'!$DK$110:$DK$115</c:f>
              <c:numCache>
                <c:formatCode>0</c:formatCode>
                <c:ptCount val="5"/>
                <c:pt idx="1">
                  <c:v>1</c:v>
                </c:pt>
                <c:pt idx="2">
                  <c:v>1</c:v>
                </c:pt>
                <c:pt idx="3">
                  <c:v>1</c:v>
                </c:pt>
                <c:pt idx="4">
                  <c:v>3</c:v>
                </c:pt>
              </c:numCache>
            </c:numRef>
          </c:val>
          <c:smooth val="0"/>
          <c:extLst>
            <c:ext xmlns:c16="http://schemas.microsoft.com/office/drawing/2014/chart" uri="{C3380CC4-5D6E-409C-BE32-E72D297353CC}">
              <c16:uniqueId val="{00000371-D7C8-F046-907F-AE2578347D7C}"/>
            </c:ext>
          </c:extLst>
        </c:ser>
        <c:ser>
          <c:idx val="101"/>
          <c:order val="101"/>
          <c:tx>
            <c:strRef>
              <c:f>'pivot tables &amp; charts'!$DL$108:$DL$109</c:f>
              <c:strCache>
                <c:ptCount val="1"/>
                <c:pt idx="0">
                  <c:v>Madison</c:v>
                </c:pt>
              </c:strCache>
            </c:strRef>
          </c:tx>
          <c:spPr>
            <a:ln w="28575" cap="rnd">
              <a:solidFill>
                <a:schemeClr val="accent6">
                  <a:lumMod val="7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charts'!$DL$110:$DL$115</c:f>
              <c:numCache>
                <c:formatCode>0</c:formatCode>
                <c:ptCount val="5"/>
                <c:pt idx="1">
                  <c:v>1</c:v>
                </c:pt>
                <c:pt idx="2">
                  <c:v>1</c:v>
                </c:pt>
                <c:pt idx="3">
                  <c:v>2</c:v>
                </c:pt>
                <c:pt idx="4">
                  <c:v>2</c:v>
                </c:pt>
              </c:numCache>
            </c:numRef>
          </c:val>
          <c:smooth val="0"/>
          <c:extLst>
            <c:ext xmlns:c16="http://schemas.microsoft.com/office/drawing/2014/chart" uri="{C3380CC4-5D6E-409C-BE32-E72D297353CC}">
              <c16:uniqueId val="{00000372-D7C8-F046-907F-AE2578347D7C}"/>
            </c:ext>
          </c:extLst>
        </c:ser>
        <c:ser>
          <c:idx val="102"/>
          <c:order val="102"/>
          <c:tx>
            <c:strRef>
              <c:f>'pivot tables &amp; charts'!$DM$108:$DM$109</c:f>
              <c:strCache>
                <c:ptCount val="1"/>
                <c:pt idx="0">
                  <c:v>Spalding</c:v>
                </c:pt>
              </c:strCache>
            </c:strRef>
          </c:tx>
          <c:spPr>
            <a:ln w="28575" cap="rnd">
              <a:solidFill>
                <a:schemeClr val="accent1">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charts'!$DM$110:$DM$115</c:f>
              <c:numCache>
                <c:formatCode>0</c:formatCode>
                <c:ptCount val="5"/>
                <c:pt idx="1">
                  <c:v>1</c:v>
                </c:pt>
                <c:pt idx="2">
                  <c:v>2</c:v>
                </c:pt>
                <c:pt idx="3">
                  <c:v>1</c:v>
                </c:pt>
                <c:pt idx="4">
                  <c:v>2</c:v>
                </c:pt>
              </c:numCache>
            </c:numRef>
          </c:val>
          <c:smooth val="0"/>
          <c:extLst>
            <c:ext xmlns:c16="http://schemas.microsoft.com/office/drawing/2014/chart" uri="{C3380CC4-5D6E-409C-BE32-E72D297353CC}">
              <c16:uniqueId val="{00000373-D7C8-F046-907F-AE2578347D7C}"/>
            </c:ext>
          </c:extLst>
        </c:ser>
        <c:ser>
          <c:idx val="103"/>
          <c:order val="103"/>
          <c:tx>
            <c:strRef>
              <c:f>'pivot tables &amp; charts'!$DN$108:$DN$109</c:f>
              <c:strCache>
                <c:ptCount val="1"/>
                <c:pt idx="0">
                  <c:v>Sons of Anarchy</c:v>
                </c:pt>
              </c:strCache>
            </c:strRef>
          </c:tx>
          <c:spPr>
            <a:ln w="28575" cap="rnd">
              <a:solidFill>
                <a:schemeClr val="accent2">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charts'!$DN$110:$DN$115</c:f>
              <c:numCache>
                <c:formatCode>0</c:formatCode>
                <c:ptCount val="5"/>
                <c:pt idx="1">
                  <c:v>2</c:v>
                </c:pt>
                <c:pt idx="3">
                  <c:v>1</c:v>
                </c:pt>
                <c:pt idx="4">
                  <c:v>3</c:v>
                </c:pt>
              </c:numCache>
            </c:numRef>
          </c:val>
          <c:smooth val="0"/>
          <c:extLst>
            <c:ext xmlns:c16="http://schemas.microsoft.com/office/drawing/2014/chart" uri="{C3380CC4-5D6E-409C-BE32-E72D297353CC}">
              <c16:uniqueId val="{00000374-D7C8-F046-907F-AE2578347D7C}"/>
            </c:ext>
          </c:extLst>
        </c:ser>
        <c:ser>
          <c:idx val="104"/>
          <c:order val="104"/>
          <c:tx>
            <c:strRef>
              <c:f>'pivot tables &amp; charts'!$DO$108:$DO$109</c:f>
              <c:strCache>
                <c:ptCount val="1"/>
                <c:pt idx="0">
                  <c:v>The Hunger Games</c:v>
                </c:pt>
              </c:strCache>
            </c:strRef>
          </c:tx>
          <c:spPr>
            <a:ln w="28575" cap="rnd">
              <a:solidFill>
                <a:schemeClr val="accent3">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charts'!$DO$110:$DO$115</c:f>
              <c:numCache>
                <c:formatCode>0</c:formatCode>
                <c:ptCount val="5"/>
                <c:pt idx="2">
                  <c:v>2</c:v>
                </c:pt>
                <c:pt idx="3">
                  <c:v>3</c:v>
                </c:pt>
                <c:pt idx="4">
                  <c:v>1</c:v>
                </c:pt>
              </c:numCache>
            </c:numRef>
          </c:val>
          <c:smooth val="0"/>
          <c:extLst>
            <c:ext xmlns:c16="http://schemas.microsoft.com/office/drawing/2014/chart" uri="{C3380CC4-5D6E-409C-BE32-E72D297353CC}">
              <c16:uniqueId val="{00000375-D7C8-F046-907F-AE2578347D7C}"/>
            </c:ext>
          </c:extLst>
        </c:ser>
        <c:ser>
          <c:idx val="105"/>
          <c:order val="105"/>
          <c:tx>
            <c:strRef>
              <c:f>'pivot tables &amp; charts'!$DP$108:$DP$109</c:f>
              <c:strCache>
                <c:ptCount val="1"/>
                <c:pt idx="0">
                  <c:v>Maple Clothing</c:v>
                </c:pt>
              </c:strCache>
            </c:strRef>
          </c:tx>
          <c:spPr>
            <a:ln w="28575" cap="rnd">
              <a:solidFill>
                <a:schemeClr val="accent4">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charts'!$DP$110:$DP$115</c:f>
              <c:numCache>
                <c:formatCode>0</c:formatCode>
                <c:ptCount val="5"/>
                <c:pt idx="2">
                  <c:v>1</c:v>
                </c:pt>
                <c:pt idx="3">
                  <c:v>3</c:v>
                </c:pt>
                <c:pt idx="4">
                  <c:v>2</c:v>
                </c:pt>
              </c:numCache>
            </c:numRef>
          </c:val>
          <c:smooth val="0"/>
          <c:extLst>
            <c:ext xmlns:c16="http://schemas.microsoft.com/office/drawing/2014/chart" uri="{C3380CC4-5D6E-409C-BE32-E72D297353CC}">
              <c16:uniqueId val="{00000376-D7C8-F046-907F-AE2578347D7C}"/>
            </c:ext>
          </c:extLst>
        </c:ser>
        <c:ser>
          <c:idx val="106"/>
          <c:order val="106"/>
          <c:tx>
            <c:strRef>
              <c:f>'pivot tables &amp; charts'!$DQ$108:$DQ$109</c:f>
              <c:strCache>
                <c:ptCount val="1"/>
                <c:pt idx="0">
                  <c:v>PacSun</c:v>
                </c:pt>
              </c:strCache>
            </c:strRef>
          </c:tx>
          <c:spPr>
            <a:ln w="28575" cap="rnd">
              <a:solidFill>
                <a:schemeClr val="accent5">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charts'!$DQ$110:$DQ$115</c:f>
              <c:numCache>
                <c:formatCode>0</c:formatCode>
                <c:ptCount val="5"/>
                <c:pt idx="2">
                  <c:v>2</c:v>
                </c:pt>
                <c:pt idx="3">
                  <c:v>1</c:v>
                </c:pt>
                <c:pt idx="4">
                  <c:v>3</c:v>
                </c:pt>
              </c:numCache>
            </c:numRef>
          </c:val>
          <c:smooth val="0"/>
          <c:extLst>
            <c:ext xmlns:c16="http://schemas.microsoft.com/office/drawing/2014/chart" uri="{C3380CC4-5D6E-409C-BE32-E72D297353CC}">
              <c16:uniqueId val="{00000377-D7C8-F046-907F-AE2578347D7C}"/>
            </c:ext>
          </c:extLst>
        </c:ser>
        <c:ser>
          <c:idx val="107"/>
          <c:order val="107"/>
          <c:tx>
            <c:strRef>
              <c:f>'pivot tables &amp; charts'!$DR$108:$DR$109</c:f>
              <c:strCache>
                <c:ptCount val="1"/>
                <c:pt idx="0">
                  <c:v>New Balance</c:v>
                </c:pt>
              </c:strCache>
            </c:strRef>
          </c:tx>
          <c:spPr>
            <a:ln w="28575" cap="rnd">
              <a:solidFill>
                <a:schemeClr val="accent6">
                  <a:lumMod val="50000"/>
                  <a:lumOff val="5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charts'!$DR$110:$DR$115</c:f>
              <c:numCache>
                <c:formatCode>0</c:formatCode>
                <c:ptCount val="5"/>
                <c:pt idx="3">
                  <c:v>5</c:v>
                </c:pt>
                <c:pt idx="4">
                  <c:v>1</c:v>
                </c:pt>
              </c:numCache>
            </c:numRef>
          </c:val>
          <c:smooth val="0"/>
          <c:extLst>
            <c:ext xmlns:c16="http://schemas.microsoft.com/office/drawing/2014/chart" uri="{C3380CC4-5D6E-409C-BE32-E72D297353CC}">
              <c16:uniqueId val="{00000378-D7C8-F046-907F-AE2578347D7C}"/>
            </c:ext>
          </c:extLst>
        </c:ser>
        <c:ser>
          <c:idx val="108"/>
          <c:order val="108"/>
          <c:tx>
            <c:strRef>
              <c:f>'pivot tables &amp; charts'!$DS$108:$DS$109</c:f>
              <c:strCache>
                <c:ptCount val="1"/>
                <c:pt idx="0">
                  <c:v>Foxcroft</c:v>
                </c:pt>
              </c:strCache>
            </c:strRef>
          </c:tx>
          <c:spPr>
            <a:ln w="28575" cap="rnd">
              <a:solidFill>
                <a:schemeClr val="accent1"/>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charts'!$DS$110:$DS$115</c:f>
              <c:numCache>
                <c:formatCode>0</c:formatCode>
                <c:ptCount val="5"/>
                <c:pt idx="3">
                  <c:v>1</c:v>
                </c:pt>
                <c:pt idx="4">
                  <c:v>4</c:v>
                </c:pt>
              </c:numCache>
            </c:numRef>
          </c:val>
          <c:smooth val="0"/>
          <c:extLst>
            <c:ext xmlns:c16="http://schemas.microsoft.com/office/drawing/2014/chart" uri="{C3380CC4-5D6E-409C-BE32-E72D297353CC}">
              <c16:uniqueId val="{00000379-D7C8-F046-907F-AE2578347D7C}"/>
            </c:ext>
          </c:extLst>
        </c:ser>
        <c:ser>
          <c:idx val="109"/>
          <c:order val="109"/>
          <c:tx>
            <c:strRef>
              <c:f>'pivot tables &amp; charts'!$DT$108:$DT$109</c:f>
              <c:strCache>
                <c:ptCount val="1"/>
                <c:pt idx="0">
                  <c:v>Bacci</c:v>
                </c:pt>
              </c:strCache>
            </c:strRef>
          </c:tx>
          <c:spPr>
            <a:ln w="28575" cap="rnd">
              <a:solidFill>
                <a:schemeClr val="accent2"/>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charts'!$DT$110:$DT$115</c:f>
              <c:numCache>
                <c:formatCode>0</c:formatCode>
                <c:ptCount val="5"/>
                <c:pt idx="3">
                  <c:v>2</c:v>
                </c:pt>
                <c:pt idx="4">
                  <c:v>3</c:v>
                </c:pt>
              </c:numCache>
            </c:numRef>
          </c:val>
          <c:smooth val="0"/>
          <c:extLst>
            <c:ext xmlns:c16="http://schemas.microsoft.com/office/drawing/2014/chart" uri="{C3380CC4-5D6E-409C-BE32-E72D297353CC}">
              <c16:uniqueId val="{0000037A-D7C8-F046-907F-AE2578347D7C}"/>
            </c:ext>
          </c:extLst>
        </c:ser>
        <c:ser>
          <c:idx val="110"/>
          <c:order val="110"/>
          <c:tx>
            <c:strRef>
              <c:f>'pivot tables &amp; charts'!$DU$108:$DU$109</c:f>
              <c:strCache>
                <c:ptCount val="1"/>
                <c:pt idx="0">
                  <c:v>Elan</c:v>
                </c:pt>
              </c:strCache>
            </c:strRef>
          </c:tx>
          <c:spPr>
            <a:ln w="28575" cap="rnd">
              <a:solidFill>
                <a:schemeClr val="accent3"/>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charts'!$DU$110:$DU$115</c:f>
              <c:numCache>
                <c:formatCode>0</c:formatCode>
                <c:ptCount val="5"/>
                <c:pt idx="2">
                  <c:v>2</c:v>
                </c:pt>
                <c:pt idx="3">
                  <c:v>1</c:v>
                </c:pt>
                <c:pt idx="4">
                  <c:v>2</c:v>
                </c:pt>
              </c:numCache>
            </c:numRef>
          </c:val>
          <c:smooth val="0"/>
          <c:extLst>
            <c:ext xmlns:c16="http://schemas.microsoft.com/office/drawing/2014/chart" uri="{C3380CC4-5D6E-409C-BE32-E72D297353CC}">
              <c16:uniqueId val="{0000037B-D7C8-F046-907F-AE2578347D7C}"/>
            </c:ext>
          </c:extLst>
        </c:ser>
        <c:ser>
          <c:idx val="111"/>
          <c:order val="111"/>
          <c:tx>
            <c:strRef>
              <c:f>'pivot tables &amp; charts'!$DV$108:$DV$109</c:f>
              <c:strCache>
                <c:ptCount val="1"/>
                <c:pt idx="0">
                  <c:v>Moon Shine Attitude Attire</c:v>
                </c:pt>
              </c:strCache>
            </c:strRef>
          </c:tx>
          <c:spPr>
            <a:ln w="28575" cap="rnd">
              <a:solidFill>
                <a:schemeClr val="accent4"/>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charts'!$DV$110:$DV$115</c:f>
              <c:numCache>
                <c:formatCode>0</c:formatCode>
                <c:ptCount val="5"/>
                <c:pt idx="2">
                  <c:v>2</c:v>
                </c:pt>
                <c:pt idx="3">
                  <c:v>1</c:v>
                </c:pt>
                <c:pt idx="4">
                  <c:v>2</c:v>
                </c:pt>
              </c:numCache>
            </c:numRef>
          </c:val>
          <c:smooth val="0"/>
          <c:extLst>
            <c:ext xmlns:c16="http://schemas.microsoft.com/office/drawing/2014/chart" uri="{C3380CC4-5D6E-409C-BE32-E72D297353CC}">
              <c16:uniqueId val="{0000037C-D7C8-F046-907F-AE2578347D7C}"/>
            </c:ext>
          </c:extLst>
        </c:ser>
        <c:ser>
          <c:idx val="112"/>
          <c:order val="112"/>
          <c:tx>
            <c:strRef>
              <c:f>'pivot tables &amp; charts'!$DW$108:$DW$109</c:f>
              <c:strCache>
                <c:ptCount val="1"/>
                <c:pt idx="0">
                  <c:v>Shirt City</c:v>
                </c:pt>
              </c:strCache>
            </c:strRef>
          </c:tx>
          <c:spPr>
            <a:ln w="28575" cap="rnd">
              <a:solidFill>
                <a:schemeClr val="accent5"/>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charts'!$DW$110:$DW$115</c:f>
              <c:numCache>
                <c:formatCode>0</c:formatCode>
                <c:ptCount val="5"/>
                <c:pt idx="2">
                  <c:v>1</c:v>
                </c:pt>
                <c:pt idx="3">
                  <c:v>1</c:v>
                </c:pt>
                <c:pt idx="4">
                  <c:v>3</c:v>
                </c:pt>
              </c:numCache>
            </c:numRef>
          </c:val>
          <c:smooth val="0"/>
          <c:extLst>
            <c:ext xmlns:c16="http://schemas.microsoft.com/office/drawing/2014/chart" uri="{C3380CC4-5D6E-409C-BE32-E72D297353CC}">
              <c16:uniqueId val="{0000037D-D7C8-F046-907F-AE2578347D7C}"/>
            </c:ext>
          </c:extLst>
        </c:ser>
        <c:ser>
          <c:idx val="113"/>
          <c:order val="113"/>
          <c:tx>
            <c:strRef>
              <c:f>'pivot tables &amp; charts'!$DX$108:$DX$109</c:f>
              <c:strCache>
                <c:ptCount val="1"/>
                <c:pt idx="0">
                  <c:v>Alki'i</c:v>
                </c:pt>
              </c:strCache>
            </c:strRef>
          </c:tx>
          <c:spPr>
            <a:ln w="28575" cap="rnd">
              <a:solidFill>
                <a:schemeClr val="accent6"/>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charts'!$DX$110:$DX$115</c:f>
              <c:numCache>
                <c:formatCode>0</c:formatCode>
                <c:ptCount val="5"/>
                <c:pt idx="0">
                  <c:v>1</c:v>
                </c:pt>
                <c:pt idx="2">
                  <c:v>3</c:v>
                </c:pt>
                <c:pt idx="3">
                  <c:v>1</c:v>
                </c:pt>
              </c:numCache>
            </c:numRef>
          </c:val>
          <c:smooth val="0"/>
          <c:extLst>
            <c:ext xmlns:c16="http://schemas.microsoft.com/office/drawing/2014/chart" uri="{C3380CC4-5D6E-409C-BE32-E72D297353CC}">
              <c16:uniqueId val="{0000037E-D7C8-F046-907F-AE2578347D7C}"/>
            </c:ext>
          </c:extLst>
        </c:ser>
        <c:ser>
          <c:idx val="114"/>
          <c:order val="114"/>
          <c:tx>
            <c:strRef>
              <c:f>'pivot tables &amp; charts'!$DY$108:$DY$109</c:f>
              <c:strCache>
                <c:ptCount val="1"/>
                <c:pt idx="0">
                  <c:v>Ed Garments</c:v>
                </c:pt>
              </c:strCache>
            </c:strRef>
          </c:tx>
          <c:spPr>
            <a:ln w="28575" cap="rnd">
              <a:solidFill>
                <a:schemeClr val="accent1">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charts'!$DY$110:$DY$115</c:f>
              <c:numCache>
                <c:formatCode>0</c:formatCode>
                <c:ptCount val="5"/>
                <c:pt idx="2">
                  <c:v>1</c:v>
                </c:pt>
                <c:pt idx="3">
                  <c:v>2</c:v>
                </c:pt>
                <c:pt idx="4">
                  <c:v>2</c:v>
                </c:pt>
              </c:numCache>
            </c:numRef>
          </c:val>
          <c:smooth val="0"/>
          <c:extLst>
            <c:ext xmlns:c16="http://schemas.microsoft.com/office/drawing/2014/chart" uri="{C3380CC4-5D6E-409C-BE32-E72D297353CC}">
              <c16:uniqueId val="{0000037F-D7C8-F046-907F-AE2578347D7C}"/>
            </c:ext>
          </c:extLst>
        </c:ser>
        <c:ser>
          <c:idx val="115"/>
          <c:order val="115"/>
          <c:tx>
            <c:strRef>
              <c:f>'pivot tables &amp; charts'!$DZ$108:$DZ$109</c:f>
              <c:strCache>
                <c:ptCount val="1"/>
                <c:pt idx="0">
                  <c:v>Danskin</c:v>
                </c:pt>
              </c:strCache>
            </c:strRef>
          </c:tx>
          <c:spPr>
            <a:ln w="28575" cap="rnd">
              <a:solidFill>
                <a:schemeClr val="accent2">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charts'!$DZ$110:$DZ$115</c:f>
              <c:numCache>
                <c:formatCode>0</c:formatCode>
                <c:ptCount val="5"/>
                <c:pt idx="2">
                  <c:v>1</c:v>
                </c:pt>
                <c:pt idx="3">
                  <c:v>2</c:v>
                </c:pt>
                <c:pt idx="4">
                  <c:v>2</c:v>
                </c:pt>
              </c:numCache>
            </c:numRef>
          </c:val>
          <c:smooth val="0"/>
          <c:extLst>
            <c:ext xmlns:c16="http://schemas.microsoft.com/office/drawing/2014/chart" uri="{C3380CC4-5D6E-409C-BE32-E72D297353CC}">
              <c16:uniqueId val="{00000380-D7C8-F046-907F-AE2578347D7C}"/>
            </c:ext>
          </c:extLst>
        </c:ser>
        <c:ser>
          <c:idx val="116"/>
          <c:order val="116"/>
          <c:tx>
            <c:strRef>
              <c:f>'pivot tables &amp; charts'!$EA$108:$EA$109</c:f>
              <c:strCache>
                <c:ptCount val="1"/>
                <c:pt idx="0">
                  <c:v>Sugarlips</c:v>
                </c:pt>
              </c:strCache>
            </c:strRef>
          </c:tx>
          <c:spPr>
            <a:ln w="28575" cap="rnd">
              <a:solidFill>
                <a:schemeClr val="accent3">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charts'!$EA$110:$EA$115</c:f>
              <c:numCache>
                <c:formatCode>0</c:formatCode>
                <c:ptCount val="5"/>
                <c:pt idx="3">
                  <c:v>1</c:v>
                </c:pt>
                <c:pt idx="4">
                  <c:v>4</c:v>
                </c:pt>
              </c:numCache>
            </c:numRef>
          </c:val>
          <c:smooth val="0"/>
          <c:extLst>
            <c:ext xmlns:c16="http://schemas.microsoft.com/office/drawing/2014/chart" uri="{C3380CC4-5D6E-409C-BE32-E72D297353CC}">
              <c16:uniqueId val="{00000381-D7C8-F046-907F-AE2578347D7C}"/>
            </c:ext>
          </c:extLst>
        </c:ser>
        <c:ser>
          <c:idx val="117"/>
          <c:order val="117"/>
          <c:tx>
            <c:strRef>
              <c:f>'pivot tables &amp; charts'!$EB$108:$EB$109</c:f>
              <c:strCache>
                <c:ptCount val="1"/>
                <c:pt idx="0">
                  <c:v>Lilly Pulitzer</c:v>
                </c:pt>
              </c:strCache>
            </c:strRef>
          </c:tx>
          <c:spPr>
            <a:ln w="28575" cap="rnd">
              <a:solidFill>
                <a:schemeClr val="accent4">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charts'!$EB$110:$EB$115</c:f>
              <c:numCache>
                <c:formatCode>0</c:formatCode>
                <c:ptCount val="5"/>
                <c:pt idx="3">
                  <c:v>2</c:v>
                </c:pt>
                <c:pt idx="4">
                  <c:v>3</c:v>
                </c:pt>
              </c:numCache>
            </c:numRef>
          </c:val>
          <c:smooth val="0"/>
          <c:extLst>
            <c:ext xmlns:c16="http://schemas.microsoft.com/office/drawing/2014/chart" uri="{C3380CC4-5D6E-409C-BE32-E72D297353CC}">
              <c16:uniqueId val="{00000392-D7C8-F046-907F-AE2578347D7C}"/>
            </c:ext>
          </c:extLst>
        </c:ser>
        <c:ser>
          <c:idx val="118"/>
          <c:order val="118"/>
          <c:tx>
            <c:strRef>
              <c:f>'pivot tables &amp; charts'!$EC$108:$EC$109</c:f>
              <c:strCache>
                <c:ptCount val="1"/>
                <c:pt idx="0">
                  <c:v>Billabong</c:v>
                </c:pt>
              </c:strCache>
            </c:strRef>
          </c:tx>
          <c:spPr>
            <a:ln w="28575" cap="rnd">
              <a:solidFill>
                <a:schemeClr val="accent5">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charts'!$EC$110:$EC$115</c:f>
              <c:numCache>
                <c:formatCode>0</c:formatCode>
                <c:ptCount val="5"/>
                <c:pt idx="3">
                  <c:v>3</c:v>
                </c:pt>
                <c:pt idx="4">
                  <c:v>1</c:v>
                </c:pt>
              </c:numCache>
            </c:numRef>
          </c:val>
          <c:smooth val="0"/>
          <c:extLst>
            <c:ext xmlns:c16="http://schemas.microsoft.com/office/drawing/2014/chart" uri="{C3380CC4-5D6E-409C-BE32-E72D297353CC}">
              <c16:uniqueId val="{00000393-D7C8-F046-907F-AE2578347D7C}"/>
            </c:ext>
          </c:extLst>
        </c:ser>
        <c:ser>
          <c:idx val="119"/>
          <c:order val="119"/>
          <c:tx>
            <c:strRef>
              <c:f>'pivot tables &amp; charts'!$ED$108:$ED$109</c:f>
              <c:strCache>
                <c:ptCount val="1"/>
                <c:pt idx="0">
                  <c:v>Dare to Wear</c:v>
                </c:pt>
              </c:strCache>
            </c:strRef>
          </c:tx>
          <c:spPr>
            <a:ln w="28575" cap="rnd">
              <a:solidFill>
                <a:schemeClr val="accent6">
                  <a:lumMod val="6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charts'!$ED$110:$ED$115</c:f>
              <c:numCache>
                <c:formatCode>0</c:formatCode>
                <c:ptCount val="5"/>
                <c:pt idx="0">
                  <c:v>1</c:v>
                </c:pt>
                <c:pt idx="1">
                  <c:v>1</c:v>
                </c:pt>
                <c:pt idx="3">
                  <c:v>1</c:v>
                </c:pt>
                <c:pt idx="4">
                  <c:v>1</c:v>
                </c:pt>
              </c:numCache>
            </c:numRef>
          </c:val>
          <c:smooth val="0"/>
          <c:extLst>
            <c:ext xmlns:c16="http://schemas.microsoft.com/office/drawing/2014/chart" uri="{C3380CC4-5D6E-409C-BE32-E72D297353CC}">
              <c16:uniqueId val="{00000394-D7C8-F046-907F-AE2578347D7C}"/>
            </c:ext>
          </c:extLst>
        </c:ser>
        <c:ser>
          <c:idx val="120"/>
          <c:order val="120"/>
          <c:tx>
            <c:strRef>
              <c:f>'pivot tables &amp; charts'!$EE$108:$EE$109</c:f>
              <c:strCache>
                <c:ptCount val="1"/>
                <c:pt idx="0">
                  <c:v>Blue Juice</c:v>
                </c:pt>
              </c:strCache>
            </c:strRef>
          </c:tx>
          <c:spPr>
            <a:ln w="28575" cap="rnd">
              <a:solidFill>
                <a:schemeClr val="accent1">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charts'!$EE$110:$EE$115</c:f>
              <c:numCache>
                <c:formatCode>0</c:formatCode>
                <c:ptCount val="5"/>
                <c:pt idx="1">
                  <c:v>1</c:v>
                </c:pt>
                <c:pt idx="3">
                  <c:v>3</c:v>
                </c:pt>
              </c:numCache>
            </c:numRef>
          </c:val>
          <c:smooth val="0"/>
          <c:extLst>
            <c:ext xmlns:c16="http://schemas.microsoft.com/office/drawing/2014/chart" uri="{C3380CC4-5D6E-409C-BE32-E72D297353CC}">
              <c16:uniqueId val="{00000395-D7C8-F046-907F-AE2578347D7C}"/>
            </c:ext>
          </c:extLst>
        </c:ser>
        <c:ser>
          <c:idx val="121"/>
          <c:order val="121"/>
          <c:tx>
            <c:strRef>
              <c:f>'pivot tables &amp; charts'!$EF$108:$EF$109</c:f>
              <c:strCache>
                <c:ptCount val="1"/>
                <c:pt idx="0">
                  <c:v>Hard Tail</c:v>
                </c:pt>
              </c:strCache>
            </c:strRef>
          </c:tx>
          <c:spPr>
            <a:ln w="28575" cap="rnd">
              <a:solidFill>
                <a:schemeClr val="accent2">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charts'!$EF$110:$EF$115</c:f>
              <c:numCache>
                <c:formatCode>0</c:formatCode>
                <c:ptCount val="5"/>
                <c:pt idx="1">
                  <c:v>3</c:v>
                </c:pt>
                <c:pt idx="4">
                  <c:v>1</c:v>
                </c:pt>
              </c:numCache>
            </c:numRef>
          </c:val>
          <c:smooth val="0"/>
          <c:extLst>
            <c:ext xmlns:c16="http://schemas.microsoft.com/office/drawing/2014/chart" uri="{C3380CC4-5D6E-409C-BE32-E72D297353CC}">
              <c16:uniqueId val="{00000396-D7C8-F046-907F-AE2578347D7C}"/>
            </c:ext>
          </c:extLst>
        </c:ser>
        <c:ser>
          <c:idx val="122"/>
          <c:order val="122"/>
          <c:tx>
            <c:strRef>
              <c:f>'pivot tables &amp; charts'!$EG$108:$EG$109</c:f>
              <c:strCache>
                <c:ptCount val="1"/>
                <c:pt idx="0">
                  <c:v>Ed Hardy</c:v>
                </c:pt>
              </c:strCache>
            </c:strRef>
          </c:tx>
          <c:spPr>
            <a:ln w="28575" cap="rnd">
              <a:solidFill>
                <a:schemeClr val="accent3">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charts'!$EG$110:$EG$115</c:f>
              <c:numCache>
                <c:formatCode>0</c:formatCode>
                <c:ptCount val="5"/>
                <c:pt idx="2">
                  <c:v>1</c:v>
                </c:pt>
                <c:pt idx="3">
                  <c:v>2</c:v>
                </c:pt>
                <c:pt idx="4">
                  <c:v>1</c:v>
                </c:pt>
              </c:numCache>
            </c:numRef>
          </c:val>
          <c:smooth val="0"/>
          <c:extLst>
            <c:ext xmlns:c16="http://schemas.microsoft.com/office/drawing/2014/chart" uri="{C3380CC4-5D6E-409C-BE32-E72D297353CC}">
              <c16:uniqueId val="{00000397-D7C8-F046-907F-AE2578347D7C}"/>
            </c:ext>
          </c:extLst>
        </c:ser>
        <c:ser>
          <c:idx val="123"/>
          <c:order val="123"/>
          <c:tx>
            <c:strRef>
              <c:f>'pivot tables &amp; charts'!$EH$108:$EH$109</c:f>
              <c:strCache>
                <c:ptCount val="1"/>
                <c:pt idx="0">
                  <c:v>Hollister</c:v>
                </c:pt>
              </c:strCache>
            </c:strRef>
          </c:tx>
          <c:spPr>
            <a:ln w="28575" cap="rnd">
              <a:solidFill>
                <a:schemeClr val="accent4">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charts'!$EH$110:$EH$115</c:f>
              <c:numCache>
                <c:formatCode>0</c:formatCode>
                <c:ptCount val="5"/>
                <c:pt idx="3">
                  <c:v>2</c:v>
                </c:pt>
                <c:pt idx="4">
                  <c:v>2</c:v>
                </c:pt>
              </c:numCache>
            </c:numRef>
          </c:val>
          <c:smooth val="0"/>
          <c:extLst>
            <c:ext xmlns:c16="http://schemas.microsoft.com/office/drawing/2014/chart" uri="{C3380CC4-5D6E-409C-BE32-E72D297353CC}">
              <c16:uniqueId val="{00000398-D7C8-F046-907F-AE2578347D7C}"/>
            </c:ext>
          </c:extLst>
        </c:ser>
        <c:ser>
          <c:idx val="124"/>
          <c:order val="124"/>
          <c:tx>
            <c:strRef>
              <c:f>'pivot tables &amp; charts'!$EI$108:$EI$109</c:f>
              <c:strCache>
                <c:ptCount val="1"/>
                <c:pt idx="0">
                  <c:v>Cosabella</c:v>
                </c:pt>
              </c:strCache>
            </c:strRef>
          </c:tx>
          <c:spPr>
            <a:ln w="28575" cap="rnd">
              <a:solidFill>
                <a:schemeClr val="accent5">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charts'!$EI$110:$EI$115</c:f>
              <c:numCache>
                <c:formatCode>0</c:formatCode>
                <c:ptCount val="5"/>
                <c:pt idx="1">
                  <c:v>1</c:v>
                </c:pt>
                <c:pt idx="2">
                  <c:v>1</c:v>
                </c:pt>
                <c:pt idx="3">
                  <c:v>1</c:v>
                </c:pt>
              </c:numCache>
            </c:numRef>
          </c:val>
          <c:smooth val="0"/>
          <c:extLst>
            <c:ext xmlns:c16="http://schemas.microsoft.com/office/drawing/2014/chart" uri="{C3380CC4-5D6E-409C-BE32-E72D297353CC}">
              <c16:uniqueId val="{00000399-D7C8-F046-907F-AE2578347D7C}"/>
            </c:ext>
          </c:extLst>
        </c:ser>
        <c:ser>
          <c:idx val="125"/>
          <c:order val="125"/>
          <c:tx>
            <c:strRef>
              <c:f>'pivot tables &amp; charts'!$EJ$108:$EJ$109</c:f>
              <c:strCache>
                <c:ptCount val="1"/>
                <c:pt idx="0">
                  <c:v>Walls</c:v>
                </c:pt>
              </c:strCache>
            </c:strRef>
          </c:tx>
          <c:spPr>
            <a:ln w="28575" cap="rnd">
              <a:solidFill>
                <a:schemeClr val="accent6">
                  <a:lumMod val="80000"/>
                  <a:lumOff val="2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charts'!$EJ$110:$EJ$115</c:f>
              <c:numCache>
                <c:formatCode>0</c:formatCode>
                <c:ptCount val="5"/>
                <c:pt idx="3">
                  <c:v>2</c:v>
                </c:pt>
                <c:pt idx="4">
                  <c:v>1</c:v>
                </c:pt>
              </c:numCache>
            </c:numRef>
          </c:val>
          <c:smooth val="0"/>
          <c:extLst>
            <c:ext xmlns:c16="http://schemas.microsoft.com/office/drawing/2014/chart" uri="{C3380CC4-5D6E-409C-BE32-E72D297353CC}">
              <c16:uniqueId val="{0000039A-D7C8-F046-907F-AE2578347D7C}"/>
            </c:ext>
          </c:extLst>
        </c:ser>
        <c:ser>
          <c:idx val="126"/>
          <c:order val="126"/>
          <c:tx>
            <c:strRef>
              <c:f>'pivot tables &amp; charts'!$EK$108:$EK$109</c:f>
              <c:strCache>
                <c:ptCount val="1"/>
                <c:pt idx="0">
                  <c:v>Twelfth Street by Cynthia Vincent</c:v>
                </c:pt>
              </c:strCache>
            </c:strRef>
          </c:tx>
          <c:spPr>
            <a:ln w="28575" cap="rnd">
              <a:solidFill>
                <a:schemeClr val="accent1">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charts'!$EK$110:$EK$115</c:f>
              <c:numCache>
                <c:formatCode>0</c:formatCode>
                <c:ptCount val="5"/>
                <c:pt idx="0">
                  <c:v>1</c:v>
                </c:pt>
                <c:pt idx="3">
                  <c:v>2</c:v>
                </c:pt>
              </c:numCache>
            </c:numRef>
          </c:val>
          <c:smooth val="0"/>
          <c:extLst>
            <c:ext xmlns:c16="http://schemas.microsoft.com/office/drawing/2014/chart" uri="{C3380CC4-5D6E-409C-BE32-E72D297353CC}">
              <c16:uniqueId val="{0000039B-D7C8-F046-907F-AE2578347D7C}"/>
            </c:ext>
          </c:extLst>
        </c:ser>
        <c:ser>
          <c:idx val="127"/>
          <c:order val="127"/>
          <c:tx>
            <c:strRef>
              <c:f>'pivot tables &amp; charts'!$EL$108:$EL$109</c:f>
              <c:strCache>
                <c:ptCount val="1"/>
                <c:pt idx="0">
                  <c:v>ian Leino Design</c:v>
                </c:pt>
              </c:strCache>
            </c:strRef>
          </c:tx>
          <c:spPr>
            <a:ln w="28575" cap="rnd">
              <a:solidFill>
                <a:schemeClr val="accent2">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charts'!$EL$110:$EL$115</c:f>
              <c:numCache>
                <c:formatCode>0</c:formatCode>
                <c:ptCount val="5"/>
                <c:pt idx="2">
                  <c:v>2</c:v>
                </c:pt>
                <c:pt idx="4">
                  <c:v>1</c:v>
                </c:pt>
              </c:numCache>
            </c:numRef>
          </c:val>
          <c:smooth val="0"/>
          <c:extLst>
            <c:ext xmlns:c16="http://schemas.microsoft.com/office/drawing/2014/chart" uri="{C3380CC4-5D6E-409C-BE32-E72D297353CC}">
              <c16:uniqueId val="{0000039C-D7C8-F046-907F-AE2578347D7C}"/>
            </c:ext>
          </c:extLst>
        </c:ser>
        <c:ser>
          <c:idx val="128"/>
          <c:order val="128"/>
          <c:tx>
            <c:strRef>
              <c:f>'pivot tables &amp; charts'!$EM$108:$EM$109</c:f>
              <c:strCache>
                <c:ptCount val="1"/>
                <c:pt idx="0">
                  <c:v>Flexees</c:v>
                </c:pt>
              </c:strCache>
            </c:strRef>
          </c:tx>
          <c:spPr>
            <a:ln w="28575" cap="rnd">
              <a:solidFill>
                <a:schemeClr val="accent3">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charts'!$EM$110:$EM$115</c:f>
              <c:numCache>
                <c:formatCode>0</c:formatCode>
                <c:ptCount val="5"/>
                <c:pt idx="2">
                  <c:v>1</c:v>
                </c:pt>
                <c:pt idx="3">
                  <c:v>1</c:v>
                </c:pt>
                <c:pt idx="4">
                  <c:v>1</c:v>
                </c:pt>
              </c:numCache>
            </c:numRef>
          </c:val>
          <c:smooth val="0"/>
          <c:extLst>
            <c:ext xmlns:c16="http://schemas.microsoft.com/office/drawing/2014/chart" uri="{C3380CC4-5D6E-409C-BE32-E72D297353CC}">
              <c16:uniqueId val="{0000039D-D7C8-F046-907F-AE2578347D7C}"/>
            </c:ext>
          </c:extLst>
        </c:ser>
        <c:ser>
          <c:idx val="129"/>
          <c:order val="129"/>
          <c:tx>
            <c:strRef>
              <c:f>'pivot tables &amp; charts'!$EN$108:$EN$109</c:f>
              <c:strCache>
                <c:ptCount val="1"/>
                <c:pt idx="0">
                  <c:v>NOLLIE</c:v>
                </c:pt>
              </c:strCache>
            </c:strRef>
          </c:tx>
          <c:spPr>
            <a:ln w="28575" cap="rnd">
              <a:solidFill>
                <a:schemeClr val="accent4">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charts'!$EN$110:$EN$115</c:f>
              <c:numCache>
                <c:formatCode>0</c:formatCode>
                <c:ptCount val="5"/>
                <c:pt idx="2">
                  <c:v>1</c:v>
                </c:pt>
                <c:pt idx="3">
                  <c:v>1</c:v>
                </c:pt>
                <c:pt idx="4">
                  <c:v>1</c:v>
                </c:pt>
              </c:numCache>
            </c:numRef>
          </c:val>
          <c:smooth val="0"/>
          <c:extLst>
            <c:ext xmlns:c16="http://schemas.microsoft.com/office/drawing/2014/chart" uri="{C3380CC4-5D6E-409C-BE32-E72D297353CC}">
              <c16:uniqueId val="{0000039E-D7C8-F046-907F-AE2578347D7C}"/>
            </c:ext>
          </c:extLst>
        </c:ser>
        <c:ser>
          <c:idx val="130"/>
          <c:order val="130"/>
          <c:tx>
            <c:strRef>
              <c:f>'pivot tables &amp; charts'!$EO$108:$EO$109</c:f>
              <c:strCache>
                <c:ptCount val="1"/>
                <c:pt idx="0">
                  <c:v>Karen Kane</c:v>
                </c:pt>
              </c:strCache>
            </c:strRef>
          </c:tx>
          <c:spPr>
            <a:ln w="28575" cap="rnd">
              <a:solidFill>
                <a:schemeClr val="accent5">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charts'!$EO$110:$EO$115</c:f>
              <c:numCache>
                <c:formatCode>0</c:formatCode>
                <c:ptCount val="5"/>
                <c:pt idx="3">
                  <c:v>2</c:v>
                </c:pt>
                <c:pt idx="4">
                  <c:v>1</c:v>
                </c:pt>
              </c:numCache>
            </c:numRef>
          </c:val>
          <c:smooth val="0"/>
          <c:extLst>
            <c:ext xmlns:c16="http://schemas.microsoft.com/office/drawing/2014/chart" uri="{C3380CC4-5D6E-409C-BE32-E72D297353CC}">
              <c16:uniqueId val="{0000039F-D7C8-F046-907F-AE2578347D7C}"/>
            </c:ext>
          </c:extLst>
        </c:ser>
        <c:ser>
          <c:idx val="131"/>
          <c:order val="131"/>
          <c:tx>
            <c:strRef>
              <c:f>'pivot tables &amp; charts'!$EP$108:$EP$109</c:f>
              <c:strCache>
                <c:ptCount val="1"/>
                <c:pt idx="0">
                  <c:v>Myne</c:v>
                </c:pt>
              </c:strCache>
            </c:strRef>
          </c:tx>
          <c:spPr>
            <a:ln w="28575" cap="rnd">
              <a:solidFill>
                <a:schemeClr val="accent6">
                  <a:lumMod val="8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charts'!$EP$110:$EP$115</c:f>
              <c:numCache>
                <c:formatCode>0</c:formatCode>
                <c:ptCount val="5"/>
                <c:pt idx="2">
                  <c:v>1</c:v>
                </c:pt>
                <c:pt idx="4">
                  <c:v>1</c:v>
                </c:pt>
              </c:numCache>
            </c:numRef>
          </c:val>
          <c:smooth val="0"/>
          <c:extLst>
            <c:ext xmlns:c16="http://schemas.microsoft.com/office/drawing/2014/chart" uri="{C3380CC4-5D6E-409C-BE32-E72D297353CC}">
              <c16:uniqueId val="{000003A0-D7C8-F046-907F-AE2578347D7C}"/>
            </c:ext>
          </c:extLst>
        </c:ser>
        <c:ser>
          <c:idx val="132"/>
          <c:order val="132"/>
          <c:tx>
            <c:strRef>
              <c:f>'pivot tables &amp; charts'!$EQ$108:$EQ$109</c:f>
              <c:strCache>
                <c:ptCount val="1"/>
                <c:pt idx="0">
                  <c:v>JNCO</c:v>
                </c:pt>
              </c:strCache>
            </c:strRef>
          </c:tx>
          <c:spPr>
            <a:ln w="28575" cap="rnd">
              <a:solidFill>
                <a:schemeClr val="accent1">
                  <a:lumMod val="60000"/>
                  <a:lumOff val="40000"/>
                </a:schemeClr>
              </a:solidFill>
              <a:round/>
            </a:ln>
            <a:effectLst/>
          </c:spPr>
          <c:marker>
            <c:symbol val="none"/>
          </c:marker>
          <c:cat>
            <c:strRef>
              <c:f>'pivot tables &amp; charts'!$N$110:$N$115</c:f>
              <c:strCache>
                <c:ptCount val="5"/>
                <c:pt idx="0">
                  <c:v>2019</c:v>
                </c:pt>
                <c:pt idx="1">
                  <c:v>2020</c:v>
                </c:pt>
                <c:pt idx="2">
                  <c:v>2021</c:v>
                </c:pt>
                <c:pt idx="3">
                  <c:v>2022</c:v>
                </c:pt>
                <c:pt idx="4">
                  <c:v>2023</c:v>
                </c:pt>
              </c:strCache>
            </c:strRef>
          </c:cat>
          <c:val>
            <c:numRef>
              <c:f>'pivot tables &amp; charts'!$EQ$110:$EQ$115</c:f>
              <c:numCache>
                <c:formatCode>0</c:formatCode>
                <c:ptCount val="5"/>
                <c:pt idx="4">
                  <c:v>1</c:v>
                </c:pt>
              </c:numCache>
            </c:numRef>
          </c:val>
          <c:smooth val="0"/>
          <c:extLst>
            <c:ext xmlns:c16="http://schemas.microsoft.com/office/drawing/2014/chart" uri="{C3380CC4-5D6E-409C-BE32-E72D297353CC}">
              <c16:uniqueId val="{000003A1-D7C8-F046-907F-AE2578347D7C}"/>
            </c:ext>
          </c:extLst>
        </c:ser>
        <c:dLbls>
          <c:showLegendKey val="0"/>
          <c:showVal val="0"/>
          <c:showCatName val="0"/>
          <c:showSerName val="0"/>
          <c:showPercent val="0"/>
          <c:showBubbleSize val="0"/>
        </c:dLbls>
        <c:smooth val="0"/>
        <c:axId val="1878825775"/>
        <c:axId val="1876717375"/>
      </c:lineChart>
      <c:catAx>
        <c:axId val="18788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76717375"/>
        <c:crosses val="autoZero"/>
        <c:auto val="1"/>
        <c:lblAlgn val="ctr"/>
        <c:lblOffset val="100"/>
        <c:noMultiLvlLbl val="0"/>
      </c:catAx>
      <c:valAx>
        <c:axId val="187671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a:t>
                </a:r>
                <a:r>
                  <a:rPr lang="en-GB" baseline="0"/>
                  <a:t> of iscounted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788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292100</xdr:colOff>
      <xdr:row>0</xdr:row>
      <xdr:rowOff>0</xdr:rowOff>
    </xdr:from>
    <xdr:to>
      <xdr:col>8</xdr:col>
      <xdr:colOff>482600</xdr:colOff>
      <xdr:row>13</xdr:row>
      <xdr:rowOff>101600</xdr:rowOff>
    </xdr:to>
    <xdr:graphicFrame macro="">
      <xdr:nvGraphicFramePr>
        <xdr:cNvPr id="7" name="Chart 6">
          <a:extLst>
            <a:ext uri="{FF2B5EF4-FFF2-40B4-BE49-F238E27FC236}">
              <a16:creationId xmlns:a16="http://schemas.microsoft.com/office/drawing/2014/main" id="{B5298AF7-8799-EB53-3AF5-DA0D46BD6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177800</xdr:colOff>
      <xdr:row>0</xdr:row>
      <xdr:rowOff>0</xdr:rowOff>
    </xdr:from>
    <xdr:to>
      <xdr:col>17</xdr:col>
      <xdr:colOff>558800</xdr:colOff>
      <xdr:row>13</xdr:row>
      <xdr:rowOff>101600</xdr:rowOff>
    </xdr:to>
    <xdr:graphicFrame macro="">
      <xdr:nvGraphicFramePr>
        <xdr:cNvPr id="8" name="Chart 7">
          <a:extLst>
            <a:ext uri="{FF2B5EF4-FFF2-40B4-BE49-F238E27FC236}">
              <a16:creationId xmlns:a16="http://schemas.microsoft.com/office/drawing/2014/main" id="{610FB734-2797-A3E9-28FD-EBADC3D25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88900</xdr:colOff>
      <xdr:row>15</xdr:row>
      <xdr:rowOff>31750</xdr:rowOff>
    </xdr:from>
    <xdr:to>
      <xdr:col>14</xdr:col>
      <xdr:colOff>241300</xdr:colOff>
      <xdr:row>28</xdr:row>
      <xdr:rowOff>133350</xdr:rowOff>
    </xdr:to>
    <xdr:graphicFrame macro="">
      <xdr:nvGraphicFramePr>
        <xdr:cNvPr id="9" name="Chart 8">
          <a:extLst>
            <a:ext uri="{FF2B5EF4-FFF2-40B4-BE49-F238E27FC236}">
              <a16:creationId xmlns:a16="http://schemas.microsoft.com/office/drawing/2014/main" id="{C2BE3F3F-23AF-D63F-2EC4-5390688A2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165100</xdr:colOff>
      <xdr:row>14</xdr:row>
      <xdr:rowOff>196850</xdr:rowOff>
    </xdr:from>
    <xdr:to>
      <xdr:col>22</xdr:col>
      <xdr:colOff>609600</xdr:colOff>
      <xdr:row>28</xdr:row>
      <xdr:rowOff>95250</xdr:rowOff>
    </xdr:to>
    <xdr:graphicFrame macro="">
      <xdr:nvGraphicFramePr>
        <xdr:cNvPr id="10" name="Chart 9">
          <a:extLst>
            <a:ext uri="{FF2B5EF4-FFF2-40B4-BE49-F238E27FC236}">
              <a16:creationId xmlns:a16="http://schemas.microsoft.com/office/drawing/2014/main" id="{92B16AB0-818B-32F6-C3F1-2C24BB614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711200</xdr:colOff>
      <xdr:row>25</xdr:row>
      <xdr:rowOff>120650</xdr:rowOff>
    </xdr:from>
    <xdr:to>
      <xdr:col>7</xdr:col>
      <xdr:colOff>292100</xdr:colOff>
      <xdr:row>39</xdr:row>
      <xdr:rowOff>19050</xdr:rowOff>
    </xdr:to>
    <xdr:graphicFrame macro="">
      <xdr:nvGraphicFramePr>
        <xdr:cNvPr id="11" name="Chart 10">
          <a:extLst>
            <a:ext uri="{FF2B5EF4-FFF2-40B4-BE49-F238E27FC236}">
              <a16:creationId xmlns:a16="http://schemas.microsoft.com/office/drawing/2014/main" id="{CB803A83-0477-0504-3885-259C540BA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740735</xdr:colOff>
      <xdr:row>22</xdr:row>
      <xdr:rowOff>37911</xdr:rowOff>
    </xdr:from>
    <xdr:to>
      <xdr:col>33</xdr:col>
      <xdr:colOff>85650</xdr:colOff>
      <xdr:row>47</xdr:row>
      <xdr:rowOff>55092</xdr:rowOff>
    </xdr:to>
    <xdr:graphicFrame macro="">
      <xdr:nvGraphicFramePr>
        <xdr:cNvPr id="12" name="Chart 11">
          <a:extLst>
            <a:ext uri="{FF2B5EF4-FFF2-40B4-BE49-F238E27FC236}">
              <a16:creationId xmlns:a16="http://schemas.microsoft.com/office/drawing/2014/main" id="{01FCC03A-769F-3C01-5E70-E90C8FB8F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694818</xdr:colOff>
      <xdr:row>78</xdr:row>
      <xdr:rowOff>152400</xdr:rowOff>
    </xdr:from>
    <xdr:to>
      <xdr:col>12</xdr:col>
      <xdr:colOff>1579586</xdr:colOff>
      <xdr:row>110</xdr:row>
      <xdr:rowOff>152401</xdr:rowOff>
    </xdr:to>
    <xdr:graphicFrame macro="">
      <xdr:nvGraphicFramePr>
        <xdr:cNvPr id="19" name="Chart 18">
          <a:extLst>
            <a:ext uri="{FF2B5EF4-FFF2-40B4-BE49-F238E27FC236}">
              <a16:creationId xmlns:a16="http://schemas.microsoft.com/office/drawing/2014/main" id="{E55B41D1-24D4-FAA9-8D3A-8EA196D3D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161971</xdr:colOff>
      <xdr:row>84</xdr:row>
      <xdr:rowOff>64051</xdr:rowOff>
    </xdr:from>
    <xdr:to>
      <xdr:col>22</xdr:col>
      <xdr:colOff>1803767</xdr:colOff>
      <xdr:row>108</xdr:row>
      <xdr:rowOff>110434</xdr:rowOff>
    </xdr:to>
    <xdr:graphicFrame macro="">
      <xdr:nvGraphicFramePr>
        <xdr:cNvPr id="20" name="Chart 19">
          <a:extLst>
            <a:ext uri="{FF2B5EF4-FFF2-40B4-BE49-F238E27FC236}">
              <a16:creationId xmlns:a16="http://schemas.microsoft.com/office/drawing/2014/main" id="{7D5CFFDC-6714-7C1E-B7E5-38D61D3DD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401247</xdr:colOff>
      <xdr:row>124</xdr:row>
      <xdr:rowOff>45646</xdr:rowOff>
    </xdr:from>
    <xdr:to>
      <xdr:col>23</xdr:col>
      <xdr:colOff>73623</xdr:colOff>
      <xdr:row>148</xdr:row>
      <xdr:rowOff>184056</xdr:rowOff>
    </xdr:to>
    <xdr:graphicFrame macro="">
      <xdr:nvGraphicFramePr>
        <xdr:cNvPr id="21" name="Chart 20">
          <a:extLst>
            <a:ext uri="{FF2B5EF4-FFF2-40B4-BE49-F238E27FC236}">
              <a16:creationId xmlns:a16="http://schemas.microsoft.com/office/drawing/2014/main" id="{BD57D41F-1A9C-0070-8DB3-C528AE10B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486079</xdr:colOff>
      <xdr:row>44</xdr:row>
      <xdr:rowOff>10484</xdr:rowOff>
    </xdr:from>
    <xdr:to>
      <xdr:col>18</xdr:col>
      <xdr:colOff>178594</xdr:colOff>
      <xdr:row>64</xdr:row>
      <xdr:rowOff>99219</xdr:rowOff>
    </xdr:to>
    <xdr:graphicFrame macro="">
      <xdr:nvGraphicFramePr>
        <xdr:cNvPr id="2" name="Chart 1">
          <a:extLst>
            <a:ext uri="{FF2B5EF4-FFF2-40B4-BE49-F238E27FC236}">
              <a16:creationId xmlns:a16="http://schemas.microsoft.com/office/drawing/2014/main" id="{D31ED354-AAAA-DE95-5815-FFAA0C544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3805823</xdr:colOff>
      <xdr:row>1</xdr:row>
      <xdr:rowOff>56063</xdr:rowOff>
    </xdr:from>
    <xdr:to>
      <xdr:col>16</xdr:col>
      <xdr:colOff>8021</xdr:colOff>
      <xdr:row>4</xdr:row>
      <xdr:rowOff>20053</xdr:rowOff>
    </xdr:to>
    <xdr:graphicFrame macro="">
      <xdr:nvGraphicFramePr>
        <xdr:cNvPr id="2" name="Chart 1">
          <a:extLst>
            <a:ext uri="{FF2B5EF4-FFF2-40B4-BE49-F238E27FC236}">
              <a16:creationId xmlns:a16="http://schemas.microsoft.com/office/drawing/2014/main" id="{50BBFACA-AEB5-4C40-B97E-59629DE5D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554567</xdr:colOff>
      <xdr:row>5</xdr:row>
      <xdr:rowOff>2205567</xdr:rowOff>
    </xdr:from>
    <xdr:to>
      <xdr:col>23</xdr:col>
      <xdr:colOff>80433</xdr:colOff>
      <xdr:row>14</xdr:row>
      <xdr:rowOff>148167</xdr:rowOff>
    </xdr:to>
    <xdr:graphicFrame macro="">
      <xdr:nvGraphicFramePr>
        <xdr:cNvPr id="3" name="Chart 2">
          <a:extLst>
            <a:ext uri="{FF2B5EF4-FFF2-40B4-BE49-F238E27FC236}">
              <a16:creationId xmlns:a16="http://schemas.microsoft.com/office/drawing/2014/main" id="{A325BB6A-E84B-2C4A-BD67-28667FC60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35</xdr:row>
      <xdr:rowOff>154534</xdr:rowOff>
    </xdr:from>
    <xdr:to>
      <xdr:col>4</xdr:col>
      <xdr:colOff>10483</xdr:colOff>
      <xdr:row>47</xdr:row>
      <xdr:rowOff>48624</xdr:rowOff>
    </xdr:to>
    <xdr:graphicFrame macro="">
      <xdr:nvGraphicFramePr>
        <xdr:cNvPr id="4" name="Chart 3">
          <a:extLst>
            <a:ext uri="{FF2B5EF4-FFF2-40B4-BE49-F238E27FC236}">
              <a16:creationId xmlns:a16="http://schemas.microsoft.com/office/drawing/2014/main" id="{28042F3A-3619-4045-A4CB-93A5EE84B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42563</xdr:colOff>
      <xdr:row>24</xdr:row>
      <xdr:rowOff>81534</xdr:rowOff>
    </xdr:from>
    <xdr:to>
      <xdr:col>3</xdr:col>
      <xdr:colOff>3789841</xdr:colOff>
      <xdr:row>35</xdr:row>
      <xdr:rowOff>88296</xdr:rowOff>
    </xdr:to>
    <xdr:graphicFrame macro="">
      <xdr:nvGraphicFramePr>
        <xdr:cNvPr id="5" name="Chart 4">
          <a:extLst>
            <a:ext uri="{FF2B5EF4-FFF2-40B4-BE49-F238E27FC236}">
              <a16:creationId xmlns:a16="http://schemas.microsoft.com/office/drawing/2014/main" id="{C449DF68-851C-AA40-964B-DD9B25317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79829</xdr:rowOff>
    </xdr:from>
    <xdr:to>
      <xdr:col>1</xdr:col>
      <xdr:colOff>3776133</xdr:colOff>
      <xdr:row>47</xdr:row>
      <xdr:rowOff>68943</xdr:rowOff>
    </xdr:to>
    <xdr:graphicFrame macro="">
      <xdr:nvGraphicFramePr>
        <xdr:cNvPr id="7" name="Chart 6">
          <a:extLst>
            <a:ext uri="{FF2B5EF4-FFF2-40B4-BE49-F238E27FC236}">
              <a16:creationId xmlns:a16="http://schemas.microsoft.com/office/drawing/2014/main" id="{32E387AD-1C45-2944-88FF-16EBEB5F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592666</xdr:colOff>
      <xdr:row>5</xdr:row>
      <xdr:rowOff>1473200</xdr:rowOff>
    </xdr:from>
    <xdr:to>
      <xdr:col>39</xdr:col>
      <xdr:colOff>609600</xdr:colOff>
      <xdr:row>20</xdr:row>
      <xdr:rowOff>457200</xdr:rowOff>
    </xdr:to>
    <xdr:graphicFrame macro="">
      <xdr:nvGraphicFramePr>
        <xdr:cNvPr id="9" name="Chart 8">
          <a:extLst>
            <a:ext uri="{FF2B5EF4-FFF2-40B4-BE49-F238E27FC236}">
              <a16:creationId xmlns:a16="http://schemas.microsoft.com/office/drawing/2014/main" id="{6155C891-DFCC-C249-9EFD-D2673DEDE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3078</xdr:colOff>
      <xdr:row>79</xdr:row>
      <xdr:rowOff>92143</xdr:rowOff>
    </xdr:from>
    <xdr:to>
      <xdr:col>4</xdr:col>
      <xdr:colOff>0</xdr:colOff>
      <xdr:row>106</xdr:row>
      <xdr:rowOff>52228</xdr:rowOff>
    </xdr:to>
    <xdr:graphicFrame macro="">
      <xdr:nvGraphicFramePr>
        <xdr:cNvPr id="12" name="Chart 11">
          <a:extLst>
            <a:ext uri="{FF2B5EF4-FFF2-40B4-BE49-F238E27FC236}">
              <a16:creationId xmlns:a16="http://schemas.microsoft.com/office/drawing/2014/main" id="{A7DA51EB-15BB-B049-94C0-C57C779B6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3793067</xdr:colOff>
      <xdr:row>106</xdr:row>
      <xdr:rowOff>180768</xdr:rowOff>
    </xdr:from>
    <xdr:to>
      <xdr:col>4</xdr:col>
      <xdr:colOff>38485</xdr:colOff>
      <xdr:row>138</xdr:row>
      <xdr:rowOff>103798</xdr:rowOff>
    </xdr:to>
    <xdr:graphicFrame macro="">
      <xdr:nvGraphicFramePr>
        <xdr:cNvPr id="13" name="Chart 12">
          <a:extLst>
            <a:ext uri="{FF2B5EF4-FFF2-40B4-BE49-F238E27FC236}">
              <a16:creationId xmlns:a16="http://schemas.microsoft.com/office/drawing/2014/main" id="{451B11B4-0BCA-974B-85A2-AB4784AB1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106</xdr:row>
      <xdr:rowOff>164430</xdr:rowOff>
    </xdr:from>
    <xdr:to>
      <xdr:col>1</xdr:col>
      <xdr:colOff>3694545</xdr:colOff>
      <xdr:row>138</xdr:row>
      <xdr:rowOff>103798</xdr:rowOff>
    </xdr:to>
    <xdr:graphicFrame macro="">
      <xdr:nvGraphicFramePr>
        <xdr:cNvPr id="14" name="Chart 13">
          <a:extLst>
            <a:ext uri="{FF2B5EF4-FFF2-40B4-BE49-F238E27FC236}">
              <a16:creationId xmlns:a16="http://schemas.microsoft.com/office/drawing/2014/main" id="{11D95FDE-C2C2-8341-9804-DA119A0D4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12699</xdr:colOff>
      <xdr:row>0</xdr:row>
      <xdr:rowOff>1849966</xdr:rowOff>
    </xdr:from>
    <xdr:to>
      <xdr:col>4</xdr:col>
      <xdr:colOff>16933</xdr:colOff>
      <xdr:row>1</xdr:row>
      <xdr:rowOff>1841500</xdr:rowOff>
    </xdr:to>
    <mc:AlternateContent xmlns:mc="http://schemas.openxmlformats.org/markup-compatibility/2006" xmlns:a14="http://schemas.microsoft.com/office/drawing/2010/main">
      <mc:Choice Requires="a14">
        <xdr:graphicFrame macro="">
          <xdr:nvGraphicFramePr>
            <xdr:cNvPr id="8" name="distribution_center">
              <a:extLst>
                <a:ext uri="{FF2B5EF4-FFF2-40B4-BE49-F238E27FC236}">
                  <a16:creationId xmlns:a16="http://schemas.microsoft.com/office/drawing/2014/main" id="{E069A55B-A328-15B5-D37A-4C79A1A0DC80}"/>
                </a:ext>
              </a:extLst>
            </xdr:cNvPr>
            <xdr:cNvGraphicFramePr/>
          </xdr:nvGraphicFramePr>
          <xdr:xfrm>
            <a:off x="0" y="0"/>
            <a:ext cx="0" cy="0"/>
          </xdr:xfrm>
          <a:graphic>
            <a:graphicData uri="http://schemas.microsoft.com/office/drawing/2010/slicer">
              <sle:slicer xmlns:sle="http://schemas.microsoft.com/office/drawing/2010/slicer" name="distribution_center"/>
            </a:graphicData>
          </a:graphic>
        </xdr:graphicFrame>
      </mc:Choice>
      <mc:Fallback xmlns="">
        <xdr:sp macro="" textlink="">
          <xdr:nvSpPr>
            <xdr:cNvPr id="0" name=""/>
            <xdr:cNvSpPr>
              <a:spLocks noTextEdit="1"/>
            </xdr:cNvSpPr>
          </xdr:nvSpPr>
          <xdr:spPr>
            <a:xfrm>
              <a:off x="11442699" y="1849966"/>
              <a:ext cx="3814234" cy="1845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4233</xdr:colOff>
      <xdr:row>1</xdr:row>
      <xdr:rowOff>12700</xdr:rowOff>
    </xdr:from>
    <xdr:to>
      <xdr:col>2</xdr:col>
      <xdr:colOff>16932</xdr:colOff>
      <xdr:row>2</xdr:row>
      <xdr:rowOff>15394</xdr:rowOff>
    </xdr:to>
    <mc:AlternateContent xmlns:mc="http://schemas.openxmlformats.org/markup-compatibility/2006" xmlns:a14="http://schemas.microsoft.com/office/drawing/2010/main">
      <mc:Choice Requires="a14">
        <xdr:graphicFrame macro="">
          <xdr:nvGraphicFramePr>
            <xdr:cNvPr id="10" name="Quarters">
              <a:extLst>
                <a:ext uri="{FF2B5EF4-FFF2-40B4-BE49-F238E27FC236}">
                  <a16:creationId xmlns:a16="http://schemas.microsoft.com/office/drawing/2014/main" id="{D3F4473C-8C98-B170-3D57-2E676D6F8AC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3814233" y="1875367"/>
              <a:ext cx="3822699" cy="18499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12701</xdr:colOff>
      <xdr:row>1</xdr:row>
      <xdr:rowOff>21166</xdr:rowOff>
    </xdr:from>
    <xdr:to>
      <xdr:col>1</xdr:col>
      <xdr:colOff>16933</xdr:colOff>
      <xdr:row>2</xdr:row>
      <xdr:rowOff>15394</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ADCC3F80-B5EE-0789-C7BD-A5CA8D53A1D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701" y="1883833"/>
              <a:ext cx="3814232"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21166</xdr:colOff>
      <xdr:row>51</xdr:row>
      <xdr:rowOff>54427</xdr:rowOff>
    </xdr:from>
    <xdr:to>
      <xdr:col>1</xdr:col>
      <xdr:colOff>3788833</xdr:colOff>
      <xdr:row>76</xdr:row>
      <xdr:rowOff>33261</xdr:rowOff>
    </xdr:to>
    <xdr:graphicFrame macro="">
      <xdr:nvGraphicFramePr>
        <xdr:cNvPr id="16" name="Chart 15">
          <a:extLst>
            <a:ext uri="{FF2B5EF4-FFF2-40B4-BE49-F238E27FC236}">
              <a16:creationId xmlns:a16="http://schemas.microsoft.com/office/drawing/2014/main" id="{01AAC470-A3AD-B84E-A4AA-2EBB45229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27794</xdr:colOff>
      <xdr:row>51</xdr:row>
      <xdr:rowOff>60586</xdr:rowOff>
    </xdr:from>
    <xdr:to>
      <xdr:col>3</xdr:col>
      <xdr:colOff>3790757</xdr:colOff>
      <xdr:row>76</xdr:row>
      <xdr:rowOff>9786</xdr:rowOff>
    </xdr:to>
    <xdr:graphicFrame macro="">
      <xdr:nvGraphicFramePr>
        <xdr:cNvPr id="17" name="Chart 16">
          <a:extLst>
            <a:ext uri="{FF2B5EF4-FFF2-40B4-BE49-F238E27FC236}">
              <a16:creationId xmlns:a16="http://schemas.microsoft.com/office/drawing/2014/main" id="{C8B8E99D-D0E8-8148-AF3B-AFE7D5407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38228</xdr:colOff>
      <xdr:row>1</xdr:row>
      <xdr:rowOff>12700</xdr:rowOff>
    </xdr:from>
    <xdr:to>
      <xdr:col>2</xdr:col>
      <xdr:colOff>3797428</xdr:colOff>
      <xdr:row>2</xdr:row>
      <xdr:rowOff>25400</xdr:rowOff>
    </xdr:to>
    <mc:AlternateContent xmlns:mc="http://schemas.openxmlformats.org/markup-compatibility/2006" xmlns:a14="http://schemas.microsoft.com/office/drawing/2010/main">
      <mc:Choice Requires="a14">
        <xdr:graphicFrame macro="">
          <xdr:nvGraphicFramePr>
            <xdr:cNvPr id="18" name="created_date">
              <a:extLst>
                <a:ext uri="{FF2B5EF4-FFF2-40B4-BE49-F238E27FC236}">
                  <a16:creationId xmlns:a16="http://schemas.microsoft.com/office/drawing/2014/main" id="{F61B2DD1-FF82-736C-D3C9-302420B1D020}"/>
                </a:ext>
              </a:extLst>
            </xdr:cNvPr>
            <xdr:cNvGraphicFramePr/>
          </xdr:nvGraphicFramePr>
          <xdr:xfrm>
            <a:off x="0" y="0"/>
            <a:ext cx="0" cy="0"/>
          </xdr:xfrm>
          <a:graphic>
            <a:graphicData uri="http://schemas.microsoft.com/office/drawing/2010/slicer">
              <sle:slicer xmlns:sle="http://schemas.microsoft.com/office/drawing/2010/slicer" name="created_date"/>
            </a:graphicData>
          </a:graphic>
        </xdr:graphicFrame>
      </mc:Choice>
      <mc:Fallback xmlns="">
        <xdr:sp macro="" textlink="">
          <xdr:nvSpPr>
            <xdr:cNvPr id="0" name=""/>
            <xdr:cNvSpPr>
              <a:spLocks noTextEdit="1"/>
            </xdr:cNvSpPr>
          </xdr:nvSpPr>
          <xdr:spPr>
            <a:xfrm>
              <a:off x="7658228" y="1866900"/>
              <a:ext cx="3759200" cy="186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67640</xdr:colOff>
      <xdr:row>19</xdr:row>
      <xdr:rowOff>1931</xdr:rowOff>
    </xdr:from>
    <xdr:to>
      <xdr:col>9</xdr:col>
      <xdr:colOff>1021521</xdr:colOff>
      <xdr:row>40</xdr:row>
      <xdr:rowOff>13805</xdr:rowOff>
    </xdr:to>
    <xdr:graphicFrame macro="">
      <xdr:nvGraphicFramePr>
        <xdr:cNvPr id="4" name="Chart 3">
          <a:extLst>
            <a:ext uri="{FF2B5EF4-FFF2-40B4-BE49-F238E27FC236}">
              <a16:creationId xmlns:a16="http://schemas.microsoft.com/office/drawing/2014/main" id="{C82C24C6-8B56-ED6E-3DBF-0B34864EF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Chen" refreshedDate="45112.570001273147" createdVersion="8" refreshedVersion="8" minRefreshableVersion="3" recordCount="2500" xr:uid="{8DB4A3E1-80E6-5542-9B85-04EB12D8554C}">
  <cacheSource type="worksheet">
    <worksheetSource name="Table2"/>
  </cacheSource>
  <cacheFields count="18">
    <cacheField name="product_id" numFmtId="0">
      <sharedItems count="427">
        <s v="001"/>
        <s v="002"/>
        <s v="003"/>
        <s v="004"/>
        <s v="005"/>
        <s v="006"/>
        <s v="007"/>
        <s v="008"/>
        <s v="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0101"/>
        <s v="00102"/>
        <s v="00103"/>
        <s v="00104"/>
        <s v="00105"/>
        <s v="00106"/>
        <s v="00107"/>
        <s v="00108"/>
        <s v="00109"/>
        <s v="00110"/>
        <s v="00111"/>
        <s v="00112"/>
        <s v="00113"/>
        <s v="00114"/>
        <s v="00115"/>
        <s v="00116"/>
        <s v="00117"/>
        <s v="00118"/>
        <s v="00119"/>
        <s v="00120"/>
        <s v="00121"/>
        <s v="00122"/>
        <s v="00123"/>
        <s v="00124"/>
        <s v="00125"/>
        <s v="00126"/>
        <s v="00127"/>
        <s v="00128"/>
        <s v="00129"/>
        <s v="00130"/>
        <s v="00131"/>
        <s v="00132"/>
        <s v="00133"/>
        <s v="00134"/>
        <s v="00135"/>
        <s v="00136"/>
        <s v="00137"/>
        <s v="00138"/>
        <s v="00139"/>
        <s v="00140"/>
        <s v="00141"/>
        <s v="00142"/>
        <s v="00143"/>
        <s v="00144"/>
        <s v="00145"/>
        <s v="00146"/>
        <s v="00147"/>
        <s v="00148"/>
        <s v="00149"/>
        <s v="00150"/>
        <s v="00151"/>
        <s v="00152"/>
        <s v="00153"/>
        <s v="00154"/>
        <s v="00155"/>
        <s v="00156"/>
        <s v="00157"/>
        <s v="00158"/>
        <s v="00159"/>
        <s v="00160"/>
        <s v="00161"/>
        <s v="00162"/>
        <s v="00163"/>
        <s v="00164"/>
        <s v="00165"/>
        <s v="00166"/>
        <s v="00167"/>
        <s v="00168"/>
        <s v="00169"/>
        <s v="00170"/>
        <s v="00171"/>
        <s v="00172"/>
        <s v="00174"/>
        <s v="00175"/>
        <s v="00176"/>
        <s v="00177"/>
        <s v="00178"/>
        <s v="00179"/>
        <s v="00180"/>
        <s v="00181"/>
        <s v="00182"/>
        <s v="00183"/>
        <s v="00184"/>
        <s v="00185"/>
        <s v="00186"/>
        <s v="00187"/>
        <s v="00188"/>
        <s v="00189"/>
        <s v="00190"/>
        <s v="00191"/>
        <s v="00192"/>
        <s v="00193"/>
        <s v="00194"/>
        <s v="00195"/>
        <s v="00196"/>
        <s v="00197"/>
        <s v="00198"/>
        <s v="00199"/>
        <s v="00200"/>
        <s v="00201"/>
        <s v="00202"/>
        <s v="00203"/>
        <s v="00204"/>
        <s v="00205"/>
        <s v="00206"/>
        <s v="00207"/>
        <s v="00208"/>
        <s v="00209"/>
        <s v="00210"/>
        <s v="00211"/>
        <s v="00212"/>
        <s v="00213"/>
        <s v="00214"/>
        <s v="00215"/>
        <s v="00216"/>
        <s v="00217"/>
        <s v="00218"/>
        <s v="00219"/>
        <s v="00220"/>
        <s v="00221"/>
        <s v="00222"/>
        <s v="00223"/>
        <s v="00224"/>
        <s v="00225"/>
        <s v="00226"/>
        <s v="00227"/>
        <s v="00228"/>
        <s v="00229"/>
        <s v="00230"/>
        <s v="00231"/>
        <s v="00232"/>
        <s v="00233"/>
        <s v="00234"/>
        <s v="00235"/>
        <s v="00236"/>
        <s v="00237"/>
        <s v="00238"/>
        <s v="00239"/>
        <s v="00240"/>
        <s v="00241"/>
        <s v="00242"/>
        <s v="00243"/>
        <s v="00244"/>
        <s v="00245"/>
        <s v="00246"/>
        <s v="00247"/>
        <s v="00248"/>
        <s v="00249"/>
        <s v="00250"/>
        <s v="00251"/>
        <s v="00252"/>
        <s v="00253"/>
        <s v="00254"/>
        <s v="00255"/>
        <s v="00256"/>
        <s v="00257"/>
        <s v="00258"/>
        <s v="00259"/>
        <s v="00260"/>
        <s v="00261"/>
        <s v="00262"/>
        <s v="00263"/>
        <s v="00264"/>
        <s v="00265"/>
        <s v="00266"/>
        <s v="00267"/>
        <s v="00268"/>
        <s v="00269"/>
        <s v="00270"/>
        <s v="00271"/>
        <s v="00272"/>
        <s v="00273"/>
        <s v="00274"/>
        <s v="00275"/>
        <s v="00276"/>
        <s v="00277"/>
        <s v="00278"/>
        <s v="00279"/>
        <s v="00280"/>
        <s v="00281"/>
        <s v="00282"/>
        <s v="00283"/>
        <s v="00284"/>
        <s v="00285"/>
        <s v="00286"/>
        <s v="00287"/>
        <s v="00288"/>
        <s v="00289"/>
        <s v="00290"/>
        <s v="00291"/>
        <s v="00292"/>
        <s v="00293"/>
        <s v="00294"/>
        <s v="00295"/>
        <s v="00296"/>
        <s v="00297"/>
        <s v="00298"/>
        <s v="00299"/>
        <s v="00300"/>
        <s v="00301"/>
        <s v="00302"/>
        <s v="00303"/>
        <s v="00304"/>
        <s v="00305"/>
        <s v="00306"/>
        <s v="00307"/>
        <s v="00308"/>
        <s v="00309"/>
        <s v="00310"/>
        <s v="00311"/>
        <s v="00312"/>
        <s v="00313"/>
        <s v="00314"/>
        <s v="00315"/>
        <s v="00316"/>
        <s v="00317"/>
        <s v="00318"/>
        <s v="00319"/>
        <s v="00320"/>
        <s v="00321"/>
        <s v="00322"/>
        <s v="00323"/>
        <s v="00324"/>
        <s v="00325"/>
        <s v="00326"/>
        <s v="00327"/>
        <s v="00328"/>
        <s v="00329"/>
        <s v="00330"/>
        <s v="00331"/>
        <s v="00332"/>
        <s v="00333"/>
        <s v="00334"/>
        <s v="00335"/>
        <s v="00336"/>
        <s v="00337"/>
        <s v="00338"/>
        <s v="00339"/>
        <s v="00340"/>
        <s v="00341"/>
        <s v="00342"/>
        <s v="00343"/>
        <s v="00344"/>
        <s v="00345"/>
        <s v="00346"/>
        <s v="00347"/>
        <s v="00348"/>
        <s v="00349"/>
        <s v="00350"/>
        <s v="00351"/>
        <s v="00352"/>
        <s v="00353"/>
        <s v="00354"/>
        <s v="00355"/>
        <s v="00356"/>
        <s v="00357"/>
        <s v="00358"/>
        <s v="00359"/>
        <s v="00360"/>
        <s v="00361"/>
        <s v="00362"/>
        <s v="00363"/>
        <s v="00364"/>
        <s v="00365"/>
        <s v="00366"/>
        <s v="00367"/>
        <s v="00368"/>
        <s v="00369"/>
        <s v="00370"/>
        <s v="00371"/>
        <s v="00372"/>
        <s v="00373"/>
        <s v="00374"/>
        <s v="00375"/>
        <s v="00376"/>
        <s v="00377"/>
        <s v="00378"/>
        <s v="00379"/>
        <s v="00380"/>
        <s v="00381"/>
        <s v="00382"/>
        <s v="00383"/>
        <s v="00384"/>
        <s v="00385"/>
        <s v="00386"/>
        <s v="00387"/>
        <s v="00388"/>
        <s v="00389"/>
        <s v="00390"/>
        <s v="00391"/>
        <s v="00392"/>
        <s v="00393"/>
        <s v="00394"/>
        <s v="00395"/>
        <s v="00396"/>
        <s v="00397"/>
        <s v="00398"/>
        <s v="00399"/>
        <s v="00400"/>
        <s v="00401"/>
        <s v="00402"/>
        <s v="00403"/>
        <s v="00404"/>
        <s v="00405"/>
        <s v="00406"/>
        <s v="00407"/>
        <s v="00408"/>
        <s v="00409"/>
        <s v="00410"/>
        <s v="00411"/>
        <s v="00412"/>
        <s v="00413"/>
        <s v="00414"/>
        <s v="00415"/>
        <s v="00416"/>
        <s v="00417"/>
        <s v="00418"/>
        <s v="00419"/>
        <s v="00420"/>
        <s v="00421"/>
        <s v="00422"/>
        <s v="00423"/>
        <s v="00424"/>
        <s v="00425"/>
        <s v="00426"/>
        <s v="00427"/>
        <s v="00428"/>
        <s v="00429"/>
      </sharedItems>
    </cacheField>
    <cacheField name="created_date" numFmtId="164">
      <sharedItems containsSemiMixedTypes="0" containsNonDate="0" containsDate="1" containsString="0" minDate="2019-02-23T00:00:00" maxDate="2023-07-09T00:00:00" count="991">
        <d v="2021-01-13T00:00:00"/>
        <d v="2022-03-21T00:00:00"/>
        <d v="2023-05-24T00:00:00"/>
        <d v="2022-03-30T00:00:00"/>
        <d v="2023-04-28T00:00:00"/>
        <d v="2020-05-19T00:00:00"/>
        <d v="2023-07-02T00:00:00"/>
        <d v="2021-02-16T00:00:00"/>
        <d v="2020-09-04T00:00:00"/>
        <d v="2023-06-10T00:00:00"/>
        <d v="2022-06-04T00:00:00"/>
        <d v="2023-02-17T00:00:00"/>
        <d v="2023-06-18T00:00:00"/>
        <d v="2020-05-23T00:00:00"/>
        <d v="2023-06-14T00:00:00"/>
        <d v="2023-03-29T00:00:00"/>
        <d v="2022-07-08T00:00:00"/>
        <d v="2021-05-08T00:00:00"/>
        <d v="2023-06-06T00:00:00"/>
        <d v="2022-08-26T00:00:00"/>
        <d v="2021-06-03T00:00:00"/>
        <d v="2022-12-29T00:00:00"/>
        <d v="2022-02-02T00:00:00"/>
        <d v="2021-06-30T00:00:00"/>
        <d v="2021-08-21T00:00:00"/>
        <d v="2020-07-06T00:00:00"/>
        <d v="2020-07-29T00:00:00"/>
        <d v="2020-11-19T00:00:00"/>
        <d v="2022-06-28T00:00:00"/>
        <d v="2020-10-30T00:00:00"/>
        <d v="2023-06-13T00:00:00"/>
        <d v="2022-10-29T00:00:00"/>
        <d v="2022-04-09T00:00:00"/>
        <d v="2021-06-17T00:00:00"/>
        <d v="2021-08-19T00:00:00"/>
        <d v="2022-04-14T00:00:00"/>
        <d v="2021-02-04T00:00:00"/>
        <d v="2022-04-21T00:00:00"/>
        <d v="2023-01-17T00:00:00"/>
        <d v="2022-01-28T00:00:00"/>
        <d v="2023-07-06T00:00:00"/>
        <d v="2022-05-17T00:00:00"/>
        <d v="2022-05-11T00:00:00"/>
        <d v="2023-02-10T00:00:00"/>
        <d v="2020-05-20T00:00:00"/>
        <d v="2019-11-09T00:00:00"/>
        <d v="2023-01-05T00:00:00"/>
        <d v="2023-04-22T00:00:00"/>
        <d v="2023-01-18T00:00:00"/>
        <d v="2023-01-12T00:00:00"/>
        <d v="2023-02-09T00:00:00"/>
        <d v="2023-06-24T00:00:00"/>
        <d v="2022-06-08T00:00:00"/>
        <d v="2023-04-13T00:00:00"/>
        <d v="2023-04-09T00:00:00"/>
        <d v="2022-11-01T00:00:00"/>
        <d v="2022-08-25T00:00:00"/>
        <d v="2023-06-28T00:00:00"/>
        <d v="2021-06-01T00:00:00"/>
        <d v="2020-11-07T00:00:00"/>
        <d v="2023-05-29T00:00:00"/>
        <d v="2022-08-15T00:00:00"/>
        <d v="2021-07-20T00:00:00"/>
        <d v="2022-11-16T00:00:00"/>
        <d v="2019-08-30T00:00:00"/>
        <d v="2023-03-20T00:00:00"/>
        <d v="2023-04-27T00:00:00"/>
        <d v="2023-04-07T00:00:00"/>
        <d v="2023-07-04T00:00:00"/>
        <d v="2021-09-06T00:00:00"/>
        <d v="2021-11-13T00:00:00"/>
        <d v="2021-01-24T00:00:00"/>
        <d v="2021-12-31T00:00:00"/>
        <d v="2022-01-19T00:00:00"/>
        <d v="2023-04-20T00:00:00"/>
        <d v="2019-07-06T00:00:00"/>
        <d v="2019-09-16T00:00:00"/>
        <d v="2020-03-06T00:00:00"/>
        <d v="2023-06-30T00:00:00"/>
        <d v="2021-02-21T00:00:00"/>
        <d v="2022-02-12T00:00:00"/>
        <d v="2022-02-01T00:00:00"/>
        <d v="2023-02-15T00:00:00"/>
        <d v="2020-08-12T00:00:00"/>
        <d v="2023-04-10T00:00:00"/>
        <d v="2021-09-16T00:00:00"/>
        <d v="2023-02-24T00:00:00"/>
        <d v="2022-04-25T00:00:00"/>
        <d v="2022-07-15T00:00:00"/>
        <d v="2020-01-07T00:00:00"/>
        <d v="2023-06-15T00:00:00"/>
        <d v="2023-04-14T00:00:00"/>
        <d v="2022-12-11T00:00:00"/>
        <d v="2022-07-04T00:00:00"/>
        <d v="2022-11-12T00:00:00"/>
        <d v="2023-05-06T00:00:00"/>
        <d v="2021-07-11T00:00:00"/>
        <d v="2021-08-09T00:00:00"/>
        <d v="2022-05-06T00:00:00"/>
        <d v="2023-02-05T00:00:00"/>
        <d v="2022-07-29T00:00:00"/>
        <d v="2023-04-21T00:00:00"/>
        <d v="2023-05-31T00:00:00"/>
        <d v="2023-01-01T00:00:00"/>
        <d v="2022-01-01T00:00:00"/>
        <d v="2021-03-15T00:00:00"/>
        <d v="2021-11-18T00:00:00"/>
        <d v="2022-12-07T00:00:00"/>
        <d v="2022-02-19T00:00:00"/>
        <d v="2020-11-25T00:00:00"/>
        <d v="2023-05-12T00:00:00"/>
        <d v="2019-12-29T00:00:00"/>
        <d v="2022-01-31T00:00:00"/>
        <d v="2022-07-30T00:00:00"/>
        <d v="2019-06-28T00:00:00"/>
        <d v="2020-06-16T00:00:00"/>
        <d v="2022-12-10T00:00:00"/>
        <d v="2022-09-23T00:00:00"/>
        <d v="2021-10-13T00:00:00"/>
        <d v="2023-03-18T00:00:00"/>
        <d v="2023-02-21T00:00:00"/>
        <d v="2023-01-02T00:00:00"/>
        <d v="2021-01-14T00:00:00"/>
        <d v="2022-05-10T00:00:00"/>
        <d v="2023-05-27T00:00:00"/>
        <d v="2020-06-12T00:00:00"/>
        <d v="2021-08-20T00:00:00"/>
        <d v="2022-02-24T00:00:00"/>
        <d v="2021-11-14T00:00:00"/>
        <d v="2023-04-16T00:00:00"/>
        <d v="2022-03-14T00:00:00"/>
        <d v="2022-06-23T00:00:00"/>
        <d v="2023-04-05T00:00:00"/>
        <d v="2021-06-21T00:00:00"/>
        <d v="2022-12-18T00:00:00"/>
        <d v="2021-06-15T00:00:00"/>
        <d v="2019-06-12T00:00:00"/>
        <d v="2021-03-19T00:00:00"/>
        <d v="2023-07-03T00:00:00"/>
        <d v="2022-11-30T00:00:00"/>
        <d v="2023-03-21T00:00:00"/>
        <d v="2020-07-31T00:00:00"/>
        <d v="2019-10-12T00:00:00"/>
        <d v="2022-10-25T00:00:00"/>
        <d v="2022-07-26T00:00:00"/>
        <d v="2022-08-20T00:00:00"/>
        <d v="2023-02-28T00:00:00"/>
        <d v="2023-07-01T00:00:00"/>
        <d v="2022-12-09T00:00:00"/>
        <d v="2023-04-18T00:00:00"/>
        <d v="2020-05-10T00:00:00"/>
        <d v="2022-04-12T00:00:00"/>
        <d v="2023-02-25T00:00:00"/>
        <d v="2023-03-31T00:00:00"/>
        <d v="2022-10-09T00:00:00"/>
        <d v="2020-03-21T00:00:00"/>
        <d v="2021-06-07T00:00:00"/>
        <d v="2022-10-22T00:00:00"/>
        <d v="2019-12-08T00:00:00"/>
        <d v="2021-03-29T00:00:00"/>
        <d v="2023-03-10T00:00:00"/>
        <d v="2022-06-16T00:00:00"/>
        <d v="2022-10-21T00:00:00"/>
        <d v="2022-12-27T00:00:00"/>
        <d v="2022-09-24T00:00:00"/>
        <d v="2022-10-14T00:00:00"/>
        <d v="2020-12-31T00:00:00"/>
        <d v="2023-07-08T00:00:00"/>
        <d v="2021-12-08T00:00:00"/>
        <d v="2023-05-03T00:00:00"/>
        <d v="2020-07-25T00:00:00"/>
        <d v="2022-03-26T00:00:00"/>
        <d v="2023-01-28T00:00:00"/>
        <d v="2022-05-21T00:00:00"/>
        <d v="2020-06-11T00:00:00"/>
        <d v="2023-04-25T00:00:00"/>
        <d v="2022-04-27T00:00:00"/>
        <d v="2022-05-05T00:00:00"/>
        <d v="2023-06-05T00:00:00"/>
        <d v="2022-11-06T00:00:00"/>
        <d v="2019-11-22T00:00:00"/>
        <d v="2023-05-04T00:00:00"/>
        <d v="2023-05-02T00:00:00"/>
        <d v="2022-11-23T00:00:00"/>
        <d v="2022-08-29T00:00:00"/>
        <d v="2022-01-17T00:00:00"/>
        <d v="2023-03-19T00:00:00"/>
        <d v="2021-09-04T00:00:00"/>
        <d v="2022-11-26T00:00:00"/>
        <d v="2022-03-04T00:00:00"/>
        <d v="2022-04-04T00:00:00"/>
        <d v="2021-10-21T00:00:00"/>
        <d v="2021-07-06T00:00:00"/>
        <d v="2020-03-15T00:00:00"/>
        <d v="2023-06-25T00:00:00"/>
        <d v="2022-01-10T00:00:00"/>
        <d v="2022-08-09T00:00:00"/>
        <d v="2020-12-20T00:00:00"/>
        <d v="2020-09-18T00:00:00"/>
        <d v="2023-04-19T00:00:00"/>
        <d v="2022-06-13T00:00:00"/>
        <d v="2022-11-03T00:00:00"/>
        <d v="2023-03-26T00:00:00"/>
        <d v="2020-06-09T00:00:00"/>
        <d v="2022-10-10T00:00:00"/>
        <d v="2023-05-26T00:00:00"/>
        <d v="2022-12-16T00:00:00"/>
        <d v="2023-01-14T00:00:00"/>
        <d v="2021-08-06T00:00:00"/>
        <d v="2023-07-05T00:00:00"/>
        <d v="2020-05-08T00:00:00"/>
        <d v="2019-09-05T00:00:00"/>
        <d v="2023-03-06T00:00:00"/>
        <d v="2022-02-13T00:00:00"/>
        <d v="2023-06-04T00:00:00"/>
        <d v="2021-07-28T00:00:00"/>
        <d v="2023-04-24T00:00:00"/>
        <d v="2022-12-08T00:00:00"/>
        <d v="2022-02-14T00:00:00"/>
        <d v="2021-11-07T00:00:00"/>
        <d v="2021-03-07T00:00:00"/>
        <d v="2022-12-14T00:00:00"/>
        <d v="2022-11-02T00:00:00"/>
        <d v="2022-10-28T00:00:00"/>
        <d v="2020-04-17T00:00:00"/>
        <d v="2021-09-27T00:00:00"/>
        <d v="2023-03-12T00:00:00"/>
        <d v="2023-01-07T00:00:00"/>
        <d v="2020-02-16T00:00:00"/>
        <d v="2023-03-09T00:00:00"/>
        <d v="2021-11-28T00:00:00"/>
        <d v="2021-01-30T00:00:00"/>
        <d v="2021-04-18T00:00:00"/>
        <d v="2022-11-08T00:00:00"/>
        <d v="2020-09-22T00:00:00"/>
        <d v="2023-06-11T00:00:00"/>
        <d v="2021-11-22T00:00:00"/>
        <d v="2022-10-18T00:00:00"/>
        <d v="2022-12-12T00:00:00"/>
        <d v="2021-08-16T00:00:00"/>
        <d v="2020-09-17T00:00:00"/>
        <d v="2022-09-03T00:00:00"/>
        <d v="2023-05-21T00:00:00"/>
        <d v="2022-09-27T00:00:00"/>
        <d v="2019-07-08T00:00:00"/>
        <d v="2022-09-06T00:00:00"/>
        <d v="2023-04-04T00:00:00"/>
        <d v="2023-06-22T00:00:00"/>
        <d v="2020-03-24T00:00:00"/>
        <d v="2022-03-25T00:00:00"/>
        <d v="2023-03-30T00:00:00"/>
        <d v="2022-10-19T00:00:00"/>
        <d v="2023-01-11T00:00:00"/>
        <d v="2022-08-18T00:00:00"/>
        <d v="2020-12-14T00:00:00"/>
        <d v="2023-05-25T00:00:00"/>
        <d v="2021-03-16T00:00:00"/>
        <d v="2021-02-08T00:00:00"/>
        <d v="2022-05-09T00:00:00"/>
        <d v="2021-03-25T00:00:00"/>
        <d v="2023-04-15T00:00:00"/>
        <d v="2022-08-05T00:00:00"/>
        <d v="2020-07-28T00:00:00"/>
        <d v="2022-09-25T00:00:00"/>
        <d v="2019-10-28T00:00:00"/>
        <d v="2023-05-20T00:00:00"/>
        <d v="2019-12-26T00:00:00"/>
        <d v="2023-06-19T00:00:00"/>
        <d v="2021-10-18T00:00:00"/>
        <d v="2022-09-11T00:00:00"/>
        <d v="2023-05-13T00:00:00"/>
        <d v="2020-03-20T00:00:00"/>
        <d v="2020-07-24T00:00:00"/>
        <d v="2022-07-22T00:00:00"/>
        <d v="2021-09-28T00:00:00"/>
        <d v="2021-04-28T00:00:00"/>
        <d v="2022-03-06T00:00:00"/>
        <d v="2023-04-08T00:00:00"/>
        <d v="2023-01-15T00:00:00"/>
        <d v="2022-10-02T00:00:00"/>
        <d v="2021-02-05T00:00:00"/>
        <d v="2022-09-17T00:00:00"/>
        <d v="2020-01-13T00:00:00"/>
        <d v="2023-02-11T00:00:00"/>
        <d v="2023-01-21T00:00:00"/>
        <d v="2023-03-11T00:00:00"/>
        <d v="2019-11-05T00:00:00"/>
        <d v="2021-01-21T00:00:00"/>
        <d v="2022-04-17T00:00:00"/>
        <d v="2022-07-18T00:00:00"/>
        <d v="2022-06-05T00:00:00"/>
        <d v="2021-12-22T00:00:00"/>
        <d v="2023-01-31T00:00:00"/>
        <d v="2020-04-23T00:00:00"/>
        <d v="2023-02-07T00:00:00"/>
        <d v="2023-05-10T00:00:00"/>
        <d v="2023-05-08T00:00:00"/>
        <d v="2022-02-10T00:00:00"/>
        <d v="2022-08-27T00:00:00"/>
        <d v="2019-11-26T00:00:00"/>
        <d v="2021-05-07T00:00:00"/>
        <d v="2023-04-03T00:00:00"/>
        <d v="2022-12-25T00:00:00"/>
        <d v="2023-07-07T00:00:00"/>
        <d v="2021-10-29T00:00:00"/>
        <d v="2021-09-08T00:00:00"/>
        <d v="2021-01-17T00:00:00"/>
        <d v="2023-01-25T00:00:00"/>
        <d v="2022-09-02T00:00:00"/>
        <d v="2022-04-13T00:00:00"/>
        <d v="2021-11-25T00:00:00"/>
        <d v="2021-09-29T00:00:00"/>
        <d v="2023-05-30T00:00:00"/>
        <d v="2020-05-29T00:00:00"/>
        <d v="2021-01-06T00:00:00"/>
        <d v="2021-12-21T00:00:00"/>
        <d v="2023-03-14T00:00:00"/>
        <d v="2023-02-02T00:00:00"/>
        <d v="2020-11-28T00:00:00"/>
        <d v="2020-10-21T00:00:00"/>
        <d v="2023-02-06T00:00:00"/>
        <d v="2023-04-06T00:00:00"/>
        <d v="2022-09-30T00:00:00"/>
        <d v="2021-02-01T00:00:00"/>
        <d v="2021-06-19T00:00:00"/>
        <d v="2023-02-22T00:00:00"/>
        <d v="2020-12-25T00:00:00"/>
        <d v="2023-06-16T00:00:00"/>
        <d v="2021-08-02T00:00:00"/>
        <d v="2020-09-06T00:00:00"/>
        <d v="2021-11-04T00:00:00"/>
        <d v="2023-03-03T00:00:00"/>
        <d v="2023-01-10T00:00:00"/>
        <d v="2022-09-07T00:00:00"/>
        <d v="2020-03-09T00:00:00"/>
        <d v="2021-10-06T00:00:00"/>
        <d v="2022-01-30T00:00:00"/>
        <d v="2021-02-24T00:00:00"/>
        <d v="2022-09-09T00:00:00"/>
        <d v="2021-08-26T00:00:00"/>
        <d v="2021-10-16T00:00:00"/>
        <d v="2023-03-01T00:00:00"/>
        <d v="2022-04-01T00:00:00"/>
        <d v="2021-07-29T00:00:00"/>
        <d v="2022-02-28T00:00:00"/>
        <d v="2022-01-23T00:00:00"/>
        <d v="2021-10-24T00:00:00"/>
        <d v="2022-05-27T00:00:00"/>
        <d v="2021-10-01T00:00:00"/>
        <d v="2021-04-10T00:00:00"/>
        <d v="2020-02-25T00:00:00"/>
        <d v="2020-04-02T00:00:00"/>
        <d v="2020-05-03T00:00:00"/>
        <d v="2022-08-04T00:00:00"/>
        <d v="2023-03-22T00:00:00"/>
        <d v="2021-03-12T00:00:00"/>
        <d v="2020-10-17T00:00:00"/>
        <d v="2021-10-09T00:00:00"/>
        <d v="2023-05-07T00:00:00"/>
        <d v="2023-04-01T00:00:00"/>
        <d v="2021-06-08T00:00:00"/>
        <d v="2021-09-17T00:00:00"/>
        <d v="2022-03-13T00:00:00"/>
        <d v="2021-10-17T00:00:00"/>
        <d v="2023-01-04T00:00:00"/>
        <d v="2022-10-05T00:00:00"/>
        <d v="2023-05-14T00:00:00"/>
        <d v="2019-12-31T00:00:00"/>
        <d v="2020-07-22T00:00:00"/>
        <d v="2023-02-19T00:00:00"/>
        <d v="2022-02-09T00:00:00"/>
        <d v="2023-02-20T00:00:00"/>
        <d v="2021-04-03T00:00:00"/>
        <d v="2023-01-16T00:00:00"/>
        <d v="2021-04-15T00:00:00"/>
        <d v="2022-07-03T00:00:00"/>
        <d v="2023-05-17T00:00:00"/>
        <d v="2021-05-18T00:00:00"/>
        <d v="2021-02-14T00:00:00"/>
        <d v="2022-11-10T00:00:00"/>
        <d v="2022-02-15T00:00:00"/>
        <d v="2020-07-18T00:00:00"/>
        <d v="2023-05-15T00:00:00"/>
        <d v="2023-06-12T00:00:00"/>
        <d v="2021-06-29T00:00:00"/>
        <d v="2021-02-02T00:00:00"/>
        <d v="2022-09-15T00:00:00"/>
        <d v="2023-06-23T00:00:00"/>
        <d v="2021-06-20T00:00:00"/>
        <d v="2022-08-13T00:00:00"/>
        <d v="2023-04-23T00:00:00"/>
        <d v="2023-05-11T00:00:00"/>
        <d v="2020-06-15T00:00:00"/>
        <d v="2023-04-26T00:00:00"/>
        <d v="2022-12-24T00:00:00"/>
        <d v="2021-10-31T00:00:00"/>
        <d v="2021-08-01T00:00:00"/>
        <d v="2023-06-26T00:00:00"/>
        <d v="2020-08-17T00:00:00"/>
        <d v="2022-10-16T00:00:00"/>
        <d v="2022-01-12T00:00:00"/>
        <d v="2023-03-04T00:00:00"/>
        <d v="2023-01-26T00:00:00"/>
        <d v="2023-06-21T00:00:00"/>
        <d v="2021-07-26T00:00:00"/>
        <d v="2022-12-31T00:00:00"/>
        <d v="2021-03-09T00:00:00"/>
        <d v="2023-06-03T00:00:00"/>
        <d v="2022-09-21T00:00:00"/>
        <d v="2022-01-06T00:00:00"/>
        <d v="2022-03-31T00:00:00"/>
        <d v="2023-02-18T00:00:00"/>
        <d v="2019-07-30T00:00:00"/>
        <d v="2023-02-03T00:00:00"/>
        <d v="2020-08-05T00:00:00"/>
        <d v="2022-06-09T00:00:00"/>
        <d v="2022-02-03T00:00:00"/>
        <d v="2022-01-18T00:00:00"/>
        <d v="2020-12-19T00:00:00"/>
        <d v="2021-11-29T00:00:00"/>
        <d v="2023-03-25T00:00:00"/>
        <d v="2021-04-24T00:00:00"/>
        <d v="2020-08-02T00:00:00"/>
        <d v="2023-06-20T00:00:00"/>
        <d v="2022-05-29T00:00:00"/>
        <d v="2022-05-31T00:00:00"/>
        <d v="2022-08-31T00:00:00"/>
        <d v="2023-02-27T00:00:00"/>
        <d v="2022-11-28T00:00:00"/>
        <d v="2020-08-08T00:00:00"/>
        <d v="2021-11-15T00:00:00"/>
        <d v="2021-08-03T00:00:00"/>
        <d v="2020-11-30T00:00:00"/>
        <d v="2023-02-04T00:00:00"/>
        <d v="2022-08-23T00:00:00"/>
        <d v="2023-02-16T00:00:00"/>
        <d v="2020-11-14T00:00:00"/>
        <d v="2022-12-02T00:00:00"/>
        <d v="2022-11-11T00:00:00"/>
        <d v="2020-11-13T00:00:00"/>
        <d v="2022-11-14T00:00:00"/>
        <d v="2022-09-12T00:00:00"/>
        <d v="2020-11-03T00:00:00"/>
        <d v="2022-09-20T00:00:00"/>
        <d v="2022-05-28T00:00:00"/>
        <d v="2020-01-16T00:00:00"/>
        <d v="2022-10-06T00:00:00"/>
        <d v="2022-03-19T00:00:00"/>
        <d v="2022-11-07T00:00:00"/>
        <d v="2022-03-11T00:00:00"/>
        <d v="2021-01-04T00:00:00"/>
        <d v="2022-09-16T00:00:00"/>
        <d v="2023-05-19T00:00:00"/>
        <d v="2022-12-15T00:00:00"/>
        <d v="2022-04-29T00:00:00"/>
        <d v="2022-10-26T00:00:00"/>
        <d v="2021-05-30T00:00:00"/>
        <d v="2020-09-29T00:00:00"/>
        <d v="2020-12-30T00:00:00"/>
        <d v="2020-11-06T00:00:00"/>
        <d v="2023-03-05T00:00:00"/>
        <d v="2022-04-06T00:00:00"/>
        <d v="2021-03-27T00:00:00"/>
        <d v="2023-06-02T00:00:00"/>
        <d v="2022-11-05T00:00:00"/>
        <d v="2022-06-24T00:00:00"/>
        <d v="2021-03-30T00:00:00"/>
        <d v="2022-01-11T00:00:00"/>
        <d v="2022-07-28T00:00:00"/>
        <d v="2022-06-17T00:00:00"/>
        <d v="2021-06-27T00:00:00"/>
        <d v="2021-10-11T00:00:00"/>
        <d v="2023-06-01T00:00:00"/>
        <d v="2020-07-10T00:00:00"/>
        <d v="2022-04-23T00:00:00"/>
        <d v="2020-09-13T00:00:00"/>
        <d v="2021-05-12T00:00:00"/>
        <d v="2021-01-12T00:00:00"/>
        <d v="2022-11-13T00:00:00"/>
        <d v="2022-06-12T00:00:00"/>
        <d v="2020-01-14T00:00:00"/>
        <d v="2022-05-08T00:00:00"/>
        <d v="2022-12-06T00:00:00"/>
        <d v="2021-12-19T00:00:00"/>
        <d v="2023-01-29T00:00:00"/>
        <d v="2022-07-31T00:00:00"/>
        <d v="2021-02-09T00:00:00"/>
        <d v="2022-12-28T00:00:00"/>
        <d v="2022-05-15T00:00:00"/>
        <d v="2021-03-13T00:00:00"/>
        <d v="2020-09-24T00:00:00"/>
        <d v="2020-01-24T00:00:00"/>
        <d v="2022-12-20T00:00:00"/>
        <d v="2022-04-10T00:00:00"/>
        <d v="2020-10-19T00:00:00"/>
        <d v="2021-11-01T00:00:00"/>
        <d v="2020-10-29T00:00:00"/>
        <d v="2021-12-25T00:00:00"/>
        <d v="2022-09-28T00:00:00"/>
        <d v="2020-08-10T00:00:00"/>
        <d v="2021-02-15T00:00:00"/>
        <d v="2021-05-20T00:00:00"/>
        <d v="2021-05-31T00:00:00"/>
        <d v="2023-05-22T00:00:00"/>
        <d v="2022-06-21T00:00:00"/>
        <d v="2021-07-27T00:00:00"/>
        <d v="2020-06-08T00:00:00"/>
        <d v="2022-01-07T00:00:00"/>
        <d v="2020-04-21T00:00:00"/>
        <d v="2021-07-18T00:00:00"/>
        <d v="2023-05-01T00:00:00"/>
        <d v="2021-06-02T00:00:00"/>
        <d v="2022-11-24T00:00:00"/>
        <d v="2022-02-05T00:00:00"/>
        <d v="2019-04-10T00:00:00"/>
        <d v="2021-04-07T00:00:00"/>
        <d v="2023-01-23T00:00:00"/>
        <d v="2022-04-15T00:00:00"/>
        <d v="2022-07-24T00:00:00"/>
        <d v="2019-10-26T00:00:00"/>
        <d v="2021-06-16T00:00:00"/>
        <d v="2021-09-09T00:00:00"/>
        <d v="2021-07-03T00:00:00"/>
        <d v="2022-07-23T00:00:00"/>
        <d v="2021-07-12T00:00:00"/>
        <d v="2023-02-08T00:00:00"/>
        <d v="2020-10-22T00:00:00"/>
        <d v="2020-04-14T00:00:00"/>
        <d v="2019-09-12T00:00:00"/>
        <d v="2020-07-15T00:00:00"/>
        <d v="2023-01-03T00:00:00"/>
        <d v="2022-11-25T00:00:00"/>
        <d v="2022-01-04T00:00:00"/>
        <d v="2022-11-09T00:00:00"/>
        <d v="2020-12-07T00:00:00"/>
        <d v="2022-05-30T00:00:00"/>
        <d v="2022-11-22T00:00:00"/>
        <d v="2021-06-04T00:00:00"/>
        <d v="2021-12-10T00:00:00"/>
        <d v="2022-02-18T00:00:00"/>
        <d v="2022-03-08T00:00:00"/>
        <d v="2019-08-14T00:00:00"/>
        <d v="2020-10-23T00:00:00"/>
        <d v="2023-06-07T00:00:00"/>
        <d v="2022-09-14T00:00:00"/>
        <d v="2021-12-17T00:00:00"/>
        <d v="2021-01-09T00:00:00"/>
        <d v="2022-04-26T00:00:00"/>
        <d v="2020-11-10T00:00:00"/>
        <d v="2022-03-05T00:00:00"/>
        <d v="2021-01-26T00:00:00"/>
        <d v="2022-12-01T00:00:00"/>
        <d v="2019-11-21T00:00:00"/>
        <d v="2020-06-26T00:00:00"/>
        <d v="2021-12-23T00:00:00"/>
        <d v="2021-10-19T00:00:00"/>
        <d v="2021-05-21T00:00:00"/>
        <d v="2022-04-05T00:00:00"/>
        <d v="2021-05-11T00:00:00"/>
        <d v="2022-06-20T00:00:00"/>
        <d v="2023-04-30T00:00:00"/>
        <d v="2023-03-13T00:00:00"/>
        <d v="2022-02-06T00:00:00"/>
        <d v="2023-02-23T00:00:00"/>
        <d v="2022-10-11T00:00:00"/>
        <d v="2022-09-08T00:00:00"/>
        <d v="2022-08-10T00:00:00"/>
        <d v="2023-02-26T00:00:00"/>
        <d v="2023-06-08T00:00:00"/>
        <d v="2021-03-18T00:00:00"/>
        <d v="2020-11-15T00:00:00"/>
        <d v="2022-12-13T00:00:00"/>
        <d v="2023-05-23T00:00:00"/>
        <d v="2020-08-03T00:00:00"/>
        <d v="2022-07-09T00:00:00"/>
        <d v="2022-09-26T00:00:00"/>
        <d v="2023-05-09T00:00:00"/>
        <d v="2022-11-27T00:00:00"/>
        <d v="2023-03-24T00:00:00"/>
        <d v="2020-04-19T00:00:00"/>
        <d v="2021-10-30T00:00:00"/>
        <d v="2023-01-19T00:00:00"/>
        <d v="2020-12-21T00:00:00"/>
        <d v="2022-06-11T00:00:00"/>
        <d v="2020-08-22T00:00:00"/>
        <d v="2021-12-18T00:00:00"/>
        <d v="2023-02-12T00:00:00"/>
        <d v="2022-05-13T00:00:00"/>
        <d v="2021-01-25T00:00:00"/>
        <d v="2023-06-27T00:00:00"/>
        <d v="2020-06-19T00:00:00"/>
        <d v="2022-07-20T00:00:00"/>
        <d v="2020-06-03T00:00:00"/>
        <d v="2020-07-05T00:00:00"/>
        <d v="2023-02-14T00:00:00"/>
        <d v="2020-11-27T00:00:00"/>
        <d v="2020-06-17T00:00:00"/>
        <d v="2021-08-23T00:00:00"/>
        <d v="2020-12-16T00:00:00"/>
        <d v="2022-03-20T00:00:00"/>
        <d v="2021-12-01T00:00:00"/>
        <d v="2020-03-30T00:00:00"/>
        <d v="2021-05-29T00:00:00"/>
        <d v="2019-07-07T00:00:00"/>
        <d v="2021-08-12T00:00:00"/>
        <d v="2022-08-03T00:00:00"/>
        <d v="2023-04-12T00:00:00"/>
        <d v="2020-09-16T00:00:00"/>
        <d v="2022-01-14T00:00:00"/>
        <d v="2020-12-27T00:00:00"/>
        <d v="2022-01-20T00:00:00"/>
        <d v="2022-08-19T00:00:00"/>
        <d v="2021-11-21T00:00:00"/>
        <d v="2021-12-20T00:00:00"/>
        <d v="2021-06-23T00:00:00"/>
        <d v="2020-07-14T00:00:00"/>
        <d v="2021-03-05T00:00:00"/>
        <d v="2020-06-29T00:00:00"/>
        <d v="2022-12-23T00:00:00"/>
        <d v="2022-03-18T00:00:00"/>
        <d v="2019-11-25T00:00:00"/>
        <d v="2023-04-29T00:00:00"/>
        <d v="2022-07-25T00:00:00"/>
        <d v="2023-01-27T00:00:00"/>
        <d v="2019-10-21T00:00:00"/>
        <d v="2020-12-22T00:00:00"/>
        <d v="2020-09-05T00:00:00"/>
        <d v="2022-05-23T00:00:00"/>
        <d v="2022-05-01T00:00:00"/>
        <d v="2021-03-06T00:00:00"/>
        <d v="2023-06-17T00:00:00"/>
        <d v="2021-02-10T00:00:00"/>
        <d v="2022-08-12T00:00:00"/>
        <d v="2021-07-10T00:00:00"/>
        <d v="2022-06-07T00:00:00"/>
        <d v="2021-07-08T00:00:00"/>
        <d v="2022-01-26T00:00:00"/>
        <d v="2023-01-30T00:00:00"/>
        <d v="2022-04-07T00:00:00"/>
        <d v="2020-10-31T00:00:00"/>
        <d v="2020-07-03T00:00:00"/>
        <d v="2021-01-20T00:00:00"/>
        <d v="2022-06-29T00:00:00"/>
        <d v="2022-08-21T00:00:00"/>
        <d v="2022-09-22T00:00:00"/>
        <d v="2022-11-19T00:00:00"/>
        <d v="2022-08-14T00:00:00"/>
        <d v="2022-03-16T00:00:00"/>
        <d v="2021-01-29T00:00:00"/>
        <d v="2022-02-22T00:00:00"/>
        <d v="2020-12-09T00:00:00"/>
        <d v="2022-06-27T00:00:00"/>
        <d v="2021-06-09T00:00:00"/>
        <d v="2022-07-01T00:00:00"/>
        <d v="2022-03-03T00:00:00"/>
        <d v="2022-10-24T00:00:00"/>
        <d v="2021-12-15T00:00:00"/>
        <d v="2020-02-06T00:00:00"/>
        <d v="2023-06-29T00:00:00"/>
        <d v="2023-03-23T00:00:00"/>
        <d v="2021-05-28T00:00:00"/>
        <d v="2022-02-16T00:00:00"/>
        <d v="2022-09-19T00:00:00"/>
        <d v="2022-12-17T00:00:00"/>
        <d v="2023-01-06T00:00:00"/>
        <d v="2021-02-03T00:00:00"/>
        <d v="2019-11-30T00:00:00"/>
        <d v="2022-12-21T00:00:00"/>
        <d v="2022-03-10T00:00:00"/>
        <d v="2021-07-02T00:00:00"/>
        <d v="2021-03-04T00:00:00"/>
        <d v="2021-12-09T00:00:00"/>
        <d v="2021-08-30T00:00:00"/>
        <d v="2022-10-04T00:00:00"/>
        <d v="2022-12-30T00:00:00"/>
        <d v="2021-09-19T00:00:00"/>
        <d v="2022-03-02T00:00:00"/>
        <d v="2023-03-07T00:00:00"/>
        <d v="2023-05-18T00:00:00"/>
        <d v="2021-11-27T00:00:00"/>
        <d v="2021-09-11T00:00:00"/>
        <d v="2021-08-25T00:00:00"/>
        <d v="2022-01-09T00:00:00"/>
        <d v="2021-08-08T00:00:00"/>
        <d v="2022-10-20T00:00:00"/>
        <d v="2022-08-02T00:00:00"/>
        <d v="2022-04-24T00:00:00"/>
        <d v="2021-11-30T00:00:00"/>
        <d v="2021-09-02T00:00:00"/>
        <d v="2023-03-27T00:00:00"/>
        <d v="2020-11-22T00:00:00"/>
        <d v="2021-04-05T00:00:00"/>
        <d v="2022-01-29T00:00:00"/>
        <d v="2022-10-01T00:00:00"/>
        <d v="2020-10-27T00:00:00"/>
        <d v="2021-02-17T00:00:00"/>
        <d v="2020-06-01T00:00:00"/>
        <d v="2022-08-07T00:00:00"/>
        <d v="2020-04-18T00:00:00"/>
        <d v="2021-08-31T00:00:00"/>
        <d v="2021-12-03T00:00:00"/>
        <d v="2021-05-27T00:00:00"/>
        <d v="2022-11-18T00:00:00"/>
        <d v="2020-05-15T00:00:00"/>
        <d v="2021-01-19T00:00:00"/>
        <d v="2022-02-04T00:00:00"/>
        <d v="2022-08-08T00:00:00"/>
        <d v="2019-08-25T00:00:00"/>
        <d v="2020-11-04T00:00:00"/>
        <d v="2020-11-24T00:00:00"/>
        <d v="2019-09-17T00:00:00"/>
        <d v="2023-02-13T00:00:00"/>
        <d v="2023-05-16T00:00:00"/>
        <d v="2022-09-18T00:00:00"/>
        <d v="2021-06-25T00:00:00"/>
        <d v="2022-03-17T00:00:00"/>
        <d v="2022-11-17T00:00:00"/>
        <d v="2021-09-14T00:00:00"/>
        <d v="2022-07-19T00:00:00"/>
        <d v="2021-12-04T00:00:00"/>
        <d v="2022-02-17T00:00:00"/>
        <d v="2022-10-17T00:00:00"/>
        <d v="2022-07-27T00:00:00"/>
        <d v="2023-03-15T00:00:00"/>
        <d v="2022-03-28T00:00:00"/>
        <d v="2022-03-12T00:00:00"/>
        <d v="2021-08-11T00:00:00"/>
        <d v="2021-02-28T00:00:00"/>
        <d v="2021-12-27T00:00:00"/>
        <d v="2019-06-01T00:00:00"/>
        <d v="2021-06-24T00:00:00"/>
        <d v="2019-10-15T00:00:00"/>
        <d v="2021-04-02T00:00:00"/>
        <d v="2022-01-27T00:00:00"/>
        <d v="2021-12-26T00:00:00"/>
        <d v="2020-12-13T00:00:00"/>
        <d v="2022-07-16T00:00:00"/>
        <d v="2020-10-20T00:00:00"/>
        <d v="2021-06-12T00:00:00"/>
        <d v="2022-11-20T00:00:00"/>
        <d v="2023-06-09T00:00:00"/>
        <d v="2021-03-11T00:00:00"/>
        <d v="2019-10-03T00:00:00"/>
        <d v="2021-08-24T00:00:00"/>
        <d v="2021-07-23T00:00:00"/>
        <d v="2021-02-19T00:00:00"/>
        <d v="2019-12-09T00:00:00"/>
        <d v="2022-12-19T00:00:00"/>
        <d v="2019-04-06T00:00:00"/>
        <d v="2019-03-31T00:00:00"/>
        <d v="2022-12-26T00:00:00"/>
        <d v="2020-11-05T00:00:00"/>
        <d v="2021-07-16T00:00:00"/>
        <d v="2021-04-21T00:00:00"/>
        <d v="2021-10-03T00:00:00"/>
        <d v="2022-09-04T00:00:00"/>
        <d v="2021-02-12T00:00:00"/>
        <d v="2022-07-07T00:00:00"/>
        <d v="2022-06-22T00:00:00"/>
        <d v="2019-12-06T00:00:00"/>
        <d v="2022-10-08T00:00:00"/>
        <d v="2020-12-01T00:00:00"/>
        <d v="2022-07-06T00:00:00"/>
        <d v="2021-01-15T00:00:00"/>
        <d v="2023-03-17T00:00:00"/>
        <d v="2020-10-24T00:00:00"/>
        <d v="2022-09-10T00:00:00"/>
        <d v="2021-08-04T00:00:00"/>
        <d v="2021-02-22T00:00:00"/>
        <d v="2022-08-06T00:00:00"/>
        <d v="2022-12-22T00:00:00"/>
        <d v="2022-08-16T00:00:00"/>
        <d v="2021-03-22T00:00:00"/>
        <d v="2021-10-14T00:00:00"/>
        <d v="2020-04-12T00:00:00"/>
        <d v="2022-04-19T00:00:00"/>
        <d v="2021-03-17T00:00:00"/>
        <d v="2020-02-26T00:00:00"/>
        <d v="2022-10-30T00:00:00"/>
        <d v="2023-03-08T00:00:00"/>
        <d v="2019-09-26T00:00:00"/>
        <d v="2021-11-23T00:00:00"/>
        <d v="2022-10-12T00:00:00"/>
        <d v="2020-08-06T00:00:00"/>
        <d v="2022-05-25T00:00:00"/>
        <d v="2020-07-20T00:00:00"/>
        <d v="2021-12-29T00:00:00"/>
        <d v="2020-11-23T00:00:00"/>
        <d v="2023-01-22T00:00:00"/>
        <d v="2021-05-01T00:00:00"/>
        <d v="2019-09-25T00:00:00"/>
        <d v="2020-05-30T00:00:00"/>
        <d v="2021-05-24T00:00:00"/>
        <d v="2021-05-17T00:00:00"/>
        <d v="2019-10-24T00:00:00"/>
        <d v="2022-04-30T00:00:00"/>
        <d v="2023-01-20T00:00:00"/>
        <d v="2022-06-14T00:00:00"/>
        <d v="2022-05-20T00:00:00"/>
        <d v="2019-11-06T00:00:00"/>
        <d v="2022-11-29T00:00:00"/>
        <d v="2019-05-28T00:00:00"/>
        <d v="2021-05-14T00:00:00"/>
        <d v="2022-07-14T00:00:00"/>
        <d v="2022-02-11T00:00:00"/>
        <d v="2021-12-24T00:00:00"/>
        <d v="2022-06-19T00:00:00"/>
        <d v="2020-07-30T00:00:00"/>
        <d v="2022-04-03T00:00:00"/>
        <d v="2021-05-13T00:00:00"/>
        <d v="2021-12-07T00:00:00"/>
        <d v="2021-01-11T00:00:00"/>
        <d v="2020-10-06T00:00:00"/>
        <d v="2019-12-19T00:00:00"/>
        <d v="2022-04-11T00:00:00"/>
        <d v="2019-10-10T00:00:00"/>
        <d v="2020-08-29T00:00:00"/>
        <d v="2022-06-02T00:00:00"/>
        <d v="2023-03-28T00:00:00"/>
        <d v="2021-07-01T00:00:00"/>
        <d v="2021-12-11T00:00:00"/>
        <d v="2022-05-03T00:00:00"/>
        <d v="2022-03-27T00:00:00"/>
        <d v="2022-03-29T00:00:00"/>
        <d v="2022-05-07T00:00:00"/>
        <d v="2020-05-21T00:00:00"/>
        <d v="2021-08-29T00:00:00"/>
        <d v="2023-03-02T00:00:00"/>
        <d v="2022-04-16T00:00:00"/>
        <d v="2022-06-03T00:00:00"/>
        <d v="2021-09-20T00:00:00"/>
        <d v="2021-03-28T00:00:00"/>
        <d v="2021-02-26T00:00:00"/>
        <d v="2022-01-02T00:00:00"/>
        <d v="2021-04-04T00:00:00"/>
        <d v="2022-05-12T00:00:00"/>
        <d v="2020-04-03T00:00:00"/>
        <d v="2021-11-10T00:00:00"/>
        <d v="2021-07-19T00:00:00"/>
        <d v="2022-02-27T00:00:00"/>
        <d v="2021-05-22T00:00:00"/>
        <d v="2022-07-05T00:00:00"/>
        <d v="2020-12-06T00:00:00"/>
        <d v="2022-05-24T00:00:00"/>
        <d v="2021-10-28T00:00:00"/>
        <d v="2021-04-20T00:00:00"/>
        <d v="2021-11-12T00:00:00"/>
        <d v="2021-12-06T00:00:00"/>
        <d v="2022-02-20T00:00:00"/>
        <d v="2019-08-19T00:00:00"/>
        <d v="2022-02-21T00:00:00"/>
        <d v="2021-06-11T00:00:00"/>
        <d v="2022-05-19T00:00:00"/>
        <d v="2022-01-22T00:00:00"/>
        <d v="2020-03-27T00:00:00"/>
        <d v="2021-05-02T00:00:00"/>
        <d v="2020-12-17T00:00:00"/>
        <d v="2020-12-28T00:00:00"/>
        <d v="2020-04-04T00:00:00"/>
        <d v="2022-05-02T00:00:00"/>
        <d v="2020-03-23T00:00:00"/>
        <d v="2020-03-02T00:00:00"/>
        <d v="2021-11-19T00:00:00"/>
        <d v="2022-08-28T00:00:00"/>
        <d v="2021-04-27T00:00:00"/>
        <d v="2022-03-24T00:00:00"/>
        <d v="2022-04-28T00:00:00"/>
        <d v="2022-06-01T00:00:00"/>
        <d v="2021-09-21T00:00:00"/>
        <d v="2023-04-11T00:00:00"/>
        <d v="2020-06-14T00:00:00"/>
        <d v="2021-03-23T00:00:00"/>
        <d v="2020-02-09T00:00:00"/>
        <d v="2020-08-30T00:00:00"/>
        <d v="2020-04-06T00:00:00"/>
        <d v="2021-08-05T00:00:00"/>
        <d v="2019-08-24T00:00:00"/>
        <d v="2022-05-18T00:00:00"/>
        <d v="2022-05-26T00:00:00"/>
        <d v="2021-04-19T00:00:00"/>
        <d v="2022-08-17T00:00:00"/>
        <d v="2020-06-04T00:00:00"/>
        <d v="2022-03-07T00:00:00"/>
        <d v="2021-01-10T00:00:00"/>
        <d v="2020-11-18T00:00:00"/>
        <d v="2019-06-10T00:00:00"/>
        <d v="2020-04-10T00:00:00"/>
        <d v="2022-05-22T00:00:00"/>
        <d v="2020-02-19T00:00:00"/>
        <d v="2020-10-26T00:00:00"/>
        <d v="2023-04-17T00:00:00"/>
        <d v="2020-11-08T00:00:00"/>
        <d v="2022-01-08T00:00:00"/>
        <d v="2020-09-30T00:00:00"/>
        <d v="2021-08-15T00:00:00"/>
        <d v="2021-11-17T00:00:00"/>
        <d v="2020-09-12T00:00:00"/>
        <d v="2020-08-31T00:00:00"/>
        <d v="2020-07-27T00:00:00"/>
        <d v="2019-09-20T00:00:00"/>
        <d v="2021-04-13T00:00:00"/>
        <d v="2022-08-22T00:00:00"/>
        <d v="2020-12-18T00:00:00"/>
        <d v="2022-07-02T00:00:00"/>
        <d v="2022-11-15T00:00:00"/>
        <d v="2019-10-20T00:00:00"/>
        <d v="2021-03-08T00:00:00"/>
        <d v="2021-05-03T00:00:00"/>
        <d v="2021-02-27T00:00:00"/>
        <d v="2021-04-09T00:00:00"/>
        <d v="2021-11-02T00:00:00"/>
        <d v="2021-03-14T00:00:00"/>
        <d v="2022-10-15T00:00:00"/>
        <d v="2023-02-01T00:00:00"/>
        <d v="2023-01-09T00:00:00"/>
        <d v="2022-01-03T00:00:00"/>
        <d v="2019-12-24T00:00:00"/>
        <d v="2021-03-31T00:00:00"/>
        <d v="2020-06-24T00:00:00"/>
        <d v="2019-06-15T00:00:00"/>
        <d v="2022-09-05T00:00:00"/>
        <d v="2021-10-23T00:00:00"/>
        <d v="2020-08-14T00:00:00"/>
        <d v="2022-03-23T00:00:00"/>
        <d v="2022-11-04T00:00:00"/>
        <d v="2023-05-05T00:00:00"/>
        <d v="2020-10-14T00:00:00"/>
        <d v="2021-03-21T00:00:00"/>
        <d v="2020-04-08T00:00:00"/>
        <d v="2020-04-13T00:00:00"/>
        <d v="2020-09-14T00:00:00"/>
        <d v="2023-05-28T00:00:00"/>
        <d v="2022-06-06T00:00:00"/>
        <d v="2019-10-18T00:00:00"/>
        <d v="2022-10-07T00:00:00"/>
        <d v="2020-12-08T00:00:00"/>
        <d v="2022-10-23T00:00:00"/>
        <d v="2022-01-21T00:00:00"/>
        <d v="2020-03-04T00:00:00"/>
        <d v="2020-11-16T00:00:00"/>
        <d v="2022-09-01T00:00:00"/>
        <d v="2020-02-24T00:00:00"/>
        <d v="2022-04-02T00:00:00"/>
        <d v="2020-01-20T00:00:00"/>
        <d v="2022-02-25T00:00:00"/>
        <d v="2020-02-12T00:00:00"/>
        <d v="2021-07-13T00:00:00"/>
        <d v="2023-03-16T00:00:00"/>
        <d v="2019-05-27T00:00:00"/>
        <d v="2021-07-31T00:00:00"/>
        <d v="2020-10-09T00:00:00"/>
        <d v="2021-08-07T00:00:00"/>
        <d v="2020-12-23T00:00:00"/>
        <d v="2022-07-11T00:00:00"/>
        <d v="2020-09-23T00:00:00"/>
        <d v="2022-01-25T00:00:00"/>
        <d v="2020-03-31T00:00:00"/>
        <d v="2022-02-23T00:00:00"/>
        <d v="2021-01-16T00:00:00"/>
        <d v="2021-10-08T00:00:00"/>
        <d v="2023-01-24T00:00:00"/>
        <d v="2022-10-13T00:00:00"/>
        <d v="2022-12-03T00:00:00"/>
        <d v="2021-07-24T00:00:00"/>
        <d v="2022-04-18T00:00:00"/>
        <d v="2022-11-21T00:00:00"/>
        <d v="2021-11-09T00:00:00"/>
        <d v="2021-01-03T00:00:00"/>
        <d v="2021-06-10T00:00:00"/>
        <d v="2019-08-29T00:00:00"/>
        <d v="2021-09-05T00:00:00"/>
        <d v="2020-11-26T00:00:00"/>
        <d v="2022-08-11T00:00:00"/>
        <d v="2019-02-23T00:00:00"/>
        <d v="2022-06-10T00:00:00"/>
        <d v="2022-07-12T00:00:00"/>
        <d v="2020-01-17T00:00:00"/>
        <d v="2022-07-13T00:00:00"/>
        <d v="2021-04-01T00:00:00"/>
        <d v="2020-03-16T00:00:00"/>
        <d v="2019-09-27T00:00:00"/>
        <d v="2020-05-22T00:00:00"/>
        <d v="2022-10-03T00:00:00"/>
        <d v="2021-09-10T00:00:00"/>
        <d v="2022-08-24T00:00:00"/>
        <d v="2022-05-04T00:00:00"/>
        <d v="2020-05-02T00:00:00"/>
        <d v="2022-01-05T00:00:00"/>
        <d v="2021-10-04T00:00:00"/>
        <d v="2021-05-10T00:00:00"/>
        <d v="2020-01-05T00:00:00"/>
      </sharedItems>
      <fieldGroup par="11" base="1">
        <rangePr groupBy="months" startDate="2019-02-23T00:00:00" endDate="2023-07-09T00:00:00"/>
        <groupItems count="14">
          <s v="&lt;23.02.19"/>
          <s v="Jan"/>
          <s v="Feb"/>
          <s v="Mar"/>
          <s v="Apr"/>
          <s v="May"/>
          <s v="Jun"/>
          <s v="Jul"/>
          <s v="Aug"/>
          <s v="Sep"/>
          <s v="Oct"/>
          <s v="Nov"/>
          <s v="Dec"/>
          <s v="&gt;09.07.23"/>
        </groupItems>
      </fieldGroup>
    </cacheField>
    <cacheField name="created_weekday" numFmtId="0">
      <sharedItems count="7">
        <s v="Wednesday"/>
        <s v="Monday"/>
        <s v="Friday"/>
        <s v="Tuesday"/>
        <s v="Sunday"/>
        <s v="Saturday"/>
        <s v="Thursday"/>
      </sharedItems>
    </cacheField>
    <cacheField name="created_time" numFmtId="165">
      <sharedItems containsSemiMixedTypes="0" containsNonDate="0" containsDate="1" containsString="0" minDate="1899-12-30T00:01:00" maxDate="1899-12-30T23:59:00" count="1093">
        <d v="1899-12-30T23:43:00"/>
        <d v="1899-12-30T16:10:00"/>
        <d v="1899-12-30T23:37:00"/>
        <d v="1899-12-30T15:01:00"/>
        <d v="1899-12-30T08:53:00"/>
        <d v="1899-12-30T03:44:00"/>
        <d v="1899-12-30T09:06:00"/>
        <d v="1899-12-30T03:53:00"/>
        <d v="1899-12-30T04:24:00"/>
        <d v="1899-12-30T03:59:00"/>
        <d v="1899-12-30T00:20:00"/>
        <d v="1899-12-30T09:41:00"/>
        <d v="1899-12-30T03:57:00"/>
        <d v="1899-12-30T03:20:00"/>
        <d v="1899-12-30T02:28:00"/>
        <d v="1899-12-30T00:24:00"/>
        <d v="1899-12-30T03:51:00"/>
        <d v="1899-12-30T15:00:00"/>
        <d v="1899-12-30T17:58:00"/>
        <d v="1899-12-30T06:52:00"/>
        <d v="1899-12-30T14:44:00"/>
        <d v="1899-12-30T00:22:00"/>
        <d v="1899-12-30T01:12:00"/>
        <d v="1899-12-30T09:12:00"/>
        <d v="1899-12-30T00:27:00"/>
        <d v="1899-12-30T07:32:00"/>
        <d v="1899-12-30T01:55:00"/>
        <d v="1899-12-30T13:51:00"/>
        <d v="1899-12-30T09:33:00"/>
        <d v="1899-12-30T00:41:00"/>
        <d v="1899-12-30T12:46:00"/>
        <d v="1899-12-30T14:28:00"/>
        <d v="1899-12-30T04:34:00"/>
        <d v="1899-12-30T14:21:00"/>
        <d v="1899-12-30T10:03:00"/>
        <d v="1899-12-30T05:27:00"/>
        <d v="1899-12-30T05:53:00"/>
        <d v="1899-12-30T07:22:00"/>
        <d v="1899-12-30T02:26:00"/>
        <d v="1899-12-30T08:12:00"/>
        <d v="1899-12-30T12:16:00"/>
        <d v="1899-12-30T01:07:00"/>
        <d v="1899-12-30T03:04:00"/>
        <d v="1899-12-30T06:49:00"/>
        <d v="1899-12-30T09:04:00"/>
        <d v="1899-12-30T11:35:00"/>
        <d v="1899-12-30T01:02:00"/>
        <d v="1899-12-30T08:58:00"/>
        <d v="1899-12-30T05:42:00"/>
        <d v="1899-12-30T04:59:00"/>
        <d v="1899-12-30T16:55:00"/>
        <d v="1899-12-30T02:24:00"/>
        <d v="1899-12-30T16:32:00"/>
        <d v="1899-12-30T15:16:00"/>
        <d v="1899-12-30T15:40:00"/>
        <d v="1899-12-30T03:47:00"/>
        <d v="1899-12-30T02:21:00"/>
        <d v="1899-12-30T16:12:00"/>
        <d v="1899-12-30T13:49:00"/>
        <d v="1899-12-30T09:35:00"/>
        <d v="1899-12-30T09:53:00"/>
        <d v="1899-12-30T08:59:00"/>
        <d v="1899-12-30T12:15:00"/>
        <d v="1899-12-30T06:25:00"/>
        <d v="1899-12-30T20:18:00"/>
        <d v="1899-12-30T11:19:00"/>
        <d v="1899-12-30T22:01:00"/>
        <d v="1899-12-30T04:06:00"/>
        <d v="1899-12-30T03:24:00"/>
        <d v="1899-12-30T22:09:00"/>
        <d v="1899-12-30T21:34:00"/>
        <d v="1899-12-30T08:29:00"/>
        <d v="1899-12-30T18:15:00"/>
        <d v="1899-12-30T05:25:00"/>
        <d v="1899-12-30T12:05:00"/>
        <d v="1899-12-30T13:19:00"/>
        <d v="1899-12-30T16:49:00"/>
        <d v="1899-12-30T13:05:00"/>
        <d v="1899-12-30T08:56:00"/>
        <d v="1899-12-30T17:13:00"/>
        <d v="1899-12-30T16:03:00"/>
        <d v="1899-12-30T10:42:00"/>
        <d v="1899-12-30T01:36:00"/>
        <d v="1899-12-30T13:47:00"/>
        <d v="1899-12-30T02:55:00"/>
        <d v="1899-12-30T09:42:00"/>
        <d v="1899-12-30T10:50:00"/>
        <d v="1899-12-30T18:05:00"/>
        <d v="1899-12-30T05:17:00"/>
        <d v="1899-12-30T12:17:00"/>
        <d v="1899-12-30T01:39:00"/>
        <d v="1899-12-30T02:30:00"/>
        <d v="1899-12-30T13:04:00"/>
        <d v="1899-12-30T05:05:00"/>
        <d v="1899-12-30T04:37:00"/>
        <d v="1899-12-30T03:25:00"/>
        <d v="1899-12-30T12:22:00"/>
        <d v="1899-12-30T07:58:00"/>
        <d v="1899-12-30T13:52:00"/>
        <d v="1899-12-30T23:28:00"/>
        <d v="1899-12-30T00:35:00"/>
        <d v="1899-12-30T12:24:00"/>
        <d v="1899-12-30T01:33:00"/>
        <d v="1899-12-30T05:44:00"/>
        <d v="1899-12-30T18:02:00"/>
        <d v="1899-12-30T08:30:00"/>
        <d v="1899-12-30T10:10:00"/>
        <d v="1899-12-30T14:52:00"/>
        <d v="1899-12-30T17:39:00"/>
        <d v="1899-12-30T13:54:00"/>
        <d v="1899-12-30T12:42:00"/>
        <d v="1899-12-30T00:36:00"/>
        <d v="1899-12-30T11:23:00"/>
        <d v="1899-12-30T09:24:00"/>
        <d v="1899-12-30T13:03:00"/>
        <d v="1899-12-30T00:05:00"/>
        <d v="1899-12-30T05:34:00"/>
        <d v="1899-12-30T06:22:00"/>
        <d v="1899-12-30T23:06:00"/>
        <d v="1899-12-30T23:58:00"/>
        <d v="1899-12-30T21:14:00"/>
        <d v="1899-12-30T17:18:00"/>
        <d v="1899-12-30T05:37:00"/>
        <d v="1899-12-30T10:00:00"/>
        <d v="1899-12-30T12:07:00"/>
        <d v="1899-12-30T17:48:00"/>
        <d v="1899-12-30T01:30:00"/>
        <d v="1899-12-30T04:48:00"/>
        <d v="1899-12-30T02:57:00"/>
        <d v="1899-12-30T04:46:00"/>
        <d v="1899-12-30T04:20:00"/>
        <d v="1899-12-30T08:49:00"/>
        <d v="1899-12-30T15:19:00"/>
        <d v="1899-12-30T10:46:00"/>
        <d v="1899-12-30T12:26:00"/>
        <d v="1899-12-30T01:37:00"/>
        <d v="1899-12-30T11:10:00"/>
        <d v="1899-12-30T15:06:00"/>
        <d v="1899-12-30T21:13:00"/>
        <d v="1899-12-30T23:02:00"/>
        <d v="1899-12-30T21:59:00"/>
        <d v="1899-12-30T23:34:00"/>
        <d v="1899-12-30T03:36:00"/>
        <d v="1899-12-30T03:11:00"/>
        <d v="1899-12-30T16:59:00"/>
        <d v="1899-12-30T00:58:00"/>
        <d v="1899-12-30T13:43:00"/>
        <d v="1899-12-30T07:15:00"/>
        <d v="1899-12-30T11:41:00"/>
        <d v="1899-12-30T21:15:00"/>
        <d v="1899-12-30T10:59:00"/>
        <d v="1899-12-30T13:37:00"/>
        <d v="1899-12-30T23:41:00"/>
        <d v="1899-12-30T03:52:00"/>
        <d v="1899-12-30T11:28:00"/>
        <d v="1899-12-30T05:22:00"/>
        <d v="1899-12-30T12:19:00"/>
        <d v="1899-12-30T07:45:00"/>
        <d v="1899-12-30T04:25:00"/>
        <d v="1899-12-30T22:59:00"/>
        <d v="1899-12-30T00:50:00"/>
        <d v="1899-12-30T02:53:00"/>
        <d v="1899-12-30T12:02:00"/>
        <d v="1899-12-30T14:08:00"/>
        <d v="1899-12-30T00:52:00"/>
        <d v="1899-12-30T01:29:00"/>
        <d v="1899-12-30T05:16:00"/>
        <d v="1899-12-30T13:53:00"/>
        <d v="1899-12-30T23:31:00"/>
        <d v="1899-12-30T07:12:00"/>
        <d v="1899-12-30T10:20:00"/>
        <d v="1899-12-30T05:58:00"/>
        <d v="1899-12-30T13:39:00"/>
        <d v="1899-12-30T12:01:00"/>
        <d v="1899-12-30T23:15:00"/>
        <d v="1899-12-30T01:41:00"/>
        <d v="1899-12-30T17:26:00"/>
        <d v="1899-12-30T04:15:00"/>
        <d v="1899-12-30T20:53:00"/>
        <d v="1899-12-30T13:15:00"/>
        <d v="1899-12-30T11:05:00"/>
        <d v="1899-12-30T10:39:00"/>
        <d v="1899-12-30T14:37:00"/>
        <d v="1899-12-30T23:56:00"/>
        <d v="1899-12-30T03:07:00"/>
        <d v="1899-12-30T02:18:00"/>
        <d v="1899-12-30T03:54:00"/>
        <d v="1899-12-30T04:57:00"/>
        <d v="1899-12-30T10:07:00"/>
        <d v="1899-12-30T06:08:00"/>
        <d v="1899-12-30T13:31:00"/>
        <d v="1899-12-30T01:26:00"/>
        <d v="1899-12-30T07:06:00"/>
        <d v="1899-12-30T13:06:00"/>
        <d v="1899-12-30T09:13:00"/>
        <d v="1899-12-30T15:13:00"/>
        <d v="1899-12-30T05:08:00"/>
        <d v="1899-12-30T09:31:00"/>
        <d v="1899-12-30T04:50:00"/>
        <d v="1899-12-30T15:47:00"/>
        <d v="1899-12-30T13:55:00"/>
        <d v="1899-12-30T07:30:00"/>
        <d v="1899-12-30T08:27:00"/>
        <d v="1899-12-30T14:56:00"/>
        <d v="1899-12-30T14:23:00"/>
        <d v="1899-12-30T01:47:00"/>
        <d v="1899-12-30T16:41:00"/>
        <d v="1899-12-30T03:08:00"/>
        <d v="1899-12-30T11:09:00"/>
        <d v="1899-12-30T02:29:00"/>
        <d v="1899-12-30T02:34:00"/>
        <d v="1899-12-30T07:37:00"/>
        <d v="1899-12-30T14:34:00"/>
        <d v="1899-12-30T21:24:00"/>
        <d v="1899-12-30T07:28:00"/>
        <d v="1899-12-30T23:46:00"/>
        <d v="1899-12-30T01:23:00"/>
        <d v="1899-12-30T17:43:00"/>
        <d v="1899-12-30T22:17:00"/>
        <d v="1899-12-30T12:28:00"/>
        <d v="1899-12-30T08:45:00"/>
        <d v="1899-12-30T02:14:00"/>
        <d v="1899-12-30T01:50:00"/>
        <d v="1899-12-30T09:23:00"/>
        <d v="1899-12-30T21:12:00"/>
        <d v="1899-12-30T04:11:00"/>
        <d v="1899-12-30T12:27:00"/>
        <d v="1899-12-30T08:35:00"/>
        <d v="1899-12-30T13:59:00"/>
        <d v="1899-12-30T14:25:00"/>
        <d v="1899-12-30T01:25:00"/>
        <d v="1899-12-30T07:39:00"/>
        <d v="1899-12-30T03:31:00"/>
        <d v="1899-12-30T04:28:00"/>
        <d v="1899-12-30T13:00:00"/>
        <d v="1899-12-30T04:55:00"/>
        <d v="1899-12-30T05:36:00"/>
        <d v="1899-12-30T12:33:00"/>
        <d v="1899-12-30T03:58:00"/>
        <d v="1899-12-30T11:51:00"/>
        <d v="1899-12-30T07:55:00"/>
        <d v="1899-12-30T06:00:00"/>
        <d v="1899-12-30T07:16:00"/>
        <d v="1899-12-30T13:38:00"/>
        <d v="1899-12-30T07:13:00"/>
        <d v="1899-12-30T17:00:00"/>
        <d v="1899-12-30T09:44:00"/>
        <d v="1899-12-30T06:40:00"/>
        <d v="1899-12-30T08:46:00"/>
        <d v="1899-12-30T02:46:00"/>
        <d v="1899-12-30T00:55:00"/>
        <d v="1899-12-30T04:17:00"/>
        <d v="1899-12-30T07:26:00"/>
        <d v="1899-12-30T08:22:00"/>
        <d v="1899-12-30T15:21:00"/>
        <d v="1899-12-30T22:56:00"/>
        <d v="1899-12-30T14:53:00"/>
        <d v="1899-12-30T00:28:00"/>
        <d v="1899-12-30T13:58:00"/>
        <d v="1899-12-30T04:02:00"/>
        <d v="1899-12-30T14:57:00"/>
        <d v="1899-12-30T15:24:00"/>
        <d v="1899-12-30T17:05:00"/>
        <d v="1899-12-30T02:05:00"/>
        <d v="1899-12-30T12:39:00"/>
        <d v="1899-12-30T22:41:00"/>
        <d v="1899-12-30T13:17:00"/>
        <d v="1899-12-30T01:01:00"/>
        <d v="1899-12-30T15:45:00"/>
        <d v="1899-12-30T11:30:00"/>
        <d v="1899-12-30T23:10:00"/>
        <d v="1899-12-30T15:33:00"/>
        <d v="1899-12-30T14:05:00"/>
        <d v="1899-12-30T02:36:00"/>
        <d v="1899-12-30T03:38:00"/>
        <d v="1899-12-30T00:32:00"/>
        <d v="1899-12-30T20:56:00"/>
        <d v="1899-12-30T06:05:00"/>
        <d v="1899-12-30T11:27:00"/>
        <d v="1899-12-30T06:38:00"/>
        <d v="1899-12-30T08:54:00"/>
        <d v="1899-12-30T12:06:00"/>
        <d v="1899-12-30T07:04:00"/>
        <d v="1899-12-30T06:07:00"/>
        <d v="1899-12-30T00:59:00"/>
        <d v="1899-12-30T06:59:00"/>
        <d v="1899-12-30T23:33:00"/>
        <d v="1899-12-30T03:46:00"/>
        <d v="1899-12-30T20:47:00"/>
        <d v="1899-12-30T08:23:00"/>
        <d v="1899-12-30T13:33:00"/>
        <d v="1899-12-30T03:39:00"/>
        <d v="1899-12-30T17:33:00"/>
        <d v="1899-12-30T09:14:00"/>
        <d v="1899-12-30T15:23:00"/>
        <d v="1899-12-30T22:22:00"/>
        <d v="1899-12-30T10:38:00"/>
        <d v="1899-12-30T17:02:00"/>
        <d v="1899-12-30T10:37:00"/>
        <d v="1899-12-30T15:07:00"/>
        <d v="1899-12-30T15:50:00"/>
        <d v="1899-12-30T13:10:00"/>
        <d v="1899-12-30T12:03:00"/>
        <d v="1899-12-30T15:29:00"/>
        <d v="1899-12-30T04:03:00"/>
        <d v="1899-12-30T03:48:00"/>
        <d v="1899-12-30T14:26:00"/>
        <d v="1899-12-30T23:45:00"/>
        <d v="1899-12-30T10:11:00"/>
        <d v="1899-12-30T16:43:00"/>
        <d v="1899-12-30T04:12:00"/>
        <d v="1899-12-30T08:26:00"/>
        <d v="1899-12-30T14:22:00"/>
        <d v="1899-12-30T13:09:00"/>
        <d v="1899-12-30T23:54:00"/>
        <d v="1899-12-30T09:22:00"/>
        <d v="1899-12-30T00:17:00"/>
        <d v="1899-12-30T22:35:00"/>
        <d v="1899-12-30T10:18:00"/>
        <d v="1899-12-30T01:51:00"/>
        <d v="1899-12-30T10:44:00"/>
        <d v="1899-12-30T15:39:00"/>
        <d v="1899-12-30T01:40:00"/>
        <d v="1899-12-30T06:54:00"/>
        <d v="1899-12-30T07:21:00"/>
        <d v="1899-12-30T17:42:00"/>
        <d v="1899-12-30T11:32:00"/>
        <d v="1899-12-30T05:55:00"/>
        <d v="1899-12-30T21:37:00"/>
        <d v="1899-12-30T15:38:00"/>
        <d v="1899-12-30T04:22:00"/>
        <d v="1899-12-30T01:06:00"/>
        <d v="1899-12-30T05:41:00"/>
        <d v="1899-12-30T01:19:00"/>
        <d v="1899-12-30T01:32:00"/>
        <d v="1899-12-30T11:02:00"/>
        <d v="1899-12-30T06:47:00"/>
        <d v="1899-12-30T08:09:00"/>
        <d v="1899-12-30T23:40:00"/>
        <d v="1899-12-30T14:00:00"/>
        <d v="1899-12-30T10:30:00"/>
        <d v="1899-12-30T09:55:00"/>
        <d v="1899-12-30T16:35:00"/>
        <d v="1899-12-30T08:37:00"/>
        <d v="1899-12-30T15:49:00"/>
        <d v="1899-12-30T10:02:00"/>
        <d v="1899-12-30T01:52:00"/>
        <d v="1899-12-30T13:45:00"/>
        <d v="1899-12-30T02:49:00"/>
        <d v="1899-12-30T05:23:00"/>
        <d v="1899-12-30T12:08:00"/>
        <d v="1899-12-30T21:55:00"/>
        <d v="1899-12-30T17:08:00"/>
        <d v="1899-12-30T09:34:00"/>
        <d v="1899-12-30T14:45:00"/>
        <d v="1899-12-30T09:09:00"/>
        <d v="1899-12-30T01:05:00"/>
        <d v="1899-12-30T02:59:00"/>
        <d v="1899-12-30T05:15:00"/>
        <d v="1899-12-30T00:08:00"/>
        <d v="1899-12-30T00:09:00"/>
        <d v="1899-12-30T04:14:00"/>
        <d v="1899-12-30T00:13:00"/>
        <d v="1899-12-30T01:54:00"/>
        <d v="1899-12-30T20:11:00"/>
        <d v="1899-12-30T11:37:00"/>
        <d v="1899-12-30T14:10:00"/>
        <d v="1899-12-30T13:08:00"/>
        <d v="1899-12-30T16:29:00"/>
        <d v="1899-12-30T08:25:00"/>
        <d v="1899-12-30T07:18:00"/>
        <d v="1899-12-30T02:32:00"/>
        <d v="1899-12-30T16:24:00"/>
        <d v="1899-12-30T11:59:00"/>
        <d v="1899-12-30T03:10:00"/>
        <d v="1899-12-30T23:55:00"/>
        <d v="1899-12-30T17:03:00"/>
        <d v="1899-12-30T07:14:00"/>
        <d v="1899-12-30T10:06:00"/>
        <d v="1899-12-30T22:23:00"/>
        <d v="1899-12-30T08:06:00"/>
        <d v="1899-12-30T22:11:00"/>
        <d v="1899-12-30T13:46:00"/>
        <d v="1899-12-30T13:07:00"/>
        <d v="1899-12-30T14:55:00"/>
        <d v="1899-12-30T22:33:00"/>
        <d v="1899-12-30T07:24:00"/>
        <d v="1899-12-30T22:42:00"/>
        <d v="1899-12-30T07:25:00"/>
        <d v="1899-12-30T23:27:00"/>
        <d v="1899-12-30T00:40:00"/>
        <d v="1899-12-30T12:35:00"/>
        <d v="1899-12-30T13:22:00"/>
        <d v="1899-12-30T13:02:00"/>
        <d v="1899-12-30T11:45:00"/>
        <d v="1899-12-30T06:14:00"/>
        <d v="1899-12-30T12:37:00"/>
        <d v="1899-12-30T17:49:00"/>
        <d v="1899-12-30T09:25:00"/>
        <d v="1899-12-30T13:34:00"/>
        <d v="1899-12-30T05:24:00"/>
        <d v="1899-12-30T11:49:00"/>
        <d v="1899-12-30T15:27:00"/>
        <d v="1899-12-30T03:56:00"/>
        <d v="1899-12-30T12:32:00"/>
        <d v="1899-12-30T09:15:00"/>
        <d v="1899-12-30T09:54:00"/>
        <d v="1899-12-30T23:18:00"/>
        <d v="1899-12-30T00:25:00"/>
        <d v="1899-12-30T05:19:00"/>
        <d v="1899-12-30T13:40:00"/>
        <d v="1899-12-30T01:31:00"/>
        <d v="1899-12-30T15:54:00"/>
        <d v="1899-12-30T21:23:00"/>
        <d v="1899-12-30T16:11:00"/>
        <d v="1899-12-30T00:12:00"/>
        <d v="1899-12-30T00:46:00"/>
        <d v="1899-12-30T18:14:00"/>
        <d v="1899-12-30T07:41:00"/>
        <d v="1899-12-30T11:54:00"/>
        <d v="1899-12-30T09:59:00"/>
        <d v="1899-12-30T09:46:00"/>
        <d v="1899-12-30T15:30:00"/>
        <d v="1899-12-30T07:38:00"/>
        <d v="1899-12-30T11:16:00"/>
        <d v="1899-12-30T00:03:00"/>
        <d v="1899-12-30T10:34:00"/>
        <d v="1899-12-30T03:06:00"/>
        <d v="1899-12-30T14:58:00"/>
        <d v="1899-12-30T06:57:00"/>
        <d v="1899-12-30T08:40:00"/>
        <d v="1899-12-30T16:15:00"/>
        <d v="1899-12-30T11:58:00"/>
        <d v="1899-12-30T03:17:00"/>
        <d v="1899-12-30T14:35:00"/>
        <d v="1899-12-30T05:18:00"/>
        <d v="1899-12-30T00:42:00"/>
        <d v="1899-12-30T09:30:00"/>
        <d v="1899-12-30T03:02:00"/>
        <d v="1899-12-30T14:42:00"/>
        <d v="1899-12-30T11:43:00"/>
        <d v="1899-12-30T01:09:00"/>
        <d v="1899-12-30T00:57:00"/>
        <d v="1899-12-30T10:12:00"/>
        <d v="1899-12-30T07:19:00"/>
        <d v="1899-12-30T03:37:00"/>
        <d v="1899-12-30T14:04:00"/>
        <d v="1899-12-30T16:47:00"/>
        <d v="1899-12-30T16:53:00"/>
        <d v="1899-12-30T02:04:00"/>
        <d v="1899-12-30T17:23:00"/>
        <d v="1899-12-30T05:26:00"/>
        <d v="1899-12-30T05:21:00"/>
        <d v="1899-12-30T11:42:00"/>
        <d v="1899-12-30T00:01:00"/>
        <d v="1899-12-30T12:47:00"/>
        <d v="1899-12-30T16:07:00"/>
        <d v="1899-12-30T06:19:00"/>
        <d v="1899-12-30T15:37:00"/>
        <d v="1899-12-30T09:11:00"/>
        <d v="1899-12-30T06:41:00"/>
        <d v="1899-12-30T01:03:00"/>
        <d v="1899-12-30T06:24:00"/>
        <d v="1899-12-30T02:25:00"/>
        <d v="1899-12-30T15:14:00"/>
        <d v="1899-12-30T04:41:00"/>
        <d v="1899-12-30T04:39:00"/>
        <d v="1899-12-30T03:34:00"/>
        <d v="1899-12-30T16:40:00"/>
        <d v="1899-12-30T15:43:00"/>
        <d v="1899-12-30T08:33:00"/>
        <d v="1899-12-30T11:46:00"/>
        <d v="1899-12-30T00:48:00"/>
        <d v="1899-12-30T04:04:00"/>
        <d v="1899-12-30T03:49:00"/>
        <d v="1899-12-30T10:13:00"/>
        <d v="1899-12-30T23:35:00"/>
        <d v="1899-12-30T09:36:00"/>
        <d v="1899-12-30T15:09:00"/>
        <d v="1899-12-30T12:58:00"/>
        <d v="1899-12-30T21:22:00"/>
        <d v="1899-12-30T09:48:00"/>
        <d v="1899-12-30T02:44:00"/>
        <d v="1899-12-30T09:45:00"/>
        <d v="1899-12-30T00:56:00"/>
        <d v="1899-12-30T07:17:00"/>
        <d v="1899-12-30T06:10:00"/>
        <d v="1899-12-30T11:38:00"/>
        <d v="1899-12-30T16:17:00"/>
        <d v="1899-12-30T23:09:00"/>
        <d v="1899-12-30T05:56:00"/>
        <d v="1899-12-30T02:50:00"/>
        <d v="1899-12-30T17:40:00"/>
        <d v="1899-12-30T00:53:00"/>
        <d v="1899-12-30T10:32:00"/>
        <d v="1899-12-30T06:23:00"/>
        <d v="1899-12-30T07:48:00"/>
        <d v="1899-12-30T02:17:00"/>
        <d v="1899-12-30T00:14:00"/>
        <d v="1899-12-30T12:40:00"/>
        <d v="1899-12-30T12:50:00"/>
        <d v="1899-12-30T08:19:00"/>
        <d v="1899-12-30T10:43:00"/>
        <d v="1899-12-30T16:33:00"/>
        <d v="1899-12-30T08:51:00"/>
        <d v="1899-12-30T15:10:00"/>
        <d v="1899-12-30T08:00:00"/>
        <d v="1899-12-30T22:07:00"/>
        <d v="1899-12-30T14:33:00"/>
        <d v="1899-12-30T11:53:00"/>
        <d v="1899-12-30T15:31:00"/>
        <d v="1899-12-30T23:36:00"/>
        <d v="1899-12-30T22:52:00"/>
        <d v="1899-12-30T05:54:00"/>
        <d v="1899-12-30T08:13:00"/>
        <d v="1899-12-30T07:23:00"/>
        <d v="1899-12-30T07:42:00"/>
        <d v="1899-12-30T22:02:00"/>
        <d v="1899-12-30T08:48:00"/>
        <d v="1899-12-30T17:54:00"/>
        <d v="1899-12-30T03:18:00"/>
        <d v="1899-12-30T09:49:00"/>
        <d v="1899-12-30T11:36:00"/>
        <d v="1899-12-30T08:50:00"/>
        <d v="1899-12-30T18:12:00"/>
        <d v="1899-12-30T08:15:00"/>
        <d v="1899-12-30T12:10:00"/>
        <d v="1899-12-30T02:10:00"/>
        <d v="1899-12-30T12:09:00"/>
        <d v="1899-12-30T17:36:00"/>
        <d v="1899-12-30T06:58:00"/>
        <d v="1899-12-30T09:37:00"/>
        <d v="1899-12-30T16:48:00"/>
        <d v="1899-12-30T03:45:00"/>
        <d v="1899-12-30T07:33:00"/>
        <d v="1899-12-30T12:00:00"/>
        <d v="1899-12-30T11:55:00"/>
        <d v="1899-12-30T07:34:00"/>
        <d v="1899-12-30T00:44:00"/>
        <d v="1899-12-30T12:56:00"/>
        <d v="1899-12-30T14:38:00"/>
        <d v="1899-12-30T01:18:00"/>
        <d v="1899-12-30T12:52:00"/>
        <d v="1899-12-30T03:14:00"/>
        <d v="1899-12-30T10:36:00"/>
        <d v="1899-12-30T22:53:00"/>
        <d v="1899-12-30T12:53:00"/>
        <d v="1899-12-30T09:26:00"/>
        <d v="1899-12-30T11:39:00"/>
        <d v="1899-12-30T10:56:00"/>
        <d v="1899-12-30T23:47:00"/>
        <d v="1899-12-30T10:14:00"/>
        <d v="1899-12-30T07:46:00"/>
        <d v="1899-12-30T05:51:00"/>
        <d v="1899-12-30T15:51:00"/>
        <d v="1899-12-30T00:38:00"/>
        <d v="1899-12-30T15:35:00"/>
        <d v="1899-12-30T03:30:00"/>
        <d v="1899-12-30T22:03:00"/>
        <d v="1899-12-30T12:20:00"/>
        <d v="1899-12-30T23:44:00"/>
        <d v="1899-12-30T07:59:00"/>
        <d v="1899-12-30T18:52:00"/>
        <d v="1899-12-30T07:03:00"/>
        <d v="1899-12-30T05:12:00"/>
        <d v="1899-12-30T15:42:00"/>
        <d v="1899-12-30T04:09:00"/>
        <d v="1899-12-30T15:03:00"/>
        <d v="1899-12-30T12:12:00"/>
        <d v="1899-12-30T06:45:00"/>
        <d v="1899-12-30T16:20:00"/>
        <d v="1899-12-30T10:48:00"/>
        <d v="1899-12-30T02:02:00"/>
        <d v="1899-12-30T22:58:00"/>
        <d v="1899-12-30T06:11:00"/>
        <d v="1899-12-30T15:36:00"/>
        <d v="1899-12-30T00:49:00"/>
        <d v="1899-12-30T23:38:00"/>
        <d v="1899-12-30T13:41:00"/>
        <d v="1899-12-30T04:45:00"/>
        <d v="1899-12-30T11:18:00"/>
        <d v="1899-12-30T08:55:00"/>
        <d v="1899-12-30T17:27:00"/>
        <d v="1899-12-30T07:57:00"/>
        <d v="1899-12-30T04:21:00"/>
        <d v="1899-12-30T03:26:00"/>
        <d v="1899-12-30T13:01:00"/>
        <d v="1899-12-30T06:03:00"/>
        <d v="1899-12-30T14:14:00"/>
        <d v="1899-12-30T18:26:00"/>
        <d v="1899-12-30T17:38:00"/>
        <d v="1899-12-30T12:45:00"/>
        <d v="1899-12-30T00:34:00"/>
        <d v="1899-12-30T13:36:00"/>
        <d v="1899-12-30T14:01:00"/>
        <d v="1899-12-30T01:28:00"/>
        <d v="1899-12-30T23:50:00"/>
        <d v="1899-12-30T01:43:00"/>
        <d v="1899-12-30T02:33:00"/>
        <d v="1899-12-30T08:34:00"/>
        <d v="1899-12-30T21:43:00"/>
        <d v="1899-12-30T12:49:00"/>
        <d v="1899-12-30T21:21:00"/>
        <d v="1899-12-30T04:27:00"/>
        <d v="1899-12-30T11:14:00"/>
        <d v="1899-12-30T10:08:00"/>
        <d v="1899-12-30T14:31:00"/>
        <d v="1899-12-30T09:17:00"/>
        <d v="1899-12-30T06:20:00"/>
        <d v="1899-12-30T08:47:00"/>
        <d v="1899-12-30T15:17:00"/>
        <d v="1899-12-30T04:01:00"/>
        <d v="1899-12-30T11:07:00"/>
        <d v="1899-12-30T14:07:00"/>
        <d v="1899-12-30T13:14:00"/>
        <d v="1899-12-30T01:13:00"/>
        <d v="1899-12-30T07:09:00"/>
        <d v="1899-12-30T07:05:00"/>
        <d v="1899-12-30T08:02:00"/>
        <d v="1899-12-30T14:39:00"/>
        <d v="1899-12-30T21:38:00"/>
        <d v="1899-12-30T14:48:00"/>
        <d v="1899-12-30T12:13:00"/>
        <d v="1899-12-30T06:43:00"/>
        <d v="1899-12-30T14:09:00"/>
        <d v="1899-12-30T13:23:00"/>
        <d v="1899-12-30T00:26:00"/>
        <d v="1899-12-30T00:04:00"/>
        <d v="1899-12-30T01:56:00"/>
        <d v="1899-12-30T09:58:00"/>
        <d v="1899-12-30T01:15:00"/>
        <d v="1899-12-30T03:23:00"/>
        <d v="1899-12-30T10:33:00"/>
        <d v="1899-12-30T06:37:00"/>
        <d v="1899-12-30T01:00:00"/>
        <d v="1899-12-30T12:31:00"/>
        <d v="1899-12-30T11:15:00"/>
        <d v="1899-12-30T23:11:00"/>
        <d v="1899-12-30T06:17:00"/>
        <d v="1899-12-30T16:31:00"/>
        <d v="1899-12-30T08:24:00"/>
        <d v="1899-12-30T08:04:00"/>
        <d v="1899-12-30T05:13:00"/>
        <d v="1899-12-30T00:37:00"/>
        <d v="1899-12-30T23:12:00"/>
        <d v="1899-12-30T08:07:00"/>
        <d v="1899-12-30T07:54:00"/>
        <d v="1899-12-30T01:59:00"/>
        <d v="1899-12-30T01:38:00"/>
        <d v="1899-12-30T03:15:00"/>
        <d v="1899-12-30T05:38:00"/>
        <d v="1899-12-30T15:34:00"/>
        <d v="1899-12-30T02:39:00"/>
        <d v="1899-12-30T05:48:00"/>
        <d v="1899-12-30T22:06:00"/>
        <d v="1899-12-30T05:57:00"/>
        <d v="1899-12-30T06:18:00"/>
        <d v="1899-12-30T03:13:00"/>
        <d v="1899-12-30T10:58:00"/>
        <d v="1899-12-30T13:50:00"/>
        <d v="1899-12-30T05:35:00"/>
        <d v="1899-12-30T10:31:00"/>
        <d v="1899-12-30T09:10:00"/>
        <d v="1899-12-30T04:35:00"/>
        <d v="1899-12-30T03:33:00"/>
        <d v="1899-12-30T09:50:00"/>
        <d v="1899-12-30T16:58:00"/>
        <d v="1899-12-30T05:11:00"/>
        <d v="1899-12-30T07:40:00"/>
        <d v="1899-12-30T03:19:00"/>
        <d v="1899-12-30T09:29:00"/>
        <d v="1899-12-30T01:53:00"/>
        <d v="1899-12-30T04:19:00"/>
        <d v="1899-12-30T22:29:00"/>
        <d v="1899-12-30T07:00:00"/>
        <d v="1899-12-30T23:13:00"/>
        <d v="1899-12-30T03:03:00"/>
        <d v="1899-12-30T00:18:00"/>
        <d v="1899-12-30T23:30:00"/>
        <d v="1899-12-30T09:38:00"/>
        <d v="1899-12-30T23:08:00"/>
        <d v="1899-12-30T13:27:00"/>
        <d v="1899-12-30T20:49:00"/>
        <d v="1899-12-30T05:52:00"/>
        <d v="1899-12-30T16:50:00"/>
        <d v="1899-12-30T16:28:00"/>
        <d v="1899-12-30T17:09:00"/>
        <d v="1899-12-30T00:10:00"/>
        <d v="1899-12-30T01:08:00"/>
        <d v="1899-12-30T04:10:00"/>
        <d v="1899-12-30T10:51:00"/>
        <d v="1899-12-30T00:21:00"/>
        <d v="1899-12-30T08:57:00"/>
        <d v="1899-12-30T15:55:00"/>
        <d v="1899-12-30T13:35:00"/>
        <d v="1899-12-30T08:42:00"/>
        <d v="1899-12-30T02:47:00"/>
        <d v="1899-12-30T15:44:00"/>
        <d v="1899-12-30T10:41:00"/>
        <d v="1899-12-30T07:53:00"/>
        <d v="1899-12-30T13:48:00"/>
        <d v="1899-12-30T00:47:00"/>
        <d v="1899-12-30T04:32:00"/>
        <d v="1899-12-30T16:06:00"/>
        <d v="1899-12-30T01:42:00"/>
        <d v="1899-12-30T15:22:00"/>
        <d v="1899-12-30T16:34:00"/>
        <d v="1899-12-30T22:28:00"/>
        <d v="1899-12-30T02:43:00"/>
        <d v="1899-12-30T14:06:00"/>
        <d v="1899-12-30T06:06:00"/>
        <d v="1899-12-30T15:11:00"/>
        <d v="1899-12-30T17:24:00"/>
        <d v="1899-12-30T17:12:00"/>
        <d v="1899-12-30T03:22:00"/>
        <d v="1899-12-30T21:54:00"/>
        <d v="1899-12-30T09:19:00"/>
        <d v="1899-12-30T00:19:00"/>
        <d v="1899-12-30T14:36:00"/>
        <d v="1899-12-30T01:17:00"/>
        <d v="1899-12-30T23:16:00"/>
        <d v="1899-12-30T06:44:00"/>
        <d v="1899-12-30T02:11:00"/>
        <d v="1899-12-30T01:58:00"/>
        <d v="1899-12-30T23:39:00"/>
        <d v="1899-12-30T22:45:00"/>
        <d v="1899-12-30T03:29:00"/>
        <d v="1899-12-30T14:43:00"/>
        <d v="1899-12-30T13:56:00"/>
        <d v="1899-12-30T23:04:00"/>
        <d v="1899-12-30T14:40:00"/>
        <d v="1899-12-30T02:52:00"/>
        <d v="1899-12-30T12:41:00"/>
        <d v="1899-12-30T02:31:00"/>
        <d v="1899-12-30T11:01:00"/>
        <d v="1899-12-30T04:30:00"/>
        <d v="1899-12-30T16:05:00"/>
        <d v="1899-12-30T06:33:00"/>
        <d v="1899-12-30T12:29:00"/>
        <d v="1899-12-30T06:53:00"/>
        <d v="1899-12-30T06:55:00"/>
        <d v="1899-12-30T08:31:00"/>
        <d v="1899-12-30T12:30:00"/>
        <d v="1899-12-30T23:00:00"/>
        <d v="1899-12-30T02:56:00"/>
        <d v="1899-12-30T13:30:00"/>
        <d v="1899-12-30T23:57:00"/>
        <d v="1899-12-30T10:16:00"/>
        <d v="1899-12-30T06:39:00"/>
        <d v="1899-12-30T05:01:00"/>
        <d v="1899-12-30T11:00:00"/>
        <d v="1899-12-30T06:01:00"/>
        <d v="1899-12-30T00:30:00"/>
        <d v="1899-12-30T17:06:00"/>
        <d v="1899-12-30T08:32:00"/>
        <d v="1899-12-30T00:29:00"/>
        <d v="1899-12-30T17:16:00"/>
        <d v="1899-12-30T23:49:00"/>
        <d v="1899-12-30T21:45:00"/>
        <d v="1899-12-30T04:54:00"/>
        <d v="1899-12-30T05:02:00"/>
        <d v="1899-12-30T14:29:00"/>
        <d v="1899-12-30T08:36:00"/>
        <d v="1899-12-30T11:06:00"/>
        <d v="1899-12-30T12:18:00"/>
        <d v="1899-12-30T23:32:00"/>
        <d v="1899-12-30T15:26:00"/>
        <d v="1899-12-30T21:40:00"/>
        <d v="1899-12-30T14:46:00"/>
        <d v="1899-12-30T11:57:00"/>
        <d v="1899-12-30T07:08:00"/>
        <d v="1899-12-30T05:00:00"/>
        <d v="1899-12-30T23:52:00"/>
        <d v="1899-12-30T12:55:00"/>
        <d v="1899-12-30T01:24:00"/>
        <d v="1899-12-30T00:54:00"/>
        <d v="1899-12-30T06:35:00"/>
        <d v="1899-12-30T01:45:00"/>
        <d v="1899-12-30T15:28:00"/>
        <d v="1899-12-30T16:04:00"/>
        <d v="1899-12-30T23:20:00"/>
        <d v="1899-12-30T13:16:00"/>
        <d v="1899-12-30T22:36:00"/>
        <d v="1899-12-30T08:20:00"/>
        <d v="1899-12-30T00:11:00"/>
        <d v="1899-12-30T21:52:00"/>
        <d v="1899-12-30T02:09:00"/>
        <d v="1899-12-30T18:01:00"/>
        <d v="1899-12-30T22:16:00"/>
        <d v="1899-12-30T12:34:00"/>
        <d v="1899-12-30T22:54:00"/>
        <d v="1899-12-30T10:25:00"/>
        <d v="1899-12-30T23:59:00"/>
        <d v="1899-12-30T16:46:00"/>
        <d v="1899-12-30T04:42:00"/>
        <d v="1899-12-30T12:43:00"/>
        <d v="1899-12-30T02:38:00"/>
        <d v="1899-12-30T15:48:00"/>
        <d v="1899-12-30T21:32:00"/>
        <d v="1899-12-30T05:09:00"/>
        <d v="1899-12-30T20:51:00"/>
        <d v="1899-12-30T13:12:00"/>
        <d v="1899-12-30T02:35:00"/>
        <d v="1899-12-30T16:02:00"/>
        <d v="1899-12-30T13:29:00"/>
        <d v="1899-12-30T08:21:00"/>
        <d v="1899-12-30T08:16:00"/>
        <d v="1899-12-30T08:01:00"/>
        <d v="1899-12-30T10:45:00"/>
        <d v="1899-12-30T10:05:00"/>
        <d v="1899-12-30T03:00:00"/>
        <d v="1899-12-30T14:16:00"/>
        <d v="1899-12-30T07:35:00"/>
        <d v="1899-12-30T15:41:00"/>
        <d v="1899-12-30T11:11:00"/>
        <d v="1899-12-30T11:26:00"/>
        <d v="1899-12-30T04:08:00"/>
        <d v="1899-12-30T10:47:00"/>
        <d v="1899-12-30T11:08:00"/>
        <d v="1899-12-30T15:32:00"/>
        <d v="1899-12-30T06:51:00"/>
        <d v="1899-12-30T15:46:00"/>
        <d v="1899-12-30T15:05:00"/>
        <d v="1899-12-30T11:03:00"/>
        <d v="1899-12-30T12:36:00"/>
        <d v="1899-12-30T10:15:00"/>
        <d v="1899-12-30T22:12:00"/>
        <d v="1899-12-30T11:33:00"/>
        <d v="1899-12-30T09:32:00"/>
        <d v="1899-12-30T04:44:00"/>
        <d v="1899-12-30T21:51:00"/>
        <d v="1899-12-30T02:22:00"/>
        <d v="1899-12-30T04:07:00"/>
        <d v="1899-12-30T01:34:00"/>
        <d v="1899-12-30T22:44:00"/>
        <d v="1899-12-30T14:51:00"/>
        <d v="1899-12-30T17:32:00"/>
        <d v="1899-12-30T06:16:00"/>
        <d v="1899-12-30T17:31:00"/>
        <d v="1899-12-30T01:35:00"/>
        <d v="1899-12-30T22:34:00"/>
        <d v="1899-12-30T12:57:00"/>
        <d v="1899-12-30T04:47:00"/>
        <d v="1899-12-30T03:12:00"/>
        <d v="1899-12-30T21:08:00"/>
        <d v="1899-12-30T09:01:00"/>
        <d v="1899-12-30T09:16:00"/>
        <d v="1899-12-30T08:14:00"/>
        <d v="1899-12-30T15:15:00"/>
        <d v="1899-12-30T13:32:00"/>
        <d v="1899-12-30T15:12:00"/>
        <d v="1899-12-30T05:50:00"/>
        <d v="1899-12-30T21:26:00"/>
        <d v="1899-12-30T07:29:00"/>
        <d v="1899-12-30T09:20:00"/>
        <d v="1899-12-30T07:56:00"/>
        <d v="1899-12-30T02:40:00"/>
        <d v="1899-12-30T09:03:00"/>
        <d v="1899-12-30T22:47:00"/>
        <d v="1899-12-30T00:51:00"/>
        <d v="1899-12-30T17:47:00"/>
        <d v="1899-12-30T04:00:00"/>
        <d v="1899-12-30T10:04:00"/>
        <d v="1899-12-30T01:22:00"/>
        <d v="1899-12-30T12:51:00"/>
        <d v="1899-12-30T23:53:00"/>
        <d v="1899-12-30T22:51:00"/>
        <d v="1899-12-30T00:43:00"/>
        <d v="1899-12-30T10:24:00"/>
        <d v="1899-12-30T05:30:00"/>
        <d v="1899-12-30T23:24:00"/>
        <d v="1899-12-30T17:25:00"/>
        <d v="1899-12-30T05:31:00"/>
        <d v="1899-12-30T09:02:00"/>
        <d v="1899-12-30T09:40:00"/>
        <d v="1899-12-30T12:04:00"/>
        <d v="1899-12-30T14:54:00"/>
        <d v="1899-12-30T04:36:00"/>
        <d v="1899-12-30T21:17:00"/>
        <d v="1899-12-30T10:49:00"/>
        <d v="1899-12-30T00:31:00"/>
        <d v="1899-12-30T18:10:00"/>
        <d v="1899-12-30T05:04:00"/>
        <d v="1899-12-30T09:43:00"/>
        <d v="1899-12-30T08:18:00"/>
        <d v="1899-12-30T04:16:00"/>
        <d v="1899-12-30T14:17:00"/>
        <d v="1899-12-30T16:56:00"/>
        <d v="1899-12-30T03:40:00"/>
        <d v="1899-12-30T09:57:00"/>
        <d v="1899-12-30T22:27:00"/>
        <d v="1899-12-30T11:13:00"/>
        <d v="1899-12-30T17:21:00"/>
        <d v="1899-12-30T22:05:00"/>
        <d v="1899-12-30T03:35:00"/>
        <d v="1899-12-30T17:46:00"/>
        <d v="1899-12-30T03:50:00"/>
        <d v="1899-12-30T15:18:00"/>
        <d v="1899-12-30T07:51:00"/>
        <d v="1899-12-30T06:21:00"/>
        <d v="1899-12-30T11:47:00"/>
        <d v="1899-12-30T10:17:00"/>
        <d v="1899-12-30T11:12:00"/>
        <d v="1899-12-30T01:48:00"/>
        <d v="1899-12-30T15:08:00"/>
        <d v="1899-12-30T21:28:00"/>
        <d v="1899-12-30T22:19:00"/>
        <d v="1899-12-30T16:30:00"/>
        <d v="1899-12-30T02:48:00"/>
        <d v="1899-12-30T03:42:00"/>
        <d v="1899-12-30T07:11:00"/>
        <d v="1899-12-30T14:20:00"/>
        <d v="1899-12-30T20:24:00"/>
        <d v="1899-12-30T03:09:00"/>
        <d v="1899-12-30T05:39:00"/>
        <d v="1899-12-30T18:30:00"/>
        <d v="1899-12-30T18:44:00"/>
        <d v="1899-12-30T08:43:00"/>
        <d v="1899-12-30T13:44:00"/>
        <d v="1899-12-30T12:11:00"/>
        <d v="1899-12-30T12:14:00"/>
        <d v="1899-12-30T20:45:00"/>
        <d v="1899-12-30T07:10:00"/>
        <d v="1899-12-30T06:29:00"/>
        <d v="1899-12-30T02:27:00"/>
        <d v="1899-12-30T11:56:00"/>
        <d v="1899-12-30T07:02:00"/>
        <d v="1899-12-30T09:00:00"/>
        <d v="1899-12-30T07:43:00"/>
        <d v="1899-12-30T07:20:00"/>
        <d v="1899-12-30T08:05:00"/>
        <d v="1899-12-30T16:00:00"/>
        <d v="1899-12-30T01:20:00"/>
        <d v="1899-12-30T02:20:00"/>
        <d v="1899-12-30T13:13:00"/>
        <d v="1899-12-30T13:42:00"/>
        <d v="1899-12-30T00:15:00"/>
        <d v="1899-12-30T02:01:00"/>
        <d v="1899-12-30T22:31:00"/>
        <d v="1899-12-30T11:44:00"/>
        <d v="1899-12-30T11:20:00"/>
        <d v="1899-12-30T14:41:00"/>
        <d v="1899-12-30T04:58:00"/>
        <d v="1899-12-30T17:59:00"/>
        <d v="1899-12-30T01:10:00"/>
        <d v="1899-12-30T01:21:00"/>
        <d v="1899-12-30T08:44:00"/>
        <d v="1899-12-30T06:56:00"/>
        <d v="1899-12-30T16:44:00"/>
        <d v="1899-12-30T07:27:00"/>
        <d v="1899-12-30T10:01:00"/>
        <d v="1899-12-30T23:23:00"/>
        <d v="1899-12-30T04:51:00"/>
        <d v="1899-12-30T12:44:00"/>
        <d v="1899-12-30T06:28:00"/>
        <d v="1899-12-30T14:30:00"/>
        <d v="1899-12-30T06:34:00"/>
        <d v="1899-12-30T23:07:00"/>
        <d v="1899-12-30T23:48:00"/>
        <d v="1899-12-30T07:31:00"/>
        <d v="1899-12-30T00:33:00"/>
        <d v="1899-12-30T14:19:00"/>
        <d v="1899-12-30T11:48:00"/>
        <d v="1899-12-30T04:38:00"/>
        <d v="1899-12-30T02:41:00"/>
        <d v="1899-12-30T22:38:00"/>
        <d v="1899-12-30T23:26:00"/>
        <d v="1899-12-30T05:40:00"/>
        <d v="1899-12-30T01:27:00"/>
        <d v="1899-12-30T05:46:00"/>
        <d v="1899-12-30T08:52:00"/>
        <d v="1899-12-30T13:20:00"/>
        <d v="1899-12-30T18:03:00"/>
        <d v="1899-12-30T21:44:00"/>
        <d v="1899-12-30T05:32:00"/>
        <d v="1899-12-30T09:27:00"/>
        <d v="1899-12-30T09:47:00"/>
        <d v="1899-12-30T02:07:00"/>
        <d v="1899-12-30T15:59:00"/>
        <d v="1899-12-30T14:18:00"/>
        <d v="1899-12-30T01:14:00"/>
        <d v="1899-12-30T03:01:00"/>
        <d v="1899-12-30T02:54:00"/>
        <d v="1899-12-30T11:50:00"/>
        <d v="1899-12-30T16:54:00"/>
        <d v="1899-12-30T05:14:00"/>
        <d v="1899-12-30T16:37:00"/>
        <d v="1899-12-30T07:36:00"/>
        <d v="1899-12-30T10:40:00"/>
        <d v="1899-12-30T16:51:00"/>
        <d v="1899-12-30T14:12:00"/>
        <d v="1899-12-30T11:17:00"/>
        <d v="1899-12-30T23:17:00"/>
        <d v="1899-12-30T22:43:00"/>
        <d v="1899-12-30T04:05:00"/>
        <d v="1899-12-30T05:59:00"/>
        <d v="1899-12-30T02:06:00"/>
        <d v="1899-12-30T00:45:00"/>
        <d v="1899-12-30T11:25:00"/>
        <d v="1899-12-30T14:49:00"/>
        <d v="1899-12-30T16:25:00"/>
        <d v="1899-12-30T20:43:00"/>
        <d v="1899-12-30T05:47:00"/>
        <d v="1899-12-30T15:57:00"/>
        <d v="1899-12-30T10:21:00"/>
        <d v="1899-12-30T08:10:00"/>
        <d v="1899-12-30T02:16:00"/>
        <d v="1899-12-30T03:21:00"/>
        <d v="1899-12-30T16:39:00"/>
        <d v="1899-12-30T22:14:00"/>
        <d v="1899-12-30T14:13:00"/>
        <d v="1899-12-30T08:11:00"/>
        <d v="1899-12-30T17:20:00"/>
        <d v="1899-12-30T06:31:00"/>
        <d v="1899-12-30T13:11:00"/>
        <d v="1899-12-30T18:25:00"/>
        <d v="1899-12-30T10:54:00"/>
        <d v="1899-12-30T22:15:00"/>
        <d v="1899-12-30T04:33:00"/>
        <d v="1899-12-30T08:08:00"/>
        <d v="1899-12-30T10:22:00"/>
        <d v="1899-12-30T02:13:00"/>
        <d v="1899-12-30T17:30:00"/>
        <d v="1899-12-30T22:50:00"/>
        <d v="1899-12-30T17:52:00"/>
        <d v="1899-12-30T06:42:00"/>
        <d v="1899-12-30T07:47:00"/>
        <d v="1899-12-30T18:57:00"/>
        <d v="1899-12-30T14:02:00"/>
        <d v="1899-12-30T22:13:00"/>
        <d v="1899-12-30T07:50:00"/>
        <d v="1899-12-30T23:21:00"/>
        <d v="1899-12-30T13:26:00"/>
        <d v="1899-12-30T05:49:00"/>
        <d v="1899-12-30T04:40:00"/>
        <d v="1899-12-30T00:16:00"/>
        <d v="1899-12-30T13:21:00"/>
        <d v="1899-12-30T12:23:00"/>
        <d v="1899-12-30T02:00:00"/>
        <d v="1899-12-30T09:39:00"/>
        <d v="1899-12-30T16:22:00"/>
        <d v="1899-12-30T03:55:00"/>
        <d v="1899-12-30T05:43:00"/>
        <d v="1899-12-30T06:46:00"/>
        <d v="1899-12-30T16:01:00"/>
        <d v="1899-12-30T07:49:00"/>
        <d v="1899-12-30T16:21:00"/>
        <d v="1899-12-30T18:24:00"/>
        <d v="1899-12-30T21:10:00"/>
        <d v="1899-12-30T13:25:00"/>
        <d v="1899-12-30T11:24:00"/>
        <d v="1899-12-30T10:35:00"/>
        <d v="1899-12-30T02:15:00"/>
        <d v="1899-12-30T00:06:00"/>
        <d v="1899-12-30T11:29:00"/>
        <d v="1899-12-30T17:15:00"/>
        <d v="1899-12-30T23:03:00"/>
        <d v="1899-12-30T09:56:00"/>
        <d v="1899-12-30T07:01:00"/>
        <d v="1899-12-30T21:05:00"/>
        <d v="1899-12-30T14:47:00"/>
        <d v="1899-12-30T22:57:00"/>
        <d v="1899-12-30T13:18:00"/>
        <d v="1899-12-30T02:03:00"/>
        <d v="1899-12-30T21:09:00"/>
        <d v="1899-12-30T11:52:00"/>
        <d v="1899-12-30T08:03:00"/>
        <d v="1899-12-30T23:29:00"/>
        <d v="1899-12-30T08:41:00"/>
        <d v="1899-12-30T03:27:00"/>
        <d v="1899-12-30T01:04:00"/>
        <d v="1899-12-30T05:06:00"/>
        <d v="1899-12-30T03:28:00"/>
        <d v="1899-12-30T10:53:00"/>
        <d v="1899-12-30T07:07:00"/>
        <d v="1899-12-30T10:29:00"/>
        <d v="1899-12-30T23:01:00"/>
        <d v="1899-12-30T22:46:00"/>
        <d v="1899-12-30T17:28:00"/>
        <d v="1899-12-30T22:24:00"/>
        <d v="1899-12-30T00:07:00"/>
        <d v="1899-12-30T16:09:00"/>
        <d v="1899-12-30T17:07:00"/>
        <d v="1899-12-30T15:53:00"/>
        <d v="1899-12-30T23:19:00"/>
        <d v="1899-12-30T09:28:00"/>
        <d v="1899-12-30T12:21:00"/>
        <d v="1899-12-30T06:36:00"/>
        <d v="1899-12-30T05:28:00"/>
        <d v="1899-12-30T11:21:00"/>
        <d v="1899-12-30T10:57:00"/>
        <d v="1899-12-30T15:56:00"/>
        <d v="1899-12-30T10:28:00"/>
      </sharedItems>
      <fieldGroup par="14" base="3">
        <rangePr groupBy="minutes" startDate="1899-12-30T00:01:00" endDate="1899-12-30T23: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created_timeframe" numFmtId="0">
      <sharedItems count="4">
        <s v="afternoon to evening"/>
        <s v="night to midnight"/>
        <s v="morning to noon"/>
        <s v="midnight to dawn"/>
      </sharedItems>
    </cacheField>
    <cacheField name="revenue" numFmtId="167">
      <sharedItems containsSemiMixedTypes="0" containsString="0" containsNumber="1" containsInteger="1" minValue="10" maxValue="99" count="75">
        <n v="49"/>
        <n v="69"/>
        <n v="10"/>
        <n v="94"/>
        <n v="13"/>
        <n v="39"/>
        <n v="16"/>
        <n v="54"/>
        <n v="59"/>
        <n v="89"/>
        <n v="99"/>
        <n v="76"/>
        <n v="88"/>
        <n v="32"/>
        <n v="22"/>
        <n v="45"/>
        <n v="63"/>
        <n v="27"/>
        <n v="15"/>
        <n v="44"/>
        <n v="79"/>
        <n v="74"/>
        <n v="57"/>
        <n v="92"/>
        <n v="62"/>
        <n v="68"/>
        <n v="58"/>
        <n v="64"/>
        <n v="78"/>
        <n v="23"/>
        <n v="21"/>
        <n v="25"/>
        <n v="20"/>
        <n v="46"/>
        <n v="48"/>
        <n v="18"/>
        <n v="72"/>
        <n v="75"/>
        <n v="19"/>
        <n v="11"/>
        <n v="66"/>
        <n v="29"/>
        <n v="12"/>
        <n v="96"/>
        <n v="26"/>
        <n v="50"/>
        <n v="24"/>
        <n v="33"/>
        <n v="17"/>
        <n v="30"/>
        <n v="40"/>
        <n v="71"/>
        <n v="93"/>
        <n v="14"/>
        <n v="83"/>
        <n v="97"/>
        <n v="34"/>
        <n v="28"/>
        <n v="37"/>
        <n v="31"/>
        <n v="43"/>
        <n v="98"/>
        <n v="35"/>
        <n v="47"/>
        <n v="55"/>
        <n v="91"/>
        <n v="95"/>
        <n v="36"/>
        <n v="85"/>
        <n v="70"/>
        <n v="65"/>
        <n v="90"/>
        <n v="73"/>
        <n v="38"/>
        <n v="53"/>
      </sharedItems>
    </cacheField>
    <cacheField name="cost" numFmtId="167">
      <sharedItems containsSemiMixedTypes="0" containsString="0" containsNumber="1" containsInteger="1" minValue="10" maxValue="99"/>
    </cacheField>
    <cacheField name="discount" numFmtId="167">
      <sharedItems count="2">
        <b v="0"/>
        <b v="1"/>
      </sharedItems>
    </cacheField>
    <cacheField name="brand" numFmtId="0">
      <sharedItems count="133">
        <s v="Seven7"/>
        <s v="Calvin Klein"/>
        <s v="Calvin Klein Jeans"/>
        <s v="Bailey 44"/>
        <s v="Anne Klein"/>
        <s v="Wilt"/>
        <s v="Lucky Brand"/>
        <s v="Ella Moss"/>
        <s v="Alternative"/>
        <s v="Jones New York"/>
        <s v="2b by bebe"/>
        <s v="Hurley"/>
        <s v="Billabong"/>
        <s v="Volcom"/>
        <s v="Splendid"/>
        <s v="Joe's Jeans"/>
        <s v="TEXTILE Elizabeth and James"/>
        <s v="Kenneth Cole"/>
        <s v="Vince Camuto"/>
        <s v="D.E.P.T."/>
        <s v="Chaus"/>
        <s v="Pendleton"/>
        <s v="Isaac Mizrahi Jeans"/>
        <s v="KUT from the Kloth"/>
        <s v="Twelfth Street by Cynthia Vincent"/>
        <s v="Democracy"/>
        <s v="Joie"/>
        <s v="Madison"/>
        <s v="Plenty by Tracy Reese"/>
        <s v="LNA"/>
        <s v="Patterson J. Kincaid"/>
        <s v="Three Dots"/>
        <s v="BCBGMAXAZRIA"/>
        <s v="BCBGeneration"/>
        <s v="Allegra K"/>
        <s v="Aryn K"/>
        <s v="Patty"/>
        <s v="Blue Juice"/>
        <s v="U.S. Polo Assn."/>
        <s v="Walking Dead"/>
        <s v="Next Level"/>
        <s v="YogaColors"/>
        <s v="Neon Buddha"/>
        <s v="MANGO"/>
        <s v="Curve Appeal"/>
        <s v="Carhartt"/>
        <s v="NOLLIE"/>
        <s v="Sugarlips"/>
        <s v="Bella"/>
        <s v="WESC"/>
        <s v="Columbia"/>
        <s v="Woman Within"/>
        <s v="Roxy"/>
        <s v="ASICS"/>
        <s v="Fox"/>
        <s v="eVogues Apparel"/>
        <s v="Hot Chillys"/>
        <s v="Allen Allen"/>
        <s v="Hanes"/>
        <s v="LAT Sportswear"/>
        <s v="Ed Garments"/>
        <s v="Myne"/>
        <s v="Under Armour"/>
        <s v="Ecko Red"/>
        <s v="Ralph Lauren"/>
        <s v="Devon &amp; Jones"/>
        <s v="Hollywood Star Fashion"/>
        <s v="Signiture"/>
        <s v="Chestnut Hill"/>
        <s v="Southpole"/>
        <s v="Hollister"/>
        <s v="UltraClub"/>
        <s v="Woolrich"/>
        <s v="Zenana"/>
        <s v="Dickies Girl"/>
        <s v="FEA"/>
        <s v="High Style"/>
        <s v="Tresics"/>
        <s v="Harriton"/>
        <s v="New Balance"/>
        <s v="SmartWool"/>
        <s v="The Hunger Games"/>
        <s v="Alki'i"/>
        <s v="Eddie Bauer"/>
        <s v="Lilly Pulitzer"/>
        <s v="Vocal"/>
        <s v="Ayurvastram"/>
        <s v="Champion"/>
        <s v="Port Authority"/>
        <s v="TIE-DYES"/>
        <s v="Flexees"/>
        <s v="Out of Print"/>
        <s v="Foxcroft"/>
        <s v="Maple Clothing"/>
        <s v="Harvard Square"/>
        <s v="Bacci"/>
        <s v="Danskin"/>
        <s v="Dickies"/>
        <s v="Tommy Hilfiger"/>
        <s v="ian Leino Design"/>
        <s v="Robert Rodriguez"/>
        <s v="Next Level Apparel"/>
        <s v="Gildan"/>
        <s v="Life Is Good"/>
        <s v="Sons of Anarchy"/>
        <s v="MJ Soffe"/>
        <s v="Doctor Who"/>
        <s v="Roamans"/>
        <s v="Walls"/>
        <s v="Tri-Mountain"/>
        <s v="American Apparel"/>
        <s v="JNCO"/>
        <s v="Elan"/>
        <s v="Spalding"/>
        <s v="Royal Robbins"/>
        <s v="Chemisettes by Anne"/>
        <s v="G by GUESS"/>
        <s v="Dare to Wear"/>
        <s v="AnimalShirtsUSA"/>
        <s v="Karen Kane"/>
        <s v="MTC"/>
        <s v="Funfash"/>
        <s v="Shirt City"/>
        <s v="Lilla P"/>
        <s v="Moon Shine Attitude Attire"/>
        <s v="Ed Hardy"/>
        <s v="Van Heusen"/>
        <s v="Cosabella"/>
        <s v="Harry Potter"/>
        <s v="Samanthas Style Shoppe"/>
        <s v="PacSun"/>
        <s v="Hard Tail"/>
        <s v="Nike"/>
      </sharedItems>
    </cacheField>
    <cacheField name="distribution_center" numFmtId="0">
      <sharedItems count="10">
        <s v="Memphis TN"/>
        <s v="Houston TX"/>
        <s v="Mobile AL"/>
        <s v="Port Authority of New York/New Jersey NY/NJ"/>
        <s v="Chicago IL"/>
        <s v="New Orleans LA"/>
        <s v="Charleston SC"/>
        <s v="Los Angeles CA"/>
        <s v="Savannah GA"/>
        <s v="Philadelphia PA"/>
      </sharedItems>
    </cacheField>
    <cacheField name="Quarters" numFmtId="0" databaseField="0">
      <fieldGroup base="1">
        <rangePr groupBy="quarters" startDate="2019-02-23T00:00:00" endDate="2023-07-09T00:00:00"/>
        <groupItems count="6">
          <s v="&lt;23.02.19"/>
          <s v="Qtr1"/>
          <s v="Qtr2"/>
          <s v="Qtr3"/>
          <s v="Qtr4"/>
          <s v="&gt;09.07.23"/>
        </groupItems>
      </fieldGroup>
    </cacheField>
    <cacheField name="Years" numFmtId="0" databaseField="0">
      <fieldGroup base="1">
        <rangePr groupBy="years" startDate="2019-02-23T00:00:00" endDate="2023-07-09T00:00:00"/>
        <groupItems count="7">
          <s v="&lt;23.02.19"/>
          <s v="2019"/>
          <s v="2020"/>
          <s v="2021"/>
          <s v="2022"/>
          <s v="2023"/>
          <s v="&gt;09.07.23"/>
        </groupItems>
      </fieldGroup>
    </cacheField>
    <cacheField name="Gross Profit" numFmtId="0" formula="revenue-cost" databaseField="0"/>
    <cacheField name="Gross Margin" numFmtId="0" formula="'Gross Profit'/revenue" databaseField="0"/>
    <cacheField name="Hours" numFmtId="0" databaseField="0">
      <fieldGroup base="3">
        <rangePr groupBy="hours" startDate="1899-12-30T00:01:00" endDate="1899-12-30T23:59:00"/>
        <groupItems count="26">
          <s v="&lt;00.01.00"/>
          <s v="00"/>
          <s v="01"/>
          <s v="02"/>
          <s v="03"/>
          <s v="04"/>
          <s v="05"/>
          <s v="06"/>
          <s v="07"/>
          <s v="08"/>
          <s v="09"/>
          <s v="10"/>
          <s v="11"/>
          <s v="12"/>
          <s v="13"/>
          <s v="14"/>
          <s v="15"/>
          <s v="16"/>
          <s v="17"/>
          <s v="18"/>
          <s v="19"/>
          <s v="20"/>
          <s v="21"/>
          <s v="22"/>
          <s v="23"/>
          <s v="&gt;00.01.00"/>
        </groupItems>
      </fieldGroup>
    </cacheField>
    <cacheField name="Average gm" numFmtId="0" formula="'Gross Margin'" databaseField="0"/>
    <cacheField name="Averge amount of discounted sales" numFmtId="0" formula="discount/4" databaseField="0"/>
    <cacheField name="Index" numFmtId="0" formula=" 0" databaseField="0"/>
  </cacheFields>
  <extLst>
    <ext xmlns:x14="http://schemas.microsoft.com/office/spreadsheetml/2009/9/main" uri="{725AE2AE-9491-48be-B2B4-4EB974FC3084}">
      <x14:pivotCacheDefinition pivotCacheId="1070888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x v="0"/>
    <x v="0"/>
    <x v="0"/>
    <n v="27"/>
    <x v="0"/>
    <x v="0"/>
    <x v="0"/>
  </r>
  <r>
    <x v="0"/>
    <x v="1"/>
    <x v="1"/>
    <x v="1"/>
    <x v="1"/>
    <x v="0"/>
    <n v="27"/>
    <x v="0"/>
    <x v="0"/>
    <x v="0"/>
  </r>
  <r>
    <x v="0"/>
    <x v="2"/>
    <x v="0"/>
    <x v="2"/>
    <x v="0"/>
    <x v="0"/>
    <n v="27"/>
    <x v="0"/>
    <x v="0"/>
    <x v="0"/>
  </r>
  <r>
    <x v="0"/>
    <x v="3"/>
    <x v="0"/>
    <x v="3"/>
    <x v="2"/>
    <x v="0"/>
    <n v="27"/>
    <x v="0"/>
    <x v="0"/>
    <x v="0"/>
  </r>
  <r>
    <x v="1"/>
    <x v="4"/>
    <x v="2"/>
    <x v="4"/>
    <x v="3"/>
    <x v="1"/>
    <n v="36"/>
    <x v="0"/>
    <x v="1"/>
    <x v="1"/>
  </r>
  <r>
    <x v="1"/>
    <x v="5"/>
    <x v="3"/>
    <x v="5"/>
    <x v="2"/>
    <x v="1"/>
    <n v="36"/>
    <x v="0"/>
    <x v="1"/>
    <x v="1"/>
  </r>
  <r>
    <x v="1"/>
    <x v="6"/>
    <x v="4"/>
    <x v="6"/>
    <x v="3"/>
    <x v="1"/>
    <n v="36"/>
    <x v="0"/>
    <x v="1"/>
    <x v="1"/>
  </r>
  <r>
    <x v="1"/>
    <x v="7"/>
    <x v="3"/>
    <x v="7"/>
    <x v="3"/>
    <x v="1"/>
    <n v="36"/>
    <x v="0"/>
    <x v="1"/>
    <x v="1"/>
  </r>
  <r>
    <x v="1"/>
    <x v="8"/>
    <x v="2"/>
    <x v="8"/>
    <x v="3"/>
    <x v="1"/>
    <n v="36"/>
    <x v="0"/>
    <x v="1"/>
    <x v="1"/>
  </r>
  <r>
    <x v="1"/>
    <x v="9"/>
    <x v="5"/>
    <x v="9"/>
    <x v="3"/>
    <x v="1"/>
    <n v="36"/>
    <x v="0"/>
    <x v="1"/>
    <x v="1"/>
  </r>
  <r>
    <x v="1"/>
    <x v="10"/>
    <x v="5"/>
    <x v="10"/>
    <x v="2"/>
    <x v="1"/>
    <n v="36"/>
    <x v="0"/>
    <x v="1"/>
    <x v="1"/>
  </r>
  <r>
    <x v="1"/>
    <x v="11"/>
    <x v="2"/>
    <x v="11"/>
    <x v="3"/>
    <x v="1"/>
    <n v="36"/>
    <x v="0"/>
    <x v="1"/>
    <x v="1"/>
  </r>
  <r>
    <x v="2"/>
    <x v="12"/>
    <x v="4"/>
    <x v="12"/>
    <x v="3"/>
    <x v="1"/>
    <n v="41"/>
    <x v="0"/>
    <x v="2"/>
    <x v="2"/>
  </r>
  <r>
    <x v="3"/>
    <x v="13"/>
    <x v="5"/>
    <x v="13"/>
    <x v="3"/>
    <x v="2"/>
    <n v="57"/>
    <x v="1"/>
    <x v="3"/>
    <x v="3"/>
  </r>
  <r>
    <x v="3"/>
    <x v="14"/>
    <x v="0"/>
    <x v="14"/>
    <x v="3"/>
    <x v="2"/>
    <n v="57"/>
    <x v="1"/>
    <x v="3"/>
    <x v="3"/>
  </r>
  <r>
    <x v="3"/>
    <x v="15"/>
    <x v="0"/>
    <x v="15"/>
    <x v="3"/>
    <x v="2"/>
    <n v="57"/>
    <x v="1"/>
    <x v="3"/>
    <x v="3"/>
  </r>
  <r>
    <x v="3"/>
    <x v="16"/>
    <x v="2"/>
    <x v="16"/>
    <x v="0"/>
    <x v="2"/>
    <n v="57"/>
    <x v="1"/>
    <x v="3"/>
    <x v="3"/>
  </r>
  <r>
    <x v="3"/>
    <x v="17"/>
    <x v="5"/>
    <x v="17"/>
    <x v="0"/>
    <x v="2"/>
    <n v="57"/>
    <x v="1"/>
    <x v="3"/>
    <x v="3"/>
  </r>
  <r>
    <x v="3"/>
    <x v="18"/>
    <x v="3"/>
    <x v="18"/>
    <x v="2"/>
    <x v="2"/>
    <n v="57"/>
    <x v="1"/>
    <x v="3"/>
    <x v="3"/>
  </r>
  <r>
    <x v="3"/>
    <x v="19"/>
    <x v="2"/>
    <x v="19"/>
    <x v="0"/>
    <x v="2"/>
    <n v="57"/>
    <x v="1"/>
    <x v="3"/>
    <x v="3"/>
  </r>
  <r>
    <x v="3"/>
    <x v="20"/>
    <x v="6"/>
    <x v="20"/>
    <x v="3"/>
    <x v="2"/>
    <n v="57"/>
    <x v="1"/>
    <x v="3"/>
    <x v="3"/>
  </r>
  <r>
    <x v="3"/>
    <x v="21"/>
    <x v="6"/>
    <x v="21"/>
    <x v="3"/>
    <x v="2"/>
    <n v="57"/>
    <x v="1"/>
    <x v="3"/>
    <x v="3"/>
  </r>
  <r>
    <x v="4"/>
    <x v="22"/>
    <x v="0"/>
    <x v="22"/>
    <x v="2"/>
    <x v="3"/>
    <n v="52"/>
    <x v="0"/>
    <x v="4"/>
    <x v="4"/>
  </r>
  <r>
    <x v="4"/>
    <x v="23"/>
    <x v="0"/>
    <x v="23"/>
    <x v="3"/>
    <x v="3"/>
    <n v="52"/>
    <x v="0"/>
    <x v="4"/>
    <x v="4"/>
  </r>
  <r>
    <x v="4"/>
    <x v="24"/>
    <x v="5"/>
    <x v="24"/>
    <x v="2"/>
    <x v="3"/>
    <n v="52"/>
    <x v="0"/>
    <x v="4"/>
    <x v="4"/>
  </r>
  <r>
    <x v="4"/>
    <x v="25"/>
    <x v="1"/>
    <x v="25"/>
    <x v="3"/>
    <x v="3"/>
    <n v="52"/>
    <x v="0"/>
    <x v="4"/>
    <x v="4"/>
  </r>
  <r>
    <x v="5"/>
    <x v="26"/>
    <x v="0"/>
    <x v="26"/>
    <x v="0"/>
    <x v="4"/>
    <n v="78"/>
    <x v="1"/>
    <x v="5"/>
    <x v="3"/>
  </r>
  <r>
    <x v="5"/>
    <x v="27"/>
    <x v="6"/>
    <x v="27"/>
    <x v="2"/>
    <x v="4"/>
    <n v="78"/>
    <x v="1"/>
    <x v="5"/>
    <x v="3"/>
  </r>
  <r>
    <x v="5"/>
    <x v="28"/>
    <x v="3"/>
    <x v="28"/>
    <x v="3"/>
    <x v="4"/>
    <n v="78"/>
    <x v="1"/>
    <x v="5"/>
    <x v="3"/>
  </r>
  <r>
    <x v="5"/>
    <x v="29"/>
    <x v="2"/>
    <x v="29"/>
    <x v="2"/>
    <x v="4"/>
    <n v="78"/>
    <x v="1"/>
    <x v="5"/>
    <x v="3"/>
  </r>
  <r>
    <x v="5"/>
    <x v="30"/>
    <x v="3"/>
    <x v="30"/>
    <x v="0"/>
    <x v="4"/>
    <n v="78"/>
    <x v="1"/>
    <x v="5"/>
    <x v="3"/>
  </r>
  <r>
    <x v="5"/>
    <x v="31"/>
    <x v="5"/>
    <x v="31"/>
    <x v="3"/>
    <x v="4"/>
    <n v="78"/>
    <x v="1"/>
    <x v="5"/>
    <x v="3"/>
  </r>
  <r>
    <x v="5"/>
    <x v="32"/>
    <x v="5"/>
    <x v="32"/>
    <x v="0"/>
    <x v="4"/>
    <n v="78"/>
    <x v="1"/>
    <x v="5"/>
    <x v="3"/>
  </r>
  <r>
    <x v="5"/>
    <x v="33"/>
    <x v="6"/>
    <x v="33"/>
    <x v="2"/>
    <x v="4"/>
    <n v="78"/>
    <x v="1"/>
    <x v="5"/>
    <x v="3"/>
  </r>
  <r>
    <x v="5"/>
    <x v="34"/>
    <x v="6"/>
    <x v="34"/>
    <x v="3"/>
    <x v="4"/>
    <n v="78"/>
    <x v="1"/>
    <x v="5"/>
    <x v="3"/>
  </r>
  <r>
    <x v="5"/>
    <x v="35"/>
    <x v="6"/>
    <x v="35"/>
    <x v="3"/>
    <x v="4"/>
    <n v="78"/>
    <x v="1"/>
    <x v="5"/>
    <x v="3"/>
  </r>
  <r>
    <x v="6"/>
    <x v="36"/>
    <x v="6"/>
    <x v="36"/>
    <x v="2"/>
    <x v="5"/>
    <n v="20"/>
    <x v="0"/>
    <x v="6"/>
    <x v="5"/>
  </r>
  <r>
    <x v="6"/>
    <x v="37"/>
    <x v="6"/>
    <x v="37"/>
    <x v="3"/>
    <x v="5"/>
    <n v="20"/>
    <x v="0"/>
    <x v="6"/>
    <x v="5"/>
  </r>
  <r>
    <x v="6"/>
    <x v="38"/>
    <x v="3"/>
    <x v="38"/>
    <x v="2"/>
    <x v="5"/>
    <n v="20"/>
    <x v="0"/>
    <x v="6"/>
    <x v="5"/>
  </r>
  <r>
    <x v="6"/>
    <x v="39"/>
    <x v="2"/>
    <x v="39"/>
    <x v="2"/>
    <x v="5"/>
    <n v="20"/>
    <x v="0"/>
    <x v="6"/>
    <x v="5"/>
  </r>
  <r>
    <x v="7"/>
    <x v="40"/>
    <x v="6"/>
    <x v="40"/>
    <x v="3"/>
    <x v="6"/>
    <n v="10"/>
    <x v="0"/>
    <x v="7"/>
    <x v="1"/>
  </r>
  <r>
    <x v="7"/>
    <x v="41"/>
    <x v="3"/>
    <x v="41"/>
    <x v="3"/>
    <x v="6"/>
    <n v="10"/>
    <x v="0"/>
    <x v="7"/>
    <x v="1"/>
  </r>
  <r>
    <x v="7"/>
    <x v="42"/>
    <x v="0"/>
    <x v="42"/>
    <x v="2"/>
    <x v="6"/>
    <n v="10"/>
    <x v="0"/>
    <x v="7"/>
    <x v="1"/>
  </r>
  <r>
    <x v="7"/>
    <x v="43"/>
    <x v="2"/>
    <x v="43"/>
    <x v="2"/>
    <x v="6"/>
    <n v="10"/>
    <x v="0"/>
    <x v="7"/>
    <x v="1"/>
  </r>
  <r>
    <x v="7"/>
    <x v="44"/>
    <x v="0"/>
    <x v="44"/>
    <x v="2"/>
    <x v="6"/>
    <n v="10"/>
    <x v="0"/>
    <x v="7"/>
    <x v="1"/>
  </r>
  <r>
    <x v="7"/>
    <x v="45"/>
    <x v="5"/>
    <x v="45"/>
    <x v="3"/>
    <x v="6"/>
    <n v="10"/>
    <x v="0"/>
    <x v="7"/>
    <x v="1"/>
  </r>
  <r>
    <x v="7"/>
    <x v="46"/>
    <x v="6"/>
    <x v="46"/>
    <x v="2"/>
    <x v="6"/>
    <n v="10"/>
    <x v="0"/>
    <x v="7"/>
    <x v="1"/>
  </r>
  <r>
    <x v="7"/>
    <x v="47"/>
    <x v="5"/>
    <x v="40"/>
    <x v="2"/>
    <x v="6"/>
    <n v="10"/>
    <x v="0"/>
    <x v="7"/>
    <x v="1"/>
  </r>
  <r>
    <x v="7"/>
    <x v="48"/>
    <x v="0"/>
    <x v="47"/>
    <x v="3"/>
    <x v="6"/>
    <n v="10"/>
    <x v="0"/>
    <x v="7"/>
    <x v="1"/>
  </r>
  <r>
    <x v="8"/>
    <x v="49"/>
    <x v="6"/>
    <x v="48"/>
    <x v="3"/>
    <x v="7"/>
    <n v="27"/>
    <x v="0"/>
    <x v="8"/>
    <x v="4"/>
  </r>
  <r>
    <x v="8"/>
    <x v="50"/>
    <x v="6"/>
    <x v="49"/>
    <x v="0"/>
    <x v="7"/>
    <n v="27"/>
    <x v="0"/>
    <x v="8"/>
    <x v="4"/>
  </r>
  <r>
    <x v="9"/>
    <x v="51"/>
    <x v="5"/>
    <x v="50"/>
    <x v="3"/>
    <x v="8"/>
    <n v="32"/>
    <x v="0"/>
    <x v="1"/>
    <x v="1"/>
  </r>
  <r>
    <x v="9"/>
    <x v="52"/>
    <x v="0"/>
    <x v="51"/>
    <x v="0"/>
    <x v="8"/>
    <n v="32"/>
    <x v="0"/>
    <x v="1"/>
    <x v="1"/>
  </r>
  <r>
    <x v="9"/>
    <x v="53"/>
    <x v="6"/>
    <x v="52"/>
    <x v="0"/>
    <x v="8"/>
    <n v="32"/>
    <x v="0"/>
    <x v="1"/>
    <x v="1"/>
  </r>
  <r>
    <x v="9"/>
    <x v="54"/>
    <x v="4"/>
    <x v="53"/>
    <x v="0"/>
    <x v="8"/>
    <n v="32"/>
    <x v="0"/>
    <x v="1"/>
    <x v="1"/>
  </r>
  <r>
    <x v="9"/>
    <x v="55"/>
    <x v="3"/>
    <x v="54"/>
    <x v="3"/>
    <x v="8"/>
    <n v="32"/>
    <x v="0"/>
    <x v="1"/>
    <x v="1"/>
  </r>
  <r>
    <x v="10"/>
    <x v="37"/>
    <x v="6"/>
    <x v="55"/>
    <x v="3"/>
    <x v="9"/>
    <n v="48"/>
    <x v="0"/>
    <x v="6"/>
    <x v="5"/>
  </r>
  <r>
    <x v="10"/>
    <x v="56"/>
    <x v="6"/>
    <x v="56"/>
    <x v="0"/>
    <x v="9"/>
    <n v="48"/>
    <x v="0"/>
    <x v="6"/>
    <x v="5"/>
  </r>
  <r>
    <x v="10"/>
    <x v="57"/>
    <x v="0"/>
    <x v="57"/>
    <x v="0"/>
    <x v="9"/>
    <n v="48"/>
    <x v="0"/>
    <x v="6"/>
    <x v="5"/>
  </r>
  <r>
    <x v="10"/>
    <x v="30"/>
    <x v="3"/>
    <x v="58"/>
    <x v="2"/>
    <x v="9"/>
    <n v="48"/>
    <x v="0"/>
    <x v="6"/>
    <x v="5"/>
  </r>
  <r>
    <x v="11"/>
    <x v="58"/>
    <x v="3"/>
    <x v="59"/>
    <x v="2"/>
    <x v="10"/>
    <n v="50"/>
    <x v="0"/>
    <x v="9"/>
    <x v="1"/>
  </r>
  <r>
    <x v="11"/>
    <x v="59"/>
    <x v="5"/>
    <x v="60"/>
    <x v="2"/>
    <x v="10"/>
    <n v="50"/>
    <x v="0"/>
    <x v="9"/>
    <x v="1"/>
  </r>
  <r>
    <x v="11"/>
    <x v="60"/>
    <x v="1"/>
    <x v="61"/>
    <x v="2"/>
    <x v="10"/>
    <n v="50"/>
    <x v="0"/>
    <x v="9"/>
    <x v="1"/>
  </r>
  <r>
    <x v="11"/>
    <x v="61"/>
    <x v="1"/>
    <x v="62"/>
    <x v="2"/>
    <x v="10"/>
    <n v="50"/>
    <x v="0"/>
    <x v="9"/>
    <x v="1"/>
  </r>
  <r>
    <x v="11"/>
    <x v="62"/>
    <x v="3"/>
    <x v="63"/>
    <x v="1"/>
    <x v="10"/>
    <n v="50"/>
    <x v="0"/>
    <x v="9"/>
    <x v="1"/>
  </r>
  <r>
    <x v="11"/>
    <x v="41"/>
    <x v="3"/>
    <x v="64"/>
    <x v="2"/>
    <x v="10"/>
    <n v="50"/>
    <x v="0"/>
    <x v="9"/>
    <x v="1"/>
  </r>
  <r>
    <x v="12"/>
    <x v="8"/>
    <x v="2"/>
    <x v="65"/>
    <x v="1"/>
    <x v="11"/>
    <n v="45"/>
    <x v="0"/>
    <x v="9"/>
    <x v="1"/>
  </r>
  <r>
    <x v="12"/>
    <x v="63"/>
    <x v="0"/>
    <x v="66"/>
    <x v="3"/>
    <x v="11"/>
    <n v="45"/>
    <x v="0"/>
    <x v="9"/>
    <x v="1"/>
  </r>
  <r>
    <x v="13"/>
    <x v="64"/>
    <x v="2"/>
    <x v="67"/>
    <x v="3"/>
    <x v="12"/>
    <n v="50"/>
    <x v="0"/>
    <x v="8"/>
    <x v="4"/>
  </r>
  <r>
    <x v="14"/>
    <x v="65"/>
    <x v="1"/>
    <x v="68"/>
    <x v="1"/>
    <x v="0"/>
    <n v="25"/>
    <x v="0"/>
    <x v="6"/>
    <x v="5"/>
  </r>
  <r>
    <x v="14"/>
    <x v="66"/>
    <x v="6"/>
    <x v="69"/>
    <x v="1"/>
    <x v="0"/>
    <n v="25"/>
    <x v="0"/>
    <x v="6"/>
    <x v="5"/>
  </r>
  <r>
    <x v="14"/>
    <x v="67"/>
    <x v="2"/>
    <x v="70"/>
    <x v="2"/>
    <x v="0"/>
    <n v="25"/>
    <x v="0"/>
    <x v="6"/>
    <x v="5"/>
  </r>
  <r>
    <x v="14"/>
    <x v="68"/>
    <x v="3"/>
    <x v="71"/>
    <x v="0"/>
    <x v="0"/>
    <n v="25"/>
    <x v="0"/>
    <x v="6"/>
    <x v="5"/>
  </r>
  <r>
    <x v="14"/>
    <x v="69"/>
    <x v="1"/>
    <x v="72"/>
    <x v="3"/>
    <x v="0"/>
    <n v="25"/>
    <x v="0"/>
    <x v="6"/>
    <x v="5"/>
  </r>
  <r>
    <x v="14"/>
    <x v="70"/>
    <x v="5"/>
    <x v="73"/>
    <x v="2"/>
    <x v="0"/>
    <n v="25"/>
    <x v="0"/>
    <x v="6"/>
    <x v="5"/>
  </r>
  <r>
    <x v="14"/>
    <x v="71"/>
    <x v="4"/>
    <x v="74"/>
    <x v="0"/>
    <x v="0"/>
    <n v="25"/>
    <x v="0"/>
    <x v="6"/>
    <x v="5"/>
  </r>
  <r>
    <x v="14"/>
    <x v="72"/>
    <x v="2"/>
    <x v="75"/>
    <x v="0"/>
    <x v="0"/>
    <n v="25"/>
    <x v="0"/>
    <x v="6"/>
    <x v="5"/>
  </r>
  <r>
    <x v="15"/>
    <x v="73"/>
    <x v="0"/>
    <x v="76"/>
    <x v="0"/>
    <x v="13"/>
    <n v="18"/>
    <x v="0"/>
    <x v="10"/>
    <x v="5"/>
  </r>
  <r>
    <x v="15"/>
    <x v="74"/>
    <x v="6"/>
    <x v="77"/>
    <x v="3"/>
    <x v="13"/>
    <n v="18"/>
    <x v="0"/>
    <x v="10"/>
    <x v="5"/>
  </r>
  <r>
    <x v="15"/>
    <x v="75"/>
    <x v="5"/>
    <x v="56"/>
    <x v="2"/>
    <x v="13"/>
    <n v="18"/>
    <x v="0"/>
    <x v="10"/>
    <x v="5"/>
  </r>
  <r>
    <x v="15"/>
    <x v="76"/>
    <x v="1"/>
    <x v="78"/>
    <x v="0"/>
    <x v="13"/>
    <n v="18"/>
    <x v="0"/>
    <x v="10"/>
    <x v="5"/>
  </r>
  <r>
    <x v="16"/>
    <x v="77"/>
    <x v="2"/>
    <x v="79"/>
    <x v="0"/>
    <x v="8"/>
    <n v="34"/>
    <x v="0"/>
    <x v="2"/>
    <x v="2"/>
  </r>
  <r>
    <x v="16"/>
    <x v="78"/>
    <x v="2"/>
    <x v="80"/>
    <x v="2"/>
    <x v="8"/>
    <n v="34"/>
    <x v="0"/>
    <x v="2"/>
    <x v="2"/>
  </r>
  <r>
    <x v="16"/>
    <x v="79"/>
    <x v="4"/>
    <x v="81"/>
    <x v="3"/>
    <x v="8"/>
    <n v="34"/>
    <x v="0"/>
    <x v="2"/>
    <x v="2"/>
  </r>
  <r>
    <x v="16"/>
    <x v="80"/>
    <x v="5"/>
    <x v="82"/>
    <x v="3"/>
    <x v="8"/>
    <n v="34"/>
    <x v="0"/>
    <x v="2"/>
    <x v="2"/>
  </r>
  <r>
    <x v="16"/>
    <x v="81"/>
    <x v="3"/>
    <x v="82"/>
    <x v="0"/>
    <x v="8"/>
    <n v="34"/>
    <x v="0"/>
    <x v="2"/>
    <x v="2"/>
  </r>
  <r>
    <x v="16"/>
    <x v="82"/>
    <x v="0"/>
    <x v="83"/>
    <x v="3"/>
    <x v="8"/>
    <n v="34"/>
    <x v="0"/>
    <x v="2"/>
    <x v="2"/>
  </r>
  <r>
    <x v="17"/>
    <x v="83"/>
    <x v="0"/>
    <x v="84"/>
    <x v="2"/>
    <x v="14"/>
    <n v="12"/>
    <x v="0"/>
    <x v="11"/>
    <x v="0"/>
  </r>
  <r>
    <x v="17"/>
    <x v="84"/>
    <x v="1"/>
    <x v="85"/>
    <x v="3"/>
    <x v="14"/>
    <n v="12"/>
    <x v="0"/>
    <x v="11"/>
    <x v="0"/>
  </r>
  <r>
    <x v="17"/>
    <x v="9"/>
    <x v="5"/>
    <x v="42"/>
    <x v="2"/>
    <x v="14"/>
    <n v="12"/>
    <x v="0"/>
    <x v="11"/>
    <x v="0"/>
  </r>
  <r>
    <x v="17"/>
    <x v="85"/>
    <x v="6"/>
    <x v="86"/>
    <x v="0"/>
    <x v="14"/>
    <n v="12"/>
    <x v="0"/>
    <x v="11"/>
    <x v="0"/>
  </r>
  <r>
    <x v="17"/>
    <x v="86"/>
    <x v="2"/>
    <x v="87"/>
    <x v="3"/>
    <x v="14"/>
    <n v="12"/>
    <x v="0"/>
    <x v="11"/>
    <x v="0"/>
  </r>
  <r>
    <x v="17"/>
    <x v="87"/>
    <x v="1"/>
    <x v="88"/>
    <x v="2"/>
    <x v="14"/>
    <n v="12"/>
    <x v="0"/>
    <x v="11"/>
    <x v="0"/>
  </r>
  <r>
    <x v="17"/>
    <x v="88"/>
    <x v="2"/>
    <x v="89"/>
    <x v="3"/>
    <x v="14"/>
    <n v="12"/>
    <x v="0"/>
    <x v="11"/>
    <x v="0"/>
  </r>
  <r>
    <x v="17"/>
    <x v="82"/>
    <x v="0"/>
    <x v="90"/>
    <x v="3"/>
    <x v="14"/>
    <n v="12"/>
    <x v="0"/>
    <x v="11"/>
    <x v="0"/>
  </r>
  <r>
    <x v="17"/>
    <x v="89"/>
    <x v="3"/>
    <x v="91"/>
    <x v="0"/>
    <x v="14"/>
    <n v="12"/>
    <x v="0"/>
    <x v="11"/>
    <x v="0"/>
  </r>
  <r>
    <x v="17"/>
    <x v="90"/>
    <x v="6"/>
    <x v="92"/>
    <x v="3"/>
    <x v="14"/>
    <n v="12"/>
    <x v="0"/>
    <x v="11"/>
    <x v="0"/>
  </r>
  <r>
    <x v="18"/>
    <x v="91"/>
    <x v="2"/>
    <x v="93"/>
    <x v="3"/>
    <x v="15"/>
    <n v="13"/>
    <x v="0"/>
    <x v="12"/>
    <x v="6"/>
  </r>
  <r>
    <x v="18"/>
    <x v="92"/>
    <x v="4"/>
    <x v="94"/>
    <x v="3"/>
    <x v="15"/>
    <n v="13"/>
    <x v="0"/>
    <x v="12"/>
    <x v="6"/>
  </r>
  <r>
    <x v="18"/>
    <x v="93"/>
    <x v="1"/>
    <x v="95"/>
    <x v="2"/>
    <x v="15"/>
    <n v="13"/>
    <x v="0"/>
    <x v="12"/>
    <x v="6"/>
  </r>
  <r>
    <x v="18"/>
    <x v="94"/>
    <x v="5"/>
    <x v="96"/>
    <x v="2"/>
    <x v="15"/>
    <n v="13"/>
    <x v="0"/>
    <x v="12"/>
    <x v="6"/>
  </r>
  <r>
    <x v="19"/>
    <x v="95"/>
    <x v="5"/>
    <x v="97"/>
    <x v="3"/>
    <x v="16"/>
    <n v="36"/>
    <x v="0"/>
    <x v="4"/>
    <x v="4"/>
  </r>
  <r>
    <x v="19"/>
    <x v="96"/>
    <x v="4"/>
    <x v="93"/>
    <x v="0"/>
    <x v="16"/>
    <n v="36"/>
    <x v="0"/>
    <x v="4"/>
    <x v="4"/>
  </r>
  <r>
    <x v="19"/>
    <x v="97"/>
    <x v="1"/>
    <x v="98"/>
    <x v="1"/>
    <x v="16"/>
    <n v="36"/>
    <x v="0"/>
    <x v="4"/>
    <x v="4"/>
  </r>
  <r>
    <x v="19"/>
    <x v="98"/>
    <x v="2"/>
    <x v="99"/>
    <x v="3"/>
    <x v="16"/>
    <n v="36"/>
    <x v="0"/>
    <x v="4"/>
    <x v="4"/>
  </r>
  <r>
    <x v="19"/>
    <x v="99"/>
    <x v="4"/>
    <x v="100"/>
    <x v="2"/>
    <x v="16"/>
    <n v="36"/>
    <x v="0"/>
    <x v="4"/>
    <x v="4"/>
  </r>
  <r>
    <x v="19"/>
    <x v="100"/>
    <x v="2"/>
    <x v="101"/>
    <x v="3"/>
    <x v="16"/>
    <n v="36"/>
    <x v="0"/>
    <x v="4"/>
    <x v="4"/>
  </r>
  <r>
    <x v="20"/>
    <x v="101"/>
    <x v="2"/>
    <x v="102"/>
    <x v="3"/>
    <x v="17"/>
    <n v="14"/>
    <x v="0"/>
    <x v="13"/>
    <x v="7"/>
  </r>
  <r>
    <x v="20"/>
    <x v="102"/>
    <x v="0"/>
    <x v="103"/>
    <x v="0"/>
    <x v="17"/>
    <n v="14"/>
    <x v="0"/>
    <x v="13"/>
    <x v="7"/>
  </r>
  <r>
    <x v="20"/>
    <x v="103"/>
    <x v="4"/>
    <x v="104"/>
    <x v="2"/>
    <x v="17"/>
    <n v="14"/>
    <x v="0"/>
    <x v="13"/>
    <x v="7"/>
  </r>
  <r>
    <x v="20"/>
    <x v="78"/>
    <x v="2"/>
    <x v="105"/>
    <x v="2"/>
    <x v="17"/>
    <n v="14"/>
    <x v="0"/>
    <x v="13"/>
    <x v="7"/>
  </r>
  <r>
    <x v="20"/>
    <x v="104"/>
    <x v="5"/>
    <x v="106"/>
    <x v="0"/>
    <x v="17"/>
    <n v="14"/>
    <x v="0"/>
    <x v="13"/>
    <x v="7"/>
  </r>
  <r>
    <x v="20"/>
    <x v="105"/>
    <x v="1"/>
    <x v="107"/>
    <x v="3"/>
    <x v="17"/>
    <n v="14"/>
    <x v="0"/>
    <x v="13"/>
    <x v="7"/>
  </r>
  <r>
    <x v="21"/>
    <x v="106"/>
    <x v="6"/>
    <x v="88"/>
    <x v="0"/>
    <x v="18"/>
    <n v="88"/>
    <x v="1"/>
    <x v="7"/>
    <x v="1"/>
  </r>
  <r>
    <x v="21"/>
    <x v="107"/>
    <x v="0"/>
    <x v="108"/>
    <x v="0"/>
    <x v="18"/>
    <n v="88"/>
    <x v="1"/>
    <x v="7"/>
    <x v="1"/>
  </r>
  <r>
    <x v="21"/>
    <x v="108"/>
    <x v="5"/>
    <x v="109"/>
    <x v="2"/>
    <x v="18"/>
    <n v="88"/>
    <x v="1"/>
    <x v="7"/>
    <x v="1"/>
  </r>
  <r>
    <x v="21"/>
    <x v="78"/>
    <x v="2"/>
    <x v="110"/>
    <x v="3"/>
    <x v="18"/>
    <n v="88"/>
    <x v="1"/>
    <x v="7"/>
    <x v="1"/>
  </r>
  <r>
    <x v="21"/>
    <x v="109"/>
    <x v="0"/>
    <x v="111"/>
    <x v="3"/>
    <x v="18"/>
    <n v="88"/>
    <x v="1"/>
    <x v="7"/>
    <x v="1"/>
  </r>
  <r>
    <x v="21"/>
    <x v="110"/>
    <x v="2"/>
    <x v="95"/>
    <x v="2"/>
    <x v="18"/>
    <n v="88"/>
    <x v="1"/>
    <x v="7"/>
    <x v="1"/>
  </r>
  <r>
    <x v="21"/>
    <x v="111"/>
    <x v="4"/>
    <x v="112"/>
    <x v="2"/>
    <x v="18"/>
    <n v="88"/>
    <x v="1"/>
    <x v="7"/>
    <x v="1"/>
  </r>
  <r>
    <x v="21"/>
    <x v="112"/>
    <x v="1"/>
    <x v="113"/>
    <x v="0"/>
    <x v="18"/>
    <n v="88"/>
    <x v="1"/>
    <x v="7"/>
    <x v="1"/>
  </r>
  <r>
    <x v="22"/>
    <x v="113"/>
    <x v="5"/>
    <x v="114"/>
    <x v="3"/>
    <x v="8"/>
    <n v="35"/>
    <x v="0"/>
    <x v="6"/>
    <x v="5"/>
  </r>
  <r>
    <x v="22"/>
    <x v="114"/>
    <x v="2"/>
    <x v="115"/>
    <x v="3"/>
    <x v="8"/>
    <n v="35"/>
    <x v="0"/>
    <x v="6"/>
    <x v="5"/>
  </r>
  <r>
    <x v="22"/>
    <x v="115"/>
    <x v="3"/>
    <x v="116"/>
    <x v="2"/>
    <x v="8"/>
    <n v="35"/>
    <x v="0"/>
    <x v="6"/>
    <x v="5"/>
  </r>
  <r>
    <x v="23"/>
    <x v="116"/>
    <x v="5"/>
    <x v="117"/>
    <x v="1"/>
    <x v="19"/>
    <n v="23"/>
    <x v="0"/>
    <x v="0"/>
    <x v="0"/>
  </r>
  <r>
    <x v="23"/>
    <x v="117"/>
    <x v="2"/>
    <x v="118"/>
    <x v="1"/>
    <x v="19"/>
    <n v="23"/>
    <x v="0"/>
    <x v="0"/>
    <x v="0"/>
  </r>
  <r>
    <x v="23"/>
    <x v="118"/>
    <x v="0"/>
    <x v="119"/>
    <x v="1"/>
    <x v="19"/>
    <n v="23"/>
    <x v="0"/>
    <x v="0"/>
    <x v="0"/>
  </r>
  <r>
    <x v="23"/>
    <x v="119"/>
    <x v="5"/>
    <x v="120"/>
    <x v="0"/>
    <x v="19"/>
    <n v="23"/>
    <x v="0"/>
    <x v="0"/>
    <x v="0"/>
  </r>
  <r>
    <x v="23"/>
    <x v="120"/>
    <x v="3"/>
    <x v="121"/>
    <x v="3"/>
    <x v="19"/>
    <n v="23"/>
    <x v="0"/>
    <x v="0"/>
    <x v="0"/>
  </r>
  <r>
    <x v="23"/>
    <x v="121"/>
    <x v="1"/>
    <x v="122"/>
    <x v="2"/>
    <x v="19"/>
    <n v="23"/>
    <x v="0"/>
    <x v="0"/>
    <x v="0"/>
  </r>
  <r>
    <x v="24"/>
    <x v="122"/>
    <x v="6"/>
    <x v="123"/>
    <x v="2"/>
    <x v="20"/>
    <n v="46"/>
    <x v="0"/>
    <x v="6"/>
    <x v="5"/>
  </r>
  <r>
    <x v="24"/>
    <x v="123"/>
    <x v="3"/>
    <x v="124"/>
    <x v="0"/>
    <x v="20"/>
    <n v="46"/>
    <x v="0"/>
    <x v="6"/>
    <x v="5"/>
  </r>
  <r>
    <x v="24"/>
    <x v="124"/>
    <x v="5"/>
    <x v="125"/>
    <x v="3"/>
    <x v="20"/>
    <n v="46"/>
    <x v="0"/>
    <x v="6"/>
    <x v="5"/>
  </r>
  <r>
    <x v="24"/>
    <x v="125"/>
    <x v="2"/>
    <x v="126"/>
    <x v="3"/>
    <x v="20"/>
    <n v="46"/>
    <x v="0"/>
    <x v="6"/>
    <x v="5"/>
  </r>
  <r>
    <x v="24"/>
    <x v="126"/>
    <x v="2"/>
    <x v="127"/>
    <x v="3"/>
    <x v="20"/>
    <n v="46"/>
    <x v="0"/>
    <x v="6"/>
    <x v="5"/>
  </r>
  <r>
    <x v="25"/>
    <x v="127"/>
    <x v="6"/>
    <x v="128"/>
    <x v="3"/>
    <x v="0"/>
    <n v="26"/>
    <x v="0"/>
    <x v="6"/>
    <x v="5"/>
  </r>
  <r>
    <x v="25"/>
    <x v="128"/>
    <x v="4"/>
    <x v="129"/>
    <x v="2"/>
    <x v="0"/>
    <n v="26"/>
    <x v="0"/>
    <x v="6"/>
    <x v="5"/>
  </r>
  <r>
    <x v="25"/>
    <x v="129"/>
    <x v="4"/>
    <x v="6"/>
    <x v="3"/>
    <x v="0"/>
    <n v="26"/>
    <x v="0"/>
    <x v="6"/>
    <x v="5"/>
  </r>
  <r>
    <x v="25"/>
    <x v="130"/>
    <x v="1"/>
    <x v="130"/>
    <x v="2"/>
    <x v="0"/>
    <n v="26"/>
    <x v="0"/>
    <x v="6"/>
    <x v="5"/>
  </r>
  <r>
    <x v="26"/>
    <x v="131"/>
    <x v="6"/>
    <x v="131"/>
    <x v="0"/>
    <x v="21"/>
    <n v="38"/>
    <x v="0"/>
    <x v="14"/>
    <x v="8"/>
  </r>
  <r>
    <x v="26"/>
    <x v="132"/>
    <x v="0"/>
    <x v="132"/>
    <x v="2"/>
    <x v="21"/>
    <n v="38"/>
    <x v="0"/>
    <x v="14"/>
    <x v="8"/>
  </r>
  <r>
    <x v="26"/>
    <x v="133"/>
    <x v="1"/>
    <x v="133"/>
    <x v="2"/>
    <x v="21"/>
    <n v="38"/>
    <x v="0"/>
    <x v="14"/>
    <x v="8"/>
  </r>
  <r>
    <x v="26"/>
    <x v="134"/>
    <x v="4"/>
    <x v="134"/>
    <x v="3"/>
    <x v="21"/>
    <n v="38"/>
    <x v="0"/>
    <x v="14"/>
    <x v="8"/>
  </r>
  <r>
    <x v="27"/>
    <x v="118"/>
    <x v="0"/>
    <x v="135"/>
    <x v="2"/>
    <x v="18"/>
    <n v="84"/>
    <x v="1"/>
    <x v="15"/>
    <x v="3"/>
  </r>
  <r>
    <x v="27"/>
    <x v="135"/>
    <x v="3"/>
    <x v="136"/>
    <x v="0"/>
    <x v="18"/>
    <n v="84"/>
    <x v="1"/>
    <x v="15"/>
    <x v="3"/>
  </r>
  <r>
    <x v="27"/>
    <x v="136"/>
    <x v="0"/>
    <x v="137"/>
    <x v="1"/>
    <x v="18"/>
    <n v="84"/>
    <x v="1"/>
    <x v="15"/>
    <x v="3"/>
  </r>
  <r>
    <x v="27"/>
    <x v="137"/>
    <x v="2"/>
    <x v="138"/>
    <x v="1"/>
    <x v="18"/>
    <n v="84"/>
    <x v="1"/>
    <x v="15"/>
    <x v="3"/>
  </r>
  <r>
    <x v="27"/>
    <x v="138"/>
    <x v="1"/>
    <x v="139"/>
    <x v="1"/>
    <x v="18"/>
    <n v="84"/>
    <x v="1"/>
    <x v="15"/>
    <x v="3"/>
  </r>
  <r>
    <x v="27"/>
    <x v="139"/>
    <x v="0"/>
    <x v="140"/>
    <x v="1"/>
    <x v="18"/>
    <n v="84"/>
    <x v="1"/>
    <x v="15"/>
    <x v="3"/>
  </r>
  <r>
    <x v="27"/>
    <x v="140"/>
    <x v="3"/>
    <x v="141"/>
    <x v="3"/>
    <x v="18"/>
    <n v="84"/>
    <x v="1"/>
    <x v="15"/>
    <x v="3"/>
  </r>
  <r>
    <x v="28"/>
    <x v="141"/>
    <x v="2"/>
    <x v="142"/>
    <x v="3"/>
    <x v="1"/>
    <n v="41"/>
    <x v="0"/>
    <x v="1"/>
    <x v="1"/>
  </r>
  <r>
    <x v="28"/>
    <x v="142"/>
    <x v="5"/>
    <x v="143"/>
    <x v="3"/>
    <x v="1"/>
    <n v="41"/>
    <x v="0"/>
    <x v="1"/>
    <x v="1"/>
  </r>
  <r>
    <x v="28"/>
    <x v="143"/>
    <x v="3"/>
    <x v="7"/>
    <x v="0"/>
    <x v="1"/>
    <n v="41"/>
    <x v="0"/>
    <x v="1"/>
    <x v="1"/>
  </r>
  <r>
    <x v="28"/>
    <x v="144"/>
    <x v="3"/>
    <x v="144"/>
    <x v="3"/>
    <x v="1"/>
    <n v="41"/>
    <x v="0"/>
    <x v="1"/>
    <x v="1"/>
  </r>
  <r>
    <x v="28"/>
    <x v="145"/>
    <x v="5"/>
    <x v="145"/>
    <x v="3"/>
    <x v="1"/>
    <n v="41"/>
    <x v="0"/>
    <x v="1"/>
    <x v="1"/>
  </r>
  <r>
    <x v="29"/>
    <x v="146"/>
    <x v="3"/>
    <x v="46"/>
    <x v="0"/>
    <x v="10"/>
    <n v="51"/>
    <x v="0"/>
    <x v="6"/>
    <x v="5"/>
  </r>
  <r>
    <x v="29"/>
    <x v="37"/>
    <x v="6"/>
    <x v="146"/>
    <x v="2"/>
    <x v="10"/>
    <n v="51"/>
    <x v="0"/>
    <x v="6"/>
    <x v="5"/>
  </r>
  <r>
    <x v="29"/>
    <x v="37"/>
    <x v="6"/>
    <x v="147"/>
    <x v="2"/>
    <x v="10"/>
    <n v="51"/>
    <x v="0"/>
    <x v="6"/>
    <x v="5"/>
  </r>
  <r>
    <x v="29"/>
    <x v="147"/>
    <x v="5"/>
    <x v="148"/>
    <x v="1"/>
    <x v="10"/>
    <n v="51"/>
    <x v="0"/>
    <x v="6"/>
    <x v="5"/>
  </r>
  <r>
    <x v="30"/>
    <x v="148"/>
    <x v="2"/>
    <x v="149"/>
    <x v="2"/>
    <x v="22"/>
    <n v="35"/>
    <x v="0"/>
    <x v="4"/>
    <x v="4"/>
  </r>
  <r>
    <x v="30"/>
    <x v="149"/>
    <x v="3"/>
    <x v="150"/>
    <x v="0"/>
    <x v="22"/>
    <n v="35"/>
    <x v="0"/>
    <x v="4"/>
    <x v="4"/>
  </r>
  <r>
    <x v="30"/>
    <x v="150"/>
    <x v="4"/>
    <x v="151"/>
    <x v="1"/>
    <x v="22"/>
    <n v="35"/>
    <x v="0"/>
    <x v="4"/>
    <x v="4"/>
  </r>
  <r>
    <x v="30"/>
    <x v="151"/>
    <x v="3"/>
    <x v="152"/>
    <x v="3"/>
    <x v="22"/>
    <n v="35"/>
    <x v="0"/>
    <x v="4"/>
    <x v="4"/>
  </r>
  <r>
    <x v="30"/>
    <x v="152"/>
    <x v="5"/>
    <x v="153"/>
    <x v="2"/>
    <x v="22"/>
    <n v="35"/>
    <x v="0"/>
    <x v="4"/>
    <x v="4"/>
  </r>
  <r>
    <x v="30"/>
    <x v="153"/>
    <x v="2"/>
    <x v="154"/>
    <x v="3"/>
    <x v="22"/>
    <n v="35"/>
    <x v="0"/>
    <x v="4"/>
    <x v="4"/>
  </r>
  <r>
    <x v="30"/>
    <x v="154"/>
    <x v="4"/>
    <x v="155"/>
    <x v="2"/>
    <x v="22"/>
    <n v="35"/>
    <x v="0"/>
    <x v="4"/>
    <x v="4"/>
  </r>
  <r>
    <x v="30"/>
    <x v="155"/>
    <x v="5"/>
    <x v="156"/>
    <x v="2"/>
    <x v="22"/>
    <n v="35"/>
    <x v="0"/>
    <x v="4"/>
    <x v="4"/>
  </r>
  <r>
    <x v="31"/>
    <x v="156"/>
    <x v="1"/>
    <x v="157"/>
    <x v="3"/>
    <x v="23"/>
    <n v="54"/>
    <x v="0"/>
    <x v="16"/>
    <x v="1"/>
  </r>
  <r>
    <x v="31"/>
    <x v="57"/>
    <x v="0"/>
    <x v="158"/>
    <x v="1"/>
    <x v="23"/>
    <n v="54"/>
    <x v="0"/>
    <x v="16"/>
    <x v="1"/>
  </r>
  <r>
    <x v="31"/>
    <x v="157"/>
    <x v="5"/>
    <x v="159"/>
    <x v="3"/>
    <x v="23"/>
    <n v="54"/>
    <x v="0"/>
    <x v="16"/>
    <x v="1"/>
  </r>
  <r>
    <x v="31"/>
    <x v="158"/>
    <x v="4"/>
    <x v="160"/>
    <x v="3"/>
    <x v="23"/>
    <n v="54"/>
    <x v="0"/>
    <x v="16"/>
    <x v="1"/>
  </r>
  <r>
    <x v="31"/>
    <x v="159"/>
    <x v="1"/>
    <x v="161"/>
    <x v="2"/>
    <x v="23"/>
    <n v="54"/>
    <x v="0"/>
    <x v="16"/>
    <x v="1"/>
  </r>
  <r>
    <x v="31"/>
    <x v="160"/>
    <x v="2"/>
    <x v="162"/>
    <x v="0"/>
    <x v="23"/>
    <n v="54"/>
    <x v="0"/>
    <x v="16"/>
    <x v="1"/>
  </r>
  <r>
    <x v="31"/>
    <x v="140"/>
    <x v="3"/>
    <x v="163"/>
    <x v="0"/>
    <x v="23"/>
    <n v="54"/>
    <x v="0"/>
    <x v="16"/>
    <x v="1"/>
  </r>
  <r>
    <x v="32"/>
    <x v="161"/>
    <x v="6"/>
    <x v="114"/>
    <x v="3"/>
    <x v="24"/>
    <n v="37"/>
    <x v="0"/>
    <x v="17"/>
    <x v="3"/>
  </r>
  <r>
    <x v="32"/>
    <x v="162"/>
    <x v="2"/>
    <x v="164"/>
    <x v="3"/>
    <x v="24"/>
    <n v="37"/>
    <x v="0"/>
    <x v="17"/>
    <x v="3"/>
  </r>
  <r>
    <x v="32"/>
    <x v="57"/>
    <x v="0"/>
    <x v="165"/>
    <x v="3"/>
    <x v="24"/>
    <n v="37"/>
    <x v="0"/>
    <x v="17"/>
    <x v="3"/>
  </r>
  <r>
    <x v="32"/>
    <x v="163"/>
    <x v="3"/>
    <x v="166"/>
    <x v="0"/>
    <x v="24"/>
    <n v="37"/>
    <x v="0"/>
    <x v="17"/>
    <x v="3"/>
  </r>
  <r>
    <x v="32"/>
    <x v="164"/>
    <x v="5"/>
    <x v="167"/>
    <x v="1"/>
    <x v="24"/>
    <n v="37"/>
    <x v="0"/>
    <x v="17"/>
    <x v="3"/>
  </r>
  <r>
    <x v="32"/>
    <x v="165"/>
    <x v="2"/>
    <x v="168"/>
    <x v="2"/>
    <x v="24"/>
    <n v="37"/>
    <x v="0"/>
    <x v="17"/>
    <x v="3"/>
  </r>
  <r>
    <x v="32"/>
    <x v="166"/>
    <x v="6"/>
    <x v="169"/>
    <x v="2"/>
    <x v="24"/>
    <n v="37"/>
    <x v="0"/>
    <x v="17"/>
    <x v="3"/>
  </r>
  <r>
    <x v="33"/>
    <x v="167"/>
    <x v="5"/>
    <x v="170"/>
    <x v="3"/>
    <x v="9"/>
    <n v="49"/>
    <x v="0"/>
    <x v="18"/>
    <x v="0"/>
  </r>
  <r>
    <x v="33"/>
    <x v="168"/>
    <x v="0"/>
    <x v="171"/>
    <x v="0"/>
    <x v="9"/>
    <n v="49"/>
    <x v="0"/>
    <x v="18"/>
    <x v="0"/>
  </r>
  <r>
    <x v="33"/>
    <x v="169"/>
    <x v="0"/>
    <x v="172"/>
    <x v="2"/>
    <x v="9"/>
    <n v="49"/>
    <x v="0"/>
    <x v="18"/>
    <x v="0"/>
  </r>
  <r>
    <x v="33"/>
    <x v="170"/>
    <x v="5"/>
    <x v="173"/>
    <x v="1"/>
    <x v="9"/>
    <n v="49"/>
    <x v="0"/>
    <x v="18"/>
    <x v="0"/>
  </r>
  <r>
    <x v="33"/>
    <x v="171"/>
    <x v="5"/>
    <x v="174"/>
    <x v="3"/>
    <x v="9"/>
    <n v="49"/>
    <x v="0"/>
    <x v="18"/>
    <x v="0"/>
  </r>
  <r>
    <x v="33"/>
    <x v="172"/>
    <x v="5"/>
    <x v="175"/>
    <x v="0"/>
    <x v="9"/>
    <n v="49"/>
    <x v="0"/>
    <x v="18"/>
    <x v="0"/>
  </r>
  <r>
    <x v="34"/>
    <x v="173"/>
    <x v="5"/>
    <x v="176"/>
    <x v="3"/>
    <x v="9"/>
    <n v="46"/>
    <x v="0"/>
    <x v="19"/>
    <x v="6"/>
  </r>
  <r>
    <x v="34"/>
    <x v="174"/>
    <x v="6"/>
    <x v="177"/>
    <x v="1"/>
    <x v="9"/>
    <n v="46"/>
    <x v="0"/>
    <x v="19"/>
    <x v="6"/>
  </r>
  <r>
    <x v="34"/>
    <x v="175"/>
    <x v="3"/>
    <x v="178"/>
    <x v="0"/>
    <x v="9"/>
    <n v="46"/>
    <x v="0"/>
    <x v="19"/>
    <x v="6"/>
  </r>
  <r>
    <x v="34"/>
    <x v="176"/>
    <x v="0"/>
    <x v="179"/>
    <x v="2"/>
    <x v="9"/>
    <n v="46"/>
    <x v="0"/>
    <x v="19"/>
    <x v="6"/>
  </r>
  <r>
    <x v="34"/>
    <x v="51"/>
    <x v="5"/>
    <x v="180"/>
    <x v="2"/>
    <x v="9"/>
    <n v="46"/>
    <x v="0"/>
    <x v="19"/>
    <x v="6"/>
  </r>
  <r>
    <x v="34"/>
    <x v="177"/>
    <x v="6"/>
    <x v="181"/>
    <x v="2"/>
    <x v="9"/>
    <n v="46"/>
    <x v="0"/>
    <x v="19"/>
    <x v="6"/>
  </r>
  <r>
    <x v="34"/>
    <x v="178"/>
    <x v="1"/>
    <x v="181"/>
    <x v="0"/>
    <x v="9"/>
    <n v="46"/>
    <x v="0"/>
    <x v="19"/>
    <x v="6"/>
  </r>
  <r>
    <x v="34"/>
    <x v="43"/>
    <x v="2"/>
    <x v="182"/>
    <x v="1"/>
    <x v="9"/>
    <n v="46"/>
    <x v="0"/>
    <x v="19"/>
    <x v="6"/>
  </r>
  <r>
    <x v="35"/>
    <x v="179"/>
    <x v="4"/>
    <x v="183"/>
    <x v="3"/>
    <x v="1"/>
    <n v="41"/>
    <x v="0"/>
    <x v="9"/>
    <x v="1"/>
  </r>
  <r>
    <x v="35"/>
    <x v="60"/>
    <x v="1"/>
    <x v="184"/>
    <x v="3"/>
    <x v="1"/>
    <n v="41"/>
    <x v="0"/>
    <x v="9"/>
    <x v="1"/>
  </r>
  <r>
    <x v="35"/>
    <x v="180"/>
    <x v="2"/>
    <x v="185"/>
    <x v="3"/>
    <x v="1"/>
    <n v="41"/>
    <x v="0"/>
    <x v="9"/>
    <x v="1"/>
  </r>
  <r>
    <x v="36"/>
    <x v="181"/>
    <x v="6"/>
    <x v="186"/>
    <x v="3"/>
    <x v="20"/>
    <n v="44"/>
    <x v="0"/>
    <x v="9"/>
    <x v="1"/>
  </r>
  <r>
    <x v="36"/>
    <x v="182"/>
    <x v="3"/>
    <x v="128"/>
    <x v="3"/>
    <x v="20"/>
    <n v="44"/>
    <x v="0"/>
    <x v="9"/>
    <x v="1"/>
  </r>
  <r>
    <x v="37"/>
    <x v="183"/>
    <x v="0"/>
    <x v="171"/>
    <x v="3"/>
    <x v="20"/>
    <n v="40"/>
    <x v="0"/>
    <x v="1"/>
    <x v="1"/>
  </r>
  <r>
    <x v="37"/>
    <x v="157"/>
    <x v="5"/>
    <x v="187"/>
    <x v="2"/>
    <x v="20"/>
    <n v="40"/>
    <x v="0"/>
    <x v="1"/>
    <x v="1"/>
  </r>
  <r>
    <x v="37"/>
    <x v="184"/>
    <x v="1"/>
    <x v="188"/>
    <x v="2"/>
    <x v="20"/>
    <n v="40"/>
    <x v="0"/>
    <x v="1"/>
    <x v="1"/>
  </r>
  <r>
    <x v="37"/>
    <x v="185"/>
    <x v="1"/>
    <x v="189"/>
    <x v="0"/>
    <x v="20"/>
    <n v="40"/>
    <x v="0"/>
    <x v="1"/>
    <x v="1"/>
  </r>
  <r>
    <x v="37"/>
    <x v="16"/>
    <x v="2"/>
    <x v="190"/>
    <x v="3"/>
    <x v="20"/>
    <n v="40"/>
    <x v="0"/>
    <x v="1"/>
    <x v="1"/>
  </r>
  <r>
    <x v="37"/>
    <x v="31"/>
    <x v="5"/>
    <x v="191"/>
    <x v="2"/>
    <x v="20"/>
    <n v="40"/>
    <x v="0"/>
    <x v="1"/>
    <x v="1"/>
  </r>
  <r>
    <x v="38"/>
    <x v="186"/>
    <x v="4"/>
    <x v="192"/>
    <x v="0"/>
    <x v="0"/>
    <n v="28"/>
    <x v="0"/>
    <x v="20"/>
    <x v="5"/>
  </r>
  <r>
    <x v="38"/>
    <x v="187"/>
    <x v="5"/>
    <x v="193"/>
    <x v="2"/>
    <x v="0"/>
    <n v="28"/>
    <x v="0"/>
    <x v="20"/>
    <x v="5"/>
  </r>
  <r>
    <x v="38"/>
    <x v="188"/>
    <x v="5"/>
    <x v="194"/>
    <x v="3"/>
    <x v="0"/>
    <n v="28"/>
    <x v="0"/>
    <x v="20"/>
    <x v="5"/>
  </r>
  <r>
    <x v="39"/>
    <x v="189"/>
    <x v="2"/>
    <x v="84"/>
    <x v="0"/>
    <x v="9"/>
    <n v="53"/>
    <x v="0"/>
    <x v="4"/>
    <x v="4"/>
  </r>
  <r>
    <x v="39"/>
    <x v="6"/>
    <x v="4"/>
    <x v="195"/>
    <x v="3"/>
    <x v="9"/>
    <n v="53"/>
    <x v="0"/>
    <x v="4"/>
    <x v="4"/>
  </r>
  <r>
    <x v="39"/>
    <x v="190"/>
    <x v="1"/>
    <x v="196"/>
    <x v="2"/>
    <x v="9"/>
    <n v="53"/>
    <x v="0"/>
    <x v="4"/>
    <x v="4"/>
  </r>
  <r>
    <x v="40"/>
    <x v="175"/>
    <x v="3"/>
    <x v="197"/>
    <x v="3"/>
    <x v="2"/>
    <n v="65"/>
    <x v="1"/>
    <x v="14"/>
    <x v="8"/>
  </r>
  <r>
    <x v="40"/>
    <x v="168"/>
    <x v="0"/>
    <x v="198"/>
    <x v="0"/>
    <x v="2"/>
    <n v="65"/>
    <x v="1"/>
    <x v="14"/>
    <x v="8"/>
  </r>
  <r>
    <x v="40"/>
    <x v="191"/>
    <x v="6"/>
    <x v="199"/>
    <x v="0"/>
    <x v="2"/>
    <n v="65"/>
    <x v="1"/>
    <x v="14"/>
    <x v="8"/>
  </r>
  <r>
    <x v="40"/>
    <x v="85"/>
    <x v="6"/>
    <x v="200"/>
    <x v="2"/>
    <x v="2"/>
    <n v="65"/>
    <x v="1"/>
    <x v="14"/>
    <x v="8"/>
  </r>
  <r>
    <x v="40"/>
    <x v="192"/>
    <x v="3"/>
    <x v="201"/>
    <x v="2"/>
    <x v="2"/>
    <n v="65"/>
    <x v="1"/>
    <x v="14"/>
    <x v="8"/>
  </r>
  <r>
    <x v="40"/>
    <x v="154"/>
    <x v="4"/>
    <x v="202"/>
    <x v="1"/>
    <x v="2"/>
    <n v="65"/>
    <x v="1"/>
    <x v="14"/>
    <x v="8"/>
  </r>
  <r>
    <x v="40"/>
    <x v="193"/>
    <x v="4"/>
    <x v="0"/>
    <x v="0"/>
    <x v="2"/>
    <n v="65"/>
    <x v="1"/>
    <x v="14"/>
    <x v="8"/>
  </r>
  <r>
    <x v="40"/>
    <x v="194"/>
    <x v="4"/>
    <x v="203"/>
    <x v="0"/>
    <x v="2"/>
    <n v="65"/>
    <x v="1"/>
    <x v="14"/>
    <x v="8"/>
  </r>
  <r>
    <x v="41"/>
    <x v="74"/>
    <x v="6"/>
    <x v="204"/>
    <x v="3"/>
    <x v="10"/>
    <n v="51"/>
    <x v="0"/>
    <x v="6"/>
    <x v="5"/>
  </r>
  <r>
    <x v="41"/>
    <x v="195"/>
    <x v="1"/>
    <x v="205"/>
    <x v="0"/>
    <x v="10"/>
    <n v="51"/>
    <x v="0"/>
    <x v="6"/>
    <x v="5"/>
  </r>
  <r>
    <x v="41"/>
    <x v="196"/>
    <x v="3"/>
    <x v="206"/>
    <x v="3"/>
    <x v="10"/>
    <n v="51"/>
    <x v="0"/>
    <x v="6"/>
    <x v="5"/>
  </r>
  <r>
    <x v="41"/>
    <x v="197"/>
    <x v="4"/>
    <x v="207"/>
    <x v="2"/>
    <x v="10"/>
    <n v="51"/>
    <x v="0"/>
    <x v="6"/>
    <x v="5"/>
  </r>
  <r>
    <x v="41"/>
    <x v="198"/>
    <x v="2"/>
    <x v="208"/>
    <x v="3"/>
    <x v="10"/>
    <n v="51"/>
    <x v="0"/>
    <x v="6"/>
    <x v="5"/>
  </r>
  <r>
    <x v="41"/>
    <x v="199"/>
    <x v="0"/>
    <x v="209"/>
    <x v="3"/>
    <x v="10"/>
    <n v="51"/>
    <x v="0"/>
    <x v="6"/>
    <x v="5"/>
  </r>
  <r>
    <x v="42"/>
    <x v="200"/>
    <x v="1"/>
    <x v="210"/>
    <x v="2"/>
    <x v="19"/>
    <n v="26"/>
    <x v="0"/>
    <x v="0"/>
    <x v="0"/>
  </r>
  <r>
    <x v="42"/>
    <x v="121"/>
    <x v="1"/>
    <x v="211"/>
    <x v="0"/>
    <x v="19"/>
    <n v="26"/>
    <x v="0"/>
    <x v="0"/>
    <x v="0"/>
  </r>
  <r>
    <x v="42"/>
    <x v="50"/>
    <x v="6"/>
    <x v="212"/>
    <x v="1"/>
    <x v="19"/>
    <n v="26"/>
    <x v="0"/>
    <x v="0"/>
    <x v="0"/>
  </r>
  <r>
    <x v="42"/>
    <x v="201"/>
    <x v="6"/>
    <x v="213"/>
    <x v="3"/>
    <x v="19"/>
    <n v="26"/>
    <x v="0"/>
    <x v="0"/>
    <x v="0"/>
  </r>
  <r>
    <x v="42"/>
    <x v="202"/>
    <x v="4"/>
    <x v="55"/>
    <x v="2"/>
    <x v="19"/>
    <n v="26"/>
    <x v="0"/>
    <x v="0"/>
    <x v="0"/>
  </r>
  <r>
    <x v="42"/>
    <x v="203"/>
    <x v="3"/>
    <x v="214"/>
    <x v="1"/>
    <x v="19"/>
    <n v="26"/>
    <x v="0"/>
    <x v="0"/>
    <x v="0"/>
  </r>
  <r>
    <x v="42"/>
    <x v="204"/>
    <x v="1"/>
    <x v="215"/>
    <x v="3"/>
    <x v="19"/>
    <n v="26"/>
    <x v="0"/>
    <x v="0"/>
    <x v="0"/>
  </r>
  <r>
    <x v="43"/>
    <x v="80"/>
    <x v="5"/>
    <x v="216"/>
    <x v="0"/>
    <x v="0"/>
    <n v="25"/>
    <x v="0"/>
    <x v="20"/>
    <x v="5"/>
  </r>
  <r>
    <x v="43"/>
    <x v="205"/>
    <x v="2"/>
    <x v="217"/>
    <x v="1"/>
    <x v="0"/>
    <n v="25"/>
    <x v="0"/>
    <x v="20"/>
    <x v="5"/>
  </r>
  <r>
    <x v="43"/>
    <x v="181"/>
    <x v="6"/>
    <x v="218"/>
    <x v="2"/>
    <x v="0"/>
    <n v="25"/>
    <x v="0"/>
    <x v="20"/>
    <x v="5"/>
  </r>
  <r>
    <x v="43"/>
    <x v="206"/>
    <x v="2"/>
    <x v="219"/>
    <x v="2"/>
    <x v="0"/>
    <n v="25"/>
    <x v="0"/>
    <x v="20"/>
    <x v="5"/>
  </r>
  <r>
    <x v="43"/>
    <x v="207"/>
    <x v="5"/>
    <x v="220"/>
    <x v="3"/>
    <x v="0"/>
    <n v="25"/>
    <x v="0"/>
    <x v="20"/>
    <x v="5"/>
  </r>
  <r>
    <x v="43"/>
    <x v="208"/>
    <x v="2"/>
    <x v="221"/>
    <x v="3"/>
    <x v="0"/>
    <n v="25"/>
    <x v="0"/>
    <x v="20"/>
    <x v="5"/>
  </r>
  <r>
    <x v="44"/>
    <x v="209"/>
    <x v="0"/>
    <x v="222"/>
    <x v="2"/>
    <x v="25"/>
    <n v="39"/>
    <x v="0"/>
    <x v="21"/>
    <x v="6"/>
  </r>
  <r>
    <x v="44"/>
    <x v="101"/>
    <x v="2"/>
    <x v="223"/>
    <x v="1"/>
    <x v="25"/>
    <n v="39"/>
    <x v="0"/>
    <x v="21"/>
    <x v="6"/>
  </r>
  <r>
    <x v="44"/>
    <x v="210"/>
    <x v="2"/>
    <x v="224"/>
    <x v="3"/>
    <x v="25"/>
    <n v="39"/>
    <x v="0"/>
    <x v="21"/>
    <x v="6"/>
  </r>
  <r>
    <x v="44"/>
    <x v="211"/>
    <x v="6"/>
    <x v="191"/>
    <x v="3"/>
    <x v="25"/>
    <n v="39"/>
    <x v="0"/>
    <x v="21"/>
    <x v="6"/>
  </r>
  <r>
    <x v="44"/>
    <x v="212"/>
    <x v="1"/>
    <x v="225"/>
    <x v="2"/>
    <x v="25"/>
    <n v="39"/>
    <x v="0"/>
    <x v="21"/>
    <x v="6"/>
  </r>
  <r>
    <x v="45"/>
    <x v="213"/>
    <x v="4"/>
    <x v="226"/>
    <x v="2"/>
    <x v="1"/>
    <n v="39"/>
    <x v="0"/>
    <x v="22"/>
    <x v="4"/>
  </r>
  <r>
    <x v="45"/>
    <x v="30"/>
    <x v="3"/>
    <x v="227"/>
    <x v="3"/>
    <x v="1"/>
    <n v="39"/>
    <x v="0"/>
    <x v="22"/>
    <x v="4"/>
  </r>
  <r>
    <x v="45"/>
    <x v="68"/>
    <x v="3"/>
    <x v="143"/>
    <x v="0"/>
    <x v="1"/>
    <n v="39"/>
    <x v="0"/>
    <x v="22"/>
    <x v="4"/>
  </r>
  <r>
    <x v="45"/>
    <x v="214"/>
    <x v="4"/>
    <x v="228"/>
    <x v="0"/>
    <x v="1"/>
    <n v="39"/>
    <x v="0"/>
    <x v="22"/>
    <x v="4"/>
  </r>
  <r>
    <x v="45"/>
    <x v="215"/>
    <x v="0"/>
    <x v="229"/>
    <x v="3"/>
    <x v="1"/>
    <n v="39"/>
    <x v="0"/>
    <x v="22"/>
    <x v="4"/>
  </r>
  <r>
    <x v="45"/>
    <x v="216"/>
    <x v="1"/>
    <x v="230"/>
    <x v="3"/>
    <x v="1"/>
    <n v="39"/>
    <x v="0"/>
    <x v="22"/>
    <x v="4"/>
  </r>
  <r>
    <x v="46"/>
    <x v="217"/>
    <x v="6"/>
    <x v="115"/>
    <x v="2"/>
    <x v="6"/>
    <n v="93"/>
    <x v="1"/>
    <x v="3"/>
    <x v="3"/>
  </r>
  <r>
    <x v="46"/>
    <x v="207"/>
    <x v="5"/>
    <x v="231"/>
    <x v="3"/>
    <x v="6"/>
    <n v="93"/>
    <x v="1"/>
    <x v="3"/>
    <x v="3"/>
  </r>
  <r>
    <x v="46"/>
    <x v="218"/>
    <x v="1"/>
    <x v="232"/>
    <x v="3"/>
    <x v="6"/>
    <n v="93"/>
    <x v="1"/>
    <x v="3"/>
    <x v="3"/>
  </r>
  <r>
    <x v="46"/>
    <x v="219"/>
    <x v="4"/>
    <x v="88"/>
    <x v="3"/>
    <x v="6"/>
    <n v="93"/>
    <x v="1"/>
    <x v="3"/>
    <x v="3"/>
  </r>
  <r>
    <x v="46"/>
    <x v="172"/>
    <x v="5"/>
    <x v="233"/>
    <x v="2"/>
    <x v="6"/>
    <n v="93"/>
    <x v="1"/>
    <x v="3"/>
    <x v="3"/>
  </r>
  <r>
    <x v="46"/>
    <x v="126"/>
    <x v="2"/>
    <x v="147"/>
    <x v="0"/>
    <x v="6"/>
    <n v="93"/>
    <x v="1"/>
    <x v="3"/>
    <x v="3"/>
  </r>
  <r>
    <x v="46"/>
    <x v="220"/>
    <x v="4"/>
    <x v="234"/>
    <x v="3"/>
    <x v="6"/>
    <n v="93"/>
    <x v="1"/>
    <x v="3"/>
    <x v="3"/>
  </r>
  <r>
    <x v="46"/>
    <x v="221"/>
    <x v="0"/>
    <x v="235"/>
    <x v="3"/>
    <x v="6"/>
    <n v="93"/>
    <x v="1"/>
    <x v="3"/>
    <x v="3"/>
  </r>
  <r>
    <x v="46"/>
    <x v="222"/>
    <x v="0"/>
    <x v="236"/>
    <x v="0"/>
    <x v="6"/>
    <n v="93"/>
    <x v="1"/>
    <x v="3"/>
    <x v="3"/>
  </r>
  <r>
    <x v="47"/>
    <x v="175"/>
    <x v="3"/>
    <x v="72"/>
    <x v="2"/>
    <x v="20"/>
    <n v="45"/>
    <x v="0"/>
    <x v="1"/>
    <x v="1"/>
  </r>
  <r>
    <x v="47"/>
    <x v="223"/>
    <x v="2"/>
    <x v="237"/>
    <x v="3"/>
    <x v="20"/>
    <n v="45"/>
    <x v="0"/>
    <x v="1"/>
    <x v="1"/>
  </r>
  <r>
    <x v="47"/>
    <x v="168"/>
    <x v="0"/>
    <x v="238"/>
    <x v="2"/>
    <x v="20"/>
    <n v="45"/>
    <x v="0"/>
    <x v="1"/>
    <x v="1"/>
  </r>
  <r>
    <x v="47"/>
    <x v="224"/>
    <x v="2"/>
    <x v="239"/>
    <x v="2"/>
    <x v="20"/>
    <n v="45"/>
    <x v="0"/>
    <x v="1"/>
    <x v="1"/>
  </r>
  <r>
    <x v="47"/>
    <x v="225"/>
    <x v="1"/>
    <x v="240"/>
    <x v="2"/>
    <x v="20"/>
    <n v="45"/>
    <x v="0"/>
    <x v="1"/>
    <x v="1"/>
  </r>
  <r>
    <x v="47"/>
    <x v="226"/>
    <x v="4"/>
    <x v="241"/>
    <x v="2"/>
    <x v="20"/>
    <n v="45"/>
    <x v="0"/>
    <x v="1"/>
    <x v="1"/>
  </r>
  <r>
    <x v="47"/>
    <x v="12"/>
    <x v="4"/>
    <x v="242"/>
    <x v="0"/>
    <x v="20"/>
    <n v="45"/>
    <x v="0"/>
    <x v="1"/>
    <x v="1"/>
  </r>
  <r>
    <x v="47"/>
    <x v="227"/>
    <x v="5"/>
    <x v="243"/>
    <x v="2"/>
    <x v="20"/>
    <n v="45"/>
    <x v="0"/>
    <x v="1"/>
    <x v="1"/>
  </r>
  <r>
    <x v="48"/>
    <x v="228"/>
    <x v="4"/>
    <x v="244"/>
    <x v="0"/>
    <x v="8"/>
    <n v="31"/>
    <x v="0"/>
    <x v="23"/>
    <x v="2"/>
  </r>
  <r>
    <x v="48"/>
    <x v="229"/>
    <x v="6"/>
    <x v="245"/>
    <x v="2"/>
    <x v="8"/>
    <n v="31"/>
    <x v="0"/>
    <x v="23"/>
    <x v="2"/>
  </r>
  <r>
    <x v="48"/>
    <x v="230"/>
    <x v="4"/>
    <x v="246"/>
    <x v="2"/>
    <x v="8"/>
    <n v="31"/>
    <x v="0"/>
    <x v="23"/>
    <x v="2"/>
  </r>
  <r>
    <x v="48"/>
    <x v="110"/>
    <x v="2"/>
    <x v="247"/>
    <x v="2"/>
    <x v="8"/>
    <n v="31"/>
    <x v="0"/>
    <x v="23"/>
    <x v="2"/>
  </r>
  <r>
    <x v="48"/>
    <x v="231"/>
    <x v="5"/>
    <x v="248"/>
    <x v="3"/>
    <x v="8"/>
    <n v="31"/>
    <x v="0"/>
    <x v="23"/>
    <x v="2"/>
  </r>
  <r>
    <x v="48"/>
    <x v="2"/>
    <x v="0"/>
    <x v="249"/>
    <x v="3"/>
    <x v="8"/>
    <n v="31"/>
    <x v="0"/>
    <x v="23"/>
    <x v="2"/>
  </r>
  <r>
    <x v="48"/>
    <x v="232"/>
    <x v="4"/>
    <x v="250"/>
    <x v="3"/>
    <x v="8"/>
    <n v="31"/>
    <x v="0"/>
    <x v="23"/>
    <x v="2"/>
  </r>
  <r>
    <x v="49"/>
    <x v="233"/>
    <x v="3"/>
    <x v="251"/>
    <x v="2"/>
    <x v="8"/>
    <n v="31"/>
    <x v="0"/>
    <x v="1"/>
    <x v="1"/>
  </r>
  <r>
    <x v="49"/>
    <x v="234"/>
    <x v="3"/>
    <x v="61"/>
    <x v="2"/>
    <x v="8"/>
    <n v="31"/>
    <x v="0"/>
    <x v="1"/>
    <x v="1"/>
  </r>
  <r>
    <x v="49"/>
    <x v="235"/>
    <x v="4"/>
    <x v="252"/>
    <x v="2"/>
    <x v="8"/>
    <n v="31"/>
    <x v="0"/>
    <x v="1"/>
    <x v="1"/>
  </r>
  <r>
    <x v="49"/>
    <x v="236"/>
    <x v="1"/>
    <x v="253"/>
    <x v="0"/>
    <x v="8"/>
    <n v="31"/>
    <x v="0"/>
    <x v="1"/>
    <x v="1"/>
  </r>
  <r>
    <x v="49"/>
    <x v="6"/>
    <x v="4"/>
    <x v="254"/>
    <x v="1"/>
    <x v="8"/>
    <n v="31"/>
    <x v="0"/>
    <x v="1"/>
    <x v="1"/>
  </r>
  <r>
    <x v="50"/>
    <x v="237"/>
    <x v="3"/>
    <x v="255"/>
    <x v="0"/>
    <x v="26"/>
    <n v="31"/>
    <x v="0"/>
    <x v="8"/>
    <x v="4"/>
  </r>
  <r>
    <x v="50"/>
    <x v="238"/>
    <x v="1"/>
    <x v="256"/>
    <x v="3"/>
    <x v="26"/>
    <n v="31"/>
    <x v="0"/>
    <x v="8"/>
    <x v="4"/>
  </r>
  <r>
    <x v="50"/>
    <x v="239"/>
    <x v="1"/>
    <x v="257"/>
    <x v="0"/>
    <x v="26"/>
    <n v="31"/>
    <x v="0"/>
    <x v="8"/>
    <x v="4"/>
  </r>
  <r>
    <x v="50"/>
    <x v="240"/>
    <x v="6"/>
    <x v="258"/>
    <x v="3"/>
    <x v="26"/>
    <n v="31"/>
    <x v="0"/>
    <x v="8"/>
    <x v="4"/>
  </r>
  <r>
    <x v="50"/>
    <x v="241"/>
    <x v="5"/>
    <x v="221"/>
    <x v="0"/>
    <x v="26"/>
    <n v="31"/>
    <x v="0"/>
    <x v="8"/>
    <x v="4"/>
  </r>
  <r>
    <x v="50"/>
    <x v="217"/>
    <x v="6"/>
    <x v="53"/>
    <x v="3"/>
    <x v="26"/>
    <n v="31"/>
    <x v="0"/>
    <x v="8"/>
    <x v="4"/>
  </r>
  <r>
    <x v="50"/>
    <x v="242"/>
    <x v="4"/>
    <x v="259"/>
    <x v="0"/>
    <x v="26"/>
    <n v="31"/>
    <x v="0"/>
    <x v="8"/>
    <x v="4"/>
  </r>
  <r>
    <x v="50"/>
    <x v="194"/>
    <x v="4"/>
    <x v="260"/>
    <x v="0"/>
    <x v="26"/>
    <n v="31"/>
    <x v="0"/>
    <x v="8"/>
    <x v="4"/>
  </r>
  <r>
    <x v="50"/>
    <x v="243"/>
    <x v="3"/>
    <x v="261"/>
    <x v="0"/>
    <x v="26"/>
    <n v="31"/>
    <x v="0"/>
    <x v="8"/>
    <x v="4"/>
  </r>
  <r>
    <x v="51"/>
    <x v="244"/>
    <x v="1"/>
    <x v="262"/>
    <x v="3"/>
    <x v="17"/>
    <n v="14"/>
    <x v="0"/>
    <x v="24"/>
    <x v="1"/>
  </r>
  <r>
    <x v="51"/>
    <x v="245"/>
    <x v="3"/>
    <x v="263"/>
    <x v="2"/>
    <x v="17"/>
    <n v="14"/>
    <x v="0"/>
    <x v="24"/>
    <x v="1"/>
  </r>
  <r>
    <x v="51"/>
    <x v="116"/>
    <x v="5"/>
    <x v="264"/>
    <x v="1"/>
    <x v="17"/>
    <n v="14"/>
    <x v="0"/>
    <x v="24"/>
    <x v="1"/>
  </r>
  <r>
    <x v="52"/>
    <x v="181"/>
    <x v="6"/>
    <x v="265"/>
    <x v="2"/>
    <x v="27"/>
    <n v="34"/>
    <x v="0"/>
    <x v="25"/>
    <x v="4"/>
  </r>
  <r>
    <x v="52"/>
    <x v="246"/>
    <x v="3"/>
    <x v="197"/>
    <x v="0"/>
    <x v="27"/>
    <n v="34"/>
    <x v="0"/>
    <x v="25"/>
    <x v="4"/>
  </r>
  <r>
    <x v="52"/>
    <x v="161"/>
    <x v="6"/>
    <x v="266"/>
    <x v="2"/>
    <x v="27"/>
    <n v="34"/>
    <x v="0"/>
    <x v="25"/>
    <x v="4"/>
  </r>
  <r>
    <x v="52"/>
    <x v="247"/>
    <x v="6"/>
    <x v="106"/>
    <x v="3"/>
    <x v="27"/>
    <n v="34"/>
    <x v="0"/>
    <x v="25"/>
    <x v="4"/>
  </r>
  <r>
    <x v="52"/>
    <x v="112"/>
    <x v="1"/>
    <x v="267"/>
    <x v="0"/>
    <x v="27"/>
    <n v="34"/>
    <x v="0"/>
    <x v="25"/>
    <x v="4"/>
  </r>
  <r>
    <x v="52"/>
    <x v="248"/>
    <x v="3"/>
    <x v="268"/>
    <x v="3"/>
    <x v="27"/>
    <n v="34"/>
    <x v="0"/>
    <x v="25"/>
    <x v="4"/>
  </r>
  <r>
    <x v="52"/>
    <x v="170"/>
    <x v="5"/>
    <x v="185"/>
    <x v="2"/>
    <x v="27"/>
    <n v="34"/>
    <x v="0"/>
    <x v="25"/>
    <x v="4"/>
  </r>
  <r>
    <x v="52"/>
    <x v="249"/>
    <x v="2"/>
    <x v="269"/>
    <x v="1"/>
    <x v="27"/>
    <n v="34"/>
    <x v="0"/>
    <x v="25"/>
    <x v="4"/>
  </r>
  <r>
    <x v="52"/>
    <x v="250"/>
    <x v="6"/>
    <x v="270"/>
    <x v="3"/>
    <x v="27"/>
    <n v="34"/>
    <x v="0"/>
    <x v="25"/>
    <x v="4"/>
  </r>
  <r>
    <x v="52"/>
    <x v="251"/>
    <x v="0"/>
    <x v="115"/>
    <x v="0"/>
    <x v="27"/>
    <n v="34"/>
    <x v="0"/>
    <x v="25"/>
    <x v="4"/>
  </r>
  <r>
    <x v="53"/>
    <x v="252"/>
    <x v="0"/>
    <x v="271"/>
    <x v="0"/>
    <x v="28"/>
    <n v="44"/>
    <x v="0"/>
    <x v="21"/>
    <x v="6"/>
  </r>
  <r>
    <x v="53"/>
    <x v="253"/>
    <x v="6"/>
    <x v="272"/>
    <x v="0"/>
    <x v="28"/>
    <n v="44"/>
    <x v="0"/>
    <x v="21"/>
    <x v="6"/>
  </r>
  <r>
    <x v="53"/>
    <x v="99"/>
    <x v="4"/>
    <x v="132"/>
    <x v="2"/>
    <x v="28"/>
    <n v="44"/>
    <x v="0"/>
    <x v="21"/>
    <x v="6"/>
  </r>
  <r>
    <x v="53"/>
    <x v="147"/>
    <x v="5"/>
    <x v="124"/>
    <x v="3"/>
    <x v="28"/>
    <n v="44"/>
    <x v="0"/>
    <x v="21"/>
    <x v="6"/>
  </r>
  <r>
    <x v="54"/>
    <x v="206"/>
    <x v="2"/>
    <x v="111"/>
    <x v="3"/>
    <x v="0"/>
    <n v="25"/>
    <x v="0"/>
    <x v="6"/>
    <x v="5"/>
  </r>
  <r>
    <x v="54"/>
    <x v="254"/>
    <x v="1"/>
    <x v="273"/>
    <x v="3"/>
    <x v="0"/>
    <n v="25"/>
    <x v="0"/>
    <x v="6"/>
    <x v="5"/>
  </r>
  <r>
    <x v="54"/>
    <x v="255"/>
    <x v="6"/>
    <x v="274"/>
    <x v="3"/>
    <x v="0"/>
    <n v="25"/>
    <x v="0"/>
    <x v="6"/>
    <x v="5"/>
  </r>
  <r>
    <x v="55"/>
    <x v="256"/>
    <x v="3"/>
    <x v="275"/>
    <x v="3"/>
    <x v="29"/>
    <n v="13"/>
    <x v="0"/>
    <x v="26"/>
    <x v="4"/>
  </r>
  <r>
    <x v="55"/>
    <x v="20"/>
    <x v="6"/>
    <x v="95"/>
    <x v="3"/>
    <x v="29"/>
    <n v="13"/>
    <x v="0"/>
    <x v="26"/>
    <x v="4"/>
  </r>
  <r>
    <x v="55"/>
    <x v="257"/>
    <x v="1"/>
    <x v="14"/>
    <x v="2"/>
    <x v="29"/>
    <n v="13"/>
    <x v="0"/>
    <x v="26"/>
    <x v="4"/>
  </r>
  <r>
    <x v="55"/>
    <x v="258"/>
    <x v="1"/>
    <x v="226"/>
    <x v="1"/>
    <x v="29"/>
    <n v="13"/>
    <x v="0"/>
    <x v="26"/>
    <x v="4"/>
  </r>
  <r>
    <x v="55"/>
    <x v="259"/>
    <x v="6"/>
    <x v="276"/>
    <x v="2"/>
    <x v="29"/>
    <n v="13"/>
    <x v="0"/>
    <x v="26"/>
    <x v="4"/>
  </r>
  <r>
    <x v="55"/>
    <x v="260"/>
    <x v="5"/>
    <x v="277"/>
    <x v="2"/>
    <x v="29"/>
    <n v="13"/>
    <x v="0"/>
    <x v="26"/>
    <x v="4"/>
  </r>
  <r>
    <x v="55"/>
    <x v="261"/>
    <x v="2"/>
    <x v="278"/>
    <x v="2"/>
    <x v="29"/>
    <n v="13"/>
    <x v="0"/>
    <x v="26"/>
    <x v="4"/>
  </r>
  <r>
    <x v="55"/>
    <x v="262"/>
    <x v="3"/>
    <x v="279"/>
    <x v="2"/>
    <x v="29"/>
    <n v="13"/>
    <x v="0"/>
    <x v="26"/>
    <x v="4"/>
  </r>
  <r>
    <x v="55"/>
    <x v="263"/>
    <x v="4"/>
    <x v="280"/>
    <x v="2"/>
    <x v="29"/>
    <n v="13"/>
    <x v="0"/>
    <x v="26"/>
    <x v="4"/>
  </r>
  <r>
    <x v="55"/>
    <x v="57"/>
    <x v="0"/>
    <x v="89"/>
    <x v="2"/>
    <x v="29"/>
    <n v="13"/>
    <x v="0"/>
    <x v="26"/>
    <x v="4"/>
  </r>
  <r>
    <x v="56"/>
    <x v="264"/>
    <x v="1"/>
    <x v="47"/>
    <x v="2"/>
    <x v="30"/>
    <n v="11"/>
    <x v="0"/>
    <x v="16"/>
    <x v="1"/>
  </r>
  <r>
    <x v="56"/>
    <x v="147"/>
    <x v="5"/>
    <x v="281"/>
    <x v="2"/>
    <x v="30"/>
    <n v="11"/>
    <x v="0"/>
    <x v="16"/>
    <x v="1"/>
  </r>
  <r>
    <x v="56"/>
    <x v="265"/>
    <x v="5"/>
    <x v="282"/>
    <x v="2"/>
    <x v="30"/>
    <n v="11"/>
    <x v="0"/>
    <x v="16"/>
    <x v="1"/>
  </r>
  <r>
    <x v="56"/>
    <x v="266"/>
    <x v="6"/>
    <x v="283"/>
    <x v="3"/>
    <x v="30"/>
    <n v="11"/>
    <x v="0"/>
    <x v="16"/>
    <x v="1"/>
  </r>
  <r>
    <x v="56"/>
    <x v="267"/>
    <x v="1"/>
    <x v="284"/>
    <x v="2"/>
    <x v="30"/>
    <n v="11"/>
    <x v="0"/>
    <x v="16"/>
    <x v="1"/>
  </r>
  <r>
    <x v="57"/>
    <x v="6"/>
    <x v="4"/>
    <x v="285"/>
    <x v="3"/>
    <x v="30"/>
    <n v="11"/>
    <x v="0"/>
    <x v="27"/>
    <x v="8"/>
  </r>
  <r>
    <x v="57"/>
    <x v="268"/>
    <x v="1"/>
    <x v="187"/>
    <x v="1"/>
    <x v="30"/>
    <n v="11"/>
    <x v="0"/>
    <x v="27"/>
    <x v="8"/>
  </r>
  <r>
    <x v="57"/>
    <x v="269"/>
    <x v="4"/>
    <x v="286"/>
    <x v="3"/>
    <x v="30"/>
    <n v="11"/>
    <x v="0"/>
    <x v="27"/>
    <x v="8"/>
  </r>
  <r>
    <x v="57"/>
    <x v="270"/>
    <x v="5"/>
    <x v="287"/>
    <x v="1"/>
    <x v="30"/>
    <n v="11"/>
    <x v="0"/>
    <x v="27"/>
    <x v="8"/>
  </r>
  <r>
    <x v="57"/>
    <x v="271"/>
    <x v="2"/>
    <x v="288"/>
    <x v="2"/>
    <x v="30"/>
    <n v="11"/>
    <x v="0"/>
    <x v="27"/>
    <x v="8"/>
  </r>
  <r>
    <x v="58"/>
    <x v="177"/>
    <x v="6"/>
    <x v="289"/>
    <x v="0"/>
    <x v="19"/>
    <n v="26"/>
    <x v="0"/>
    <x v="6"/>
    <x v="5"/>
  </r>
  <r>
    <x v="58"/>
    <x v="202"/>
    <x v="4"/>
    <x v="290"/>
    <x v="3"/>
    <x v="19"/>
    <n v="26"/>
    <x v="0"/>
    <x v="6"/>
    <x v="5"/>
  </r>
  <r>
    <x v="58"/>
    <x v="138"/>
    <x v="1"/>
    <x v="291"/>
    <x v="0"/>
    <x v="19"/>
    <n v="26"/>
    <x v="0"/>
    <x v="6"/>
    <x v="5"/>
  </r>
  <r>
    <x v="58"/>
    <x v="272"/>
    <x v="2"/>
    <x v="292"/>
    <x v="1"/>
    <x v="19"/>
    <n v="26"/>
    <x v="0"/>
    <x v="6"/>
    <x v="5"/>
  </r>
  <r>
    <x v="59"/>
    <x v="251"/>
    <x v="0"/>
    <x v="2"/>
    <x v="2"/>
    <x v="31"/>
    <n v="15"/>
    <x v="0"/>
    <x v="27"/>
    <x v="8"/>
  </r>
  <r>
    <x v="60"/>
    <x v="273"/>
    <x v="2"/>
    <x v="293"/>
    <x v="0"/>
    <x v="1"/>
    <n v="36"/>
    <x v="0"/>
    <x v="1"/>
    <x v="1"/>
  </r>
  <r>
    <x v="60"/>
    <x v="274"/>
    <x v="3"/>
    <x v="294"/>
    <x v="2"/>
    <x v="1"/>
    <n v="36"/>
    <x v="0"/>
    <x v="1"/>
    <x v="1"/>
  </r>
  <r>
    <x v="60"/>
    <x v="275"/>
    <x v="0"/>
    <x v="37"/>
    <x v="1"/>
    <x v="1"/>
    <n v="36"/>
    <x v="0"/>
    <x v="1"/>
    <x v="1"/>
  </r>
  <r>
    <x v="60"/>
    <x v="276"/>
    <x v="4"/>
    <x v="295"/>
    <x v="0"/>
    <x v="1"/>
    <n v="36"/>
    <x v="0"/>
    <x v="1"/>
    <x v="1"/>
  </r>
  <r>
    <x v="61"/>
    <x v="277"/>
    <x v="5"/>
    <x v="114"/>
    <x v="2"/>
    <x v="1"/>
    <n v="36"/>
    <x v="0"/>
    <x v="1"/>
    <x v="1"/>
  </r>
  <r>
    <x v="61"/>
    <x v="278"/>
    <x v="4"/>
    <x v="296"/>
    <x v="2"/>
    <x v="1"/>
    <n v="36"/>
    <x v="0"/>
    <x v="1"/>
    <x v="1"/>
  </r>
  <r>
    <x v="61"/>
    <x v="279"/>
    <x v="4"/>
    <x v="89"/>
    <x v="0"/>
    <x v="1"/>
    <n v="36"/>
    <x v="0"/>
    <x v="1"/>
    <x v="1"/>
  </r>
  <r>
    <x v="61"/>
    <x v="280"/>
    <x v="2"/>
    <x v="297"/>
    <x v="2"/>
    <x v="1"/>
    <n v="36"/>
    <x v="0"/>
    <x v="1"/>
    <x v="1"/>
  </r>
  <r>
    <x v="61"/>
    <x v="281"/>
    <x v="5"/>
    <x v="298"/>
    <x v="2"/>
    <x v="1"/>
    <n v="36"/>
    <x v="0"/>
    <x v="1"/>
    <x v="1"/>
  </r>
  <r>
    <x v="61"/>
    <x v="282"/>
    <x v="1"/>
    <x v="105"/>
    <x v="2"/>
    <x v="1"/>
    <n v="36"/>
    <x v="0"/>
    <x v="1"/>
    <x v="1"/>
  </r>
  <r>
    <x v="61"/>
    <x v="283"/>
    <x v="5"/>
    <x v="96"/>
    <x v="0"/>
    <x v="1"/>
    <n v="36"/>
    <x v="0"/>
    <x v="1"/>
    <x v="1"/>
  </r>
  <r>
    <x v="62"/>
    <x v="284"/>
    <x v="5"/>
    <x v="299"/>
    <x v="0"/>
    <x v="32"/>
    <n v="11"/>
    <x v="0"/>
    <x v="26"/>
    <x v="4"/>
  </r>
  <r>
    <x v="62"/>
    <x v="285"/>
    <x v="5"/>
    <x v="300"/>
    <x v="0"/>
    <x v="32"/>
    <n v="11"/>
    <x v="0"/>
    <x v="26"/>
    <x v="4"/>
  </r>
  <r>
    <x v="62"/>
    <x v="85"/>
    <x v="6"/>
    <x v="301"/>
    <x v="2"/>
    <x v="32"/>
    <n v="11"/>
    <x v="0"/>
    <x v="26"/>
    <x v="4"/>
  </r>
  <r>
    <x v="62"/>
    <x v="286"/>
    <x v="3"/>
    <x v="302"/>
    <x v="0"/>
    <x v="32"/>
    <n v="11"/>
    <x v="0"/>
    <x v="26"/>
    <x v="4"/>
  </r>
  <r>
    <x v="62"/>
    <x v="287"/>
    <x v="6"/>
    <x v="303"/>
    <x v="2"/>
    <x v="32"/>
    <n v="11"/>
    <x v="0"/>
    <x v="26"/>
    <x v="4"/>
  </r>
  <r>
    <x v="62"/>
    <x v="288"/>
    <x v="4"/>
    <x v="59"/>
    <x v="3"/>
    <x v="32"/>
    <n v="11"/>
    <x v="0"/>
    <x v="26"/>
    <x v="4"/>
  </r>
  <r>
    <x v="62"/>
    <x v="289"/>
    <x v="1"/>
    <x v="304"/>
    <x v="3"/>
    <x v="32"/>
    <n v="11"/>
    <x v="0"/>
    <x v="26"/>
    <x v="4"/>
  </r>
  <r>
    <x v="62"/>
    <x v="290"/>
    <x v="4"/>
    <x v="305"/>
    <x v="0"/>
    <x v="32"/>
    <n v="11"/>
    <x v="0"/>
    <x v="26"/>
    <x v="4"/>
  </r>
  <r>
    <x v="63"/>
    <x v="40"/>
    <x v="6"/>
    <x v="306"/>
    <x v="1"/>
    <x v="33"/>
    <n v="26"/>
    <x v="0"/>
    <x v="20"/>
    <x v="5"/>
  </r>
  <r>
    <x v="63"/>
    <x v="101"/>
    <x v="2"/>
    <x v="307"/>
    <x v="2"/>
    <x v="33"/>
    <n v="26"/>
    <x v="0"/>
    <x v="20"/>
    <x v="5"/>
  </r>
  <r>
    <x v="63"/>
    <x v="291"/>
    <x v="0"/>
    <x v="308"/>
    <x v="2"/>
    <x v="33"/>
    <n v="26"/>
    <x v="0"/>
    <x v="20"/>
    <x v="5"/>
  </r>
  <r>
    <x v="63"/>
    <x v="292"/>
    <x v="3"/>
    <x v="63"/>
    <x v="0"/>
    <x v="33"/>
    <n v="26"/>
    <x v="0"/>
    <x v="20"/>
    <x v="5"/>
  </r>
  <r>
    <x v="63"/>
    <x v="293"/>
    <x v="6"/>
    <x v="309"/>
    <x v="3"/>
    <x v="33"/>
    <n v="26"/>
    <x v="0"/>
    <x v="20"/>
    <x v="5"/>
  </r>
  <r>
    <x v="63"/>
    <x v="214"/>
    <x v="4"/>
    <x v="310"/>
    <x v="1"/>
    <x v="33"/>
    <n v="26"/>
    <x v="0"/>
    <x v="20"/>
    <x v="5"/>
  </r>
  <r>
    <x v="63"/>
    <x v="294"/>
    <x v="3"/>
    <x v="224"/>
    <x v="2"/>
    <x v="33"/>
    <n v="26"/>
    <x v="0"/>
    <x v="20"/>
    <x v="5"/>
  </r>
  <r>
    <x v="64"/>
    <x v="295"/>
    <x v="0"/>
    <x v="311"/>
    <x v="0"/>
    <x v="34"/>
    <n v="27"/>
    <x v="0"/>
    <x v="8"/>
    <x v="4"/>
  </r>
  <r>
    <x v="64"/>
    <x v="296"/>
    <x v="1"/>
    <x v="312"/>
    <x v="0"/>
    <x v="34"/>
    <n v="27"/>
    <x v="0"/>
    <x v="8"/>
    <x v="4"/>
  </r>
  <r>
    <x v="64"/>
    <x v="182"/>
    <x v="3"/>
    <x v="313"/>
    <x v="3"/>
    <x v="34"/>
    <n v="27"/>
    <x v="0"/>
    <x v="8"/>
    <x v="4"/>
  </r>
  <r>
    <x v="64"/>
    <x v="294"/>
    <x v="3"/>
    <x v="56"/>
    <x v="2"/>
    <x v="34"/>
    <n v="27"/>
    <x v="0"/>
    <x v="8"/>
    <x v="4"/>
  </r>
  <r>
    <x v="64"/>
    <x v="297"/>
    <x v="6"/>
    <x v="242"/>
    <x v="1"/>
    <x v="34"/>
    <n v="27"/>
    <x v="0"/>
    <x v="8"/>
    <x v="4"/>
  </r>
  <r>
    <x v="64"/>
    <x v="298"/>
    <x v="5"/>
    <x v="314"/>
    <x v="2"/>
    <x v="34"/>
    <n v="27"/>
    <x v="0"/>
    <x v="8"/>
    <x v="4"/>
  </r>
  <r>
    <x v="65"/>
    <x v="299"/>
    <x v="3"/>
    <x v="78"/>
    <x v="2"/>
    <x v="35"/>
    <n v="10"/>
    <x v="0"/>
    <x v="28"/>
    <x v="0"/>
  </r>
  <r>
    <x v="65"/>
    <x v="300"/>
    <x v="2"/>
    <x v="315"/>
    <x v="3"/>
    <x v="35"/>
    <n v="10"/>
    <x v="0"/>
    <x v="28"/>
    <x v="0"/>
  </r>
  <r>
    <x v="65"/>
    <x v="301"/>
    <x v="1"/>
    <x v="316"/>
    <x v="1"/>
    <x v="35"/>
    <n v="10"/>
    <x v="0"/>
    <x v="28"/>
    <x v="0"/>
  </r>
  <r>
    <x v="65"/>
    <x v="302"/>
    <x v="4"/>
    <x v="317"/>
    <x v="3"/>
    <x v="35"/>
    <n v="10"/>
    <x v="0"/>
    <x v="28"/>
    <x v="0"/>
  </r>
  <r>
    <x v="66"/>
    <x v="303"/>
    <x v="2"/>
    <x v="274"/>
    <x v="2"/>
    <x v="9"/>
    <n v="46"/>
    <x v="0"/>
    <x v="19"/>
    <x v="6"/>
  </r>
  <r>
    <x v="66"/>
    <x v="295"/>
    <x v="0"/>
    <x v="318"/>
    <x v="3"/>
    <x v="9"/>
    <n v="46"/>
    <x v="0"/>
    <x v="19"/>
    <x v="6"/>
  </r>
  <r>
    <x v="66"/>
    <x v="304"/>
    <x v="2"/>
    <x v="319"/>
    <x v="2"/>
    <x v="9"/>
    <n v="46"/>
    <x v="0"/>
    <x v="19"/>
    <x v="6"/>
  </r>
  <r>
    <x v="66"/>
    <x v="217"/>
    <x v="6"/>
    <x v="320"/>
    <x v="0"/>
    <x v="9"/>
    <n v="46"/>
    <x v="0"/>
    <x v="19"/>
    <x v="6"/>
  </r>
  <r>
    <x v="66"/>
    <x v="305"/>
    <x v="0"/>
    <x v="321"/>
    <x v="3"/>
    <x v="9"/>
    <n v="46"/>
    <x v="0"/>
    <x v="19"/>
    <x v="6"/>
  </r>
  <r>
    <x v="66"/>
    <x v="306"/>
    <x v="4"/>
    <x v="322"/>
    <x v="2"/>
    <x v="9"/>
    <n v="46"/>
    <x v="0"/>
    <x v="19"/>
    <x v="6"/>
  </r>
  <r>
    <x v="66"/>
    <x v="307"/>
    <x v="0"/>
    <x v="134"/>
    <x v="2"/>
    <x v="9"/>
    <n v="46"/>
    <x v="0"/>
    <x v="19"/>
    <x v="6"/>
  </r>
  <r>
    <x v="66"/>
    <x v="60"/>
    <x v="1"/>
    <x v="323"/>
    <x v="3"/>
    <x v="9"/>
    <n v="46"/>
    <x v="0"/>
    <x v="19"/>
    <x v="6"/>
  </r>
  <r>
    <x v="67"/>
    <x v="67"/>
    <x v="2"/>
    <x v="48"/>
    <x v="3"/>
    <x v="19"/>
    <n v="24"/>
    <x v="0"/>
    <x v="0"/>
    <x v="0"/>
  </r>
  <r>
    <x v="67"/>
    <x v="308"/>
    <x v="2"/>
    <x v="15"/>
    <x v="2"/>
    <x v="19"/>
    <n v="24"/>
    <x v="0"/>
    <x v="0"/>
    <x v="0"/>
  </r>
  <r>
    <x v="67"/>
    <x v="21"/>
    <x v="6"/>
    <x v="324"/>
    <x v="0"/>
    <x v="19"/>
    <n v="24"/>
    <x v="0"/>
    <x v="0"/>
    <x v="0"/>
  </r>
  <r>
    <x v="67"/>
    <x v="309"/>
    <x v="0"/>
    <x v="325"/>
    <x v="0"/>
    <x v="19"/>
    <n v="24"/>
    <x v="0"/>
    <x v="0"/>
    <x v="0"/>
  </r>
  <r>
    <x v="67"/>
    <x v="63"/>
    <x v="0"/>
    <x v="76"/>
    <x v="2"/>
    <x v="19"/>
    <n v="24"/>
    <x v="0"/>
    <x v="0"/>
    <x v="0"/>
  </r>
  <r>
    <x v="67"/>
    <x v="40"/>
    <x v="6"/>
    <x v="326"/>
    <x v="0"/>
    <x v="19"/>
    <n v="24"/>
    <x v="0"/>
    <x v="0"/>
    <x v="0"/>
  </r>
  <r>
    <x v="68"/>
    <x v="310"/>
    <x v="6"/>
    <x v="300"/>
    <x v="3"/>
    <x v="10"/>
    <n v="50"/>
    <x v="0"/>
    <x v="18"/>
    <x v="0"/>
  </r>
  <r>
    <x v="68"/>
    <x v="311"/>
    <x v="0"/>
    <x v="327"/>
    <x v="1"/>
    <x v="10"/>
    <n v="50"/>
    <x v="0"/>
    <x v="18"/>
    <x v="0"/>
  </r>
  <r>
    <x v="68"/>
    <x v="312"/>
    <x v="3"/>
    <x v="328"/>
    <x v="2"/>
    <x v="10"/>
    <n v="50"/>
    <x v="0"/>
    <x v="18"/>
    <x v="0"/>
  </r>
  <r>
    <x v="68"/>
    <x v="313"/>
    <x v="2"/>
    <x v="30"/>
    <x v="0"/>
    <x v="10"/>
    <n v="50"/>
    <x v="0"/>
    <x v="18"/>
    <x v="0"/>
  </r>
  <r>
    <x v="68"/>
    <x v="221"/>
    <x v="0"/>
    <x v="329"/>
    <x v="2"/>
    <x v="10"/>
    <n v="50"/>
    <x v="0"/>
    <x v="18"/>
    <x v="0"/>
  </r>
  <r>
    <x v="68"/>
    <x v="60"/>
    <x v="1"/>
    <x v="147"/>
    <x v="3"/>
    <x v="10"/>
    <n v="50"/>
    <x v="0"/>
    <x v="18"/>
    <x v="0"/>
  </r>
  <r>
    <x v="69"/>
    <x v="65"/>
    <x v="1"/>
    <x v="330"/>
    <x v="3"/>
    <x v="10"/>
    <n v="56"/>
    <x v="0"/>
    <x v="29"/>
    <x v="0"/>
  </r>
  <r>
    <x v="69"/>
    <x v="314"/>
    <x v="0"/>
    <x v="331"/>
    <x v="3"/>
    <x v="10"/>
    <n v="56"/>
    <x v="0"/>
    <x v="29"/>
    <x v="0"/>
  </r>
  <r>
    <x v="69"/>
    <x v="315"/>
    <x v="3"/>
    <x v="122"/>
    <x v="3"/>
    <x v="10"/>
    <n v="56"/>
    <x v="0"/>
    <x v="29"/>
    <x v="0"/>
  </r>
  <r>
    <x v="69"/>
    <x v="316"/>
    <x v="3"/>
    <x v="205"/>
    <x v="0"/>
    <x v="10"/>
    <n v="56"/>
    <x v="0"/>
    <x v="29"/>
    <x v="0"/>
  </r>
  <r>
    <x v="69"/>
    <x v="317"/>
    <x v="6"/>
    <x v="303"/>
    <x v="3"/>
    <x v="10"/>
    <n v="56"/>
    <x v="0"/>
    <x v="29"/>
    <x v="0"/>
  </r>
  <r>
    <x v="69"/>
    <x v="318"/>
    <x v="5"/>
    <x v="7"/>
    <x v="3"/>
    <x v="10"/>
    <n v="56"/>
    <x v="0"/>
    <x v="29"/>
    <x v="0"/>
  </r>
  <r>
    <x v="69"/>
    <x v="319"/>
    <x v="0"/>
    <x v="332"/>
    <x v="3"/>
    <x v="10"/>
    <n v="56"/>
    <x v="0"/>
    <x v="29"/>
    <x v="0"/>
  </r>
  <r>
    <x v="69"/>
    <x v="320"/>
    <x v="1"/>
    <x v="333"/>
    <x v="3"/>
    <x v="10"/>
    <n v="56"/>
    <x v="0"/>
    <x v="29"/>
    <x v="0"/>
  </r>
  <r>
    <x v="70"/>
    <x v="261"/>
    <x v="2"/>
    <x v="334"/>
    <x v="2"/>
    <x v="18"/>
    <n v="90"/>
    <x v="1"/>
    <x v="28"/>
    <x v="0"/>
  </r>
  <r>
    <x v="70"/>
    <x v="160"/>
    <x v="2"/>
    <x v="335"/>
    <x v="0"/>
    <x v="18"/>
    <n v="90"/>
    <x v="1"/>
    <x v="28"/>
    <x v="0"/>
  </r>
  <r>
    <x v="70"/>
    <x v="321"/>
    <x v="6"/>
    <x v="167"/>
    <x v="2"/>
    <x v="18"/>
    <n v="90"/>
    <x v="1"/>
    <x v="28"/>
    <x v="0"/>
  </r>
  <r>
    <x v="70"/>
    <x v="69"/>
    <x v="1"/>
    <x v="279"/>
    <x v="2"/>
    <x v="18"/>
    <n v="90"/>
    <x v="1"/>
    <x v="28"/>
    <x v="0"/>
  </r>
  <r>
    <x v="71"/>
    <x v="322"/>
    <x v="2"/>
    <x v="336"/>
    <x v="2"/>
    <x v="19"/>
    <n v="24"/>
    <x v="0"/>
    <x v="0"/>
    <x v="0"/>
  </r>
  <r>
    <x v="71"/>
    <x v="323"/>
    <x v="1"/>
    <x v="337"/>
    <x v="1"/>
    <x v="19"/>
    <n v="24"/>
    <x v="0"/>
    <x v="0"/>
    <x v="0"/>
  </r>
  <r>
    <x v="71"/>
    <x v="51"/>
    <x v="5"/>
    <x v="338"/>
    <x v="0"/>
    <x v="19"/>
    <n v="24"/>
    <x v="0"/>
    <x v="0"/>
    <x v="0"/>
  </r>
  <r>
    <x v="71"/>
    <x v="324"/>
    <x v="5"/>
    <x v="339"/>
    <x v="0"/>
    <x v="19"/>
    <n v="24"/>
    <x v="0"/>
    <x v="0"/>
    <x v="0"/>
  </r>
  <r>
    <x v="71"/>
    <x v="325"/>
    <x v="0"/>
    <x v="98"/>
    <x v="2"/>
    <x v="19"/>
    <n v="24"/>
    <x v="0"/>
    <x v="0"/>
    <x v="0"/>
  </r>
  <r>
    <x v="71"/>
    <x v="326"/>
    <x v="2"/>
    <x v="340"/>
    <x v="0"/>
    <x v="19"/>
    <n v="24"/>
    <x v="0"/>
    <x v="0"/>
    <x v="0"/>
  </r>
  <r>
    <x v="71"/>
    <x v="327"/>
    <x v="2"/>
    <x v="3"/>
    <x v="2"/>
    <x v="19"/>
    <n v="24"/>
    <x v="0"/>
    <x v="0"/>
    <x v="0"/>
  </r>
  <r>
    <x v="71"/>
    <x v="328"/>
    <x v="1"/>
    <x v="341"/>
    <x v="3"/>
    <x v="19"/>
    <n v="24"/>
    <x v="0"/>
    <x v="0"/>
    <x v="0"/>
  </r>
  <r>
    <x v="72"/>
    <x v="252"/>
    <x v="0"/>
    <x v="249"/>
    <x v="0"/>
    <x v="12"/>
    <n v="49"/>
    <x v="0"/>
    <x v="14"/>
    <x v="8"/>
  </r>
  <r>
    <x v="72"/>
    <x v="147"/>
    <x v="5"/>
    <x v="342"/>
    <x v="2"/>
    <x v="12"/>
    <n v="49"/>
    <x v="0"/>
    <x v="14"/>
    <x v="8"/>
  </r>
  <r>
    <x v="72"/>
    <x v="329"/>
    <x v="4"/>
    <x v="302"/>
    <x v="2"/>
    <x v="12"/>
    <n v="49"/>
    <x v="0"/>
    <x v="14"/>
    <x v="8"/>
  </r>
  <r>
    <x v="72"/>
    <x v="330"/>
    <x v="6"/>
    <x v="343"/>
    <x v="2"/>
    <x v="12"/>
    <n v="49"/>
    <x v="0"/>
    <x v="14"/>
    <x v="8"/>
  </r>
  <r>
    <x v="72"/>
    <x v="331"/>
    <x v="2"/>
    <x v="60"/>
    <x v="0"/>
    <x v="12"/>
    <n v="49"/>
    <x v="0"/>
    <x v="14"/>
    <x v="8"/>
  </r>
  <r>
    <x v="72"/>
    <x v="332"/>
    <x v="3"/>
    <x v="344"/>
    <x v="2"/>
    <x v="12"/>
    <n v="49"/>
    <x v="0"/>
    <x v="14"/>
    <x v="8"/>
  </r>
  <r>
    <x v="72"/>
    <x v="333"/>
    <x v="0"/>
    <x v="345"/>
    <x v="3"/>
    <x v="12"/>
    <n v="49"/>
    <x v="0"/>
    <x v="14"/>
    <x v="8"/>
  </r>
  <r>
    <x v="73"/>
    <x v="334"/>
    <x v="1"/>
    <x v="346"/>
    <x v="3"/>
    <x v="28"/>
    <n v="40"/>
    <x v="0"/>
    <x v="14"/>
    <x v="8"/>
  </r>
  <r>
    <x v="73"/>
    <x v="335"/>
    <x v="0"/>
    <x v="12"/>
    <x v="0"/>
    <x v="28"/>
    <n v="40"/>
    <x v="0"/>
    <x v="14"/>
    <x v="8"/>
  </r>
  <r>
    <x v="73"/>
    <x v="336"/>
    <x v="4"/>
    <x v="347"/>
    <x v="3"/>
    <x v="28"/>
    <n v="40"/>
    <x v="0"/>
    <x v="14"/>
    <x v="8"/>
  </r>
  <r>
    <x v="73"/>
    <x v="337"/>
    <x v="0"/>
    <x v="48"/>
    <x v="3"/>
    <x v="28"/>
    <n v="40"/>
    <x v="0"/>
    <x v="14"/>
    <x v="8"/>
  </r>
  <r>
    <x v="73"/>
    <x v="338"/>
    <x v="2"/>
    <x v="348"/>
    <x v="3"/>
    <x v="28"/>
    <n v="40"/>
    <x v="0"/>
    <x v="14"/>
    <x v="8"/>
  </r>
  <r>
    <x v="74"/>
    <x v="339"/>
    <x v="6"/>
    <x v="349"/>
    <x v="1"/>
    <x v="20"/>
    <n v="42"/>
    <x v="0"/>
    <x v="22"/>
    <x v="4"/>
  </r>
  <r>
    <x v="74"/>
    <x v="176"/>
    <x v="0"/>
    <x v="295"/>
    <x v="2"/>
    <x v="20"/>
    <n v="42"/>
    <x v="0"/>
    <x v="22"/>
    <x v="4"/>
  </r>
  <r>
    <x v="74"/>
    <x v="340"/>
    <x v="5"/>
    <x v="350"/>
    <x v="1"/>
    <x v="20"/>
    <n v="42"/>
    <x v="0"/>
    <x v="22"/>
    <x v="4"/>
  </r>
  <r>
    <x v="74"/>
    <x v="341"/>
    <x v="0"/>
    <x v="351"/>
    <x v="0"/>
    <x v="20"/>
    <n v="42"/>
    <x v="0"/>
    <x v="22"/>
    <x v="4"/>
  </r>
  <r>
    <x v="74"/>
    <x v="339"/>
    <x v="6"/>
    <x v="352"/>
    <x v="3"/>
    <x v="20"/>
    <n v="42"/>
    <x v="0"/>
    <x v="22"/>
    <x v="4"/>
  </r>
  <r>
    <x v="75"/>
    <x v="48"/>
    <x v="0"/>
    <x v="127"/>
    <x v="2"/>
    <x v="20"/>
    <n v="43"/>
    <x v="0"/>
    <x v="17"/>
    <x v="3"/>
  </r>
  <r>
    <x v="75"/>
    <x v="290"/>
    <x v="4"/>
    <x v="353"/>
    <x v="0"/>
    <x v="20"/>
    <n v="43"/>
    <x v="0"/>
    <x v="17"/>
    <x v="3"/>
  </r>
  <r>
    <x v="75"/>
    <x v="181"/>
    <x v="6"/>
    <x v="354"/>
    <x v="3"/>
    <x v="20"/>
    <n v="43"/>
    <x v="0"/>
    <x v="17"/>
    <x v="3"/>
  </r>
  <r>
    <x v="75"/>
    <x v="233"/>
    <x v="3"/>
    <x v="333"/>
    <x v="2"/>
    <x v="20"/>
    <n v="43"/>
    <x v="0"/>
    <x v="17"/>
    <x v="3"/>
  </r>
  <r>
    <x v="75"/>
    <x v="342"/>
    <x v="2"/>
    <x v="355"/>
    <x v="3"/>
    <x v="20"/>
    <n v="43"/>
    <x v="0"/>
    <x v="17"/>
    <x v="3"/>
  </r>
  <r>
    <x v="75"/>
    <x v="343"/>
    <x v="6"/>
    <x v="356"/>
    <x v="3"/>
    <x v="20"/>
    <n v="43"/>
    <x v="0"/>
    <x v="17"/>
    <x v="3"/>
  </r>
  <r>
    <x v="75"/>
    <x v="344"/>
    <x v="1"/>
    <x v="357"/>
    <x v="3"/>
    <x v="20"/>
    <n v="43"/>
    <x v="0"/>
    <x v="17"/>
    <x v="3"/>
  </r>
  <r>
    <x v="75"/>
    <x v="345"/>
    <x v="4"/>
    <x v="358"/>
    <x v="3"/>
    <x v="20"/>
    <n v="43"/>
    <x v="0"/>
    <x v="17"/>
    <x v="3"/>
  </r>
  <r>
    <x v="75"/>
    <x v="172"/>
    <x v="5"/>
    <x v="359"/>
    <x v="3"/>
    <x v="20"/>
    <n v="43"/>
    <x v="0"/>
    <x v="17"/>
    <x v="3"/>
  </r>
  <r>
    <x v="75"/>
    <x v="346"/>
    <x v="4"/>
    <x v="360"/>
    <x v="3"/>
    <x v="20"/>
    <n v="43"/>
    <x v="0"/>
    <x v="17"/>
    <x v="3"/>
  </r>
  <r>
    <x v="75"/>
    <x v="347"/>
    <x v="2"/>
    <x v="361"/>
    <x v="3"/>
    <x v="20"/>
    <n v="43"/>
    <x v="0"/>
    <x v="17"/>
    <x v="3"/>
  </r>
  <r>
    <x v="76"/>
    <x v="171"/>
    <x v="5"/>
    <x v="362"/>
    <x v="1"/>
    <x v="18"/>
    <n v="94"/>
    <x v="1"/>
    <x v="30"/>
    <x v="5"/>
  </r>
  <r>
    <x v="76"/>
    <x v="348"/>
    <x v="2"/>
    <x v="139"/>
    <x v="3"/>
    <x v="18"/>
    <n v="94"/>
    <x v="1"/>
    <x v="30"/>
    <x v="5"/>
  </r>
  <r>
    <x v="76"/>
    <x v="349"/>
    <x v="5"/>
    <x v="363"/>
    <x v="1"/>
    <x v="18"/>
    <n v="94"/>
    <x v="1"/>
    <x v="30"/>
    <x v="5"/>
  </r>
  <r>
    <x v="76"/>
    <x v="350"/>
    <x v="3"/>
    <x v="364"/>
    <x v="0"/>
    <x v="18"/>
    <n v="94"/>
    <x v="1"/>
    <x v="30"/>
    <x v="5"/>
  </r>
  <r>
    <x v="76"/>
    <x v="351"/>
    <x v="6"/>
    <x v="54"/>
    <x v="2"/>
    <x v="18"/>
    <n v="94"/>
    <x v="1"/>
    <x v="30"/>
    <x v="5"/>
  </r>
  <r>
    <x v="76"/>
    <x v="352"/>
    <x v="4"/>
    <x v="85"/>
    <x v="2"/>
    <x v="18"/>
    <n v="94"/>
    <x v="1"/>
    <x v="30"/>
    <x v="5"/>
  </r>
  <r>
    <x v="76"/>
    <x v="353"/>
    <x v="6"/>
    <x v="43"/>
    <x v="2"/>
    <x v="18"/>
    <n v="94"/>
    <x v="1"/>
    <x v="30"/>
    <x v="5"/>
  </r>
  <r>
    <x v="76"/>
    <x v="354"/>
    <x v="0"/>
    <x v="365"/>
    <x v="0"/>
    <x v="18"/>
    <n v="94"/>
    <x v="1"/>
    <x v="30"/>
    <x v="5"/>
  </r>
  <r>
    <x v="76"/>
    <x v="355"/>
    <x v="2"/>
    <x v="366"/>
    <x v="0"/>
    <x v="18"/>
    <n v="94"/>
    <x v="1"/>
    <x v="30"/>
    <x v="5"/>
  </r>
  <r>
    <x v="76"/>
    <x v="356"/>
    <x v="5"/>
    <x v="367"/>
    <x v="0"/>
    <x v="18"/>
    <n v="94"/>
    <x v="1"/>
    <x v="30"/>
    <x v="5"/>
  </r>
  <r>
    <x v="77"/>
    <x v="207"/>
    <x v="5"/>
    <x v="368"/>
    <x v="2"/>
    <x v="36"/>
    <n v="41"/>
    <x v="0"/>
    <x v="14"/>
    <x v="8"/>
  </r>
  <r>
    <x v="77"/>
    <x v="357"/>
    <x v="5"/>
    <x v="34"/>
    <x v="2"/>
    <x v="36"/>
    <n v="41"/>
    <x v="0"/>
    <x v="14"/>
    <x v="8"/>
  </r>
  <r>
    <x v="77"/>
    <x v="358"/>
    <x v="4"/>
    <x v="369"/>
    <x v="2"/>
    <x v="36"/>
    <n v="41"/>
    <x v="0"/>
    <x v="14"/>
    <x v="8"/>
  </r>
  <r>
    <x v="77"/>
    <x v="16"/>
    <x v="2"/>
    <x v="370"/>
    <x v="3"/>
    <x v="36"/>
    <n v="41"/>
    <x v="0"/>
    <x v="14"/>
    <x v="8"/>
  </r>
  <r>
    <x v="78"/>
    <x v="317"/>
    <x v="6"/>
    <x v="371"/>
    <x v="2"/>
    <x v="0"/>
    <n v="26"/>
    <x v="0"/>
    <x v="1"/>
    <x v="1"/>
  </r>
  <r>
    <x v="79"/>
    <x v="254"/>
    <x v="1"/>
    <x v="4"/>
    <x v="3"/>
    <x v="7"/>
    <n v="29"/>
    <x v="0"/>
    <x v="25"/>
    <x v="4"/>
  </r>
  <r>
    <x v="79"/>
    <x v="101"/>
    <x v="2"/>
    <x v="130"/>
    <x v="3"/>
    <x v="7"/>
    <n v="29"/>
    <x v="0"/>
    <x v="25"/>
    <x v="4"/>
  </r>
  <r>
    <x v="79"/>
    <x v="149"/>
    <x v="3"/>
    <x v="171"/>
    <x v="0"/>
    <x v="7"/>
    <n v="29"/>
    <x v="0"/>
    <x v="25"/>
    <x v="4"/>
  </r>
  <r>
    <x v="79"/>
    <x v="359"/>
    <x v="5"/>
    <x v="372"/>
    <x v="3"/>
    <x v="7"/>
    <n v="29"/>
    <x v="0"/>
    <x v="25"/>
    <x v="4"/>
  </r>
  <r>
    <x v="79"/>
    <x v="84"/>
    <x v="1"/>
    <x v="93"/>
    <x v="2"/>
    <x v="7"/>
    <n v="29"/>
    <x v="0"/>
    <x v="25"/>
    <x v="4"/>
  </r>
  <r>
    <x v="79"/>
    <x v="360"/>
    <x v="3"/>
    <x v="373"/>
    <x v="2"/>
    <x v="7"/>
    <n v="29"/>
    <x v="0"/>
    <x v="25"/>
    <x v="4"/>
  </r>
  <r>
    <x v="80"/>
    <x v="361"/>
    <x v="2"/>
    <x v="78"/>
    <x v="3"/>
    <x v="9"/>
    <n v="49"/>
    <x v="0"/>
    <x v="18"/>
    <x v="0"/>
  </r>
  <r>
    <x v="80"/>
    <x v="296"/>
    <x v="1"/>
    <x v="374"/>
    <x v="1"/>
    <x v="9"/>
    <n v="49"/>
    <x v="0"/>
    <x v="18"/>
    <x v="0"/>
  </r>
  <r>
    <x v="80"/>
    <x v="30"/>
    <x v="3"/>
    <x v="375"/>
    <x v="0"/>
    <x v="9"/>
    <n v="49"/>
    <x v="0"/>
    <x v="18"/>
    <x v="0"/>
  </r>
  <r>
    <x v="80"/>
    <x v="200"/>
    <x v="1"/>
    <x v="376"/>
    <x v="2"/>
    <x v="9"/>
    <n v="49"/>
    <x v="0"/>
    <x v="18"/>
    <x v="0"/>
  </r>
  <r>
    <x v="80"/>
    <x v="144"/>
    <x v="3"/>
    <x v="377"/>
    <x v="2"/>
    <x v="9"/>
    <n v="49"/>
    <x v="0"/>
    <x v="18"/>
    <x v="0"/>
  </r>
  <r>
    <x v="80"/>
    <x v="362"/>
    <x v="4"/>
    <x v="378"/>
    <x v="1"/>
    <x v="9"/>
    <n v="49"/>
    <x v="0"/>
    <x v="18"/>
    <x v="0"/>
  </r>
  <r>
    <x v="80"/>
    <x v="68"/>
    <x v="3"/>
    <x v="379"/>
    <x v="2"/>
    <x v="9"/>
    <n v="49"/>
    <x v="0"/>
    <x v="18"/>
    <x v="0"/>
  </r>
  <r>
    <x v="81"/>
    <x v="363"/>
    <x v="4"/>
    <x v="380"/>
    <x v="1"/>
    <x v="37"/>
    <n v="42"/>
    <x v="0"/>
    <x v="31"/>
    <x v="7"/>
  </r>
  <r>
    <x v="81"/>
    <x v="364"/>
    <x v="0"/>
    <x v="381"/>
    <x v="3"/>
    <x v="37"/>
    <n v="42"/>
    <x v="0"/>
    <x v="31"/>
    <x v="7"/>
  </r>
  <r>
    <x v="81"/>
    <x v="365"/>
    <x v="0"/>
    <x v="273"/>
    <x v="0"/>
    <x v="37"/>
    <n v="42"/>
    <x v="0"/>
    <x v="31"/>
    <x v="7"/>
  </r>
  <r>
    <x v="81"/>
    <x v="162"/>
    <x v="2"/>
    <x v="382"/>
    <x v="2"/>
    <x v="37"/>
    <n v="42"/>
    <x v="0"/>
    <x v="31"/>
    <x v="7"/>
  </r>
  <r>
    <x v="81"/>
    <x v="277"/>
    <x v="5"/>
    <x v="180"/>
    <x v="3"/>
    <x v="37"/>
    <n v="42"/>
    <x v="0"/>
    <x v="31"/>
    <x v="7"/>
  </r>
  <r>
    <x v="82"/>
    <x v="4"/>
    <x v="2"/>
    <x v="143"/>
    <x v="0"/>
    <x v="38"/>
    <n v="11"/>
    <x v="0"/>
    <x v="32"/>
    <x v="1"/>
  </r>
  <r>
    <x v="82"/>
    <x v="366"/>
    <x v="4"/>
    <x v="383"/>
    <x v="2"/>
    <x v="38"/>
    <n v="11"/>
    <x v="0"/>
    <x v="32"/>
    <x v="1"/>
  </r>
  <r>
    <x v="82"/>
    <x v="367"/>
    <x v="3"/>
    <x v="105"/>
    <x v="3"/>
    <x v="38"/>
    <n v="11"/>
    <x v="0"/>
    <x v="32"/>
    <x v="1"/>
  </r>
  <r>
    <x v="82"/>
    <x v="264"/>
    <x v="1"/>
    <x v="205"/>
    <x v="3"/>
    <x v="38"/>
    <n v="11"/>
    <x v="0"/>
    <x v="32"/>
    <x v="1"/>
  </r>
  <r>
    <x v="82"/>
    <x v="368"/>
    <x v="0"/>
    <x v="5"/>
    <x v="0"/>
    <x v="38"/>
    <n v="11"/>
    <x v="0"/>
    <x v="32"/>
    <x v="1"/>
  </r>
  <r>
    <x v="82"/>
    <x v="261"/>
    <x v="2"/>
    <x v="384"/>
    <x v="1"/>
    <x v="38"/>
    <n v="11"/>
    <x v="0"/>
    <x v="32"/>
    <x v="1"/>
  </r>
  <r>
    <x v="83"/>
    <x v="369"/>
    <x v="4"/>
    <x v="351"/>
    <x v="1"/>
    <x v="1"/>
    <n v="39"/>
    <x v="0"/>
    <x v="1"/>
    <x v="1"/>
  </r>
  <r>
    <x v="83"/>
    <x v="370"/>
    <x v="0"/>
    <x v="385"/>
    <x v="2"/>
    <x v="1"/>
    <n v="39"/>
    <x v="0"/>
    <x v="1"/>
    <x v="1"/>
  </r>
  <r>
    <x v="83"/>
    <x v="255"/>
    <x v="6"/>
    <x v="386"/>
    <x v="1"/>
    <x v="1"/>
    <n v="39"/>
    <x v="0"/>
    <x v="1"/>
    <x v="1"/>
  </r>
  <r>
    <x v="83"/>
    <x v="162"/>
    <x v="2"/>
    <x v="387"/>
    <x v="3"/>
    <x v="1"/>
    <n v="39"/>
    <x v="0"/>
    <x v="1"/>
    <x v="1"/>
  </r>
  <r>
    <x v="83"/>
    <x v="371"/>
    <x v="1"/>
    <x v="259"/>
    <x v="2"/>
    <x v="1"/>
    <n v="39"/>
    <x v="0"/>
    <x v="1"/>
    <x v="1"/>
  </r>
  <r>
    <x v="84"/>
    <x v="372"/>
    <x v="5"/>
    <x v="388"/>
    <x v="1"/>
    <x v="1"/>
    <n v="39"/>
    <x v="0"/>
    <x v="33"/>
    <x v="2"/>
  </r>
  <r>
    <x v="84"/>
    <x v="373"/>
    <x v="1"/>
    <x v="389"/>
    <x v="3"/>
    <x v="1"/>
    <n v="39"/>
    <x v="0"/>
    <x v="33"/>
    <x v="2"/>
  </r>
  <r>
    <x v="84"/>
    <x v="374"/>
    <x v="6"/>
    <x v="390"/>
    <x v="2"/>
    <x v="1"/>
    <n v="39"/>
    <x v="0"/>
    <x v="33"/>
    <x v="2"/>
  </r>
  <r>
    <x v="84"/>
    <x v="375"/>
    <x v="4"/>
    <x v="391"/>
    <x v="0"/>
    <x v="1"/>
    <n v="39"/>
    <x v="0"/>
    <x v="33"/>
    <x v="2"/>
  </r>
  <r>
    <x v="84"/>
    <x v="376"/>
    <x v="0"/>
    <x v="392"/>
    <x v="0"/>
    <x v="1"/>
    <n v="39"/>
    <x v="0"/>
    <x v="33"/>
    <x v="2"/>
  </r>
  <r>
    <x v="84"/>
    <x v="377"/>
    <x v="3"/>
    <x v="299"/>
    <x v="0"/>
    <x v="1"/>
    <n v="39"/>
    <x v="0"/>
    <x v="33"/>
    <x v="2"/>
  </r>
  <r>
    <x v="84"/>
    <x v="229"/>
    <x v="6"/>
    <x v="393"/>
    <x v="2"/>
    <x v="1"/>
    <n v="39"/>
    <x v="0"/>
    <x v="33"/>
    <x v="2"/>
  </r>
  <r>
    <x v="84"/>
    <x v="378"/>
    <x v="4"/>
    <x v="394"/>
    <x v="2"/>
    <x v="1"/>
    <n v="39"/>
    <x v="0"/>
    <x v="33"/>
    <x v="2"/>
  </r>
  <r>
    <x v="84"/>
    <x v="178"/>
    <x v="1"/>
    <x v="395"/>
    <x v="2"/>
    <x v="1"/>
    <n v="39"/>
    <x v="0"/>
    <x v="33"/>
    <x v="2"/>
  </r>
  <r>
    <x v="85"/>
    <x v="51"/>
    <x v="5"/>
    <x v="396"/>
    <x v="0"/>
    <x v="8"/>
    <n v="33"/>
    <x v="0"/>
    <x v="6"/>
    <x v="5"/>
  </r>
  <r>
    <x v="85"/>
    <x v="379"/>
    <x v="6"/>
    <x v="397"/>
    <x v="0"/>
    <x v="8"/>
    <n v="33"/>
    <x v="0"/>
    <x v="6"/>
    <x v="5"/>
  </r>
  <r>
    <x v="85"/>
    <x v="380"/>
    <x v="3"/>
    <x v="260"/>
    <x v="2"/>
    <x v="8"/>
    <n v="33"/>
    <x v="0"/>
    <x v="6"/>
    <x v="5"/>
  </r>
  <r>
    <x v="85"/>
    <x v="381"/>
    <x v="5"/>
    <x v="398"/>
    <x v="0"/>
    <x v="8"/>
    <n v="33"/>
    <x v="0"/>
    <x v="6"/>
    <x v="5"/>
  </r>
  <r>
    <x v="85"/>
    <x v="382"/>
    <x v="1"/>
    <x v="399"/>
    <x v="3"/>
    <x v="8"/>
    <n v="33"/>
    <x v="0"/>
    <x v="6"/>
    <x v="5"/>
  </r>
  <r>
    <x v="86"/>
    <x v="363"/>
    <x v="4"/>
    <x v="400"/>
    <x v="2"/>
    <x v="8"/>
    <n v="35"/>
    <x v="0"/>
    <x v="1"/>
    <x v="1"/>
  </r>
  <r>
    <x v="86"/>
    <x v="383"/>
    <x v="1"/>
    <x v="401"/>
    <x v="0"/>
    <x v="8"/>
    <n v="35"/>
    <x v="0"/>
    <x v="1"/>
    <x v="1"/>
  </r>
  <r>
    <x v="86"/>
    <x v="50"/>
    <x v="6"/>
    <x v="402"/>
    <x v="3"/>
    <x v="8"/>
    <n v="35"/>
    <x v="0"/>
    <x v="1"/>
    <x v="1"/>
  </r>
  <r>
    <x v="86"/>
    <x v="384"/>
    <x v="3"/>
    <x v="403"/>
    <x v="0"/>
    <x v="8"/>
    <n v="35"/>
    <x v="0"/>
    <x v="1"/>
    <x v="1"/>
  </r>
  <r>
    <x v="86"/>
    <x v="385"/>
    <x v="3"/>
    <x v="368"/>
    <x v="2"/>
    <x v="8"/>
    <n v="35"/>
    <x v="0"/>
    <x v="1"/>
    <x v="1"/>
  </r>
  <r>
    <x v="87"/>
    <x v="105"/>
    <x v="1"/>
    <x v="404"/>
    <x v="2"/>
    <x v="8"/>
    <n v="30"/>
    <x v="0"/>
    <x v="18"/>
    <x v="0"/>
  </r>
  <r>
    <x v="87"/>
    <x v="176"/>
    <x v="0"/>
    <x v="405"/>
    <x v="2"/>
    <x v="8"/>
    <n v="30"/>
    <x v="0"/>
    <x v="18"/>
    <x v="0"/>
  </r>
  <r>
    <x v="87"/>
    <x v="386"/>
    <x v="6"/>
    <x v="405"/>
    <x v="2"/>
    <x v="8"/>
    <n v="30"/>
    <x v="0"/>
    <x v="18"/>
    <x v="0"/>
  </r>
  <r>
    <x v="88"/>
    <x v="120"/>
    <x v="3"/>
    <x v="406"/>
    <x v="1"/>
    <x v="39"/>
    <n v="58"/>
    <x v="1"/>
    <x v="34"/>
    <x v="6"/>
  </r>
  <r>
    <x v="88"/>
    <x v="387"/>
    <x v="2"/>
    <x v="407"/>
    <x v="3"/>
    <x v="39"/>
    <n v="58"/>
    <x v="1"/>
    <x v="34"/>
    <x v="6"/>
  </r>
  <r>
    <x v="88"/>
    <x v="132"/>
    <x v="0"/>
    <x v="408"/>
    <x v="3"/>
    <x v="39"/>
    <n v="58"/>
    <x v="1"/>
    <x v="34"/>
    <x v="6"/>
  </r>
  <r>
    <x v="89"/>
    <x v="163"/>
    <x v="3"/>
    <x v="409"/>
    <x v="3"/>
    <x v="39"/>
    <n v="59"/>
    <x v="1"/>
    <x v="5"/>
    <x v="3"/>
  </r>
  <r>
    <x v="89"/>
    <x v="388"/>
    <x v="4"/>
    <x v="358"/>
    <x v="0"/>
    <x v="39"/>
    <n v="59"/>
    <x v="1"/>
    <x v="5"/>
    <x v="3"/>
  </r>
  <r>
    <x v="89"/>
    <x v="98"/>
    <x v="2"/>
    <x v="410"/>
    <x v="3"/>
    <x v="39"/>
    <n v="59"/>
    <x v="1"/>
    <x v="5"/>
    <x v="3"/>
  </r>
  <r>
    <x v="89"/>
    <x v="389"/>
    <x v="5"/>
    <x v="411"/>
    <x v="0"/>
    <x v="39"/>
    <n v="59"/>
    <x v="1"/>
    <x v="5"/>
    <x v="3"/>
  </r>
  <r>
    <x v="89"/>
    <x v="59"/>
    <x v="5"/>
    <x v="412"/>
    <x v="2"/>
    <x v="39"/>
    <n v="59"/>
    <x v="1"/>
    <x v="5"/>
    <x v="3"/>
  </r>
  <r>
    <x v="89"/>
    <x v="390"/>
    <x v="4"/>
    <x v="60"/>
    <x v="1"/>
    <x v="39"/>
    <n v="59"/>
    <x v="1"/>
    <x v="5"/>
    <x v="3"/>
  </r>
  <r>
    <x v="90"/>
    <x v="391"/>
    <x v="6"/>
    <x v="413"/>
    <x v="0"/>
    <x v="40"/>
    <n v="35"/>
    <x v="0"/>
    <x v="35"/>
    <x v="4"/>
  </r>
  <r>
    <x v="90"/>
    <x v="40"/>
    <x v="6"/>
    <x v="57"/>
    <x v="0"/>
    <x v="40"/>
    <n v="35"/>
    <x v="0"/>
    <x v="35"/>
    <x v="4"/>
  </r>
  <r>
    <x v="90"/>
    <x v="392"/>
    <x v="1"/>
    <x v="268"/>
    <x v="0"/>
    <x v="40"/>
    <n v="35"/>
    <x v="0"/>
    <x v="35"/>
    <x v="4"/>
  </r>
  <r>
    <x v="90"/>
    <x v="393"/>
    <x v="0"/>
    <x v="366"/>
    <x v="0"/>
    <x v="40"/>
    <n v="35"/>
    <x v="0"/>
    <x v="35"/>
    <x v="4"/>
  </r>
  <r>
    <x v="90"/>
    <x v="394"/>
    <x v="5"/>
    <x v="414"/>
    <x v="2"/>
    <x v="40"/>
    <n v="35"/>
    <x v="0"/>
    <x v="35"/>
    <x v="4"/>
  </r>
  <r>
    <x v="90"/>
    <x v="169"/>
    <x v="0"/>
    <x v="101"/>
    <x v="3"/>
    <x v="40"/>
    <n v="35"/>
    <x v="0"/>
    <x v="35"/>
    <x v="4"/>
  </r>
  <r>
    <x v="90"/>
    <x v="285"/>
    <x v="5"/>
    <x v="415"/>
    <x v="0"/>
    <x v="40"/>
    <n v="35"/>
    <x v="0"/>
    <x v="35"/>
    <x v="4"/>
  </r>
  <r>
    <x v="91"/>
    <x v="395"/>
    <x v="4"/>
    <x v="27"/>
    <x v="3"/>
    <x v="8"/>
    <n v="31"/>
    <x v="0"/>
    <x v="20"/>
    <x v="5"/>
  </r>
  <r>
    <x v="91"/>
    <x v="117"/>
    <x v="2"/>
    <x v="416"/>
    <x v="0"/>
    <x v="8"/>
    <n v="31"/>
    <x v="0"/>
    <x v="20"/>
    <x v="5"/>
  </r>
  <r>
    <x v="91"/>
    <x v="374"/>
    <x v="6"/>
    <x v="417"/>
    <x v="2"/>
    <x v="8"/>
    <n v="31"/>
    <x v="0"/>
    <x v="20"/>
    <x v="5"/>
  </r>
  <r>
    <x v="91"/>
    <x v="396"/>
    <x v="4"/>
    <x v="418"/>
    <x v="2"/>
    <x v="8"/>
    <n v="31"/>
    <x v="0"/>
    <x v="20"/>
    <x v="5"/>
  </r>
  <r>
    <x v="92"/>
    <x v="397"/>
    <x v="1"/>
    <x v="315"/>
    <x v="2"/>
    <x v="41"/>
    <n v="16"/>
    <x v="0"/>
    <x v="10"/>
    <x v="5"/>
  </r>
  <r>
    <x v="92"/>
    <x v="398"/>
    <x v="1"/>
    <x v="419"/>
    <x v="2"/>
    <x v="41"/>
    <n v="16"/>
    <x v="0"/>
    <x v="10"/>
    <x v="5"/>
  </r>
  <r>
    <x v="92"/>
    <x v="235"/>
    <x v="4"/>
    <x v="420"/>
    <x v="2"/>
    <x v="41"/>
    <n v="16"/>
    <x v="0"/>
    <x v="10"/>
    <x v="5"/>
  </r>
  <r>
    <x v="92"/>
    <x v="399"/>
    <x v="4"/>
    <x v="421"/>
    <x v="0"/>
    <x v="41"/>
    <n v="16"/>
    <x v="0"/>
    <x v="10"/>
    <x v="5"/>
  </r>
  <r>
    <x v="92"/>
    <x v="74"/>
    <x v="6"/>
    <x v="422"/>
    <x v="2"/>
    <x v="41"/>
    <n v="16"/>
    <x v="0"/>
    <x v="10"/>
    <x v="5"/>
  </r>
  <r>
    <x v="93"/>
    <x v="242"/>
    <x v="4"/>
    <x v="423"/>
    <x v="2"/>
    <x v="41"/>
    <n v="15"/>
    <x v="0"/>
    <x v="10"/>
    <x v="5"/>
  </r>
  <r>
    <x v="93"/>
    <x v="400"/>
    <x v="0"/>
    <x v="424"/>
    <x v="3"/>
    <x v="41"/>
    <n v="15"/>
    <x v="0"/>
    <x v="10"/>
    <x v="5"/>
  </r>
  <r>
    <x v="93"/>
    <x v="47"/>
    <x v="5"/>
    <x v="425"/>
    <x v="2"/>
    <x v="41"/>
    <n v="15"/>
    <x v="0"/>
    <x v="10"/>
    <x v="5"/>
  </r>
  <r>
    <x v="93"/>
    <x v="401"/>
    <x v="5"/>
    <x v="337"/>
    <x v="2"/>
    <x v="41"/>
    <n v="15"/>
    <x v="0"/>
    <x v="10"/>
    <x v="5"/>
  </r>
  <r>
    <x v="93"/>
    <x v="402"/>
    <x v="6"/>
    <x v="426"/>
    <x v="3"/>
    <x v="41"/>
    <n v="15"/>
    <x v="0"/>
    <x v="10"/>
    <x v="5"/>
  </r>
  <r>
    <x v="93"/>
    <x v="147"/>
    <x v="5"/>
    <x v="427"/>
    <x v="3"/>
    <x v="41"/>
    <n v="15"/>
    <x v="0"/>
    <x v="10"/>
    <x v="5"/>
  </r>
  <r>
    <x v="93"/>
    <x v="403"/>
    <x v="0"/>
    <x v="198"/>
    <x v="0"/>
    <x v="41"/>
    <n v="15"/>
    <x v="0"/>
    <x v="10"/>
    <x v="5"/>
  </r>
  <r>
    <x v="93"/>
    <x v="404"/>
    <x v="1"/>
    <x v="428"/>
    <x v="2"/>
    <x v="41"/>
    <n v="15"/>
    <x v="0"/>
    <x v="10"/>
    <x v="5"/>
  </r>
  <r>
    <x v="93"/>
    <x v="405"/>
    <x v="5"/>
    <x v="208"/>
    <x v="2"/>
    <x v="41"/>
    <n v="15"/>
    <x v="0"/>
    <x v="10"/>
    <x v="5"/>
  </r>
  <r>
    <x v="93"/>
    <x v="327"/>
    <x v="2"/>
    <x v="429"/>
    <x v="2"/>
    <x v="41"/>
    <n v="15"/>
    <x v="0"/>
    <x v="10"/>
    <x v="5"/>
  </r>
  <r>
    <x v="94"/>
    <x v="404"/>
    <x v="1"/>
    <x v="430"/>
    <x v="0"/>
    <x v="42"/>
    <n v="65"/>
    <x v="1"/>
    <x v="3"/>
    <x v="3"/>
  </r>
  <r>
    <x v="94"/>
    <x v="406"/>
    <x v="3"/>
    <x v="431"/>
    <x v="2"/>
    <x v="42"/>
    <n v="65"/>
    <x v="1"/>
    <x v="3"/>
    <x v="3"/>
  </r>
  <r>
    <x v="94"/>
    <x v="407"/>
    <x v="5"/>
    <x v="432"/>
    <x v="3"/>
    <x v="42"/>
    <n v="65"/>
    <x v="1"/>
    <x v="3"/>
    <x v="3"/>
  </r>
  <r>
    <x v="94"/>
    <x v="186"/>
    <x v="4"/>
    <x v="411"/>
    <x v="3"/>
    <x v="42"/>
    <n v="65"/>
    <x v="1"/>
    <x v="3"/>
    <x v="3"/>
  </r>
  <r>
    <x v="94"/>
    <x v="408"/>
    <x v="0"/>
    <x v="433"/>
    <x v="0"/>
    <x v="42"/>
    <n v="65"/>
    <x v="1"/>
    <x v="3"/>
    <x v="3"/>
  </r>
  <r>
    <x v="95"/>
    <x v="322"/>
    <x v="2"/>
    <x v="434"/>
    <x v="2"/>
    <x v="25"/>
    <n v="37"/>
    <x v="0"/>
    <x v="33"/>
    <x v="2"/>
  </r>
  <r>
    <x v="95"/>
    <x v="9"/>
    <x v="5"/>
    <x v="373"/>
    <x v="3"/>
    <x v="25"/>
    <n v="37"/>
    <x v="0"/>
    <x v="33"/>
    <x v="2"/>
  </r>
  <r>
    <x v="96"/>
    <x v="265"/>
    <x v="5"/>
    <x v="435"/>
    <x v="3"/>
    <x v="27"/>
    <n v="35"/>
    <x v="0"/>
    <x v="35"/>
    <x v="4"/>
  </r>
  <r>
    <x v="96"/>
    <x v="409"/>
    <x v="6"/>
    <x v="436"/>
    <x v="2"/>
    <x v="27"/>
    <n v="35"/>
    <x v="0"/>
    <x v="35"/>
    <x v="4"/>
  </r>
  <r>
    <x v="96"/>
    <x v="410"/>
    <x v="6"/>
    <x v="437"/>
    <x v="2"/>
    <x v="27"/>
    <n v="35"/>
    <x v="0"/>
    <x v="35"/>
    <x v="4"/>
  </r>
  <r>
    <x v="96"/>
    <x v="411"/>
    <x v="5"/>
    <x v="320"/>
    <x v="3"/>
    <x v="27"/>
    <n v="35"/>
    <x v="0"/>
    <x v="35"/>
    <x v="4"/>
  </r>
  <r>
    <x v="96"/>
    <x v="412"/>
    <x v="3"/>
    <x v="438"/>
    <x v="0"/>
    <x v="27"/>
    <n v="35"/>
    <x v="0"/>
    <x v="35"/>
    <x v="4"/>
  </r>
  <r>
    <x v="97"/>
    <x v="169"/>
    <x v="0"/>
    <x v="428"/>
    <x v="0"/>
    <x v="5"/>
    <n v="21"/>
    <x v="0"/>
    <x v="36"/>
    <x v="0"/>
  </r>
  <r>
    <x v="97"/>
    <x v="68"/>
    <x v="3"/>
    <x v="439"/>
    <x v="2"/>
    <x v="5"/>
    <n v="21"/>
    <x v="0"/>
    <x v="36"/>
    <x v="0"/>
  </r>
  <r>
    <x v="97"/>
    <x v="413"/>
    <x v="2"/>
    <x v="440"/>
    <x v="3"/>
    <x v="5"/>
    <n v="21"/>
    <x v="0"/>
    <x v="36"/>
    <x v="0"/>
  </r>
  <r>
    <x v="97"/>
    <x v="166"/>
    <x v="6"/>
    <x v="441"/>
    <x v="2"/>
    <x v="5"/>
    <n v="21"/>
    <x v="0"/>
    <x v="36"/>
    <x v="0"/>
  </r>
  <r>
    <x v="97"/>
    <x v="414"/>
    <x v="0"/>
    <x v="123"/>
    <x v="2"/>
    <x v="5"/>
    <n v="21"/>
    <x v="0"/>
    <x v="36"/>
    <x v="0"/>
  </r>
  <r>
    <x v="98"/>
    <x v="415"/>
    <x v="6"/>
    <x v="420"/>
    <x v="3"/>
    <x v="43"/>
    <n v="54"/>
    <x v="0"/>
    <x v="37"/>
    <x v="0"/>
  </r>
  <r>
    <x v="98"/>
    <x v="416"/>
    <x v="6"/>
    <x v="442"/>
    <x v="2"/>
    <x v="43"/>
    <n v="54"/>
    <x v="0"/>
    <x v="37"/>
    <x v="0"/>
  </r>
  <r>
    <x v="98"/>
    <x v="417"/>
    <x v="3"/>
    <x v="443"/>
    <x v="2"/>
    <x v="43"/>
    <n v="54"/>
    <x v="0"/>
    <x v="37"/>
    <x v="0"/>
  </r>
  <r>
    <x v="98"/>
    <x v="418"/>
    <x v="5"/>
    <x v="335"/>
    <x v="2"/>
    <x v="43"/>
    <n v="54"/>
    <x v="0"/>
    <x v="37"/>
    <x v="0"/>
  </r>
  <r>
    <x v="99"/>
    <x v="419"/>
    <x v="1"/>
    <x v="214"/>
    <x v="1"/>
    <x v="14"/>
    <n v="12"/>
    <x v="0"/>
    <x v="10"/>
    <x v="5"/>
  </r>
  <r>
    <x v="99"/>
    <x v="420"/>
    <x v="5"/>
    <x v="64"/>
    <x v="2"/>
    <x v="14"/>
    <n v="12"/>
    <x v="0"/>
    <x v="10"/>
    <x v="5"/>
  </r>
  <r>
    <x v="99"/>
    <x v="421"/>
    <x v="5"/>
    <x v="444"/>
    <x v="3"/>
    <x v="14"/>
    <n v="12"/>
    <x v="0"/>
    <x v="10"/>
    <x v="5"/>
  </r>
  <r>
    <x v="99"/>
    <x v="422"/>
    <x v="4"/>
    <x v="129"/>
    <x v="3"/>
    <x v="14"/>
    <n v="12"/>
    <x v="0"/>
    <x v="10"/>
    <x v="5"/>
  </r>
  <r>
    <x v="99"/>
    <x v="423"/>
    <x v="3"/>
    <x v="445"/>
    <x v="0"/>
    <x v="14"/>
    <n v="12"/>
    <x v="0"/>
    <x v="10"/>
    <x v="5"/>
  </r>
  <r>
    <x v="100"/>
    <x v="424"/>
    <x v="4"/>
    <x v="446"/>
    <x v="0"/>
    <x v="31"/>
    <n v="13"/>
    <x v="0"/>
    <x v="38"/>
    <x v="9"/>
  </r>
  <r>
    <x v="100"/>
    <x v="6"/>
    <x v="4"/>
    <x v="447"/>
    <x v="0"/>
    <x v="31"/>
    <n v="13"/>
    <x v="0"/>
    <x v="38"/>
    <x v="9"/>
  </r>
  <r>
    <x v="100"/>
    <x v="425"/>
    <x v="3"/>
    <x v="448"/>
    <x v="3"/>
    <x v="31"/>
    <n v="13"/>
    <x v="0"/>
    <x v="38"/>
    <x v="9"/>
  </r>
  <r>
    <x v="100"/>
    <x v="284"/>
    <x v="5"/>
    <x v="449"/>
    <x v="0"/>
    <x v="31"/>
    <n v="13"/>
    <x v="0"/>
    <x v="38"/>
    <x v="9"/>
  </r>
  <r>
    <x v="100"/>
    <x v="283"/>
    <x v="5"/>
    <x v="450"/>
    <x v="3"/>
    <x v="31"/>
    <n v="13"/>
    <x v="0"/>
    <x v="38"/>
    <x v="9"/>
  </r>
  <r>
    <x v="100"/>
    <x v="426"/>
    <x v="0"/>
    <x v="451"/>
    <x v="3"/>
    <x v="31"/>
    <n v="13"/>
    <x v="0"/>
    <x v="38"/>
    <x v="9"/>
  </r>
  <r>
    <x v="100"/>
    <x v="427"/>
    <x v="1"/>
    <x v="452"/>
    <x v="2"/>
    <x v="31"/>
    <n v="13"/>
    <x v="0"/>
    <x v="38"/>
    <x v="9"/>
  </r>
  <r>
    <x v="101"/>
    <x v="428"/>
    <x v="1"/>
    <x v="453"/>
    <x v="3"/>
    <x v="7"/>
    <n v="28"/>
    <x v="0"/>
    <x v="31"/>
    <x v="7"/>
  </r>
  <r>
    <x v="101"/>
    <x v="429"/>
    <x v="5"/>
    <x v="454"/>
    <x v="2"/>
    <x v="7"/>
    <n v="28"/>
    <x v="0"/>
    <x v="31"/>
    <x v="7"/>
  </r>
  <r>
    <x v="101"/>
    <x v="369"/>
    <x v="4"/>
    <x v="25"/>
    <x v="1"/>
    <x v="7"/>
    <n v="28"/>
    <x v="0"/>
    <x v="31"/>
    <x v="7"/>
  </r>
  <r>
    <x v="101"/>
    <x v="430"/>
    <x v="1"/>
    <x v="159"/>
    <x v="3"/>
    <x v="7"/>
    <n v="28"/>
    <x v="0"/>
    <x v="31"/>
    <x v="7"/>
  </r>
  <r>
    <x v="101"/>
    <x v="431"/>
    <x v="3"/>
    <x v="128"/>
    <x v="2"/>
    <x v="7"/>
    <n v="28"/>
    <x v="0"/>
    <x v="31"/>
    <x v="7"/>
  </r>
  <r>
    <x v="102"/>
    <x v="47"/>
    <x v="5"/>
    <x v="455"/>
    <x v="0"/>
    <x v="38"/>
    <n v="10"/>
    <x v="0"/>
    <x v="28"/>
    <x v="0"/>
  </r>
  <r>
    <x v="102"/>
    <x v="399"/>
    <x v="4"/>
    <x v="456"/>
    <x v="2"/>
    <x v="38"/>
    <n v="10"/>
    <x v="0"/>
    <x v="28"/>
    <x v="0"/>
  </r>
  <r>
    <x v="103"/>
    <x v="16"/>
    <x v="2"/>
    <x v="457"/>
    <x v="0"/>
    <x v="44"/>
    <n v="15"/>
    <x v="0"/>
    <x v="39"/>
    <x v="2"/>
  </r>
  <r>
    <x v="103"/>
    <x v="432"/>
    <x v="1"/>
    <x v="458"/>
    <x v="2"/>
    <x v="44"/>
    <n v="15"/>
    <x v="0"/>
    <x v="39"/>
    <x v="2"/>
  </r>
  <r>
    <x v="103"/>
    <x v="433"/>
    <x v="5"/>
    <x v="459"/>
    <x v="2"/>
    <x v="44"/>
    <n v="15"/>
    <x v="0"/>
    <x v="39"/>
    <x v="2"/>
  </r>
  <r>
    <x v="103"/>
    <x v="317"/>
    <x v="6"/>
    <x v="460"/>
    <x v="3"/>
    <x v="44"/>
    <n v="15"/>
    <x v="0"/>
    <x v="39"/>
    <x v="2"/>
  </r>
  <r>
    <x v="103"/>
    <x v="434"/>
    <x v="3"/>
    <x v="461"/>
    <x v="0"/>
    <x v="44"/>
    <n v="15"/>
    <x v="0"/>
    <x v="39"/>
    <x v="2"/>
  </r>
  <r>
    <x v="103"/>
    <x v="139"/>
    <x v="0"/>
    <x v="339"/>
    <x v="2"/>
    <x v="44"/>
    <n v="15"/>
    <x v="0"/>
    <x v="39"/>
    <x v="2"/>
  </r>
  <r>
    <x v="104"/>
    <x v="157"/>
    <x v="5"/>
    <x v="462"/>
    <x v="3"/>
    <x v="20"/>
    <n v="42"/>
    <x v="0"/>
    <x v="1"/>
    <x v="1"/>
  </r>
  <r>
    <x v="104"/>
    <x v="267"/>
    <x v="1"/>
    <x v="463"/>
    <x v="0"/>
    <x v="20"/>
    <n v="42"/>
    <x v="0"/>
    <x v="1"/>
    <x v="1"/>
  </r>
  <r>
    <x v="104"/>
    <x v="284"/>
    <x v="5"/>
    <x v="206"/>
    <x v="2"/>
    <x v="20"/>
    <n v="42"/>
    <x v="0"/>
    <x v="1"/>
    <x v="1"/>
  </r>
  <r>
    <x v="104"/>
    <x v="435"/>
    <x v="6"/>
    <x v="378"/>
    <x v="0"/>
    <x v="20"/>
    <n v="42"/>
    <x v="0"/>
    <x v="1"/>
    <x v="1"/>
  </r>
  <r>
    <x v="104"/>
    <x v="436"/>
    <x v="5"/>
    <x v="464"/>
    <x v="2"/>
    <x v="20"/>
    <n v="42"/>
    <x v="0"/>
    <x v="1"/>
    <x v="1"/>
  </r>
  <r>
    <x v="104"/>
    <x v="47"/>
    <x v="5"/>
    <x v="395"/>
    <x v="3"/>
    <x v="20"/>
    <n v="42"/>
    <x v="0"/>
    <x v="1"/>
    <x v="1"/>
  </r>
  <r>
    <x v="105"/>
    <x v="437"/>
    <x v="2"/>
    <x v="465"/>
    <x v="3"/>
    <x v="8"/>
    <n v="31"/>
    <x v="0"/>
    <x v="4"/>
    <x v="4"/>
  </r>
  <r>
    <x v="105"/>
    <x v="438"/>
    <x v="2"/>
    <x v="466"/>
    <x v="2"/>
    <x v="8"/>
    <n v="31"/>
    <x v="0"/>
    <x v="4"/>
    <x v="4"/>
  </r>
  <r>
    <x v="105"/>
    <x v="194"/>
    <x v="4"/>
    <x v="318"/>
    <x v="2"/>
    <x v="8"/>
    <n v="31"/>
    <x v="0"/>
    <x v="4"/>
    <x v="4"/>
  </r>
  <r>
    <x v="105"/>
    <x v="439"/>
    <x v="2"/>
    <x v="311"/>
    <x v="3"/>
    <x v="8"/>
    <n v="31"/>
    <x v="0"/>
    <x v="4"/>
    <x v="4"/>
  </r>
  <r>
    <x v="105"/>
    <x v="30"/>
    <x v="3"/>
    <x v="467"/>
    <x v="2"/>
    <x v="8"/>
    <n v="31"/>
    <x v="0"/>
    <x v="4"/>
    <x v="4"/>
  </r>
  <r>
    <x v="105"/>
    <x v="440"/>
    <x v="1"/>
    <x v="131"/>
    <x v="0"/>
    <x v="8"/>
    <n v="31"/>
    <x v="0"/>
    <x v="4"/>
    <x v="4"/>
  </r>
  <r>
    <x v="106"/>
    <x v="441"/>
    <x v="1"/>
    <x v="468"/>
    <x v="0"/>
    <x v="29"/>
    <n v="12"/>
    <x v="0"/>
    <x v="40"/>
    <x v="3"/>
  </r>
  <r>
    <x v="106"/>
    <x v="209"/>
    <x v="0"/>
    <x v="469"/>
    <x v="2"/>
    <x v="29"/>
    <n v="12"/>
    <x v="0"/>
    <x v="40"/>
    <x v="3"/>
  </r>
  <r>
    <x v="106"/>
    <x v="442"/>
    <x v="3"/>
    <x v="470"/>
    <x v="3"/>
    <x v="29"/>
    <n v="12"/>
    <x v="0"/>
    <x v="40"/>
    <x v="3"/>
  </r>
  <r>
    <x v="106"/>
    <x v="443"/>
    <x v="3"/>
    <x v="24"/>
    <x v="2"/>
    <x v="29"/>
    <n v="12"/>
    <x v="0"/>
    <x v="40"/>
    <x v="3"/>
  </r>
  <r>
    <x v="106"/>
    <x v="444"/>
    <x v="5"/>
    <x v="471"/>
    <x v="3"/>
    <x v="29"/>
    <n v="12"/>
    <x v="0"/>
    <x v="40"/>
    <x v="3"/>
  </r>
  <r>
    <x v="106"/>
    <x v="445"/>
    <x v="6"/>
    <x v="472"/>
    <x v="2"/>
    <x v="29"/>
    <n v="12"/>
    <x v="0"/>
    <x v="40"/>
    <x v="3"/>
  </r>
  <r>
    <x v="106"/>
    <x v="242"/>
    <x v="4"/>
    <x v="181"/>
    <x v="3"/>
    <x v="29"/>
    <n v="12"/>
    <x v="0"/>
    <x v="40"/>
    <x v="3"/>
  </r>
  <r>
    <x v="107"/>
    <x v="446"/>
    <x v="6"/>
    <x v="473"/>
    <x v="3"/>
    <x v="42"/>
    <n v="72"/>
    <x v="1"/>
    <x v="41"/>
    <x v="4"/>
  </r>
  <r>
    <x v="107"/>
    <x v="447"/>
    <x v="5"/>
    <x v="474"/>
    <x v="2"/>
    <x v="42"/>
    <n v="72"/>
    <x v="1"/>
    <x v="41"/>
    <x v="4"/>
  </r>
  <r>
    <x v="107"/>
    <x v="448"/>
    <x v="1"/>
    <x v="475"/>
    <x v="0"/>
    <x v="42"/>
    <n v="72"/>
    <x v="1"/>
    <x v="41"/>
    <x v="4"/>
  </r>
  <r>
    <x v="107"/>
    <x v="247"/>
    <x v="6"/>
    <x v="229"/>
    <x v="1"/>
    <x v="42"/>
    <n v="72"/>
    <x v="1"/>
    <x v="41"/>
    <x v="4"/>
  </r>
  <r>
    <x v="107"/>
    <x v="222"/>
    <x v="0"/>
    <x v="476"/>
    <x v="2"/>
    <x v="42"/>
    <n v="72"/>
    <x v="1"/>
    <x v="41"/>
    <x v="4"/>
  </r>
  <r>
    <x v="107"/>
    <x v="48"/>
    <x v="0"/>
    <x v="477"/>
    <x v="0"/>
    <x v="42"/>
    <n v="72"/>
    <x v="1"/>
    <x v="41"/>
    <x v="4"/>
  </r>
  <r>
    <x v="108"/>
    <x v="449"/>
    <x v="2"/>
    <x v="478"/>
    <x v="3"/>
    <x v="45"/>
    <n v="26"/>
    <x v="0"/>
    <x v="42"/>
    <x v="0"/>
  </r>
  <r>
    <x v="108"/>
    <x v="190"/>
    <x v="1"/>
    <x v="115"/>
    <x v="2"/>
    <x v="45"/>
    <n v="26"/>
    <x v="0"/>
    <x v="42"/>
    <x v="0"/>
  </r>
  <r>
    <x v="108"/>
    <x v="450"/>
    <x v="1"/>
    <x v="479"/>
    <x v="1"/>
    <x v="45"/>
    <n v="26"/>
    <x v="0"/>
    <x v="42"/>
    <x v="0"/>
  </r>
  <r>
    <x v="108"/>
    <x v="410"/>
    <x v="6"/>
    <x v="480"/>
    <x v="2"/>
    <x v="45"/>
    <n v="26"/>
    <x v="0"/>
    <x v="42"/>
    <x v="0"/>
  </r>
  <r>
    <x v="108"/>
    <x v="451"/>
    <x v="2"/>
    <x v="43"/>
    <x v="0"/>
    <x v="45"/>
    <n v="26"/>
    <x v="0"/>
    <x v="42"/>
    <x v="0"/>
  </r>
  <r>
    <x v="109"/>
    <x v="159"/>
    <x v="1"/>
    <x v="294"/>
    <x v="2"/>
    <x v="46"/>
    <n v="13"/>
    <x v="0"/>
    <x v="43"/>
    <x v="6"/>
  </r>
  <r>
    <x v="109"/>
    <x v="452"/>
    <x v="2"/>
    <x v="481"/>
    <x v="3"/>
    <x v="46"/>
    <n v="13"/>
    <x v="0"/>
    <x v="43"/>
    <x v="6"/>
  </r>
  <r>
    <x v="109"/>
    <x v="152"/>
    <x v="5"/>
    <x v="482"/>
    <x v="2"/>
    <x v="46"/>
    <n v="13"/>
    <x v="0"/>
    <x v="43"/>
    <x v="6"/>
  </r>
  <r>
    <x v="109"/>
    <x v="453"/>
    <x v="6"/>
    <x v="483"/>
    <x v="3"/>
    <x v="46"/>
    <n v="13"/>
    <x v="0"/>
    <x v="43"/>
    <x v="6"/>
  </r>
  <r>
    <x v="109"/>
    <x v="454"/>
    <x v="2"/>
    <x v="484"/>
    <x v="2"/>
    <x v="46"/>
    <n v="13"/>
    <x v="0"/>
    <x v="43"/>
    <x v="6"/>
  </r>
  <r>
    <x v="109"/>
    <x v="205"/>
    <x v="2"/>
    <x v="485"/>
    <x v="2"/>
    <x v="46"/>
    <n v="13"/>
    <x v="0"/>
    <x v="43"/>
    <x v="6"/>
  </r>
  <r>
    <x v="109"/>
    <x v="455"/>
    <x v="0"/>
    <x v="486"/>
    <x v="2"/>
    <x v="46"/>
    <n v="13"/>
    <x v="0"/>
    <x v="43"/>
    <x v="6"/>
  </r>
  <r>
    <x v="109"/>
    <x v="456"/>
    <x v="4"/>
    <x v="63"/>
    <x v="2"/>
    <x v="46"/>
    <n v="13"/>
    <x v="0"/>
    <x v="43"/>
    <x v="6"/>
  </r>
  <r>
    <x v="110"/>
    <x v="457"/>
    <x v="3"/>
    <x v="487"/>
    <x v="0"/>
    <x v="15"/>
    <n v="99"/>
    <x v="1"/>
    <x v="44"/>
    <x v="2"/>
  </r>
  <r>
    <x v="110"/>
    <x v="458"/>
    <x v="0"/>
    <x v="488"/>
    <x v="2"/>
    <x v="15"/>
    <n v="99"/>
    <x v="1"/>
    <x v="44"/>
    <x v="2"/>
  </r>
  <r>
    <x v="110"/>
    <x v="459"/>
    <x v="2"/>
    <x v="470"/>
    <x v="3"/>
    <x v="15"/>
    <n v="99"/>
    <x v="1"/>
    <x v="44"/>
    <x v="2"/>
  </r>
  <r>
    <x v="110"/>
    <x v="104"/>
    <x v="5"/>
    <x v="461"/>
    <x v="1"/>
    <x v="15"/>
    <n v="99"/>
    <x v="1"/>
    <x v="44"/>
    <x v="2"/>
  </r>
  <r>
    <x v="111"/>
    <x v="460"/>
    <x v="4"/>
    <x v="489"/>
    <x v="3"/>
    <x v="4"/>
    <n v="81"/>
    <x v="1"/>
    <x v="41"/>
    <x v="4"/>
  </r>
  <r>
    <x v="111"/>
    <x v="376"/>
    <x v="0"/>
    <x v="490"/>
    <x v="1"/>
    <x v="4"/>
    <n v="81"/>
    <x v="1"/>
    <x v="41"/>
    <x v="4"/>
  </r>
  <r>
    <x v="111"/>
    <x v="215"/>
    <x v="0"/>
    <x v="183"/>
    <x v="0"/>
    <x v="4"/>
    <n v="81"/>
    <x v="1"/>
    <x v="41"/>
    <x v="4"/>
  </r>
  <r>
    <x v="111"/>
    <x v="97"/>
    <x v="1"/>
    <x v="301"/>
    <x v="3"/>
    <x v="4"/>
    <n v="81"/>
    <x v="1"/>
    <x v="41"/>
    <x v="4"/>
  </r>
  <r>
    <x v="111"/>
    <x v="265"/>
    <x v="5"/>
    <x v="145"/>
    <x v="3"/>
    <x v="4"/>
    <n v="81"/>
    <x v="1"/>
    <x v="41"/>
    <x v="4"/>
  </r>
  <r>
    <x v="111"/>
    <x v="461"/>
    <x v="0"/>
    <x v="491"/>
    <x v="2"/>
    <x v="4"/>
    <n v="81"/>
    <x v="1"/>
    <x v="41"/>
    <x v="4"/>
  </r>
  <r>
    <x v="112"/>
    <x v="462"/>
    <x v="5"/>
    <x v="6"/>
    <x v="0"/>
    <x v="19"/>
    <n v="23"/>
    <x v="0"/>
    <x v="45"/>
    <x v="1"/>
  </r>
  <r>
    <x v="112"/>
    <x v="267"/>
    <x v="1"/>
    <x v="492"/>
    <x v="3"/>
    <x v="19"/>
    <n v="23"/>
    <x v="0"/>
    <x v="45"/>
    <x v="1"/>
  </r>
  <r>
    <x v="112"/>
    <x v="463"/>
    <x v="2"/>
    <x v="493"/>
    <x v="2"/>
    <x v="19"/>
    <n v="23"/>
    <x v="0"/>
    <x v="45"/>
    <x v="1"/>
  </r>
  <r>
    <x v="113"/>
    <x v="201"/>
    <x v="6"/>
    <x v="494"/>
    <x v="2"/>
    <x v="19"/>
    <n v="24"/>
    <x v="0"/>
    <x v="36"/>
    <x v="0"/>
  </r>
  <r>
    <x v="113"/>
    <x v="242"/>
    <x v="4"/>
    <x v="495"/>
    <x v="2"/>
    <x v="19"/>
    <n v="24"/>
    <x v="0"/>
    <x v="36"/>
    <x v="0"/>
  </r>
  <r>
    <x v="113"/>
    <x v="234"/>
    <x v="3"/>
    <x v="496"/>
    <x v="3"/>
    <x v="19"/>
    <n v="24"/>
    <x v="0"/>
    <x v="36"/>
    <x v="0"/>
  </r>
  <r>
    <x v="113"/>
    <x v="40"/>
    <x v="6"/>
    <x v="497"/>
    <x v="3"/>
    <x v="19"/>
    <n v="24"/>
    <x v="0"/>
    <x v="36"/>
    <x v="0"/>
  </r>
  <r>
    <x v="113"/>
    <x v="464"/>
    <x v="5"/>
    <x v="498"/>
    <x v="2"/>
    <x v="19"/>
    <n v="24"/>
    <x v="0"/>
    <x v="36"/>
    <x v="0"/>
  </r>
  <r>
    <x v="113"/>
    <x v="157"/>
    <x v="5"/>
    <x v="499"/>
    <x v="1"/>
    <x v="19"/>
    <n v="24"/>
    <x v="0"/>
    <x v="36"/>
    <x v="0"/>
  </r>
  <r>
    <x v="113"/>
    <x v="465"/>
    <x v="2"/>
    <x v="215"/>
    <x v="3"/>
    <x v="19"/>
    <n v="24"/>
    <x v="0"/>
    <x v="36"/>
    <x v="0"/>
  </r>
  <r>
    <x v="113"/>
    <x v="178"/>
    <x v="1"/>
    <x v="348"/>
    <x v="2"/>
    <x v="19"/>
    <n v="24"/>
    <x v="0"/>
    <x v="36"/>
    <x v="0"/>
  </r>
  <r>
    <x v="114"/>
    <x v="296"/>
    <x v="1"/>
    <x v="500"/>
    <x v="0"/>
    <x v="15"/>
    <n v="13"/>
    <x v="0"/>
    <x v="46"/>
    <x v="4"/>
  </r>
  <r>
    <x v="114"/>
    <x v="466"/>
    <x v="3"/>
    <x v="182"/>
    <x v="2"/>
    <x v="15"/>
    <n v="13"/>
    <x v="0"/>
    <x v="46"/>
    <x v="4"/>
  </r>
  <r>
    <x v="114"/>
    <x v="467"/>
    <x v="3"/>
    <x v="501"/>
    <x v="2"/>
    <x v="15"/>
    <n v="13"/>
    <x v="0"/>
    <x v="46"/>
    <x v="4"/>
  </r>
  <r>
    <x v="115"/>
    <x v="37"/>
    <x v="6"/>
    <x v="405"/>
    <x v="2"/>
    <x v="5"/>
    <n v="23"/>
    <x v="0"/>
    <x v="1"/>
    <x v="1"/>
  </r>
  <r>
    <x v="115"/>
    <x v="468"/>
    <x v="6"/>
    <x v="502"/>
    <x v="0"/>
    <x v="5"/>
    <n v="23"/>
    <x v="0"/>
    <x v="1"/>
    <x v="1"/>
  </r>
  <r>
    <x v="115"/>
    <x v="469"/>
    <x v="2"/>
    <x v="503"/>
    <x v="1"/>
    <x v="5"/>
    <n v="23"/>
    <x v="0"/>
    <x v="1"/>
    <x v="1"/>
  </r>
  <r>
    <x v="115"/>
    <x v="320"/>
    <x v="1"/>
    <x v="159"/>
    <x v="3"/>
    <x v="5"/>
    <n v="23"/>
    <x v="0"/>
    <x v="1"/>
    <x v="1"/>
  </r>
  <r>
    <x v="115"/>
    <x v="183"/>
    <x v="0"/>
    <x v="287"/>
    <x v="2"/>
    <x v="5"/>
    <n v="23"/>
    <x v="0"/>
    <x v="1"/>
    <x v="1"/>
  </r>
  <r>
    <x v="115"/>
    <x v="470"/>
    <x v="4"/>
    <x v="504"/>
    <x v="0"/>
    <x v="5"/>
    <n v="23"/>
    <x v="0"/>
    <x v="1"/>
    <x v="1"/>
  </r>
  <r>
    <x v="115"/>
    <x v="471"/>
    <x v="1"/>
    <x v="505"/>
    <x v="0"/>
    <x v="5"/>
    <n v="23"/>
    <x v="0"/>
    <x v="1"/>
    <x v="1"/>
  </r>
  <r>
    <x v="115"/>
    <x v="437"/>
    <x v="2"/>
    <x v="450"/>
    <x v="2"/>
    <x v="5"/>
    <n v="23"/>
    <x v="0"/>
    <x v="1"/>
    <x v="1"/>
  </r>
  <r>
    <x v="115"/>
    <x v="82"/>
    <x v="0"/>
    <x v="506"/>
    <x v="3"/>
    <x v="5"/>
    <n v="23"/>
    <x v="0"/>
    <x v="1"/>
    <x v="1"/>
  </r>
  <r>
    <x v="116"/>
    <x v="472"/>
    <x v="6"/>
    <x v="334"/>
    <x v="1"/>
    <x v="33"/>
    <n v="25"/>
    <x v="0"/>
    <x v="17"/>
    <x v="3"/>
  </r>
  <r>
    <x v="116"/>
    <x v="473"/>
    <x v="2"/>
    <x v="507"/>
    <x v="2"/>
    <x v="33"/>
    <n v="25"/>
    <x v="0"/>
    <x v="17"/>
    <x v="3"/>
  </r>
  <r>
    <x v="116"/>
    <x v="474"/>
    <x v="5"/>
    <x v="506"/>
    <x v="0"/>
    <x v="33"/>
    <n v="25"/>
    <x v="0"/>
    <x v="17"/>
    <x v="3"/>
  </r>
  <r>
    <x v="116"/>
    <x v="333"/>
    <x v="0"/>
    <x v="402"/>
    <x v="3"/>
    <x v="33"/>
    <n v="25"/>
    <x v="0"/>
    <x v="17"/>
    <x v="3"/>
  </r>
  <r>
    <x v="116"/>
    <x v="475"/>
    <x v="4"/>
    <x v="275"/>
    <x v="0"/>
    <x v="33"/>
    <n v="25"/>
    <x v="0"/>
    <x v="17"/>
    <x v="3"/>
  </r>
  <r>
    <x v="116"/>
    <x v="476"/>
    <x v="0"/>
    <x v="309"/>
    <x v="2"/>
    <x v="33"/>
    <n v="25"/>
    <x v="0"/>
    <x v="17"/>
    <x v="3"/>
  </r>
  <r>
    <x v="116"/>
    <x v="320"/>
    <x v="1"/>
    <x v="96"/>
    <x v="3"/>
    <x v="33"/>
    <n v="25"/>
    <x v="0"/>
    <x v="17"/>
    <x v="3"/>
  </r>
  <r>
    <x v="116"/>
    <x v="477"/>
    <x v="3"/>
    <x v="198"/>
    <x v="0"/>
    <x v="33"/>
    <n v="25"/>
    <x v="0"/>
    <x v="17"/>
    <x v="3"/>
  </r>
  <r>
    <x v="116"/>
    <x v="478"/>
    <x v="4"/>
    <x v="508"/>
    <x v="2"/>
    <x v="33"/>
    <n v="25"/>
    <x v="0"/>
    <x v="17"/>
    <x v="3"/>
  </r>
  <r>
    <x v="116"/>
    <x v="66"/>
    <x v="6"/>
    <x v="509"/>
    <x v="3"/>
    <x v="33"/>
    <n v="25"/>
    <x v="0"/>
    <x v="17"/>
    <x v="3"/>
  </r>
  <r>
    <x v="116"/>
    <x v="169"/>
    <x v="0"/>
    <x v="331"/>
    <x v="0"/>
    <x v="33"/>
    <n v="25"/>
    <x v="0"/>
    <x v="17"/>
    <x v="3"/>
  </r>
  <r>
    <x v="117"/>
    <x v="267"/>
    <x v="1"/>
    <x v="510"/>
    <x v="0"/>
    <x v="4"/>
    <n v="81"/>
    <x v="1"/>
    <x v="47"/>
    <x v="3"/>
  </r>
  <r>
    <x v="117"/>
    <x v="255"/>
    <x v="6"/>
    <x v="114"/>
    <x v="2"/>
    <x v="4"/>
    <n v="81"/>
    <x v="1"/>
    <x v="47"/>
    <x v="3"/>
  </r>
  <r>
    <x v="117"/>
    <x v="309"/>
    <x v="0"/>
    <x v="169"/>
    <x v="2"/>
    <x v="4"/>
    <n v="81"/>
    <x v="1"/>
    <x v="47"/>
    <x v="3"/>
  </r>
  <r>
    <x v="117"/>
    <x v="393"/>
    <x v="0"/>
    <x v="320"/>
    <x v="1"/>
    <x v="4"/>
    <n v="81"/>
    <x v="1"/>
    <x v="47"/>
    <x v="3"/>
  </r>
  <r>
    <x v="117"/>
    <x v="260"/>
    <x v="5"/>
    <x v="511"/>
    <x v="1"/>
    <x v="4"/>
    <n v="81"/>
    <x v="1"/>
    <x v="47"/>
    <x v="3"/>
  </r>
  <r>
    <x v="118"/>
    <x v="376"/>
    <x v="0"/>
    <x v="512"/>
    <x v="3"/>
    <x v="42"/>
    <n v="66"/>
    <x v="1"/>
    <x v="34"/>
    <x v="6"/>
  </r>
  <r>
    <x v="118"/>
    <x v="78"/>
    <x v="2"/>
    <x v="513"/>
    <x v="2"/>
    <x v="42"/>
    <n v="66"/>
    <x v="1"/>
    <x v="34"/>
    <x v="6"/>
  </r>
  <r>
    <x v="118"/>
    <x v="376"/>
    <x v="0"/>
    <x v="514"/>
    <x v="2"/>
    <x v="42"/>
    <n v="66"/>
    <x v="1"/>
    <x v="34"/>
    <x v="6"/>
  </r>
  <r>
    <x v="118"/>
    <x v="138"/>
    <x v="1"/>
    <x v="157"/>
    <x v="3"/>
    <x v="42"/>
    <n v="66"/>
    <x v="1"/>
    <x v="34"/>
    <x v="6"/>
  </r>
  <r>
    <x v="118"/>
    <x v="340"/>
    <x v="5"/>
    <x v="116"/>
    <x v="2"/>
    <x v="42"/>
    <n v="66"/>
    <x v="1"/>
    <x v="34"/>
    <x v="6"/>
  </r>
  <r>
    <x v="118"/>
    <x v="479"/>
    <x v="4"/>
    <x v="515"/>
    <x v="2"/>
    <x v="42"/>
    <n v="66"/>
    <x v="1"/>
    <x v="34"/>
    <x v="6"/>
  </r>
  <r>
    <x v="118"/>
    <x v="480"/>
    <x v="3"/>
    <x v="516"/>
    <x v="1"/>
    <x v="42"/>
    <n v="66"/>
    <x v="1"/>
    <x v="34"/>
    <x v="6"/>
  </r>
  <r>
    <x v="119"/>
    <x v="481"/>
    <x v="4"/>
    <x v="517"/>
    <x v="0"/>
    <x v="31"/>
    <n v="13"/>
    <x v="0"/>
    <x v="48"/>
    <x v="7"/>
  </r>
  <r>
    <x v="119"/>
    <x v="482"/>
    <x v="3"/>
    <x v="146"/>
    <x v="3"/>
    <x v="31"/>
    <n v="13"/>
    <x v="0"/>
    <x v="48"/>
    <x v="7"/>
  </r>
  <r>
    <x v="119"/>
    <x v="327"/>
    <x v="2"/>
    <x v="187"/>
    <x v="2"/>
    <x v="31"/>
    <n v="13"/>
    <x v="0"/>
    <x v="48"/>
    <x v="7"/>
  </r>
  <r>
    <x v="119"/>
    <x v="483"/>
    <x v="4"/>
    <x v="518"/>
    <x v="0"/>
    <x v="31"/>
    <n v="13"/>
    <x v="0"/>
    <x v="48"/>
    <x v="7"/>
  </r>
  <r>
    <x v="120"/>
    <x v="472"/>
    <x v="6"/>
    <x v="519"/>
    <x v="2"/>
    <x v="44"/>
    <n v="13"/>
    <x v="0"/>
    <x v="48"/>
    <x v="7"/>
  </r>
  <r>
    <x v="120"/>
    <x v="270"/>
    <x v="5"/>
    <x v="444"/>
    <x v="2"/>
    <x v="44"/>
    <n v="13"/>
    <x v="0"/>
    <x v="48"/>
    <x v="7"/>
  </r>
  <r>
    <x v="120"/>
    <x v="298"/>
    <x v="5"/>
    <x v="211"/>
    <x v="3"/>
    <x v="44"/>
    <n v="13"/>
    <x v="0"/>
    <x v="48"/>
    <x v="7"/>
  </r>
  <r>
    <x v="120"/>
    <x v="10"/>
    <x v="5"/>
    <x v="520"/>
    <x v="2"/>
    <x v="44"/>
    <n v="13"/>
    <x v="0"/>
    <x v="48"/>
    <x v="7"/>
  </r>
  <r>
    <x v="120"/>
    <x v="484"/>
    <x v="4"/>
    <x v="521"/>
    <x v="0"/>
    <x v="44"/>
    <n v="13"/>
    <x v="0"/>
    <x v="48"/>
    <x v="7"/>
  </r>
  <r>
    <x v="120"/>
    <x v="369"/>
    <x v="4"/>
    <x v="234"/>
    <x v="2"/>
    <x v="44"/>
    <n v="13"/>
    <x v="0"/>
    <x v="48"/>
    <x v="7"/>
  </r>
  <r>
    <x v="121"/>
    <x v="485"/>
    <x v="4"/>
    <x v="522"/>
    <x v="0"/>
    <x v="12"/>
    <n v="46"/>
    <x v="0"/>
    <x v="49"/>
    <x v="9"/>
  </r>
  <r>
    <x v="121"/>
    <x v="68"/>
    <x v="3"/>
    <x v="199"/>
    <x v="3"/>
    <x v="12"/>
    <n v="46"/>
    <x v="0"/>
    <x v="49"/>
    <x v="9"/>
  </r>
  <r>
    <x v="121"/>
    <x v="69"/>
    <x v="1"/>
    <x v="205"/>
    <x v="2"/>
    <x v="12"/>
    <n v="46"/>
    <x v="0"/>
    <x v="49"/>
    <x v="9"/>
  </r>
  <r>
    <x v="121"/>
    <x v="486"/>
    <x v="3"/>
    <x v="523"/>
    <x v="3"/>
    <x v="12"/>
    <n v="46"/>
    <x v="0"/>
    <x v="49"/>
    <x v="9"/>
  </r>
  <r>
    <x v="121"/>
    <x v="487"/>
    <x v="0"/>
    <x v="484"/>
    <x v="0"/>
    <x v="12"/>
    <n v="46"/>
    <x v="0"/>
    <x v="49"/>
    <x v="9"/>
  </r>
  <r>
    <x v="121"/>
    <x v="267"/>
    <x v="1"/>
    <x v="524"/>
    <x v="2"/>
    <x v="12"/>
    <n v="46"/>
    <x v="0"/>
    <x v="49"/>
    <x v="9"/>
  </r>
  <r>
    <x v="121"/>
    <x v="427"/>
    <x v="1"/>
    <x v="525"/>
    <x v="2"/>
    <x v="12"/>
    <n v="46"/>
    <x v="0"/>
    <x v="49"/>
    <x v="9"/>
  </r>
  <r>
    <x v="122"/>
    <x v="18"/>
    <x v="3"/>
    <x v="526"/>
    <x v="3"/>
    <x v="10"/>
    <n v="52"/>
    <x v="0"/>
    <x v="34"/>
    <x v="6"/>
  </r>
  <r>
    <x v="122"/>
    <x v="488"/>
    <x v="4"/>
    <x v="111"/>
    <x v="3"/>
    <x v="10"/>
    <n v="52"/>
    <x v="0"/>
    <x v="34"/>
    <x v="6"/>
  </r>
  <r>
    <x v="122"/>
    <x v="391"/>
    <x v="6"/>
    <x v="527"/>
    <x v="2"/>
    <x v="10"/>
    <n v="52"/>
    <x v="0"/>
    <x v="34"/>
    <x v="6"/>
  </r>
  <r>
    <x v="122"/>
    <x v="344"/>
    <x v="1"/>
    <x v="528"/>
    <x v="0"/>
    <x v="10"/>
    <n v="52"/>
    <x v="0"/>
    <x v="34"/>
    <x v="6"/>
  </r>
  <r>
    <x v="122"/>
    <x v="489"/>
    <x v="5"/>
    <x v="529"/>
    <x v="2"/>
    <x v="10"/>
    <n v="52"/>
    <x v="0"/>
    <x v="34"/>
    <x v="6"/>
  </r>
  <r>
    <x v="123"/>
    <x v="490"/>
    <x v="6"/>
    <x v="420"/>
    <x v="2"/>
    <x v="47"/>
    <n v="17"/>
    <x v="0"/>
    <x v="36"/>
    <x v="0"/>
  </r>
  <r>
    <x v="123"/>
    <x v="491"/>
    <x v="2"/>
    <x v="530"/>
    <x v="2"/>
    <x v="47"/>
    <n v="17"/>
    <x v="0"/>
    <x v="36"/>
    <x v="0"/>
  </r>
  <r>
    <x v="123"/>
    <x v="492"/>
    <x v="3"/>
    <x v="531"/>
    <x v="2"/>
    <x v="47"/>
    <n v="17"/>
    <x v="0"/>
    <x v="36"/>
    <x v="0"/>
  </r>
  <r>
    <x v="123"/>
    <x v="401"/>
    <x v="5"/>
    <x v="25"/>
    <x v="0"/>
    <x v="47"/>
    <n v="17"/>
    <x v="0"/>
    <x v="36"/>
    <x v="0"/>
  </r>
  <r>
    <x v="123"/>
    <x v="463"/>
    <x v="2"/>
    <x v="532"/>
    <x v="2"/>
    <x v="47"/>
    <n v="17"/>
    <x v="0"/>
    <x v="36"/>
    <x v="0"/>
  </r>
  <r>
    <x v="124"/>
    <x v="493"/>
    <x v="4"/>
    <x v="47"/>
    <x v="3"/>
    <x v="19"/>
    <n v="26"/>
    <x v="0"/>
    <x v="50"/>
    <x v="3"/>
  </r>
  <r>
    <x v="124"/>
    <x v="347"/>
    <x v="2"/>
    <x v="362"/>
    <x v="3"/>
    <x v="19"/>
    <n v="26"/>
    <x v="0"/>
    <x v="50"/>
    <x v="3"/>
  </r>
  <r>
    <x v="124"/>
    <x v="358"/>
    <x v="4"/>
    <x v="84"/>
    <x v="3"/>
    <x v="19"/>
    <n v="26"/>
    <x v="0"/>
    <x v="50"/>
    <x v="3"/>
  </r>
  <r>
    <x v="124"/>
    <x v="494"/>
    <x v="1"/>
    <x v="533"/>
    <x v="2"/>
    <x v="19"/>
    <n v="26"/>
    <x v="0"/>
    <x v="50"/>
    <x v="3"/>
  </r>
  <r>
    <x v="125"/>
    <x v="495"/>
    <x v="1"/>
    <x v="43"/>
    <x v="2"/>
    <x v="19"/>
    <n v="25"/>
    <x v="0"/>
    <x v="50"/>
    <x v="3"/>
  </r>
  <r>
    <x v="125"/>
    <x v="78"/>
    <x v="2"/>
    <x v="281"/>
    <x v="3"/>
    <x v="19"/>
    <n v="25"/>
    <x v="0"/>
    <x v="50"/>
    <x v="3"/>
  </r>
  <r>
    <x v="125"/>
    <x v="496"/>
    <x v="6"/>
    <x v="36"/>
    <x v="2"/>
    <x v="19"/>
    <n v="25"/>
    <x v="0"/>
    <x v="50"/>
    <x v="3"/>
  </r>
  <r>
    <x v="125"/>
    <x v="497"/>
    <x v="5"/>
    <x v="534"/>
    <x v="2"/>
    <x v="19"/>
    <n v="25"/>
    <x v="0"/>
    <x v="50"/>
    <x v="3"/>
  </r>
  <r>
    <x v="125"/>
    <x v="498"/>
    <x v="0"/>
    <x v="535"/>
    <x v="2"/>
    <x v="19"/>
    <n v="25"/>
    <x v="0"/>
    <x v="50"/>
    <x v="3"/>
  </r>
  <r>
    <x v="125"/>
    <x v="499"/>
    <x v="1"/>
    <x v="536"/>
    <x v="2"/>
    <x v="19"/>
    <n v="25"/>
    <x v="0"/>
    <x v="50"/>
    <x v="3"/>
  </r>
  <r>
    <x v="125"/>
    <x v="55"/>
    <x v="3"/>
    <x v="537"/>
    <x v="3"/>
    <x v="19"/>
    <n v="25"/>
    <x v="0"/>
    <x v="50"/>
    <x v="3"/>
  </r>
  <r>
    <x v="126"/>
    <x v="500"/>
    <x v="1"/>
    <x v="538"/>
    <x v="2"/>
    <x v="47"/>
    <n v="18"/>
    <x v="0"/>
    <x v="36"/>
    <x v="0"/>
  </r>
  <r>
    <x v="126"/>
    <x v="93"/>
    <x v="1"/>
    <x v="201"/>
    <x v="2"/>
    <x v="47"/>
    <n v="18"/>
    <x v="0"/>
    <x v="36"/>
    <x v="0"/>
  </r>
  <r>
    <x v="126"/>
    <x v="501"/>
    <x v="6"/>
    <x v="539"/>
    <x v="2"/>
    <x v="47"/>
    <n v="18"/>
    <x v="0"/>
    <x v="36"/>
    <x v="0"/>
  </r>
  <r>
    <x v="126"/>
    <x v="242"/>
    <x v="4"/>
    <x v="124"/>
    <x v="0"/>
    <x v="47"/>
    <n v="18"/>
    <x v="0"/>
    <x v="36"/>
    <x v="0"/>
  </r>
  <r>
    <x v="126"/>
    <x v="502"/>
    <x v="1"/>
    <x v="540"/>
    <x v="2"/>
    <x v="47"/>
    <n v="18"/>
    <x v="0"/>
    <x v="36"/>
    <x v="0"/>
  </r>
  <r>
    <x v="126"/>
    <x v="247"/>
    <x v="6"/>
    <x v="208"/>
    <x v="3"/>
    <x v="47"/>
    <n v="18"/>
    <x v="0"/>
    <x v="36"/>
    <x v="0"/>
  </r>
  <r>
    <x v="126"/>
    <x v="503"/>
    <x v="1"/>
    <x v="541"/>
    <x v="0"/>
    <x v="47"/>
    <n v="18"/>
    <x v="0"/>
    <x v="36"/>
    <x v="0"/>
  </r>
  <r>
    <x v="126"/>
    <x v="504"/>
    <x v="3"/>
    <x v="410"/>
    <x v="2"/>
    <x v="47"/>
    <n v="18"/>
    <x v="0"/>
    <x v="36"/>
    <x v="0"/>
  </r>
  <r>
    <x v="126"/>
    <x v="505"/>
    <x v="3"/>
    <x v="269"/>
    <x v="2"/>
    <x v="47"/>
    <n v="18"/>
    <x v="0"/>
    <x v="36"/>
    <x v="0"/>
  </r>
  <r>
    <x v="126"/>
    <x v="120"/>
    <x v="3"/>
    <x v="542"/>
    <x v="3"/>
    <x v="47"/>
    <n v="18"/>
    <x v="0"/>
    <x v="36"/>
    <x v="0"/>
  </r>
  <r>
    <x v="127"/>
    <x v="29"/>
    <x v="2"/>
    <x v="543"/>
    <x v="0"/>
    <x v="41"/>
    <n v="16"/>
    <x v="0"/>
    <x v="51"/>
    <x v="5"/>
  </r>
  <r>
    <x v="127"/>
    <x v="203"/>
    <x v="3"/>
    <x v="195"/>
    <x v="2"/>
    <x v="41"/>
    <n v="16"/>
    <x v="0"/>
    <x v="51"/>
    <x v="5"/>
  </r>
  <r>
    <x v="127"/>
    <x v="506"/>
    <x v="1"/>
    <x v="544"/>
    <x v="1"/>
    <x v="41"/>
    <n v="16"/>
    <x v="0"/>
    <x v="51"/>
    <x v="5"/>
  </r>
  <r>
    <x v="127"/>
    <x v="507"/>
    <x v="2"/>
    <x v="545"/>
    <x v="2"/>
    <x v="41"/>
    <n v="16"/>
    <x v="0"/>
    <x v="51"/>
    <x v="5"/>
  </r>
  <r>
    <x v="127"/>
    <x v="508"/>
    <x v="3"/>
    <x v="546"/>
    <x v="2"/>
    <x v="41"/>
    <n v="16"/>
    <x v="0"/>
    <x v="51"/>
    <x v="5"/>
  </r>
  <r>
    <x v="127"/>
    <x v="10"/>
    <x v="5"/>
    <x v="547"/>
    <x v="2"/>
    <x v="41"/>
    <n v="16"/>
    <x v="0"/>
    <x v="51"/>
    <x v="5"/>
  </r>
  <r>
    <x v="128"/>
    <x v="509"/>
    <x v="4"/>
    <x v="548"/>
    <x v="3"/>
    <x v="42"/>
    <n v="67"/>
    <x v="1"/>
    <x v="34"/>
    <x v="6"/>
  </r>
  <r>
    <x v="128"/>
    <x v="315"/>
    <x v="3"/>
    <x v="165"/>
    <x v="2"/>
    <x v="42"/>
    <n v="67"/>
    <x v="1"/>
    <x v="34"/>
    <x v="6"/>
  </r>
  <r>
    <x v="128"/>
    <x v="510"/>
    <x v="1"/>
    <x v="549"/>
    <x v="3"/>
    <x v="42"/>
    <n v="67"/>
    <x v="1"/>
    <x v="34"/>
    <x v="6"/>
  </r>
  <r>
    <x v="128"/>
    <x v="511"/>
    <x v="0"/>
    <x v="435"/>
    <x v="1"/>
    <x v="42"/>
    <n v="67"/>
    <x v="1"/>
    <x v="34"/>
    <x v="6"/>
  </r>
  <r>
    <x v="128"/>
    <x v="130"/>
    <x v="1"/>
    <x v="550"/>
    <x v="2"/>
    <x v="42"/>
    <n v="67"/>
    <x v="1"/>
    <x v="34"/>
    <x v="6"/>
  </r>
  <r>
    <x v="129"/>
    <x v="3"/>
    <x v="0"/>
    <x v="551"/>
    <x v="2"/>
    <x v="48"/>
    <n v="10"/>
    <x v="0"/>
    <x v="52"/>
    <x v="4"/>
  </r>
  <r>
    <x v="129"/>
    <x v="78"/>
    <x v="2"/>
    <x v="552"/>
    <x v="3"/>
    <x v="48"/>
    <n v="10"/>
    <x v="0"/>
    <x v="52"/>
    <x v="4"/>
  </r>
  <r>
    <x v="129"/>
    <x v="512"/>
    <x v="6"/>
    <x v="553"/>
    <x v="0"/>
    <x v="48"/>
    <n v="10"/>
    <x v="0"/>
    <x v="52"/>
    <x v="4"/>
  </r>
  <r>
    <x v="129"/>
    <x v="364"/>
    <x v="0"/>
    <x v="554"/>
    <x v="3"/>
    <x v="48"/>
    <n v="10"/>
    <x v="0"/>
    <x v="52"/>
    <x v="4"/>
  </r>
  <r>
    <x v="129"/>
    <x v="245"/>
    <x v="3"/>
    <x v="555"/>
    <x v="0"/>
    <x v="48"/>
    <n v="10"/>
    <x v="0"/>
    <x v="52"/>
    <x v="4"/>
  </r>
  <r>
    <x v="130"/>
    <x v="51"/>
    <x v="5"/>
    <x v="556"/>
    <x v="3"/>
    <x v="49"/>
    <n v="15"/>
    <x v="0"/>
    <x v="53"/>
    <x v="0"/>
  </r>
  <r>
    <x v="130"/>
    <x v="238"/>
    <x v="1"/>
    <x v="557"/>
    <x v="1"/>
    <x v="49"/>
    <n v="15"/>
    <x v="0"/>
    <x v="53"/>
    <x v="0"/>
  </r>
  <r>
    <x v="130"/>
    <x v="270"/>
    <x v="5"/>
    <x v="558"/>
    <x v="2"/>
    <x v="49"/>
    <n v="15"/>
    <x v="0"/>
    <x v="53"/>
    <x v="0"/>
  </r>
  <r>
    <x v="130"/>
    <x v="513"/>
    <x v="5"/>
    <x v="559"/>
    <x v="2"/>
    <x v="49"/>
    <n v="15"/>
    <x v="0"/>
    <x v="53"/>
    <x v="0"/>
  </r>
  <r>
    <x v="130"/>
    <x v="78"/>
    <x v="2"/>
    <x v="211"/>
    <x v="0"/>
    <x v="49"/>
    <n v="15"/>
    <x v="0"/>
    <x v="53"/>
    <x v="0"/>
  </r>
  <r>
    <x v="130"/>
    <x v="194"/>
    <x v="4"/>
    <x v="268"/>
    <x v="1"/>
    <x v="49"/>
    <n v="15"/>
    <x v="0"/>
    <x v="53"/>
    <x v="0"/>
  </r>
  <r>
    <x v="130"/>
    <x v="292"/>
    <x v="3"/>
    <x v="560"/>
    <x v="2"/>
    <x v="49"/>
    <n v="15"/>
    <x v="0"/>
    <x v="53"/>
    <x v="0"/>
  </r>
  <r>
    <x v="131"/>
    <x v="514"/>
    <x v="0"/>
    <x v="561"/>
    <x v="0"/>
    <x v="45"/>
    <n v="25"/>
    <x v="0"/>
    <x v="50"/>
    <x v="3"/>
  </r>
  <r>
    <x v="131"/>
    <x v="283"/>
    <x v="5"/>
    <x v="562"/>
    <x v="2"/>
    <x v="45"/>
    <n v="25"/>
    <x v="0"/>
    <x v="50"/>
    <x v="3"/>
  </r>
  <r>
    <x v="131"/>
    <x v="515"/>
    <x v="0"/>
    <x v="563"/>
    <x v="3"/>
    <x v="45"/>
    <n v="25"/>
    <x v="0"/>
    <x v="50"/>
    <x v="3"/>
  </r>
  <r>
    <x v="131"/>
    <x v="242"/>
    <x v="4"/>
    <x v="564"/>
    <x v="2"/>
    <x v="45"/>
    <n v="25"/>
    <x v="0"/>
    <x v="50"/>
    <x v="3"/>
  </r>
  <r>
    <x v="131"/>
    <x v="426"/>
    <x v="0"/>
    <x v="134"/>
    <x v="0"/>
    <x v="45"/>
    <n v="25"/>
    <x v="0"/>
    <x v="50"/>
    <x v="3"/>
  </r>
  <r>
    <x v="131"/>
    <x v="410"/>
    <x v="6"/>
    <x v="565"/>
    <x v="3"/>
    <x v="45"/>
    <n v="25"/>
    <x v="0"/>
    <x v="50"/>
    <x v="3"/>
  </r>
  <r>
    <x v="131"/>
    <x v="437"/>
    <x v="2"/>
    <x v="566"/>
    <x v="0"/>
    <x v="45"/>
    <n v="25"/>
    <x v="0"/>
    <x v="50"/>
    <x v="3"/>
  </r>
  <r>
    <x v="131"/>
    <x v="464"/>
    <x v="5"/>
    <x v="567"/>
    <x v="2"/>
    <x v="45"/>
    <n v="25"/>
    <x v="0"/>
    <x v="50"/>
    <x v="3"/>
  </r>
  <r>
    <x v="132"/>
    <x v="516"/>
    <x v="1"/>
    <x v="568"/>
    <x v="2"/>
    <x v="15"/>
    <n v="12"/>
    <x v="0"/>
    <x v="54"/>
    <x v="3"/>
  </r>
  <r>
    <x v="132"/>
    <x v="6"/>
    <x v="4"/>
    <x v="569"/>
    <x v="2"/>
    <x v="15"/>
    <n v="12"/>
    <x v="0"/>
    <x v="54"/>
    <x v="3"/>
  </r>
  <r>
    <x v="132"/>
    <x v="267"/>
    <x v="1"/>
    <x v="453"/>
    <x v="0"/>
    <x v="15"/>
    <n v="12"/>
    <x v="0"/>
    <x v="54"/>
    <x v="3"/>
  </r>
  <r>
    <x v="132"/>
    <x v="310"/>
    <x v="6"/>
    <x v="570"/>
    <x v="2"/>
    <x v="15"/>
    <n v="12"/>
    <x v="0"/>
    <x v="54"/>
    <x v="3"/>
  </r>
  <r>
    <x v="132"/>
    <x v="313"/>
    <x v="2"/>
    <x v="571"/>
    <x v="0"/>
    <x v="15"/>
    <n v="12"/>
    <x v="0"/>
    <x v="54"/>
    <x v="3"/>
  </r>
  <r>
    <x v="132"/>
    <x v="517"/>
    <x v="2"/>
    <x v="508"/>
    <x v="3"/>
    <x v="15"/>
    <n v="12"/>
    <x v="0"/>
    <x v="54"/>
    <x v="3"/>
  </r>
  <r>
    <x v="132"/>
    <x v="138"/>
    <x v="1"/>
    <x v="572"/>
    <x v="3"/>
    <x v="15"/>
    <n v="12"/>
    <x v="0"/>
    <x v="54"/>
    <x v="3"/>
  </r>
  <r>
    <x v="132"/>
    <x v="518"/>
    <x v="4"/>
    <x v="356"/>
    <x v="1"/>
    <x v="15"/>
    <n v="12"/>
    <x v="0"/>
    <x v="54"/>
    <x v="3"/>
  </r>
  <r>
    <x v="132"/>
    <x v="212"/>
    <x v="1"/>
    <x v="573"/>
    <x v="2"/>
    <x v="15"/>
    <n v="12"/>
    <x v="0"/>
    <x v="54"/>
    <x v="3"/>
  </r>
  <r>
    <x v="133"/>
    <x v="214"/>
    <x v="4"/>
    <x v="574"/>
    <x v="0"/>
    <x v="13"/>
    <n v="18"/>
    <x v="0"/>
    <x v="55"/>
    <x v="5"/>
  </r>
  <r>
    <x v="133"/>
    <x v="140"/>
    <x v="3"/>
    <x v="575"/>
    <x v="3"/>
    <x v="13"/>
    <n v="18"/>
    <x v="0"/>
    <x v="55"/>
    <x v="5"/>
  </r>
  <r>
    <x v="133"/>
    <x v="503"/>
    <x v="1"/>
    <x v="371"/>
    <x v="3"/>
    <x v="13"/>
    <n v="18"/>
    <x v="0"/>
    <x v="55"/>
    <x v="5"/>
  </r>
  <r>
    <x v="133"/>
    <x v="519"/>
    <x v="5"/>
    <x v="576"/>
    <x v="1"/>
    <x v="13"/>
    <n v="18"/>
    <x v="0"/>
    <x v="55"/>
    <x v="5"/>
  </r>
  <r>
    <x v="133"/>
    <x v="398"/>
    <x v="1"/>
    <x v="577"/>
    <x v="0"/>
    <x v="13"/>
    <n v="18"/>
    <x v="0"/>
    <x v="55"/>
    <x v="5"/>
  </r>
  <r>
    <x v="133"/>
    <x v="520"/>
    <x v="0"/>
    <x v="234"/>
    <x v="0"/>
    <x v="13"/>
    <n v="18"/>
    <x v="0"/>
    <x v="55"/>
    <x v="5"/>
  </r>
  <r>
    <x v="133"/>
    <x v="521"/>
    <x v="6"/>
    <x v="578"/>
    <x v="2"/>
    <x v="13"/>
    <n v="18"/>
    <x v="0"/>
    <x v="55"/>
    <x v="5"/>
  </r>
  <r>
    <x v="133"/>
    <x v="400"/>
    <x v="0"/>
    <x v="459"/>
    <x v="3"/>
    <x v="13"/>
    <n v="18"/>
    <x v="0"/>
    <x v="55"/>
    <x v="5"/>
  </r>
  <r>
    <x v="133"/>
    <x v="402"/>
    <x v="6"/>
    <x v="579"/>
    <x v="0"/>
    <x v="13"/>
    <n v="18"/>
    <x v="0"/>
    <x v="55"/>
    <x v="5"/>
  </r>
  <r>
    <x v="134"/>
    <x v="124"/>
    <x v="5"/>
    <x v="431"/>
    <x v="3"/>
    <x v="41"/>
    <n v="17"/>
    <x v="0"/>
    <x v="48"/>
    <x v="7"/>
  </r>
  <r>
    <x v="134"/>
    <x v="307"/>
    <x v="0"/>
    <x v="333"/>
    <x v="3"/>
    <x v="41"/>
    <n v="17"/>
    <x v="0"/>
    <x v="48"/>
    <x v="7"/>
  </r>
  <r>
    <x v="134"/>
    <x v="209"/>
    <x v="0"/>
    <x v="142"/>
    <x v="3"/>
    <x v="41"/>
    <n v="17"/>
    <x v="0"/>
    <x v="48"/>
    <x v="7"/>
  </r>
  <r>
    <x v="134"/>
    <x v="138"/>
    <x v="1"/>
    <x v="360"/>
    <x v="2"/>
    <x v="41"/>
    <n v="17"/>
    <x v="0"/>
    <x v="48"/>
    <x v="7"/>
  </r>
  <r>
    <x v="134"/>
    <x v="255"/>
    <x v="6"/>
    <x v="580"/>
    <x v="2"/>
    <x v="41"/>
    <n v="17"/>
    <x v="0"/>
    <x v="48"/>
    <x v="7"/>
  </r>
  <r>
    <x v="134"/>
    <x v="305"/>
    <x v="0"/>
    <x v="581"/>
    <x v="0"/>
    <x v="41"/>
    <n v="17"/>
    <x v="0"/>
    <x v="48"/>
    <x v="7"/>
  </r>
  <r>
    <x v="134"/>
    <x v="54"/>
    <x v="4"/>
    <x v="414"/>
    <x v="0"/>
    <x v="41"/>
    <n v="17"/>
    <x v="0"/>
    <x v="48"/>
    <x v="7"/>
  </r>
  <r>
    <x v="135"/>
    <x v="118"/>
    <x v="0"/>
    <x v="582"/>
    <x v="2"/>
    <x v="42"/>
    <n v="72"/>
    <x v="1"/>
    <x v="41"/>
    <x v="4"/>
  </r>
  <r>
    <x v="135"/>
    <x v="522"/>
    <x v="5"/>
    <x v="583"/>
    <x v="3"/>
    <x v="42"/>
    <n v="72"/>
    <x v="1"/>
    <x v="41"/>
    <x v="4"/>
  </r>
  <r>
    <x v="135"/>
    <x v="6"/>
    <x v="4"/>
    <x v="584"/>
    <x v="3"/>
    <x v="42"/>
    <n v="72"/>
    <x v="1"/>
    <x v="41"/>
    <x v="4"/>
  </r>
  <r>
    <x v="135"/>
    <x v="423"/>
    <x v="3"/>
    <x v="360"/>
    <x v="3"/>
    <x v="42"/>
    <n v="72"/>
    <x v="1"/>
    <x v="41"/>
    <x v="4"/>
  </r>
  <r>
    <x v="135"/>
    <x v="21"/>
    <x v="6"/>
    <x v="585"/>
    <x v="3"/>
    <x v="42"/>
    <n v="72"/>
    <x v="1"/>
    <x v="41"/>
    <x v="4"/>
  </r>
  <r>
    <x v="135"/>
    <x v="110"/>
    <x v="2"/>
    <x v="408"/>
    <x v="2"/>
    <x v="42"/>
    <n v="72"/>
    <x v="1"/>
    <x v="41"/>
    <x v="4"/>
  </r>
  <r>
    <x v="136"/>
    <x v="523"/>
    <x v="5"/>
    <x v="571"/>
    <x v="2"/>
    <x v="50"/>
    <n v="21"/>
    <x v="0"/>
    <x v="56"/>
    <x v="1"/>
  </r>
  <r>
    <x v="136"/>
    <x v="463"/>
    <x v="2"/>
    <x v="244"/>
    <x v="2"/>
    <x v="50"/>
    <n v="21"/>
    <x v="0"/>
    <x v="56"/>
    <x v="1"/>
  </r>
  <r>
    <x v="136"/>
    <x v="301"/>
    <x v="1"/>
    <x v="337"/>
    <x v="0"/>
    <x v="50"/>
    <n v="21"/>
    <x v="0"/>
    <x v="56"/>
    <x v="1"/>
  </r>
  <r>
    <x v="136"/>
    <x v="257"/>
    <x v="1"/>
    <x v="586"/>
    <x v="2"/>
    <x v="50"/>
    <n v="21"/>
    <x v="0"/>
    <x v="56"/>
    <x v="1"/>
  </r>
  <r>
    <x v="136"/>
    <x v="524"/>
    <x v="1"/>
    <x v="587"/>
    <x v="0"/>
    <x v="50"/>
    <n v="21"/>
    <x v="0"/>
    <x v="56"/>
    <x v="1"/>
  </r>
  <r>
    <x v="136"/>
    <x v="217"/>
    <x v="6"/>
    <x v="588"/>
    <x v="0"/>
    <x v="50"/>
    <n v="21"/>
    <x v="0"/>
    <x v="56"/>
    <x v="1"/>
  </r>
  <r>
    <x v="136"/>
    <x v="525"/>
    <x v="0"/>
    <x v="589"/>
    <x v="0"/>
    <x v="50"/>
    <n v="21"/>
    <x v="0"/>
    <x v="56"/>
    <x v="1"/>
  </r>
  <r>
    <x v="137"/>
    <x v="257"/>
    <x v="1"/>
    <x v="590"/>
    <x v="2"/>
    <x v="26"/>
    <n v="31"/>
    <x v="0"/>
    <x v="57"/>
    <x v="9"/>
  </r>
  <r>
    <x v="137"/>
    <x v="526"/>
    <x v="6"/>
    <x v="591"/>
    <x v="3"/>
    <x v="26"/>
    <n v="31"/>
    <x v="0"/>
    <x v="57"/>
    <x v="9"/>
  </r>
  <r>
    <x v="137"/>
    <x v="202"/>
    <x v="4"/>
    <x v="543"/>
    <x v="3"/>
    <x v="26"/>
    <n v="31"/>
    <x v="0"/>
    <x v="57"/>
    <x v="9"/>
  </r>
  <r>
    <x v="137"/>
    <x v="60"/>
    <x v="1"/>
    <x v="592"/>
    <x v="0"/>
    <x v="26"/>
    <n v="31"/>
    <x v="0"/>
    <x v="57"/>
    <x v="9"/>
  </r>
  <r>
    <x v="137"/>
    <x v="449"/>
    <x v="2"/>
    <x v="593"/>
    <x v="0"/>
    <x v="26"/>
    <n v="31"/>
    <x v="0"/>
    <x v="57"/>
    <x v="9"/>
  </r>
  <r>
    <x v="137"/>
    <x v="243"/>
    <x v="3"/>
    <x v="594"/>
    <x v="2"/>
    <x v="26"/>
    <n v="31"/>
    <x v="0"/>
    <x v="57"/>
    <x v="9"/>
  </r>
  <r>
    <x v="137"/>
    <x v="527"/>
    <x v="3"/>
    <x v="269"/>
    <x v="3"/>
    <x v="26"/>
    <n v="31"/>
    <x v="0"/>
    <x v="57"/>
    <x v="9"/>
  </r>
  <r>
    <x v="138"/>
    <x v="528"/>
    <x v="6"/>
    <x v="595"/>
    <x v="1"/>
    <x v="42"/>
    <n v="71"/>
    <x v="1"/>
    <x v="58"/>
    <x v="1"/>
  </r>
  <r>
    <x v="139"/>
    <x v="326"/>
    <x v="2"/>
    <x v="596"/>
    <x v="3"/>
    <x v="51"/>
    <n v="42"/>
    <x v="0"/>
    <x v="34"/>
    <x v="6"/>
  </r>
  <r>
    <x v="139"/>
    <x v="48"/>
    <x v="0"/>
    <x v="597"/>
    <x v="3"/>
    <x v="51"/>
    <n v="42"/>
    <x v="0"/>
    <x v="34"/>
    <x v="6"/>
  </r>
  <r>
    <x v="139"/>
    <x v="263"/>
    <x v="4"/>
    <x v="357"/>
    <x v="3"/>
    <x v="51"/>
    <n v="42"/>
    <x v="0"/>
    <x v="34"/>
    <x v="6"/>
  </r>
  <r>
    <x v="139"/>
    <x v="529"/>
    <x v="0"/>
    <x v="598"/>
    <x v="2"/>
    <x v="51"/>
    <n v="42"/>
    <x v="0"/>
    <x v="34"/>
    <x v="6"/>
  </r>
  <r>
    <x v="140"/>
    <x v="327"/>
    <x v="2"/>
    <x v="499"/>
    <x v="0"/>
    <x v="39"/>
    <n v="70"/>
    <x v="1"/>
    <x v="41"/>
    <x v="4"/>
  </r>
  <r>
    <x v="140"/>
    <x v="530"/>
    <x v="3"/>
    <x v="368"/>
    <x v="2"/>
    <x v="39"/>
    <n v="70"/>
    <x v="1"/>
    <x v="41"/>
    <x v="4"/>
  </r>
  <r>
    <x v="140"/>
    <x v="531"/>
    <x v="2"/>
    <x v="599"/>
    <x v="0"/>
    <x v="39"/>
    <n v="70"/>
    <x v="1"/>
    <x v="41"/>
    <x v="4"/>
  </r>
  <r>
    <x v="140"/>
    <x v="400"/>
    <x v="0"/>
    <x v="92"/>
    <x v="2"/>
    <x v="39"/>
    <n v="70"/>
    <x v="1"/>
    <x v="41"/>
    <x v="4"/>
  </r>
  <r>
    <x v="140"/>
    <x v="532"/>
    <x v="3"/>
    <x v="515"/>
    <x v="1"/>
    <x v="39"/>
    <n v="70"/>
    <x v="1"/>
    <x v="41"/>
    <x v="4"/>
  </r>
  <r>
    <x v="140"/>
    <x v="196"/>
    <x v="3"/>
    <x v="600"/>
    <x v="2"/>
    <x v="39"/>
    <n v="70"/>
    <x v="1"/>
    <x v="41"/>
    <x v="4"/>
  </r>
  <r>
    <x v="141"/>
    <x v="533"/>
    <x v="0"/>
    <x v="601"/>
    <x v="3"/>
    <x v="41"/>
    <n v="15"/>
    <x v="0"/>
    <x v="59"/>
    <x v="4"/>
  </r>
  <r>
    <x v="141"/>
    <x v="534"/>
    <x v="1"/>
    <x v="449"/>
    <x v="1"/>
    <x v="41"/>
    <n v="15"/>
    <x v="0"/>
    <x v="59"/>
    <x v="4"/>
  </r>
  <r>
    <x v="141"/>
    <x v="535"/>
    <x v="1"/>
    <x v="602"/>
    <x v="3"/>
    <x v="41"/>
    <n v="15"/>
    <x v="0"/>
    <x v="59"/>
    <x v="4"/>
  </r>
  <r>
    <x v="141"/>
    <x v="536"/>
    <x v="3"/>
    <x v="9"/>
    <x v="3"/>
    <x v="41"/>
    <n v="15"/>
    <x v="0"/>
    <x v="59"/>
    <x v="4"/>
  </r>
  <r>
    <x v="142"/>
    <x v="57"/>
    <x v="0"/>
    <x v="166"/>
    <x v="3"/>
    <x v="46"/>
    <n v="13"/>
    <x v="0"/>
    <x v="48"/>
    <x v="7"/>
  </r>
  <r>
    <x v="142"/>
    <x v="61"/>
    <x v="1"/>
    <x v="10"/>
    <x v="0"/>
    <x v="46"/>
    <n v="13"/>
    <x v="0"/>
    <x v="48"/>
    <x v="7"/>
  </r>
  <r>
    <x v="142"/>
    <x v="194"/>
    <x v="4"/>
    <x v="271"/>
    <x v="3"/>
    <x v="46"/>
    <n v="13"/>
    <x v="0"/>
    <x v="48"/>
    <x v="7"/>
  </r>
  <r>
    <x v="142"/>
    <x v="246"/>
    <x v="3"/>
    <x v="603"/>
    <x v="0"/>
    <x v="46"/>
    <n v="13"/>
    <x v="0"/>
    <x v="48"/>
    <x v="7"/>
  </r>
  <r>
    <x v="142"/>
    <x v="279"/>
    <x v="4"/>
    <x v="75"/>
    <x v="0"/>
    <x v="46"/>
    <n v="13"/>
    <x v="0"/>
    <x v="48"/>
    <x v="7"/>
  </r>
  <r>
    <x v="142"/>
    <x v="342"/>
    <x v="2"/>
    <x v="27"/>
    <x v="0"/>
    <x v="46"/>
    <n v="13"/>
    <x v="0"/>
    <x v="48"/>
    <x v="7"/>
  </r>
  <r>
    <x v="142"/>
    <x v="138"/>
    <x v="1"/>
    <x v="258"/>
    <x v="2"/>
    <x v="46"/>
    <n v="13"/>
    <x v="0"/>
    <x v="48"/>
    <x v="7"/>
  </r>
  <r>
    <x v="142"/>
    <x v="537"/>
    <x v="2"/>
    <x v="604"/>
    <x v="0"/>
    <x v="46"/>
    <n v="13"/>
    <x v="0"/>
    <x v="48"/>
    <x v="7"/>
  </r>
  <r>
    <x v="142"/>
    <x v="394"/>
    <x v="5"/>
    <x v="151"/>
    <x v="3"/>
    <x v="46"/>
    <n v="13"/>
    <x v="0"/>
    <x v="48"/>
    <x v="7"/>
  </r>
  <r>
    <x v="142"/>
    <x v="342"/>
    <x v="2"/>
    <x v="48"/>
    <x v="2"/>
    <x v="46"/>
    <n v="13"/>
    <x v="0"/>
    <x v="48"/>
    <x v="7"/>
  </r>
  <r>
    <x v="142"/>
    <x v="101"/>
    <x v="2"/>
    <x v="345"/>
    <x v="2"/>
    <x v="46"/>
    <n v="13"/>
    <x v="0"/>
    <x v="48"/>
    <x v="7"/>
  </r>
  <r>
    <x v="143"/>
    <x v="538"/>
    <x v="2"/>
    <x v="226"/>
    <x v="0"/>
    <x v="41"/>
    <n v="16"/>
    <x v="0"/>
    <x v="48"/>
    <x v="7"/>
  </r>
  <r>
    <x v="143"/>
    <x v="539"/>
    <x v="2"/>
    <x v="179"/>
    <x v="2"/>
    <x v="41"/>
    <n v="16"/>
    <x v="0"/>
    <x v="48"/>
    <x v="7"/>
  </r>
  <r>
    <x v="143"/>
    <x v="161"/>
    <x v="6"/>
    <x v="605"/>
    <x v="0"/>
    <x v="41"/>
    <n v="16"/>
    <x v="0"/>
    <x v="48"/>
    <x v="7"/>
  </r>
  <r>
    <x v="143"/>
    <x v="138"/>
    <x v="1"/>
    <x v="606"/>
    <x v="2"/>
    <x v="41"/>
    <n v="16"/>
    <x v="0"/>
    <x v="48"/>
    <x v="7"/>
  </r>
  <r>
    <x v="144"/>
    <x v="540"/>
    <x v="3"/>
    <x v="607"/>
    <x v="2"/>
    <x v="52"/>
    <n v="56"/>
    <x v="0"/>
    <x v="34"/>
    <x v="6"/>
  </r>
  <r>
    <x v="144"/>
    <x v="541"/>
    <x v="0"/>
    <x v="608"/>
    <x v="0"/>
    <x v="52"/>
    <n v="56"/>
    <x v="0"/>
    <x v="34"/>
    <x v="6"/>
  </r>
  <r>
    <x v="144"/>
    <x v="404"/>
    <x v="1"/>
    <x v="72"/>
    <x v="2"/>
    <x v="52"/>
    <n v="56"/>
    <x v="0"/>
    <x v="34"/>
    <x v="6"/>
  </r>
  <r>
    <x v="144"/>
    <x v="267"/>
    <x v="1"/>
    <x v="609"/>
    <x v="2"/>
    <x v="52"/>
    <n v="56"/>
    <x v="0"/>
    <x v="34"/>
    <x v="6"/>
  </r>
  <r>
    <x v="144"/>
    <x v="542"/>
    <x v="2"/>
    <x v="281"/>
    <x v="2"/>
    <x v="52"/>
    <n v="56"/>
    <x v="0"/>
    <x v="34"/>
    <x v="6"/>
  </r>
  <r>
    <x v="144"/>
    <x v="434"/>
    <x v="3"/>
    <x v="278"/>
    <x v="0"/>
    <x v="52"/>
    <n v="56"/>
    <x v="0"/>
    <x v="34"/>
    <x v="6"/>
  </r>
  <r>
    <x v="144"/>
    <x v="543"/>
    <x v="0"/>
    <x v="610"/>
    <x v="0"/>
    <x v="52"/>
    <n v="56"/>
    <x v="0"/>
    <x v="34"/>
    <x v="6"/>
  </r>
  <r>
    <x v="145"/>
    <x v="465"/>
    <x v="2"/>
    <x v="33"/>
    <x v="0"/>
    <x v="49"/>
    <n v="16"/>
    <x v="0"/>
    <x v="60"/>
    <x v="9"/>
  </r>
  <r>
    <x v="145"/>
    <x v="423"/>
    <x v="3"/>
    <x v="294"/>
    <x v="3"/>
    <x v="49"/>
    <n v="16"/>
    <x v="0"/>
    <x v="60"/>
    <x v="9"/>
  </r>
  <r>
    <x v="145"/>
    <x v="544"/>
    <x v="0"/>
    <x v="611"/>
    <x v="2"/>
    <x v="49"/>
    <n v="16"/>
    <x v="0"/>
    <x v="60"/>
    <x v="9"/>
  </r>
  <r>
    <x v="145"/>
    <x v="84"/>
    <x v="1"/>
    <x v="612"/>
    <x v="0"/>
    <x v="49"/>
    <n v="16"/>
    <x v="0"/>
    <x v="60"/>
    <x v="9"/>
  </r>
  <r>
    <x v="145"/>
    <x v="545"/>
    <x v="2"/>
    <x v="613"/>
    <x v="0"/>
    <x v="49"/>
    <n v="16"/>
    <x v="0"/>
    <x v="60"/>
    <x v="9"/>
  </r>
  <r>
    <x v="146"/>
    <x v="38"/>
    <x v="3"/>
    <x v="614"/>
    <x v="3"/>
    <x v="0"/>
    <n v="27"/>
    <x v="0"/>
    <x v="8"/>
    <x v="4"/>
  </r>
  <r>
    <x v="146"/>
    <x v="546"/>
    <x v="5"/>
    <x v="615"/>
    <x v="2"/>
    <x v="0"/>
    <n v="27"/>
    <x v="0"/>
    <x v="8"/>
    <x v="4"/>
  </r>
  <r>
    <x v="146"/>
    <x v="307"/>
    <x v="0"/>
    <x v="616"/>
    <x v="2"/>
    <x v="0"/>
    <n v="27"/>
    <x v="0"/>
    <x v="8"/>
    <x v="4"/>
  </r>
  <r>
    <x v="146"/>
    <x v="165"/>
    <x v="2"/>
    <x v="475"/>
    <x v="3"/>
    <x v="0"/>
    <n v="27"/>
    <x v="0"/>
    <x v="8"/>
    <x v="4"/>
  </r>
  <r>
    <x v="146"/>
    <x v="547"/>
    <x v="3"/>
    <x v="553"/>
    <x v="3"/>
    <x v="0"/>
    <n v="27"/>
    <x v="0"/>
    <x v="8"/>
    <x v="4"/>
  </r>
  <r>
    <x v="146"/>
    <x v="548"/>
    <x v="3"/>
    <x v="454"/>
    <x v="2"/>
    <x v="0"/>
    <n v="27"/>
    <x v="0"/>
    <x v="8"/>
    <x v="4"/>
  </r>
  <r>
    <x v="146"/>
    <x v="463"/>
    <x v="2"/>
    <x v="617"/>
    <x v="2"/>
    <x v="0"/>
    <n v="27"/>
    <x v="0"/>
    <x v="8"/>
    <x v="4"/>
  </r>
  <r>
    <x v="146"/>
    <x v="549"/>
    <x v="5"/>
    <x v="618"/>
    <x v="0"/>
    <x v="0"/>
    <n v="27"/>
    <x v="0"/>
    <x v="8"/>
    <x v="4"/>
  </r>
  <r>
    <x v="146"/>
    <x v="411"/>
    <x v="5"/>
    <x v="619"/>
    <x v="1"/>
    <x v="0"/>
    <n v="27"/>
    <x v="0"/>
    <x v="8"/>
    <x v="4"/>
  </r>
  <r>
    <x v="146"/>
    <x v="102"/>
    <x v="0"/>
    <x v="620"/>
    <x v="0"/>
    <x v="0"/>
    <n v="27"/>
    <x v="0"/>
    <x v="8"/>
    <x v="4"/>
  </r>
  <r>
    <x v="146"/>
    <x v="190"/>
    <x v="1"/>
    <x v="621"/>
    <x v="2"/>
    <x v="0"/>
    <n v="27"/>
    <x v="0"/>
    <x v="8"/>
    <x v="4"/>
  </r>
  <r>
    <x v="146"/>
    <x v="550"/>
    <x v="3"/>
    <x v="622"/>
    <x v="2"/>
    <x v="0"/>
    <n v="27"/>
    <x v="0"/>
    <x v="8"/>
    <x v="4"/>
  </r>
  <r>
    <x v="146"/>
    <x v="551"/>
    <x v="6"/>
    <x v="623"/>
    <x v="0"/>
    <x v="0"/>
    <n v="27"/>
    <x v="0"/>
    <x v="8"/>
    <x v="4"/>
  </r>
  <r>
    <x v="146"/>
    <x v="451"/>
    <x v="2"/>
    <x v="624"/>
    <x v="0"/>
    <x v="0"/>
    <n v="27"/>
    <x v="0"/>
    <x v="8"/>
    <x v="4"/>
  </r>
  <r>
    <x v="147"/>
    <x v="552"/>
    <x v="6"/>
    <x v="625"/>
    <x v="3"/>
    <x v="41"/>
    <n v="16"/>
    <x v="0"/>
    <x v="55"/>
    <x v="5"/>
  </r>
  <r>
    <x v="147"/>
    <x v="553"/>
    <x v="2"/>
    <x v="626"/>
    <x v="3"/>
    <x v="41"/>
    <n v="16"/>
    <x v="0"/>
    <x v="55"/>
    <x v="5"/>
  </r>
  <r>
    <x v="147"/>
    <x v="46"/>
    <x v="6"/>
    <x v="627"/>
    <x v="0"/>
    <x v="41"/>
    <n v="16"/>
    <x v="0"/>
    <x v="55"/>
    <x v="5"/>
  </r>
  <r>
    <x v="147"/>
    <x v="257"/>
    <x v="1"/>
    <x v="98"/>
    <x v="3"/>
    <x v="41"/>
    <n v="16"/>
    <x v="0"/>
    <x v="55"/>
    <x v="5"/>
  </r>
  <r>
    <x v="147"/>
    <x v="474"/>
    <x v="5"/>
    <x v="628"/>
    <x v="1"/>
    <x v="41"/>
    <n v="16"/>
    <x v="0"/>
    <x v="55"/>
    <x v="5"/>
  </r>
  <r>
    <x v="147"/>
    <x v="143"/>
    <x v="3"/>
    <x v="512"/>
    <x v="2"/>
    <x v="41"/>
    <n v="16"/>
    <x v="0"/>
    <x v="55"/>
    <x v="5"/>
  </r>
  <r>
    <x v="148"/>
    <x v="371"/>
    <x v="1"/>
    <x v="629"/>
    <x v="3"/>
    <x v="32"/>
    <n v="11"/>
    <x v="0"/>
    <x v="40"/>
    <x v="3"/>
  </r>
  <r>
    <x v="148"/>
    <x v="53"/>
    <x v="6"/>
    <x v="630"/>
    <x v="3"/>
    <x v="32"/>
    <n v="11"/>
    <x v="0"/>
    <x v="40"/>
    <x v="3"/>
  </r>
  <r>
    <x v="148"/>
    <x v="186"/>
    <x v="4"/>
    <x v="631"/>
    <x v="1"/>
    <x v="32"/>
    <n v="11"/>
    <x v="0"/>
    <x v="40"/>
    <x v="3"/>
  </r>
  <r>
    <x v="148"/>
    <x v="41"/>
    <x v="3"/>
    <x v="379"/>
    <x v="2"/>
    <x v="32"/>
    <n v="11"/>
    <x v="0"/>
    <x v="40"/>
    <x v="3"/>
  </r>
  <r>
    <x v="148"/>
    <x v="68"/>
    <x v="3"/>
    <x v="632"/>
    <x v="2"/>
    <x v="32"/>
    <n v="11"/>
    <x v="0"/>
    <x v="40"/>
    <x v="3"/>
  </r>
  <r>
    <x v="148"/>
    <x v="554"/>
    <x v="6"/>
    <x v="308"/>
    <x v="2"/>
    <x v="32"/>
    <n v="11"/>
    <x v="0"/>
    <x v="40"/>
    <x v="3"/>
  </r>
  <r>
    <x v="148"/>
    <x v="555"/>
    <x v="3"/>
    <x v="633"/>
    <x v="3"/>
    <x v="32"/>
    <n v="11"/>
    <x v="0"/>
    <x v="40"/>
    <x v="3"/>
  </r>
  <r>
    <x v="148"/>
    <x v="6"/>
    <x v="4"/>
    <x v="634"/>
    <x v="2"/>
    <x v="32"/>
    <n v="11"/>
    <x v="0"/>
    <x v="40"/>
    <x v="3"/>
  </r>
  <r>
    <x v="149"/>
    <x v="556"/>
    <x v="2"/>
    <x v="617"/>
    <x v="2"/>
    <x v="48"/>
    <n v="95"/>
    <x v="1"/>
    <x v="61"/>
    <x v="1"/>
  </r>
  <r>
    <x v="149"/>
    <x v="463"/>
    <x v="2"/>
    <x v="635"/>
    <x v="2"/>
    <x v="48"/>
    <n v="95"/>
    <x v="1"/>
    <x v="61"/>
    <x v="1"/>
  </r>
  <r>
    <x v="150"/>
    <x v="557"/>
    <x v="3"/>
    <x v="516"/>
    <x v="3"/>
    <x v="53"/>
    <n v="84"/>
    <x v="1"/>
    <x v="44"/>
    <x v="2"/>
  </r>
  <r>
    <x v="150"/>
    <x v="444"/>
    <x v="5"/>
    <x v="90"/>
    <x v="2"/>
    <x v="53"/>
    <n v="84"/>
    <x v="1"/>
    <x v="44"/>
    <x v="2"/>
  </r>
  <r>
    <x v="150"/>
    <x v="401"/>
    <x v="5"/>
    <x v="636"/>
    <x v="2"/>
    <x v="53"/>
    <n v="84"/>
    <x v="1"/>
    <x v="44"/>
    <x v="2"/>
  </r>
  <r>
    <x v="150"/>
    <x v="259"/>
    <x v="6"/>
    <x v="623"/>
    <x v="1"/>
    <x v="53"/>
    <n v="84"/>
    <x v="1"/>
    <x v="44"/>
    <x v="2"/>
  </r>
  <r>
    <x v="150"/>
    <x v="378"/>
    <x v="4"/>
    <x v="637"/>
    <x v="2"/>
    <x v="53"/>
    <n v="84"/>
    <x v="1"/>
    <x v="44"/>
    <x v="2"/>
  </r>
  <r>
    <x v="150"/>
    <x v="91"/>
    <x v="2"/>
    <x v="638"/>
    <x v="0"/>
    <x v="53"/>
    <n v="84"/>
    <x v="1"/>
    <x v="44"/>
    <x v="2"/>
  </r>
  <r>
    <x v="150"/>
    <x v="250"/>
    <x v="6"/>
    <x v="639"/>
    <x v="2"/>
    <x v="53"/>
    <n v="84"/>
    <x v="1"/>
    <x v="44"/>
    <x v="2"/>
  </r>
  <r>
    <x v="150"/>
    <x v="558"/>
    <x v="3"/>
    <x v="123"/>
    <x v="2"/>
    <x v="53"/>
    <n v="84"/>
    <x v="1"/>
    <x v="44"/>
    <x v="2"/>
  </r>
  <r>
    <x v="150"/>
    <x v="466"/>
    <x v="3"/>
    <x v="504"/>
    <x v="3"/>
    <x v="53"/>
    <n v="84"/>
    <x v="1"/>
    <x v="44"/>
    <x v="2"/>
  </r>
  <r>
    <x v="150"/>
    <x v="559"/>
    <x v="1"/>
    <x v="91"/>
    <x v="1"/>
    <x v="53"/>
    <n v="84"/>
    <x v="1"/>
    <x v="44"/>
    <x v="2"/>
  </r>
  <r>
    <x v="151"/>
    <x v="560"/>
    <x v="4"/>
    <x v="545"/>
    <x v="2"/>
    <x v="33"/>
    <n v="26"/>
    <x v="0"/>
    <x v="62"/>
    <x v="8"/>
  </r>
  <r>
    <x v="151"/>
    <x v="323"/>
    <x v="1"/>
    <x v="640"/>
    <x v="2"/>
    <x v="33"/>
    <n v="26"/>
    <x v="0"/>
    <x v="62"/>
    <x v="8"/>
  </r>
  <r>
    <x v="151"/>
    <x v="397"/>
    <x v="1"/>
    <x v="148"/>
    <x v="2"/>
    <x v="33"/>
    <n v="26"/>
    <x v="0"/>
    <x v="62"/>
    <x v="8"/>
  </r>
  <r>
    <x v="151"/>
    <x v="561"/>
    <x v="1"/>
    <x v="641"/>
    <x v="3"/>
    <x v="33"/>
    <n v="26"/>
    <x v="0"/>
    <x v="62"/>
    <x v="8"/>
  </r>
  <r>
    <x v="151"/>
    <x v="235"/>
    <x v="4"/>
    <x v="642"/>
    <x v="3"/>
    <x v="33"/>
    <n v="26"/>
    <x v="0"/>
    <x v="62"/>
    <x v="8"/>
  </r>
  <r>
    <x v="151"/>
    <x v="562"/>
    <x v="4"/>
    <x v="643"/>
    <x v="2"/>
    <x v="33"/>
    <n v="26"/>
    <x v="0"/>
    <x v="62"/>
    <x v="8"/>
  </r>
  <r>
    <x v="151"/>
    <x v="42"/>
    <x v="0"/>
    <x v="477"/>
    <x v="1"/>
    <x v="33"/>
    <n v="26"/>
    <x v="0"/>
    <x v="62"/>
    <x v="8"/>
  </r>
  <r>
    <x v="152"/>
    <x v="533"/>
    <x v="0"/>
    <x v="596"/>
    <x v="1"/>
    <x v="31"/>
    <n v="14"/>
    <x v="0"/>
    <x v="63"/>
    <x v="0"/>
  </r>
  <r>
    <x v="152"/>
    <x v="563"/>
    <x v="6"/>
    <x v="644"/>
    <x v="2"/>
    <x v="31"/>
    <n v="14"/>
    <x v="0"/>
    <x v="63"/>
    <x v="0"/>
  </r>
  <r>
    <x v="152"/>
    <x v="564"/>
    <x v="3"/>
    <x v="645"/>
    <x v="2"/>
    <x v="31"/>
    <n v="14"/>
    <x v="0"/>
    <x v="63"/>
    <x v="0"/>
  </r>
  <r>
    <x v="152"/>
    <x v="471"/>
    <x v="1"/>
    <x v="188"/>
    <x v="2"/>
    <x v="31"/>
    <n v="14"/>
    <x v="0"/>
    <x v="63"/>
    <x v="0"/>
  </r>
  <r>
    <x v="152"/>
    <x v="147"/>
    <x v="5"/>
    <x v="646"/>
    <x v="3"/>
    <x v="31"/>
    <n v="14"/>
    <x v="0"/>
    <x v="63"/>
    <x v="0"/>
  </r>
  <r>
    <x v="152"/>
    <x v="533"/>
    <x v="0"/>
    <x v="634"/>
    <x v="2"/>
    <x v="31"/>
    <n v="14"/>
    <x v="0"/>
    <x v="63"/>
    <x v="0"/>
  </r>
  <r>
    <x v="152"/>
    <x v="565"/>
    <x v="6"/>
    <x v="133"/>
    <x v="2"/>
    <x v="31"/>
    <n v="14"/>
    <x v="0"/>
    <x v="63"/>
    <x v="0"/>
  </r>
  <r>
    <x v="153"/>
    <x v="472"/>
    <x v="6"/>
    <x v="202"/>
    <x v="3"/>
    <x v="41"/>
    <n v="16"/>
    <x v="0"/>
    <x v="64"/>
    <x v="8"/>
  </r>
  <r>
    <x v="153"/>
    <x v="301"/>
    <x v="1"/>
    <x v="647"/>
    <x v="2"/>
    <x v="41"/>
    <n v="16"/>
    <x v="0"/>
    <x v="64"/>
    <x v="8"/>
  </r>
  <r>
    <x v="153"/>
    <x v="521"/>
    <x v="6"/>
    <x v="337"/>
    <x v="2"/>
    <x v="41"/>
    <n v="16"/>
    <x v="0"/>
    <x v="64"/>
    <x v="8"/>
  </r>
  <r>
    <x v="153"/>
    <x v="467"/>
    <x v="3"/>
    <x v="62"/>
    <x v="3"/>
    <x v="41"/>
    <n v="16"/>
    <x v="0"/>
    <x v="64"/>
    <x v="8"/>
  </r>
  <r>
    <x v="153"/>
    <x v="370"/>
    <x v="0"/>
    <x v="12"/>
    <x v="1"/>
    <x v="41"/>
    <n v="16"/>
    <x v="0"/>
    <x v="64"/>
    <x v="8"/>
  </r>
  <r>
    <x v="153"/>
    <x v="566"/>
    <x v="0"/>
    <x v="286"/>
    <x v="0"/>
    <x v="41"/>
    <n v="16"/>
    <x v="0"/>
    <x v="64"/>
    <x v="8"/>
  </r>
  <r>
    <x v="154"/>
    <x v="567"/>
    <x v="4"/>
    <x v="300"/>
    <x v="0"/>
    <x v="5"/>
    <n v="21"/>
    <x v="0"/>
    <x v="65"/>
    <x v="9"/>
  </r>
  <r>
    <x v="154"/>
    <x v="568"/>
    <x v="6"/>
    <x v="329"/>
    <x v="0"/>
    <x v="5"/>
    <n v="21"/>
    <x v="0"/>
    <x v="65"/>
    <x v="9"/>
  </r>
  <r>
    <x v="154"/>
    <x v="569"/>
    <x v="6"/>
    <x v="290"/>
    <x v="2"/>
    <x v="5"/>
    <n v="21"/>
    <x v="0"/>
    <x v="65"/>
    <x v="9"/>
  </r>
  <r>
    <x v="154"/>
    <x v="379"/>
    <x v="6"/>
    <x v="607"/>
    <x v="2"/>
    <x v="5"/>
    <n v="21"/>
    <x v="0"/>
    <x v="65"/>
    <x v="9"/>
  </r>
  <r>
    <x v="154"/>
    <x v="570"/>
    <x v="4"/>
    <x v="23"/>
    <x v="3"/>
    <x v="5"/>
    <n v="21"/>
    <x v="0"/>
    <x v="65"/>
    <x v="9"/>
  </r>
  <r>
    <x v="155"/>
    <x v="237"/>
    <x v="3"/>
    <x v="648"/>
    <x v="3"/>
    <x v="42"/>
    <n v="65"/>
    <x v="1"/>
    <x v="34"/>
    <x v="6"/>
  </r>
  <r>
    <x v="155"/>
    <x v="101"/>
    <x v="2"/>
    <x v="649"/>
    <x v="3"/>
    <x v="42"/>
    <n v="65"/>
    <x v="1"/>
    <x v="34"/>
    <x v="6"/>
  </r>
  <r>
    <x v="155"/>
    <x v="383"/>
    <x v="1"/>
    <x v="650"/>
    <x v="0"/>
    <x v="42"/>
    <n v="65"/>
    <x v="1"/>
    <x v="34"/>
    <x v="6"/>
  </r>
  <r>
    <x v="155"/>
    <x v="522"/>
    <x v="5"/>
    <x v="651"/>
    <x v="3"/>
    <x v="42"/>
    <n v="65"/>
    <x v="1"/>
    <x v="34"/>
    <x v="6"/>
  </r>
  <r>
    <x v="155"/>
    <x v="149"/>
    <x v="3"/>
    <x v="652"/>
    <x v="0"/>
    <x v="42"/>
    <n v="65"/>
    <x v="1"/>
    <x v="34"/>
    <x v="6"/>
  </r>
  <r>
    <x v="156"/>
    <x v="571"/>
    <x v="3"/>
    <x v="79"/>
    <x v="3"/>
    <x v="54"/>
    <n v="45"/>
    <x v="0"/>
    <x v="66"/>
    <x v="1"/>
  </r>
  <r>
    <x v="156"/>
    <x v="572"/>
    <x v="3"/>
    <x v="164"/>
    <x v="2"/>
    <x v="54"/>
    <n v="45"/>
    <x v="0"/>
    <x v="66"/>
    <x v="1"/>
  </r>
  <r>
    <x v="157"/>
    <x v="573"/>
    <x v="1"/>
    <x v="386"/>
    <x v="2"/>
    <x v="55"/>
    <n v="52"/>
    <x v="0"/>
    <x v="50"/>
    <x v="3"/>
  </r>
  <r>
    <x v="157"/>
    <x v="574"/>
    <x v="5"/>
    <x v="645"/>
    <x v="0"/>
    <x v="55"/>
    <n v="52"/>
    <x v="0"/>
    <x v="50"/>
    <x v="3"/>
  </r>
  <r>
    <x v="157"/>
    <x v="575"/>
    <x v="1"/>
    <x v="532"/>
    <x v="3"/>
    <x v="55"/>
    <n v="52"/>
    <x v="0"/>
    <x v="50"/>
    <x v="3"/>
  </r>
  <r>
    <x v="157"/>
    <x v="314"/>
    <x v="0"/>
    <x v="653"/>
    <x v="1"/>
    <x v="55"/>
    <n v="52"/>
    <x v="0"/>
    <x v="50"/>
    <x v="3"/>
  </r>
  <r>
    <x v="157"/>
    <x v="576"/>
    <x v="3"/>
    <x v="654"/>
    <x v="3"/>
    <x v="55"/>
    <n v="52"/>
    <x v="0"/>
    <x v="50"/>
    <x v="3"/>
  </r>
  <r>
    <x v="157"/>
    <x v="427"/>
    <x v="1"/>
    <x v="655"/>
    <x v="2"/>
    <x v="55"/>
    <n v="52"/>
    <x v="0"/>
    <x v="50"/>
    <x v="3"/>
  </r>
  <r>
    <x v="158"/>
    <x v="577"/>
    <x v="4"/>
    <x v="485"/>
    <x v="3"/>
    <x v="39"/>
    <n v="64"/>
    <x v="1"/>
    <x v="34"/>
    <x v="6"/>
  </r>
  <r>
    <x v="158"/>
    <x v="337"/>
    <x v="0"/>
    <x v="627"/>
    <x v="2"/>
    <x v="39"/>
    <n v="64"/>
    <x v="1"/>
    <x v="34"/>
    <x v="6"/>
  </r>
  <r>
    <x v="158"/>
    <x v="578"/>
    <x v="2"/>
    <x v="551"/>
    <x v="3"/>
    <x v="39"/>
    <n v="64"/>
    <x v="1"/>
    <x v="34"/>
    <x v="6"/>
  </r>
  <r>
    <x v="158"/>
    <x v="579"/>
    <x v="4"/>
    <x v="36"/>
    <x v="2"/>
    <x v="39"/>
    <n v="64"/>
    <x v="1"/>
    <x v="34"/>
    <x v="6"/>
  </r>
  <r>
    <x v="158"/>
    <x v="580"/>
    <x v="5"/>
    <x v="656"/>
    <x v="3"/>
    <x v="39"/>
    <n v="64"/>
    <x v="1"/>
    <x v="34"/>
    <x v="6"/>
  </r>
  <r>
    <x v="159"/>
    <x v="581"/>
    <x v="6"/>
    <x v="657"/>
    <x v="2"/>
    <x v="4"/>
    <n v="75"/>
    <x v="1"/>
    <x v="67"/>
    <x v="4"/>
  </r>
  <r>
    <x v="159"/>
    <x v="217"/>
    <x v="6"/>
    <x v="658"/>
    <x v="0"/>
    <x v="4"/>
    <n v="75"/>
    <x v="1"/>
    <x v="67"/>
    <x v="4"/>
  </r>
  <r>
    <x v="159"/>
    <x v="78"/>
    <x v="2"/>
    <x v="659"/>
    <x v="3"/>
    <x v="4"/>
    <n v="75"/>
    <x v="1"/>
    <x v="67"/>
    <x v="4"/>
  </r>
  <r>
    <x v="159"/>
    <x v="582"/>
    <x v="1"/>
    <x v="196"/>
    <x v="1"/>
    <x v="4"/>
    <n v="75"/>
    <x v="1"/>
    <x v="67"/>
    <x v="4"/>
  </r>
  <r>
    <x v="159"/>
    <x v="583"/>
    <x v="5"/>
    <x v="375"/>
    <x v="3"/>
    <x v="4"/>
    <n v="75"/>
    <x v="1"/>
    <x v="67"/>
    <x v="4"/>
  </r>
  <r>
    <x v="159"/>
    <x v="5"/>
    <x v="3"/>
    <x v="660"/>
    <x v="2"/>
    <x v="4"/>
    <n v="75"/>
    <x v="1"/>
    <x v="67"/>
    <x v="4"/>
  </r>
  <r>
    <x v="159"/>
    <x v="16"/>
    <x v="2"/>
    <x v="661"/>
    <x v="2"/>
    <x v="4"/>
    <n v="75"/>
    <x v="1"/>
    <x v="67"/>
    <x v="4"/>
  </r>
  <r>
    <x v="160"/>
    <x v="517"/>
    <x v="2"/>
    <x v="662"/>
    <x v="3"/>
    <x v="56"/>
    <n v="20"/>
    <x v="0"/>
    <x v="36"/>
    <x v="0"/>
  </r>
  <r>
    <x v="160"/>
    <x v="107"/>
    <x v="0"/>
    <x v="663"/>
    <x v="3"/>
    <x v="56"/>
    <n v="20"/>
    <x v="0"/>
    <x v="36"/>
    <x v="0"/>
  </r>
  <r>
    <x v="160"/>
    <x v="12"/>
    <x v="4"/>
    <x v="664"/>
    <x v="3"/>
    <x v="56"/>
    <n v="20"/>
    <x v="0"/>
    <x v="36"/>
    <x v="0"/>
  </r>
  <r>
    <x v="160"/>
    <x v="145"/>
    <x v="5"/>
    <x v="153"/>
    <x v="2"/>
    <x v="56"/>
    <n v="20"/>
    <x v="0"/>
    <x v="36"/>
    <x v="0"/>
  </r>
  <r>
    <x v="160"/>
    <x v="153"/>
    <x v="2"/>
    <x v="665"/>
    <x v="2"/>
    <x v="56"/>
    <n v="20"/>
    <x v="0"/>
    <x v="36"/>
    <x v="0"/>
  </r>
  <r>
    <x v="160"/>
    <x v="584"/>
    <x v="5"/>
    <x v="531"/>
    <x v="2"/>
    <x v="56"/>
    <n v="20"/>
    <x v="0"/>
    <x v="36"/>
    <x v="0"/>
  </r>
  <r>
    <x v="160"/>
    <x v="108"/>
    <x v="5"/>
    <x v="279"/>
    <x v="0"/>
    <x v="56"/>
    <n v="20"/>
    <x v="0"/>
    <x v="36"/>
    <x v="0"/>
  </r>
  <r>
    <x v="161"/>
    <x v="585"/>
    <x v="5"/>
    <x v="271"/>
    <x v="0"/>
    <x v="13"/>
    <n v="18"/>
    <x v="0"/>
    <x v="36"/>
    <x v="0"/>
  </r>
  <r>
    <x v="161"/>
    <x v="586"/>
    <x v="4"/>
    <x v="666"/>
    <x v="3"/>
    <x v="13"/>
    <n v="18"/>
    <x v="0"/>
    <x v="36"/>
    <x v="0"/>
  </r>
  <r>
    <x v="161"/>
    <x v="285"/>
    <x v="5"/>
    <x v="435"/>
    <x v="3"/>
    <x v="13"/>
    <n v="18"/>
    <x v="0"/>
    <x v="36"/>
    <x v="0"/>
  </r>
  <r>
    <x v="161"/>
    <x v="9"/>
    <x v="5"/>
    <x v="667"/>
    <x v="2"/>
    <x v="13"/>
    <n v="18"/>
    <x v="0"/>
    <x v="36"/>
    <x v="0"/>
  </r>
  <r>
    <x v="161"/>
    <x v="587"/>
    <x v="2"/>
    <x v="668"/>
    <x v="3"/>
    <x v="13"/>
    <n v="18"/>
    <x v="0"/>
    <x v="36"/>
    <x v="0"/>
  </r>
  <r>
    <x v="161"/>
    <x v="455"/>
    <x v="0"/>
    <x v="449"/>
    <x v="3"/>
    <x v="13"/>
    <n v="18"/>
    <x v="0"/>
    <x v="36"/>
    <x v="0"/>
  </r>
  <r>
    <x v="161"/>
    <x v="265"/>
    <x v="5"/>
    <x v="331"/>
    <x v="2"/>
    <x v="13"/>
    <n v="18"/>
    <x v="0"/>
    <x v="36"/>
    <x v="0"/>
  </r>
  <r>
    <x v="161"/>
    <x v="14"/>
    <x v="0"/>
    <x v="350"/>
    <x v="0"/>
    <x v="13"/>
    <n v="18"/>
    <x v="0"/>
    <x v="36"/>
    <x v="0"/>
  </r>
  <r>
    <x v="161"/>
    <x v="68"/>
    <x v="3"/>
    <x v="464"/>
    <x v="3"/>
    <x v="13"/>
    <n v="18"/>
    <x v="0"/>
    <x v="36"/>
    <x v="0"/>
  </r>
  <r>
    <x v="161"/>
    <x v="588"/>
    <x v="1"/>
    <x v="669"/>
    <x v="2"/>
    <x v="13"/>
    <n v="18"/>
    <x v="0"/>
    <x v="36"/>
    <x v="0"/>
  </r>
  <r>
    <x v="162"/>
    <x v="589"/>
    <x v="3"/>
    <x v="457"/>
    <x v="3"/>
    <x v="4"/>
    <n v="78"/>
    <x v="1"/>
    <x v="34"/>
    <x v="6"/>
  </r>
  <r>
    <x v="162"/>
    <x v="276"/>
    <x v="4"/>
    <x v="84"/>
    <x v="2"/>
    <x v="4"/>
    <n v="78"/>
    <x v="1"/>
    <x v="34"/>
    <x v="6"/>
  </r>
  <r>
    <x v="162"/>
    <x v="590"/>
    <x v="2"/>
    <x v="670"/>
    <x v="1"/>
    <x v="4"/>
    <n v="78"/>
    <x v="1"/>
    <x v="34"/>
    <x v="6"/>
  </r>
  <r>
    <x v="162"/>
    <x v="124"/>
    <x v="5"/>
    <x v="286"/>
    <x v="3"/>
    <x v="4"/>
    <n v="78"/>
    <x v="1"/>
    <x v="34"/>
    <x v="6"/>
  </r>
  <r>
    <x v="162"/>
    <x v="21"/>
    <x v="6"/>
    <x v="671"/>
    <x v="0"/>
    <x v="4"/>
    <n v="78"/>
    <x v="1"/>
    <x v="34"/>
    <x v="6"/>
  </r>
  <r>
    <x v="163"/>
    <x v="584"/>
    <x v="5"/>
    <x v="469"/>
    <x v="3"/>
    <x v="42"/>
    <n v="73"/>
    <x v="1"/>
    <x v="34"/>
    <x v="6"/>
  </r>
  <r>
    <x v="163"/>
    <x v="591"/>
    <x v="0"/>
    <x v="672"/>
    <x v="1"/>
    <x v="42"/>
    <n v="73"/>
    <x v="1"/>
    <x v="34"/>
    <x v="6"/>
  </r>
  <r>
    <x v="163"/>
    <x v="592"/>
    <x v="0"/>
    <x v="673"/>
    <x v="0"/>
    <x v="42"/>
    <n v="73"/>
    <x v="1"/>
    <x v="34"/>
    <x v="6"/>
  </r>
  <r>
    <x v="163"/>
    <x v="593"/>
    <x v="4"/>
    <x v="431"/>
    <x v="2"/>
    <x v="42"/>
    <n v="73"/>
    <x v="1"/>
    <x v="34"/>
    <x v="6"/>
  </r>
  <r>
    <x v="163"/>
    <x v="594"/>
    <x v="3"/>
    <x v="674"/>
    <x v="3"/>
    <x v="42"/>
    <n v="73"/>
    <x v="1"/>
    <x v="34"/>
    <x v="6"/>
  </r>
  <r>
    <x v="163"/>
    <x v="595"/>
    <x v="2"/>
    <x v="334"/>
    <x v="2"/>
    <x v="42"/>
    <n v="73"/>
    <x v="1"/>
    <x v="34"/>
    <x v="6"/>
  </r>
  <r>
    <x v="163"/>
    <x v="280"/>
    <x v="2"/>
    <x v="308"/>
    <x v="2"/>
    <x v="42"/>
    <n v="73"/>
    <x v="1"/>
    <x v="34"/>
    <x v="6"/>
  </r>
  <r>
    <x v="164"/>
    <x v="147"/>
    <x v="5"/>
    <x v="365"/>
    <x v="3"/>
    <x v="55"/>
    <n v="52"/>
    <x v="0"/>
    <x v="34"/>
    <x v="6"/>
  </r>
  <r>
    <x v="164"/>
    <x v="502"/>
    <x v="1"/>
    <x v="191"/>
    <x v="2"/>
    <x v="55"/>
    <n v="52"/>
    <x v="0"/>
    <x v="34"/>
    <x v="6"/>
  </r>
  <r>
    <x v="164"/>
    <x v="386"/>
    <x v="6"/>
    <x v="6"/>
    <x v="3"/>
    <x v="55"/>
    <n v="52"/>
    <x v="0"/>
    <x v="34"/>
    <x v="6"/>
  </r>
  <r>
    <x v="164"/>
    <x v="596"/>
    <x v="0"/>
    <x v="493"/>
    <x v="1"/>
    <x v="55"/>
    <n v="52"/>
    <x v="0"/>
    <x v="34"/>
    <x v="6"/>
  </r>
  <r>
    <x v="164"/>
    <x v="597"/>
    <x v="1"/>
    <x v="675"/>
    <x v="3"/>
    <x v="55"/>
    <n v="52"/>
    <x v="0"/>
    <x v="34"/>
    <x v="6"/>
  </r>
  <r>
    <x v="164"/>
    <x v="66"/>
    <x v="6"/>
    <x v="676"/>
    <x v="3"/>
    <x v="55"/>
    <n v="52"/>
    <x v="0"/>
    <x v="34"/>
    <x v="6"/>
  </r>
  <r>
    <x v="165"/>
    <x v="333"/>
    <x v="0"/>
    <x v="677"/>
    <x v="2"/>
    <x v="57"/>
    <n v="16"/>
    <x v="0"/>
    <x v="36"/>
    <x v="0"/>
  </r>
  <r>
    <x v="165"/>
    <x v="598"/>
    <x v="0"/>
    <x v="281"/>
    <x v="1"/>
    <x v="57"/>
    <n v="16"/>
    <x v="0"/>
    <x v="36"/>
    <x v="0"/>
  </r>
  <r>
    <x v="165"/>
    <x v="161"/>
    <x v="6"/>
    <x v="678"/>
    <x v="2"/>
    <x v="57"/>
    <n v="16"/>
    <x v="0"/>
    <x v="36"/>
    <x v="0"/>
  </r>
  <r>
    <x v="165"/>
    <x v="599"/>
    <x v="4"/>
    <x v="679"/>
    <x v="1"/>
    <x v="57"/>
    <n v="16"/>
    <x v="0"/>
    <x v="36"/>
    <x v="0"/>
  </r>
  <r>
    <x v="165"/>
    <x v="444"/>
    <x v="5"/>
    <x v="680"/>
    <x v="0"/>
    <x v="57"/>
    <n v="16"/>
    <x v="0"/>
    <x v="36"/>
    <x v="0"/>
  </r>
  <r>
    <x v="165"/>
    <x v="86"/>
    <x v="2"/>
    <x v="681"/>
    <x v="1"/>
    <x v="57"/>
    <n v="16"/>
    <x v="0"/>
    <x v="36"/>
    <x v="0"/>
  </r>
  <r>
    <x v="165"/>
    <x v="600"/>
    <x v="0"/>
    <x v="682"/>
    <x v="3"/>
    <x v="57"/>
    <n v="16"/>
    <x v="0"/>
    <x v="36"/>
    <x v="0"/>
  </r>
  <r>
    <x v="166"/>
    <x v="91"/>
    <x v="2"/>
    <x v="683"/>
    <x v="0"/>
    <x v="31"/>
    <n v="13"/>
    <x v="0"/>
    <x v="38"/>
    <x v="9"/>
  </r>
  <r>
    <x v="166"/>
    <x v="68"/>
    <x v="3"/>
    <x v="556"/>
    <x v="0"/>
    <x v="31"/>
    <n v="13"/>
    <x v="0"/>
    <x v="38"/>
    <x v="9"/>
  </r>
  <r>
    <x v="166"/>
    <x v="601"/>
    <x v="1"/>
    <x v="684"/>
    <x v="2"/>
    <x v="31"/>
    <n v="13"/>
    <x v="0"/>
    <x v="38"/>
    <x v="9"/>
  </r>
  <r>
    <x v="166"/>
    <x v="78"/>
    <x v="2"/>
    <x v="418"/>
    <x v="0"/>
    <x v="31"/>
    <n v="13"/>
    <x v="0"/>
    <x v="38"/>
    <x v="9"/>
  </r>
  <r>
    <x v="166"/>
    <x v="602"/>
    <x v="5"/>
    <x v="685"/>
    <x v="3"/>
    <x v="31"/>
    <n v="13"/>
    <x v="0"/>
    <x v="38"/>
    <x v="9"/>
  </r>
  <r>
    <x v="166"/>
    <x v="603"/>
    <x v="4"/>
    <x v="7"/>
    <x v="0"/>
    <x v="31"/>
    <n v="13"/>
    <x v="0"/>
    <x v="38"/>
    <x v="9"/>
  </r>
  <r>
    <x v="166"/>
    <x v="604"/>
    <x v="6"/>
    <x v="686"/>
    <x v="3"/>
    <x v="31"/>
    <n v="13"/>
    <x v="0"/>
    <x v="38"/>
    <x v="9"/>
  </r>
  <r>
    <x v="166"/>
    <x v="132"/>
    <x v="0"/>
    <x v="671"/>
    <x v="2"/>
    <x v="31"/>
    <n v="13"/>
    <x v="0"/>
    <x v="38"/>
    <x v="9"/>
  </r>
  <r>
    <x v="167"/>
    <x v="605"/>
    <x v="0"/>
    <x v="335"/>
    <x v="3"/>
    <x v="13"/>
    <n v="19"/>
    <x v="0"/>
    <x v="64"/>
    <x v="8"/>
  </r>
  <r>
    <x v="167"/>
    <x v="54"/>
    <x v="4"/>
    <x v="427"/>
    <x v="0"/>
    <x v="13"/>
    <n v="19"/>
    <x v="0"/>
    <x v="64"/>
    <x v="8"/>
  </r>
  <r>
    <x v="167"/>
    <x v="332"/>
    <x v="3"/>
    <x v="488"/>
    <x v="3"/>
    <x v="13"/>
    <n v="19"/>
    <x v="0"/>
    <x v="64"/>
    <x v="8"/>
  </r>
  <r>
    <x v="167"/>
    <x v="606"/>
    <x v="0"/>
    <x v="687"/>
    <x v="0"/>
    <x v="13"/>
    <n v="19"/>
    <x v="0"/>
    <x v="64"/>
    <x v="8"/>
  </r>
  <r>
    <x v="167"/>
    <x v="607"/>
    <x v="0"/>
    <x v="339"/>
    <x v="3"/>
    <x v="13"/>
    <n v="19"/>
    <x v="0"/>
    <x v="64"/>
    <x v="8"/>
  </r>
  <r>
    <x v="168"/>
    <x v="551"/>
    <x v="6"/>
    <x v="688"/>
    <x v="3"/>
    <x v="17"/>
    <n v="15"/>
    <x v="0"/>
    <x v="64"/>
    <x v="8"/>
  </r>
  <r>
    <x v="168"/>
    <x v="608"/>
    <x v="2"/>
    <x v="689"/>
    <x v="2"/>
    <x v="17"/>
    <n v="15"/>
    <x v="0"/>
    <x v="64"/>
    <x v="8"/>
  </r>
  <r>
    <x v="168"/>
    <x v="221"/>
    <x v="0"/>
    <x v="690"/>
    <x v="2"/>
    <x v="17"/>
    <n v="15"/>
    <x v="0"/>
    <x v="64"/>
    <x v="8"/>
  </r>
  <r>
    <x v="168"/>
    <x v="609"/>
    <x v="4"/>
    <x v="485"/>
    <x v="2"/>
    <x v="17"/>
    <n v="15"/>
    <x v="0"/>
    <x v="64"/>
    <x v="8"/>
  </r>
  <r>
    <x v="168"/>
    <x v="56"/>
    <x v="6"/>
    <x v="549"/>
    <x v="3"/>
    <x v="17"/>
    <n v="15"/>
    <x v="0"/>
    <x v="64"/>
    <x v="8"/>
  </r>
  <r>
    <x v="168"/>
    <x v="610"/>
    <x v="6"/>
    <x v="21"/>
    <x v="0"/>
    <x v="17"/>
    <n v="15"/>
    <x v="0"/>
    <x v="64"/>
    <x v="8"/>
  </r>
  <r>
    <x v="168"/>
    <x v="611"/>
    <x v="2"/>
    <x v="132"/>
    <x v="3"/>
    <x v="17"/>
    <n v="15"/>
    <x v="0"/>
    <x v="64"/>
    <x v="8"/>
  </r>
  <r>
    <x v="168"/>
    <x v="612"/>
    <x v="4"/>
    <x v="691"/>
    <x v="3"/>
    <x v="17"/>
    <n v="15"/>
    <x v="0"/>
    <x v="64"/>
    <x v="8"/>
  </r>
  <r>
    <x v="168"/>
    <x v="613"/>
    <x v="1"/>
    <x v="449"/>
    <x v="2"/>
    <x v="17"/>
    <n v="15"/>
    <x v="0"/>
    <x v="64"/>
    <x v="8"/>
  </r>
  <r>
    <x v="169"/>
    <x v="614"/>
    <x v="0"/>
    <x v="418"/>
    <x v="0"/>
    <x v="15"/>
    <n v="47"/>
    <x v="1"/>
    <x v="66"/>
    <x v="1"/>
  </r>
  <r>
    <x v="169"/>
    <x v="615"/>
    <x v="3"/>
    <x v="594"/>
    <x v="3"/>
    <x v="15"/>
    <n v="47"/>
    <x v="1"/>
    <x v="66"/>
    <x v="1"/>
  </r>
  <r>
    <x v="169"/>
    <x v="616"/>
    <x v="2"/>
    <x v="566"/>
    <x v="2"/>
    <x v="15"/>
    <n v="47"/>
    <x v="1"/>
    <x v="66"/>
    <x v="1"/>
  </r>
  <r>
    <x v="169"/>
    <x v="617"/>
    <x v="1"/>
    <x v="692"/>
    <x v="2"/>
    <x v="15"/>
    <n v="47"/>
    <x v="1"/>
    <x v="66"/>
    <x v="1"/>
  </r>
  <r>
    <x v="169"/>
    <x v="618"/>
    <x v="2"/>
    <x v="656"/>
    <x v="0"/>
    <x v="15"/>
    <n v="47"/>
    <x v="1"/>
    <x v="66"/>
    <x v="1"/>
  </r>
  <r>
    <x v="170"/>
    <x v="619"/>
    <x v="2"/>
    <x v="693"/>
    <x v="0"/>
    <x v="57"/>
    <n v="17"/>
    <x v="0"/>
    <x v="36"/>
    <x v="0"/>
  </r>
  <r>
    <x v="170"/>
    <x v="51"/>
    <x v="5"/>
    <x v="694"/>
    <x v="2"/>
    <x v="57"/>
    <n v="17"/>
    <x v="0"/>
    <x v="36"/>
    <x v="0"/>
  </r>
  <r>
    <x v="170"/>
    <x v="407"/>
    <x v="5"/>
    <x v="695"/>
    <x v="3"/>
    <x v="57"/>
    <n v="17"/>
    <x v="0"/>
    <x v="36"/>
    <x v="0"/>
  </r>
  <r>
    <x v="170"/>
    <x v="620"/>
    <x v="1"/>
    <x v="696"/>
    <x v="0"/>
    <x v="57"/>
    <n v="17"/>
    <x v="0"/>
    <x v="36"/>
    <x v="0"/>
  </r>
  <r>
    <x v="170"/>
    <x v="2"/>
    <x v="0"/>
    <x v="422"/>
    <x v="3"/>
    <x v="57"/>
    <n v="17"/>
    <x v="0"/>
    <x v="36"/>
    <x v="0"/>
  </r>
  <r>
    <x v="170"/>
    <x v="621"/>
    <x v="5"/>
    <x v="21"/>
    <x v="2"/>
    <x v="57"/>
    <n v="17"/>
    <x v="0"/>
    <x v="36"/>
    <x v="0"/>
  </r>
  <r>
    <x v="171"/>
    <x v="600"/>
    <x v="0"/>
    <x v="548"/>
    <x v="0"/>
    <x v="41"/>
    <n v="15"/>
    <x v="0"/>
    <x v="68"/>
    <x v="9"/>
  </r>
  <r>
    <x v="171"/>
    <x v="622"/>
    <x v="1"/>
    <x v="697"/>
    <x v="2"/>
    <x v="41"/>
    <n v="15"/>
    <x v="0"/>
    <x v="68"/>
    <x v="9"/>
  </r>
  <r>
    <x v="171"/>
    <x v="623"/>
    <x v="2"/>
    <x v="420"/>
    <x v="3"/>
    <x v="41"/>
    <n v="15"/>
    <x v="0"/>
    <x v="68"/>
    <x v="9"/>
  </r>
  <r>
    <x v="171"/>
    <x v="365"/>
    <x v="0"/>
    <x v="95"/>
    <x v="3"/>
    <x v="41"/>
    <n v="15"/>
    <x v="0"/>
    <x v="68"/>
    <x v="9"/>
  </r>
  <r>
    <x v="171"/>
    <x v="624"/>
    <x v="1"/>
    <x v="628"/>
    <x v="3"/>
    <x v="41"/>
    <n v="15"/>
    <x v="0"/>
    <x v="68"/>
    <x v="9"/>
  </r>
  <r>
    <x v="172"/>
    <x v="145"/>
    <x v="5"/>
    <x v="273"/>
    <x v="2"/>
    <x v="46"/>
    <n v="14"/>
    <x v="0"/>
    <x v="51"/>
    <x v="5"/>
  </r>
  <r>
    <x v="173"/>
    <x v="457"/>
    <x v="3"/>
    <x v="698"/>
    <x v="3"/>
    <x v="39"/>
    <n v="60"/>
    <x v="1"/>
    <x v="34"/>
    <x v="6"/>
  </r>
  <r>
    <x v="173"/>
    <x v="138"/>
    <x v="1"/>
    <x v="433"/>
    <x v="2"/>
    <x v="39"/>
    <n v="60"/>
    <x v="1"/>
    <x v="34"/>
    <x v="6"/>
  </r>
  <r>
    <x v="173"/>
    <x v="6"/>
    <x v="4"/>
    <x v="699"/>
    <x v="0"/>
    <x v="39"/>
    <n v="60"/>
    <x v="1"/>
    <x v="34"/>
    <x v="6"/>
  </r>
  <r>
    <x v="173"/>
    <x v="379"/>
    <x v="6"/>
    <x v="76"/>
    <x v="2"/>
    <x v="39"/>
    <n v="60"/>
    <x v="1"/>
    <x v="34"/>
    <x v="6"/>
  </r>
  <r>
    <x v="173"/>
    <x v="625"/>
    <x v="3"/>
    <x v="432"/>
    <x v="2"/>
    <x v="39"/>
    <n v="60"/>
    <x v="1"/>
    <x v="34"/>
    <x v="6"/>
  </r>
  <r>
    <x v="174"/>
    <x v="316"/>
    <x v="3"/>
    <x v="269"/>
    <x v="0"/>
    <x v="18"/>
    <n v="95"/>
    <x v="1"/>
    <x v="65"/>
    <x v="9"/>
  </r>
  <r>
    <x v="174"/>
    <x v="626"/>
    <x v="5"/>
    <x v="700"/>
    <x v="3"/>
    <x v="18"/>
    <n v="95"/>
    <x v="1"/>
    <x v="65"/>
    <x v="9"/>
  </r>
  <r>
    <x v="175"/>
    <x v="322"/>
    <x v="2"/>
    <x v="701"/>
    <x v="3"/>
    <x v="58"/>
    <n v="22"/>
    <x v="0"/>
    <x v="36"/>
    <x v="0"/>
  </r>
  <r>
    <x v="175"/>
    <x v="358"/>
    <x v="4"/>
    <x v="26"/>
    <x v="1"/>
    <x v="58"/>
    <n v="22"/>
    <x v="0"/>
    <x v="36"/>
    <x v="0"/>
  </r>
  <r>
    <x v="176"/>
    <x v="627"/>
    <x v="1"/>
    <x v="545"/>
    <x v="3"/>
    <x v="38"/>
    <n v="11"/>
    <x v="0"/>
    <x v="69"/>
    <x v="0"/>
  </r>
  <r>
    <x v="176"/>
    <x v="628"/>
    <x v="4"/>
    <x v="702"/>
    <x v="0"/>
    <x v="38"/>
    <n v="11"/>
    <x v="0"/>
    <x v="69"/>
    <x v="0"/>
  </r>
  <r>
    <x v="176"/>
    <x v="629"/>
    <x v="5"/>
    <x v="703"/>
    <x v="0"/>
    <x v="38"/>
    <n v="11"/>
    <x v="0"/>
    <x v="69"/>
    <x v="0"/>
  </r>
  <r>
    <x v="176"/>
    <x v="100"/>
    <x v="2"/>
    <x v="508"/>
    <x v="3"/>
    <x v="38"/>
    <n v="11"/>
    <x v="0"/>
    <x v="69"/>
    <x v="0"/>
  </r>
  <r>
    <x v="176"/>
    <x v="525"/>
    <x v="0"/>
    <x v="704"/>
    <x v="0"/>
    <x v="38"/>
    <n v="11"/>
    <x v="0"/>
    <x v="69"/>
    <x v="0"/>
  </r>
  <r>
    <x v="176"/>
    <x v="147"/>
    <x v="5"/>
    <x v="705"/>
    <x v="2"/>
    <x v="38"/>
    <n v="11"/>
    <x v="0"/>
    <x v="69"/>
    <x v="0"/>
  </r>
  <r>
    <x v="177"/>
    <x v="265"/>
    <x v="5"/>
    <x v="563"/>
    <x v="3"/>
    <x v="59"/>
    <n v="18"/>
    <x v="0"/>
    <x v="36"/>
    <x v="0"/>
  </r>
  <r>
    <x v="177"/>
    <x v="6"/>
    <x v="4"/>
    <x v="49"/>
    <x v="3"/>
    <x v="59"/>
    <n v="18"/>
    <x v="0"/>
    <x v="36"/>
    <x v="0"/>
  </r>
  <r>
    <x v="177"/>
    <x v="630"/>
    <x v="5"/>
    <x v="572"/>
    <x v="0"/>
    <x v="59"/>
    <n v="18"/>
    <x v="0"/>
    <x v="36"/>
    <x v="0"/>
  </r>
  <r>
    <x v="177"/>
    <x v="631"/>
    <x v="0"/>
    <x v="706"/>
    <x v="1"/>
    <x v="59"/>
    <n v="18"/>
    <x v="0"/>
    <x v="36"/>
    <x v="0"/>
  </r>
  <r>
    <x v="177"/>
    <x v="26"/>
    <x v="0"/>
    <x v="517"/>
    <x v="1"/>
    <x v="59"/>
    <n v="18"/>
    <x v="0"/>
    <x v="36"/>
    <x v="0"/>
  </r>
  <r>
    <x v="177"/>
    <x v="255"/>
    <x v="6"/>
    <x v="707"/>
    <x v="3"/>
    <x v="59"/>
    <n v="18"/>
    <x v="0"/>
    <x v="36"/>
    <x v="0"/>
  </r>
  <r>
    <x v="177"/>
    <x v="632"/>
    <x v="2"/>
    <x v="184"/>
    <x v="3"/>
    <x v="59"/>
    <n v="18"/>
    <x v="0"/>
    <x v="36"/>
    <x v="0"/>
  </r>
  <r>
    <x v="177"/>
    <x v="633"/>
    <x v="5"/>
    <x v="708"/>
    <x v="0"/>
    <x v="59"/>
    <n v="18"/>
    <x v="0"/>
    <x v="36"/>
    <x v="0"/>
  </r>
  <r>
    <x v="177"/>
    <x v="634"/>
    <x v="3"/>
    <x v="709"/>
    <x v="0"/>
    <x v="59"/>
    <n v="18"/>
    <x v="0"/>
    <x v="36"/>
    <x v="0"/>
  </r>
  <r>
    <x v="178"/>
    <x v="149"/>
    <x v="3"/>
    <x v="297"/>
    <x v="2"/>
    <x v="41"/>
    <n v="17"/>
    <x v="0"/>
    <x v="65"/>
    <x v="9"/>
  </r>
  <r>
    <x v="178"/>
    <x v="188"/>
    <x v="5"/>
    <x v="710"/>
    <x v="2"/>
    <x v="41"/>
    <n v="17"/>
    <x v="0"/>
    <x v="65"/>
    <x v="9"/>
  </r>
  <r>
    <x v="178"/>
    <x v="307"/>
    <x v="0"/>
    <x v="423"/>
    <x v="0"/>
    <x v="41"/>
    <n v="17"/>
    <x v="0"/>
    <x v="65"/>
    <x v="9"/>
  </r>
  <r>
    <x v="178"/>
    <x v="57"/>
    <x v="0"/>
    <x v="53"/>
    <x v="0"/>
    <x v="41"/>
    <n v="17"/>
    <x v="0"/>
    <x v="65"/>
    <x v="9"/>
  </r>
  <r>
    <x v="178"/>
    <x v="533"/>
    <x v="0"/>
    <x v="621"/>
    <x v="2"/>
    <x v="41"/>
    <n v="17"/>
    <x v="0"/>
    <x v="65"/>
    <x v="9"/>
  </r>
  <r>
    <x v="178"/>
    <x v="635"/>
    <x v="6"/>
    <x v="81"/>
    <x v="1"/>
    <x v="41"/>
    <n v="17"/>
    <x v="0"/>
    <x v="65"/>
    <x v="9"/>
  </r>
  <r>
    <x v="178"/>
    <x v="147"/>
    <x v="5"/>
    <x v="69"/>
    <x v="0"/>
    <x v="41"/>
    <n v="17"/>
    <x v="0"/>
    <x v="65"/>
    <x v="9"/>
  </r>
  <r>
    <x v="179"/>
    <x v="433"/>
    <x v="5"/>
    <x v="711"/>
    <x v="0"/>
    <x v="2"/>
    <n v="56"/>
    <x v="1"/>
    <x v="58"/>
    <x v="1"/>
  </r>
  <r>
    <x v="179"/>
    <x v="430"/>
    <x v="1"/>
    <x v="712"/>
    <x v="0"/>
    <x v="2"/>
    <n v="56"/>
    <x v="1"/>
    <x v="58"/>
    <x v="1"/>
  </r>
  <r>
    <x v="179"/>
    <x v="147"/>
    <x v="5"/>
    <x v="713"/>
    <x v="3"/>
    <x v="2"/>
    <n v="56"/>
    <x v="1"/>
    <x v="58"/>
    <x v="1"/>
  </r>
  <r>
    <x v="179"/>
    <x v="6"/>
    <x v="4"/>
    <x v="714"/>
    <x v="1"/>
    <x v="2"/>
    <n v="56"/>
    <x v="1"/>
    <x v="58"/>
    <x v="1"/>
  </r>
  <r>
    <x v="180"/>
    <x v="636"/>
    <x v="0"/>
    <x v="476"/>
    <x v="2"/>
    <x v="38"/>
    <n v="11"/>
    <x v="0"/>
    <x v="70"/>
    <x v="8"/>
  </r>
  <r>
    <x v="180"/>
    <x v="637"/>
    <x v="1"/>
    <x v="668"/>
    <x v="3"/>
    <x v="38"/>
    <n v="11"/>
    <x v="0"/>
    <x v="70"/>
    <x v="8"/>
  </r>
  <r>
    <x v="180"/>
    <x v="543"/>
    <x v="0"/>
    <x v="358"/>
    <x v="2"/>
    <x v="38"/>
    <n v="11"/>
    <x v="0"/>
    <x v="70"/>
    <x v="8"/>
  </r>
  <r>
    <x v="180"/>
    <x v="276"/>
    <x v="4"/>
    <x v="526"/>
    <x v="1"/>
    <x v="38"/>
    <n v="11"/>
    <x v="0"/>
    <x v="70"/>
    <x v="8"/>
  </r>
  <r>
    <x v="181"/>
    <x v="50"/>
    <x v="6"/>
    <x v="715"/>
    <x v="1"/>
    <x v="12"/>
    <n v="48"/>
    <x v="0"/>
    <x v="34"/>
    <x v="6"/>
  </r>
  <r>
    <x v="181"/>
    <x v="638"/>
    <x v="6"/>
    <x v="174"/>
    <x v="3"/>
    <x v="12"/>
    <n v="48"/>
    <x v="0"/>
    <x v="34"/>
    <x v="6"/>
  </r>
  <r>
    <x v="181"/>
    <x v="639"/>
    <x v="5"/>
    <x v="555"/>
    <x v="2"/>
    <x v="12"/>
    <n v="48"/>
    <x v="0"/>
    <x v="34"/>
    <x v="6"/>
  </r>
  <r>
    <x v="181"/>
    <x v="153"/>
    <x v="2"/>
    <x v="716"/>
    <x v="2"/>
    <x v="12"/>
    <n v="48"/>
    <x v="0"/>
    <x v="34"/>
    <x v="6"/>
  </r>
  <r>
    <x v="181"/>
    <x v="107"/>
    <x v="0"/>
    <x v="289"/>
    <x v="3"/>
    <x v="12"/>
    <n v="48"/>
    <x v="0"/>
    <x v="34"/>
    <x v="6"/>
  </r>
  <r>
    <x v="181"/>
    <x v="640"/>
    <x v="2"/>
    <x v="717"/>
    <x v="2"/>
    <x v="12"/>
    <n v="48"/>
    <x v="0"/>
    <x v="34"/>
    <x v="6"/>
  </r>
  <r>
    <x v="181"/>
    <x v="99"/>
    <x v="4"/>
    <x v="518"/>
    <x v="0"/>
    <x v="12"/>
    <n v="48"/>
    <x v="0"/>
    <x v="34"/>
    <x v="6"/>
  </r>
  <r>
    <x v="181"/>
    <x v="14"/>
    <x v="0"/>
    <x v="718"/>
    <x v="3"/>
    <x v="12"/>
    <n v="48"/>
    <x v="0"/>
    <x v="34"/>
    <x v="6"/>
  </r>
  <r>
    <x v="182"/>
    <x v="361"/>
    <x v="2"/>
    <x v="719"/>
    <x v="2"/>
    <x v="60"/>
    <n v="26"/>
    <x v="0"/>
    <x v="71"/>
    <x v="0"/>
  </r>
  <r>
    <x v="182"/>
    <x v="267"/>
    <x v="1"/>
    <x v="716"/>
    <x v="0"/>
    <x v="60"/>
    <n v="26"/>
    <x v="0"/>
    <x v="71"/>
    <x v="0"/>
  </r>
  <r>
    <x v="182"/>
    <x v="641"/>
    <x v="0"/>
    <x v="703"/>
    <x v="0"/>
    <x v="60"/>
    <n v="26"/>
    <x v="0"/>
    <x v="71"/>
    <x v="0"/>
  </r>
  <r>
    <x v="182"/>
    <x v="331"/>
    <x v="2"/>
    <x v="382"/>
    <x v="2"/>
    <x v="60"/>
    <n v="26"/>
    <x v="0"/>
    <x v="71"/>
    <x v="0"/>
  </r>
  <r>
    <x v="182"/>
    <x v="382"/>
    <x v="1"/>
    <x v="248"/>
    <x v="1"/>
    <x v="60"/>
    <n v="26"/>
    <x v="0"/>
    <x v="71"/>
    <x v="0"/>
  </r>
  <r>
    <x v="182"/>
    <x v="146"/>
    <x v="3"/>
    <x v="720"/>
    <x v="2"/>
    <x v="60"/>
    <n v="26"/>
    <x v="0"/>
    <x v="71"/>
    <x v="0"/>
  </r>
  <r>
    <x v="182"/>
    <x v="606"/>
    <x v="0"/>
    <x v="323"/>
    <x v="2"/>
    <x v="60"/>
    <n v="26"/>
    <x v="0"/>
    <x v="71"/>
    <x v="0"/>
  </r>
  <r>
    <x v="182"/>
    <x v="539"/>
    <x v="2"/>
    <x v="721"/>
    <x v="3"/>
    <x v="60"/>
    <n v="26"/>
    <x v="0"/>
    <x v="71"/>
    <x v="0"/>
  </r>
  <r>
    <x v="183"/>
    <x v="636"/>
    <x v="0"/>
    <x v="722"/>
    <x v="2"/>
    <x v="17"/>
    <n v="15"/>
    <x v="0"/>
    <x v="36"/>
    <x v="0"/>
  </r>
  <r>
    <x v="183"/>
    <x v="642"/>
    <x v="0"/>
    <x v="636"/>
    <x v="3"/>
    <x v="17"/>
    <n v="15"/>
    <x v="0"/>
    <x v="36"/>
    <x v="0"/>
  </r>
  <r>
    <x v="183"/>
    <x v="68"/>
    <x v="3"/>
    <x v="723"/>
    <x v="1"/>
    <x v="17"/>
    <n v="15"/>
    <x v="0"/>
    <x v="36"/>
    <x v="0"/>
  </r>
  <r>
    <x v="183"/>
    <x v="643"/>
    <x v="4"/>
    <x v="724"/>
    <x v="1"/>
    <x v="17"/>
    <n v="15"/>
    <x v="0"/>
    <x v="36"/>
    <x v="0"/>
  </r>
  <r>
    <x v="183"/>
    <x v="393"/>
    <x v="0"/>
    <x v="725"/>
    <x v="2"/>
    <x v="17"/>
    <n v="15"/>
    <x v="0"/>
    <x v="36"/>
    <x v="0"/>
  </r>
  <r>
    <x v="183"/>
    <x v="644"/>
    <x v="6"/>
    <x v="320"/>
    <x v="3"/>
    <x v="17"/>
    <n v="15"/>
    <x v="0"/>
    <x v="36"/>
    <x v="0"/>
  </r>
  <r>
    <x v="184"/>
    <x v="645"/>
    <x v="5"/>
    <x v="726"/>
    <x v="2"/>
    <x v="31"/>
    <n v="14"/>
    <x v="0"/>
    <x v="72"/>
    <x v="2"/>
  </r>
  <r>
    <x v="184"/>
    <x v="646"/>
    <x v="4"/>
    <x v="201"/>
    <x v="2"/>
    <x v="31"/>
    <n v="14"/>
    <x v="0"/>
    <x v="72"/>
    <x v="2"/>
  </r>
  <r>
    <x v="185"/>
    <x v="637"/>
    <x v="1"/>
    <x v="96"/>
    <x v="3"/>
    <x v="38"/>
    <n v="11"/>
    <x v="0"/>
    <x v="73"/>
    <x v="4"/>
  </r>
  <r>
    <x v="185"/>
    <x v="340"/>
    <x v="5"/>
    <x v="24"/>
    <x v="1"/>
    <x v="38"/>
    <n v="11"/>
    <x v="0"/>
    <x v="73"/>
    <x v="4"/>
  </r>
  <r>
    <x v="185"/>
    <x v="446"/>
    <x v="6"/>
    <x v="637"/>
    <x v="0"/>
    <x v="38"/>
    <n v="11"/>
    <x v="0"/>
    <x v="73"/>
    <x v="4"/>
  </r>
  <r>
    <x v="185"/>
    <x v="110"/>
    <x v="2"/>
    <x v="727"/>
    <x v="0"/>
    <x v="38"/>
    <n v="11"/>
    <x v="0"/>
    <x v="73"/>
    <x v="4"/>
  </r>
  <r>
    <x v="185"/>
    <x v="30"/>
    <x v="3"/>
    <x v="728"/>
    <x v="1"/>
    <x v="38"/>
    <n v="11"/>
    <x v="0"/>
    <x v="73"/>
    <x v="4"/>
  </r>
  <r>
    <x v="185"/>
    <x v="448"/>
    <x v="1"/>
    <x v="729"/>
    <x v="0"/>
    <x v="38"/>
    <n v="11"/>
    <x v="0"/>
    <x v="73"/>
    <x v="4"/>
  </r>
  <r>
    <x v="185"/>
    <x v="452"/>
    <x v="2"/>
    <x v="730"/>
    <x v="0"/>
    <x v="38"/>
    <n v="11"/>
    <x v="0"/>
    <x v="73"/>
    <x v="4"/>
  </r>
  <r>
    <x v="185"/>
    <x v="6"/>
    <x v="4"/>
    <x v="206"/>
    <x v="3"/>
    <x v="38"/>
    <n v="11"/>
    <x v="0"/>
    <x v="73"/>
    <x v="4"/>
  </r>
  <r>
    <x v="185"/>
    <x v="124"/>
    <x v="5"/>
    <x v="731"/>
    <x v="0"/>
    <x v="38"/>
    <n v="11"/>
    <x v="0"/>
    <x v="73"/>
    <x v="4"/>
  </r>
  <r>
    <x v="186"/>
    <x v="647"/>
    <x v="0"/>
    <x v="366"/>
    <x v="3"/>
    <x v="31"/>
    <n v="14"/>
    <x v="0"/>
    <x v="74"/>
    <x v="8"/>
  </r>
  <r>
    <x v="186"/>
    <x v="648"/>
    <x v="2"/>
    <x v="128"/>
    <x v="2"/>
    <x v="31"/>
    <n v="14"/>
    <x v="0"/>
    <x v="74"/>
    <x v="8"/>
  </r>
  <r>
    <x v="186"/>
    <x v="382"/>
    <x v="1"/>
    <x v="646"/>
    <x v="2"/>
    <x v="31"/>
    <n v="14"/>
    <x v="0"/>
    <x v="74"/>
    <x v="8"/>
  </r>
  <r>
    <x v="186"/>
    <x v="301"/>
    <x v="1"/>
    <x v="220"/>
    <x v="2"/>
    <x v="31"/>
    <n v="14"/>
    <x v="0"/>
    <x v="74"/>
    <x v="8"/>
  </r>
  <r>
    <x v="187"/>
    <x v="73"/>
    <x v="0"/>
    <x v="732"/>
    <x v="3"/>
    <x v="31"/>
    <n v="13"/>
    <x v="0"/>
    <x v="74"/>
    <x v="8"/>
  </r>
  <r>
    <x v="187"/>
    <x v="649"/>
    <x v="3"/>
    <x v="733"/>
    <x v="3"/>
    <x v="31"/>
    <n v="13"/>
    <x v="0"/>
    <x v="74"/>
    <x v="8"/>
  </r>
  <r>
    <x v="187"/>
    <x v="9"/>
    <x v="5"/>
    <x v="90"/>
    <x v="2"/>
    <x v="31"/>
    <n v="13"/>
    <x v="0"/>
    <x v="74"/>
    <x v="8"/>
  </r>
  <r>
    <x v="187"/>
    <x v="312"/>
    <x v="3"/>
    <x v="509"/>
    <x v="0"/>
    <x v="31"/>
    <n v="13"/>
    <x v="0"/>
    <x v="74"/>
    <x v="8"/>
  </r>
  <r>
    <x v="187"/>
    <x v="650"/>
    <x v="0"/>
    <x v="272"/>
    <x v="2"/>
    <x v="31"/>
    <n v="13"/>
    <x v="0"/>
    <x v="74"/>
    <x v="8"/>
  </r>
  <r>
    <x v="187"/>
    <x v="51"/>
    <x v="5"/>
    <x v="734"/>
    <x v="0"/>
    <x v="31"/>
    <n v="13"/>
    <x v="0"/>
    <x v="74"/>
    <x v="8"/>
  </r>
  <r>
    <x v="188"/>
    <x v="651"/>
    <x v="1"/>
    <x v="505"/>
    <x v="2"/>
    <x v="46"/>
    <n v="13"/>
    <x v="0"/>
    <x v="53"/>
    <x v="0"/>
  </r>
  <r>
    <x v="188"/>
    <x v="652"/>
    <x v="0"/>
    <x v="277"/>
    <x v="3"/>
    <x v="46"/>
    <n v="13"/>
    <x v="0"/>
    <x v="53"/>
    <x v="0"/>
  </r>
  <r>
    <x v="189"/>
    <x v="652"/>
    <x v="0"/>
    <x v="735"/>
    <x v="0"/>
    <x v="38"/>
    <n v="11"/>
    <x v="0"/>
    <x v="58"/>
    <x v="1"/>
  </r>
  <r>
    <x v="189"/>
    <x v="30"/>
    <x v="3"/>
    <x v="736"/>
    <x v="2"/>
    <x v="38"/>
    <n v="11"/>
    <x v="0"/>
    <x v="58"/>
    <x v="1"/>
  </r>
  <r>
    <x v="189"/>
    <x v="653"/>
    <x v="2"/>
    <x v="737"/>
    <x v="3"/>
    <x v="38"/>
    <n v="11"/>
    <x v="0"/>
    <x v="58"/>
    <x v="1"/>
  </r>
  <r>
    <x v="189"/>
    <x v="605"/>
    <x v="0"/>
    <x v="93"/>
    <x v="2"/>
    <x v="38"/>
    <n v="11"/>
    <x v="0"/>
    <x v="58"/>
    <x v="1"/>
  </r>
  <r>
    <x v="189"/>
    <x v="235"/>
    <x v="4"/>
    <x v="738"/>
    <x v="3"/>
    <x v="38"/>
    <n v="11"/>
    <x v="0"/>
    <x v="58"/>
    <x v="1"/>
  </r>
  <r>
    <x v="189"/>
    <x v="654"/>
    <x v="6"/>
    <x v="346"/>
    <x v="2"/>
    <x v="38"/>
    <n v="11"/>
    <x v="0"/>
    <x v="58"/>
    <x v="1"/>
  </r>
  <r>
    <x v="190"/>
    <x v="655"/>
    <x v="1"/>
    <x v="739"/>
    <x v="2"/>
    <x v="38"/>
    <n v="10"/>
    <x v="0"/>
    <x v="75"/>
    <x v="3"/>
  </r>
  <r>
    <x v="190"/>
    <x v="656"/>
    <x v="0"/>
    <x v="740"/>
    <x v="2"/>
    <x v="38"/>
    <n v="10"/>
    <x v="0"/>
    <x v="75"/>
    <x v="3"/>
  </r>
  <r>
    <x v="190"/>
    <x v="171"/>
    <x v="5"/>
    <x v="522"/>
    <x v="3"/>
    <x v="38"/>
    <n v="10"/>
    <x v="0"/>
    <x v="75"/>
    <x v="3"/>
  </r>
  <r>
    <x v="190"/>
    <x v="239"/>
    <x v="1"/>
    <x v="484"/>
    <x v="2"/>
    <x v="38"/>
    <n v="10"/>
    <x v="0"/>
    <x v="75"/>
    <x v="3"/>
  </r>
  <r>
    <x v="191"/>
    <x v="276"/>
    <x v="4"/>
    <x v="481"/>
    <x v="1"/>
    <x v="17"/>
    <n v="16"/>
    <x v="0"/>
    <x v="55"/>
    <x v="5"/>
  </r>
  <r>
    <x v="191"/>
    <x v="657"/>
    <x v="6"/>
    <x v="550"/>
    <x v="2"/>
    <x v="17"/>
    <n v="16"/>
    <x v="0"/>
    <x v="55"/>
    <x v="5"/>
  </r>
  <r>
    <x v="191"/>
    <x v="488"/>
    <x v="4"/>
    <x v="741"/>
    <x v="2"/>
    <x v="17"/>
    <n v="16"/>
    <x v="0"/>
    <x v="55"/>
    <x v="5"/>
  </r>
  <r>
    <x v="191"/>
    <x v="2"/>
    <x v="0"/>
    <x v="47"/>
    <x v="2"/>
    <x v="17"/>
    <n v="16"/>
    <x v="0"/>
    <x v="55"/>
    <x v="5"/>
  </r>
  <r>
    <x v="191"/>
    <x v="56"/>
    <x v="6"/>
    <x v="742"/>
    <x v="1"/>
    <x v="17"/>
    <n v="16"/>
    <x v="0"/>
    <x v="55"/>
    <x v="5"/>
  </r>
  <r>
    <x v="192"/>
    <x v="78"/>
    <x v="2"/>
    <x v="743"/>
    <x v="3"/>
    <x v="50"/>
    <n v="22"/>
    <x v="0"/>
    <x v="56"/>
    <x v="1"/>
  </r>
  <r>
    <x v="192"/>
    <x v="140"/>
    <x v="3"/>
    <x v="744"/>
    <x v="2"/>
    <x v="50"/>
    <n v="22"/>
    <x v="0"/>
    <x v="56"/>
    <x v="1"/>
  </r>
  <r>
    <x v="192"/>
    <x v="658"/>
    <x v="6"/>
    <x v="293"/>
    <x v="0"/>
    <x v="50"/>
    <n v="22"/>
    <x v="0"/>
    <x v="56"/>
    <x v="1"/>
  </r>
  <r>
    <x v="192"/>
    <x v="659"/>
    <x v="6"/>
    <x v="76"/>
    <x v="3"/>
    <x v="50"/>
    <n v="22"/>
    <x v="0"/>
    <x v="56"/>
    <x v="1"/>
  </r>
  <r>
    <x v="192"/>
    <x v="660"/>
    <x v="2"/>
    <x v="733"/>
    <x v="0"/>
    <x v="50"/>
    <n v="22"/>
    <x v="0"/>
    <x v="56"/>
    <x v="1"/>
  </r>
  <r>
    <x v="192"/>
    <x v="661"/>
    <x v="0"/>
    <x v="745"/>
    <x v="3"/>
    <x v="50"/>
    <n v="22"/>
    <x v="0"/>
    <x v="56"/>
    <x v="1"/>
  </r>
  <r>
    <x v="192"/>
    <x v="31"/>
    <x v="5"/>
    <x v="145"/>
    <x v="1"/>
    <x v="50"/>
    <n v="22"/>
    <x v="0"/>
    <x v="56"/>
    <x v="1"/>
  </r>
  <r>
    <x v="192"/>
    <x v="662"/>
    <x v="1"/>
    <x v="746"/>
    <x v="2"/>
    <x v="50"/>
    <n v="22"/>
    <x v="0"/>
    <x v="56"/>
    <x v="1"/>
  </r>
  <r>
    <x v="193"/>
    <x v="419"/>
    <x v="1"/>
    <x v="747"/>
    <x v="2"/>
    <x v="39"/>
    <n v="63"/>
    <x v="1"/>
    <x v="76"/>
    <x v="4"/>
  </r>
  <r>
    <x v="193"/>
    <x v="663"/>
    <x v="5"/>
    <x v="748"/>
    <x v="3"/>
    <x v="39"/>
    <n v="63"/>
    <x v="1"/>
    <x v="76"/>
    <x v="4"/>
  </r>
  <r>
    <x v="193"/>
    <x v="664"/>
    <x v="2"/>
    <x v="49"/>
    <x v="3"/>
    <x v="39"/>
    <n v="63"/>
    <x v="1"/>
    <x v="76"/>
    <x v="4"/>
  </r>
  <r>
    <x v="193"/>
    <x v="543"/>
    <x v="0"/>
    <x v="749"/>
    <x v="2"/>
    <x v="39"/>
    <n v="63"/>
    <x v="1"/>
    <x v="76"/>
    <x v="4"/>
  </r>
  <r>
    <x v="194"/>
    <x v="239"/>
    <x v="1"/>
    <x v="750"/>
    <x v="2"/>
    <x v="5"/>
    <n v="20"/>
    <x v="0"/>
    <x v="48"/>
    <x v="7"/>
  </r>
  <r>
    <x v="194"/>
    <x v="440"/>
    <x v="1"/>
    <x v="226"/>
    <x v="2"/>
    <x v="5"/>
    <n v="20"/>
    <x v="0"/>
    <x v="48"/>
    <x v="7"/>
  </r>
  <r>
    <x v="194"/>
    <x v="399"/>
    <x v="4"/>
    <x v="751"/>
    <x v="2"/>
    <x v="5"/>
    <n v="20"/>
    <x v="0"/>
    <x v="48"/>
    <x v="7"/>
  </r>
  <r>
    <x v="194"/>
    <x v="108"/>
    <x v="5"/>
    <x v="629"/>
    <x v="3"/>
    <x v="5"/>
    <n v="20"/>
    <x v="0"/>
    <x v="48"/>
    <x v="7"/>
  </r>
  <r>
    <x v="194"/>
    <x v="665"/>
    <x v="0"/>
    <x v="752"/>
    <x v="0"/>
    <x v="5"/>
    <n v="20"/>
    <x v="0"/>
    <x v="48"/>
    <x v="7"/>
  </r>
  <r>
    <x v="195"/>
    <x v="666"/>
    <x v="5"/>
    <x v="254"/>
    <x v="0"/>
    <x v="31"/>
    <n v="13"/>
    <x v="0"/>
    <x v="38"/>
    <x v="9"/>
  </r>
  <r>
    <x v="195"/>
    <x v="667"/>
    <x v="0"/>
    <x v="753"/>
    <x v="2"/>
    <x v="31"/>
    <n v="13"/>
    <x v="0"/>
    <x v="38"/>
    <x v="9"/>
  </r>
  <r>
    <x v="195"/>
    <x v="6"/>
    <x v="4"/>
    <x v="674"/>
    <x v="3"/>
    <x v="31"/>
    <n v="13"/>
    <x v="0"/>
    <x v="38"/>
    <x v="9"/>
  </r>
  <r>
    <x v="195"/>
    <x v="668"/>
    <x v="6"/>
    <x v="627"/>
    <x v="2"/>
    <x v="31"/>
    <n v="13"/>
    <x v="0"/>
    <x v="38"/>
    <x v="9"/>
  </r>
  <r>
    <x v="195"/>
    <x v="393"/>
    <x v="0"/>
    <x v="754"/>
    <x v="3"/>
    <x v="31"/>
    <n v="13"/>
    <x v="0"/>
    <x v="38"/>
    <x v="9"/>
  </r>
  <r>
    <x v="195"/>
    <x v="669"/>
    <x v="2"/>
    <x v="755"/>
    <x v="0"/>
    <x v="31"/>
    <n v="13"/>
    <x v="0"/>
    <x v="38"/>
    <x v="9"/>
  </r>
  <r>
    <x v="195"/>
    <x v="670"/>
    <x v="6"/>
    <x v="756"/>
    <x v="1"/>
    <x v="31"/>
    <n v="13"/>
    <x v="0"/>
    <x v="38"/>
    <x v="9"/>
  </r>
  <r>
    <x v="195"/>
    <x v="41"/>
    <x v="3"/>
    <x v="757"/>
    <x v="1"/>
    <x v="31"/>
    <n v="13"/>
    <x v="0"/>
    <x v="38"/>
    <x v="9"/>
  </r>
  <r>
    <x v="195"/>
    <x v="671"/>
    <x v="6"/>
    <x v="637"/>
    <x v="1"/>
    <x v="31"/>
    <n v="13"/>
    <x v="0"/>
    <x v="38"/>
    <x v="9"/>
  </r>
  <r>
    <x v="196"/>
    <x v="296"/>
    <x v="1"/>
    <x v="758"/>
    <x v="0"/>
    <x v="42"/>
    <n v="78"/>
    <x v="1"/>
    <x v="34"/>
    <x v="6"/>
  </r>
  <r>
    <x v="196"/>
    <x v="608"/>
    <x v="2"/>
    <x v="54"/>
    <x v="0"/>
    <x v="42"/>
    <n v="78"/>
    <x v="1"/>
    <x v="34"/>
    <x v="6"/>
  </r>
  <r>
    <x v="196"/>
    <x v="160"/>
    <x v="2"/>
    <x v="200"/>
    <x v="3"/>
    <x v="42"/>
    <n v="78"/>
    <x v="1"/>
    <x v="34"/>
    <x v="6"/>
  </r>
  <r>
    <x v="196"/>
    <x v="379"/>
    <x v="6"/>
    <x v="232"/>
    <x v="3"/>
    <x v="42"/>
    <n v="78"/>
    <x v="1"/>
    <x v="34"/>
    <x v="6"/>
  </r>
  <r>
    <x v="196"/>
    <x v="672"/>
    <x v="1"/>
    <x v="759"/>
    <x v="2"/>
    <x v="42"/>
    <n v="78"/>
    <x v="1"/>
    <x v="34"/>
    <x v="6"/>
  </r>
  <r>
    <x v="196"/>
    <x v="673"/>
    <x v="3"/>
    <x v="635"/>
    <x v="2"/>
    <x v="42"/>
    <n v="78"/>
    <x v="1"/>
    <x v="34"/>
    <x v="6"/>
  </r>
  <r>
    <x v="196"/>
    <x v="658"/>
    <x v="6"/>
    <x v="716"/>
    <x v="3"/>
    <x v="42"/>
    <n v="78"/>
    <x v="1"/>
    <x v="34"/>
    <x v="6"/>
  </r>
  <r>
    <x v="197"/>
    <x v="16"/>
    <x v="2"/>
    <x v="88"/>
    <x v="0"/>
    <x v="19"/>
    <n v="25"/>
    <x v="0"/>
    <x v="62"/>
    <x v="8"/>
  </r>
  <r>
    <x v="197"/>
    <x v="178"/>
    <x v="1"/>
    <x v="329"/>
    <x v="0"/>
    <x v="19"/>
    <n v="25"/>
    <x v="0"/>
    <x v="62"/>
    <x v="8"/>
  </r>
  <r>
    <x v="197"/>
    <x v="303"/>
    <x v="2"/>
    <x v="306"/>
    <x v="0"/>
    <x v="19"/>
    <n v="25"/>
    <x v="0"/>
    <x v="62"/>
    <x v="8"/>
  </r>
  <r>
    <x v="197"/>
    <x v="561"/>
    <x v="1"/>
    <x v="368"/>
    <x v="3"/>
    <x v="19"/>
    <n v="25"/>
    <x v="0"/>
    <x v="62"/>
    <x v="8"/>
  </r>
  <r>
    <x v="197"/>
    <x v="674"/>
    <x v="2"/>
    <x v="760"/>
    <x v="2"/>
    <x v="19"/>
    <n v="25"/>
    <x v="0"/>
    <x v="62"/>
    <x v="8"/>
  </r>
  <r>
    <x v="197"/>
    <x v="550"/>
    <x v="3"/>
    <x v="279"/>
    <x v="2"/>
    <x v="19"/>
    <n v="25"/>
    <x v="0"/>
    <x v="62"/>
    <x v="8"/>
  </r>
  <r>
    <x v="197"/>
    <x v="478"/>
    <x v="4"/>
    <x v="423"/>
    <x v="2"/>
    <x v="19"/>
    <n v="25"/>
    <x v="0"/>
    <x v="62"/>
    <x v="8"/>
  </r>
  <r>
    <x v="198"/>
    <x v="164"/>
    <x v="5"/>
    <x v="459"/>
    <x v="2"/>
    <x v="42"/>
    <n v="67"/>
    <x v="1"/>
    <x v="34"/>
    <x v="6"/>
  </r>
  <r>
    <x v="198"/>
    <x v="486"/>
    <x v="3"/>
    <x v="622"/>
    <x v="0"/>
    <x v="42"/>
    <n v="67"/>
    <x v="1"/>
    <x v="34"/>
    <x v="6"/>
  </r>
  <r>
    <x v="198"/>
    <x v="321"/>
    <x v="6"/>
    <x v="578"/>
    <x v="0"/>
    <x v="42"/>
    <n v="67"/>
    <x v="1"/>
    <x v="34"/>
    <x v="6"/>
  </r>
  <r>
    <x v="198"/>
    <x v="69"/>
    <x v="1"/>
    <x v="761"/>
    <x v="2"/>
    <x v="42"/>
    <n v="67"/>
    <x v="1"/>
    <x v="34"/>
    <x v="6"/>
  </r>
  <r>
    <x v="198"/>
    <x v="327"/>
    <x v="2"/>
    <x v="762"/>
    <x v="2"/>
    <x v="42"/>
    <n v="67"/>
    <x v="1"/>
    <x v="34"/>
    <x v="6"/>
  </r>
  <r>
    <x v="198"/>
    <x v="483"/>
    <x v="4"/>
    <x v="581"/>
    <x v="2"/>
    <x v="42"/>
    <n v="67"/>
    <x v="1"/>
    <x v="34"/>
    <x v="6"/>
  </r>
  <r>
    <x v="199"/>
    <x v="675"/>
    <x v="4"/>
    <x v="763"/>
    <x v="3"/>
    <x v="39"/>
    <n v="62"/>
    <x v="1"/>
    <x v="34"/>
    <x v="6"/>
  </r>
  <r>
    <x v="199"/>
    <x v="676"/>
    <x v="0"/>
    <x v="8"/>
    <x v="2"/>
    <x v="39"/>
    <n v="62"/>
    <x v="1"/>
    <x v="34"/>
    <x v="6"/>
  </r>
  <r>
    <x v="199"/>
    <x v="55"/>
    <x v="3"/>
    <x v="188"/>
    <x v="2"/>
    <x v="39"/>
    <n v="62"/>
    <x v="1"/>
    <x v="34"/>
    <x v="6"/>
  </r>
  <r>
    <x v="199"/>
    <x v="677"/>
    <x v="3"/>
    <x v="764"/>
    <x v="1"/>
    <x v="39"/>
    <n v="62"/>
    <x v="1"/>
    <x v="34"/>
    <x v="6"/>
  </r>
  <r>
    <x v="199"/>
    <x v="143"/>
    <x v="3"/>
    <x v="765"/>
    <x v="0"/>
    <x v="39"/>
    <n v="62"/>
    <x v="1"/>
    <x v="34"/>
    <x v="6"/>
  </r>
  <r>
    <x v="200"/>
    <x v="382"/>
    <x v="1"/>
    <x v="766"/>
    <x v="3"/>
    <x v="38"/>
    <n v="11"/>
    <x v="0"/>
    <x v="48"/>
    <x v="7"/>
  </r>
  <r>
    <x v="200"/>
    <x v="486"/>
    <x v="3"/>
    <x v="722"/>
    <x v="3"/>
    <x v="38"/>
    <n v="11"/>
    <x v="0"/>
    <x v="48"/>
    <x v="7"/>
  </r>
  <r>
    <x v="200"/>
    <x v="467"/>
    <x v="3"/>
    <x v="667"/>
    <x v="3"/>
    <x v="38"/>
    <n v="11"/>
    <x v="0"/>
    <x v="48"/>
    <x v="7"/>
  </r>
  <r>
    <x v="200"/>
    <x v="663"/>
    <x v="5"/>
    <x v="5"/>
    <x v="1"/>
    <x v="38"/>
    <n v="11"/>
    <x v="0"/>
    <x v="48"/>
    <x v="7"/>
  </r>
  <r>
    <x v="201"/>
    <x v="678"/>
    <x v="6"/>
    <x v="767"/>
    <x v="2"/>
    <x v="41"/>
    <n v="17"/>
    <x v="0"/>
    <x v="8"/>
    <x v="4"/>
  </r>
  <r>
    <x v="201"/>
    <x v="602"/>
    <x v="5"/>
    <x v="404"/>
    <x v="0"/>
    <x v="41"/>
    <n v="17"/>
    <x v="0"/>
    <x v="8"/>
    <x v="4"/>
  </r>
  <r>
    <x v="201"/>
    <x v="679"/>
    <x v="5"/>
    <x v="383"/>
    <x v="3"/>
    <x v="41"/>
    <n v="17"/>
    <x v="0"/>
    <x v="8"/>
    <x v="4"/>
  </r>
  <r>
    <x v="201"/>
    <x v="680"/>
    <x v="5"/>
    <x v="126"/>
    <x v="3"/>
    <x v="41"/>
    <n v="17"/>
    <x v="0"/>
    <x v="8"/>
    <x v="4"/>
  </r>
  <r>
    <x v="201"/>
    <x v="263"/>
    <x v="4"/>
    <x v="259"/>
    <x v="0"/>
    <x v="41"/>
    <n v="17"/>
    <x v="0"/>
    <x v="8"/>
    <x v="4"/>
  </r>
  <r>
    <x v="201"/>
    <x v="51"/>
    <x v="5"/>
    <x v="768"/>
    <x v="3"/>
    <x v="41"/>
    <n v="17"/>
    <x v="0"/>
    <x v="8"/>
    <x v="4"/>
  </r>
  <r>
    <x v="201"/>
    <x v="536"/>
    <x v="3"/>
    <x v="358"/>
    <x v="2"/>
    <x v="41"/>
    <n v="17"/>
    <x v="0"/>
    <x v="8"/>
    <x v="4"/>
  </r>
  <r>
    <x v="201"/>
    <x v="146"/>
    <x v="3"/>
    <x v="34"/>
    <x v="0"/>
    <x v="41"/>
    <n v="17"/>
    <x v="0"/>
    <x v="8"/>
    <x v="4"/>
  </r>
  <r>
    <x v="201"/>
    <x v="681"/>
    <x v="0"/>
    <x v="570"/>
    <x v="2"/>
    <x v="41"/>
    <n v="17"/>
    <x v="0"/>
    <x v="8"/>
    <x v="4"/>
  </r>
  <r>
    <x v="201"/>
    <x v="656"/>
    <x v="0"/>
    <x v="769"/>
    <x v="1"/>
    <x v="41"/>
    <n v="17"/>
    <x v="0"/>
    <x v="8"/>
    <x v="4"/>
  </r>
  <r>
    <x v="201"/>
    <x v="98"/>
    <x v="2"/>
    <x v="69"/>
    <x v="3"/>
    <x v="41"/>
    <n v="17"/>
    <x v="0"/>
    <x v="8"/>
    <x v="4"/>
  </r>
  <r>
    <x v="202"/>
    <x v="682"/>
    <x v="4"/>
    <x v="216"/>
    <x v="3"/>
    <x v="61"/>
    <n v="53"/>
    <x v="0"/>
    <x v="77"/>
    <x v="1"/>
  </r>
  <r>
    <x v="202"/>
    <x v="171"/>
    <x v="5"/>
    <x v="415"/>
    <x v="2"/>
    <x v="61"/>
    <n v="53"/>
    <x v="0"/>
    <x v="77"/>
    <x v="1"/>
  </r>
  <r>
    <x v="202"/>
    <x v="229"/>
    <x v="6"/>
    <x v="770"/>
    <x v="3"/>
    <x v="61"/>
    <n v="53"/>
    <x v="0"/>
    <x v="77"/>
    <x v="1"/>
  </r>
  <r>
    <x v="202"/>
    <x v="572"/>
    <x v="3"/>
    <x v="771"/>
    <x v="2"/>
    <x v="61"/>
    <n v="53"/>
    <x v="0"/>
    <x v="77"/>
    <x v="1"/>
  </r>
  <r>
    <x v="202"/>
    <x v="311"/>
    <x v="0"/>
    <x v="244"/>
    <x v="1"/>
    <x v="61"/>
    <n v="53"/>
    <x v="0"/>
    <x v="77"/>
    <x v="1"/>
  </r>
  <r>
    <x v="202"/>
    <x v="369"/>
    <x v="4"/>
    <x v="772"/>
    <x v="2"/>
    <x v="61"/>
    <n v="53"/>
    <x v="0"/>
    <x v="77"/>
    <x v="1"/>
  </r>
  <r>
    <x v="202"/>
    <x v="364"/>
    <x v="0"/>
    <x v="773"/>
    <x v="3"/>
    <x v="61"/>
    <n v="53"/>
    <x v="0"/>
    <x v="77"/>
    <x v="1"/>
  </r>
  <r>
    <x v="202"/>
    <x v="683"/>
    <x v="4"/>
    <x v="774"/>
    <x v="0"/>
    <x v="61"/>
    <n v="53"/>
    <x v="0"/>
    <x v="77"/>
    <x v="1"/>
  </r>
  <r>
    <x v="203"/>
    <x v="138"/>
    <x v="1"/>
    <x v="306"/>
    <x v="0"/>
    <x v="39"/>
    <n v="65"/>
    <x v="1"/>
    <x v="41"/>
    <x v="4"/>
  </r>
  <r>
    <x v="203"/>
    <x v="684"/>
    <x v="6"/>
    <x v="17"/>
    <x v="2"/>
    <x v="39"/>
    <n v="65"/>
    <x v="1"/>
    <x v="41"/>
    <x v="4"/>
  </r>
  <r>
    <x v="203"/>
    <x v="605"/>
    <x v="0"/>
    <x v="89"/>
    <x v="3"/>
    <x v="39"/>
    <n v="65"/>
    <x v="1"/>
    <x v="41"/>
    <x v="4"/>
  </r>
  <r>
    <x v="203"/>
    <x v="628"/>
    <x v="4"/>
    <x v="775"/>
    <x v="2"/>
    <x v="39"/>
    <n v="65"/>
    <x v="1"/>
    <x v="41"/>
    <x v="4"/>
  </r>
  <r>
    <x v="203"/>
    <x v="685"/>
    <x v="3"/>
    <x v="148"/>
    <x v="0"/>
    <x v="39"/>
    <n v="65"/>
    <x v="1"/>
    <x v="41"/>
    <x v="4"/>
  </r>
  <r>
    <x v="203"/>
    <x v="49"/>
    <x v="6"/>
    <x v="700"/>
    <x v="2"/>
    <x v="39"/>
    <n v="65"/>
    <x v="1"/>
    <x v="41"/>
    <x v="4"/>
  </r>
  <r>
    <x v="204"/>
    <x v="121"/>
    <x v="1"/>
    <x v="11"/>
    <x v="2"/>
    <x v="4"/>
    <n v="82"/>
    <x v="1"/>
    <x v="34"/>
    <x v="6"/>
  </r>
  <r>
    <x v="204"/>
    <x v="686"/>
    <x v="4"/>
    <x v="776"/>
    <x v="3"/>
    <x v="4"/>
    <n v="82"/>
    <x v="1"/>
    <x v="34"/>
    <x v="6"/>
  </r>
  <r>
    <x v="204"/>
    <x v="176"/>
    <x v="0"/>
    <x v="777"/>
    <x v="2"/>
    <x v="4"/>
    <n v="82"/>
    <x v="1"/>
    <x v="34"/>
    <x v="6"/>
  </r>
  <r>
    <x v="204"/>
    <x v="651"/>
    <x v="1"/>
    <x v="638"/>
    <x v="3"/>
    <x v="4"/>
    <n v="82"/>
    <x v="1"/>
    <x v="34"/>
    <x v="6"/>
  </r>
  <r>
    <x v="204"/>
    <x v="687"/>
    <x v="3"/>
    <x v="533"/>
    <x v="3"/>
    <x v="4"/>
    <n v="82"/>
    <x v="1"/>
    <x v="34"/>
    <x v="6"/>
  </r>
  <r>
    <x v="204"/>
    <x v="448"/>
    <x v="1"/>
    <x v="48"/>
    <x v="2"/>
    <x v="4"/>
    <n v="82"/>
    <x v="1"/>
    <x v="34"/>
    <x v="6"/>
  </r>
  <r>
    <x v="204"/>
    <x v="49"/>
    <x v="6"/>
    <x v="426"/>
    <x v="0"/>
    <x v="4"/>
    <n v="82"/>
    <x v="1"/>
    <x v="34"/>
    <x v="6"/>
  </r>
  <r>
    <x v="204"/>
    <x v="14"/>
    <x v="0"/>
    <x v="778"/>
    <x v="0"/>
    <x v="4"/>
    <n v="82"/>
    <x v="1"/>
    <x v="34"/>
    <x v="6"/>
  </r>
  <r>
    <x v="204"/>
    <x v="688"/>
    <x v="6"/>
    <x v="588"/>
    <x v="3"/>
    <x v="4"/>
    <n v="82"/>
    <x v="1"/>
    <x v="34"/>
    <x v="6"/>
  </r>
  <r>
    <x v="205"/>
    <x v="689"/>
    <x v="1"/>
    <x v="708"/>
    <x v="2"/>
    <x v="34"/>
    <n v="29"/>
    <x v="0"/>
    <x v="65"/>
    <x v="9"/>
  </r>
  <r>
    <x v="205"/>
    <x v="65"/>
    <x v="1"/>
    <x v="86"/>
    <x v="0"/>
    <x v="34"/>
    <n v="29"/>
    <x v="0"/>
    <x v="65"/>
    <x v="9"/>
  </r>
  <r>
    <x v="205"/>
    <x v="690"/>
    <x v="4"/>
    <x v="228"/>
    <x v="2"/>
    <x v="34"/>
    <n v="29"/>
    <x v="0"/>
    <x v="65"/>
    <x v="9"/>
  </r>
  <r>
    <x v="205"/>
    <x v="691"/>
    <x v="1"/>
    <x v="62"/>
    <x v="1"/>
    <x v="34"/>
    <n v="29"/>
    <x v="0"/>
    <x v="65"/>
    <x v="9"/>
  </r>
  <r>
    <x v="205"/>
    <x v="692"/>
    <x v="5"/>
    <x v="375"/>
    <x v="0"/>
    <x v="34"/>
    <n v="29"/>
    <x v="0"/>
    <x v="65"/>
    <x v="9"/>
  </r>
  <r>
    <x v="205"/>
    <x v="173"/>
    <x v="5"/>
    <x v="137"/>
    <x v="0"/>
    <x v="34"/>
    <n v="29"/>
    <x v="0"/>
    <x v="65"/>
    <x v="9"/>
  </r>
  <r>
    <x v="205"/>
    <x v="693"/>
    <x v="5"/>
    <x v="779"/>
    <x v="3"/>
    <x v="34"/>
    <n v="29"/>
    <x v="0"/>
    <x v="65"/>
    <x v="9"/>
  </r>
  <r>
    <x v="205"/>
    <x v="694"/>
    <x v="3"/>
    <x v="664"/>
    <x v="2"/>
    <x v="34"/>
    <n v="29"/>
    <x v="0"/>
    <x v="65"/>
    <x v="9"/>
  </r>
  <r>
    <x v="206"/>
    <x v="331"/>
    <x v="2"/>
    <x v="337"/>
    <x v="3"/>
    <x v="13"/>
    <n v="17"/>
    <x v="0"/>
    <x v="36"/>
    <x v="0"/>
  </r>
  <r>
    <x v="206"/>
    <x v="138"/>
    <x v="1"/>
    <x v="672"/>
    <x v="2"/>
    <x v="13"/>
    <n v="17"/>
    <x v="0"/>
    <x v="36"/>
    <x v="0"/>
  </r>
  <r>
    <x v="206"/>
    <x v="277"/>
    <x v="5"/>
    <x v="552"/>
    <x v="2"/>
    <x v="13"/>
    <n v="17"/>
    <x v="0"/>
    <x v="36"/>
    <x v="0"/>
  </r>
  <r>
    <x v="206"/>
    <x v="695"/>
    <x v="0"/>
    <x v="37"/>
    <x v="1"/>
    <x v="13"/>
    <n v="17"/>
    <x v="0"/>
    <x v="36"/>
    <x v="0"/>
  </r>
  <r>
    <x v="206"/>
    <x v="301"/>
    <x v="1"/>
    <x v="758"/>
    <x v="0"/>
    <x v="13"/>
    <n v="17"/>
    <x v="0"/>
    <x v="36"/>
    <x v="0"/>
  </r>
  <r>
    <x v="206"/>
    <x v="696"/>
    <x v="1"/>
    <x v="18"/>
    <x v="3"/>
    <x v="13"/>
    <n v="17"/>
    <x v="0"/>
    <x v="36"/>
    <x v="0"/>
  </r>
  <r>
    <x v="207"/>
    <x v="497"/>
    <x v="5"/>
    <x v="360"/>
    <x v="1"/>
    <x v="18"/>
    <n v="90"/>
    <x v="1"/>
    <x v="34"/>
    <x v="6"/>
  </r>
  <r>
    <x v="207"/>
    <x v="88"/>
    <x v="2"/>
    <x v="780"/>
    <x v="0"/>
    <x v="18"/>
    <n v="90"/>
    <x v="1"/>
    <x v="34"/>
    <x v="6"/>
  </r>
  <r>
    <x v="207"/>
    <x v="697"/>
    <x v="4"/>
    <x v="781"/>
    <x v="1"/>
    <x v="18"/>
    <n v="90"/>
    <x v="1"/>
    <x v="34"/>
    <x v="6"/>
  </r>
  <r>
    <x v="207"/>
    <x v="553"/>
    <x v="2"/>
    <x v="782"/>
    <x v="2"/>
    <x v="18"/>
    <n v="90"/>
    <x v="1"/>
    <x v="34"/>
    <x v="6"/>
  </r>
  <r>
    <x v="207"/>
    <x v="78"/>
    <x v="2"/>
    <x v="783"/>
    <x v="1"/>
    <x v="18"/>
    <n v="90"/>
    <x v="1"/>
    <x v="34"/>
    <x v="6"/>
  </r>
  <r>
    <x v="208"/>
    <x v="475"/>
    <x v="4"/>
    <x v="780"/>
    <x v="3"/>
    <x v="59"/>
    <n v="17"/>
    <x v="0"/>
    <x v="36"/>
    <x v="0"/>
  </r>
  <r>
    <x v="208"/>
    <x v="698"/>
    <x v="5"/>
    <x v="784"/>
    <x v="2"/>
    <x v="59"/>
    <n v="17"/>
    <x v="0"/>
    <x v="36"/>
    <x v="0"/>
  </r>
  <r>
    <x v="208"/>
    <x v="423"/>
    <x v="3"/>
    <x v="544"/>
    <x v="0"/>
    <x v="59"/>
    <n v="17"/>
    <x v="0"/>
    <x v="36"/>
    <x v="0"/>
  </r>
  <r>
    <x v="208"/>
    <x v="699"/>
    <x v="3"/>
    <x v="212"/>
    <x v="1"/>
    <x v="59"/>
    <n v="17"/>
    <x v="0"/>
    <x v="36"/>
    <x v="0"/>
  </r>
  <r>
    <x v="208"/>
    <x v="88"/>
    <x v="2"/>
    <x v="785"/>
    <x v="2"/>
    <x v="59"/>
    <n v="17"/>
    <x v="0"/>
    <x v="36"/>
    <x v="0"/>
  </r>
  <r>
    <x v="208"/>
    <x v="700"/>
    <x v="2"/>
    <x v="45"/>
    <x v="3"/>
    <x v="59"/>
    <n v="17"/>
    <x v="0"/>
    <x v="36"/>
    <x v="0"/>
  </r>
  <r>
    <x v="208"/>
    <x v="138"/>
    <x v="1"/>
    <x v="744"/>
    <x v="2"/>
    <x v="59"/>
    <n v="17"/>
    <x v="0"/>
    <x v="36"/>
    <x v="0"/>
  </r>
  <r>
    <x v="209"/>
    <x v="701"/>
    <x v="6"/>
    <x v="350"/>
    <x v="0"/>
    <x v="39"/>
    <n v="62"/>
    <x v="1"/>
    <x v="34"/>
    <x v="6"/>
  </r>
  <r>
    <x v="209"/>
    <x v="152"/>
    <x v="5"/>
    <x v="312"/>
    <x v="0"/>
    <x v="39"/>
    <n v="62"/>
    <x v="1"/>
    <x v="34"/>
    <x v="6"/>
  </r>
  <r>
    <x v="209"/>
    <x v="86"/>
    <x v="2"/>
    <x v="478"/>
    <x v="3"/>
    <x v="39"/>
    <n v="62"/>
    <x v="1"/>
    <x v="34"/>
    <x v="6"/>
  </r>
  <r>
    <x v="209"/>
    <x v="162"/>
    <x v="2"/>
    <x v="786"/>
    <x v="2"/>
    <x v="39"/>
    <n v="62"/>
    <x v="1"/>
    <x v="34"/>
    <x v="6"/>
  </r>
  <r>
    <x v="209"/>
    <x v="663"/>
    <x v="5"/>
    <x v="398"/>
    <x v="0"/>
    <x v="39"/>
    <n v="62"/>
    <x v="1"/>
    <x v="34"/>
    <x v="6"/>
  </r>
  <r>
    <x v="209"/>
    <x v="702"/>
    <x v="2"/>
    <x v="787"/>
    <x v="1"/>
    <x v="39"/>
    <n v="62"/>
    <x v="1"/>
    <x v="34"/>
    <x v="6"/>
  </r>
  <r>
    <x v="209"/>
    <x v="227"/>
    <x v="5"/>
    <x v="788"/>
    <x v="2"/>
    <x v="39"/>
    <n v="62"/>
    <x v="1"/>
    <x v="34"/>
    <x v="6"/>
  </r>
  <r>
    <x v="209"/>
    <x v="342"/>
    <x v="2"/>
    <x v="789"/>
    <x v="1"/>
    <x v="39"/>
    <n v="62"/>
    <x v="1"/>
    <x v="34"/>
    <x v="6"/>
  </r>
  <r>
    <x v="210"/>
    <x v="296"/>
    <x v="1"/>
    <x v="790"/>
    <x v="2"/>
    <x v="4"/>
    <n v="77"/>
    <x v="1"/>
    <x v="40"/>
    <x v="3"/>
  </r>
  <r>
    <x v="210"/>
    <x v="703"/>
    <x v="2"/>
    <x v="640"/>
    <x v="2"/>
    <x v="4"/>
    <n v="77"/>
    <x v="1"/>
    <x v="40"/>
    <x v="3"/>
  </r>
  <r>
    <x v="210"/>
    <x v="291"/>
    <x v="0"/>
    <x v="404"/>
    <x v="2"/>
    <x v="4"/>
    <n v="77"/>
    <x v="1"/>
    <x v="40"/>
    <x v="3"/>
  </r>
  <r>
    <x v="210"/>
    <x v="256"/>
    <x v="3"/>
    <x v="791"/>
    <x v="3"/>
    <x v="4"/>
    <n v="77"/>
    <x v="1"/>
    <x v="40"/>
    <x v="3"/>
  </r>
  <r>
    <x v="210"/>
    <x v="175"/>
    <x v="3"/>
    <x v="35"/>
    <x v="1"/>
    <x v="4"/>
    <n v="77"/>
    <x v="1"/>
    <x v="40"/>
    <x v="3"/>
  </r>
  <r>
    <x v="210"/>
    <x v="503"/>
    <x v="1"/>
    <x v="680"/>
    <x v="3"/>
    <x v="4"/>
    <n v="77"/>
    <x v="1"/>
    <x v="40"/>
    <x v="3"/>
  </r>
  <r>
    <x v="210"/>
    <x v="441"/>
    <x v="1"/>
    <x v="166"/>
    <x v="1"/>
    <x v="4"/>
    <n v="77"/>
    <x v="1"/>
    <x v="40"/>
    <x v="3"/>
  </r>
  <r>
    <x v="210"/>
    <x v="292"/>
    <x v="3"/>
    <x v="792"/>
    <x v="0"/>
    <x v="4"/>
    <n v="77"/>
    <x v="1"/>
    <x v="40"/>
    <x v="3"/>
  </r>
  <r>
    <x v="210"/>
    <x v="704"/>
    <x v="3"/>
    <x v="624"/>
    <x v="0"/>
    <x v="4"/>
    <n v="77"/>
    <x v="1"/>
    <x v="40"/>
    <x v="3"/>
  </r>
  <r>
    <x v="210"/>
    <x v="0"/>
    <x v="0"/>
    <x v="793"/>
    <x v="0"/>
    <x v="4"/>
    <n v="77"/>
    <x v="1"/>
    <x v="40"/>
    <x v="3"/>
  </r>
  <r>
    <x v="210"/>
    <x v="705"/>
    <x v="2"/>
    <x v="268"/>
    <x v="3"/>
    <x v="4"/>
    <n v="77"/>
    <x v="1"/>
    <x v="40"/>
    <x v="3"/>
  </r>
  <r>
    <x v="211"/>
    <x v="267"/>
    <x v="1"/>
    <x v="553"/>
    <x v="3"/>
    <x v="59"/>
    <n v="17"/>
    <x v="0"/>
    <x v="36"/>
    <x v="0"/>
  </r>
  <r>
    <x v="211"/>
    <x v="247"/>
    <x v="6"/>
    <x v="794"/>
    <x v="2"/>
    <x v="59"/>
    <n v="17"/>
    <x v="0"/>
    <x v="36"/>
    <x v="0"/>
  </r>
  <r>
    <x v="211"/>
    <x v="102"/>
    <x v="0"/>
    <x v="795"/>
    <x v="3"/>
    <x v="59"/>
    <n v="17"/>
    <x v="0"/>
    <x v="36"/>
    <x v="0"/>
  </r>
  <r>
    <x v="212"/>
    <x v="200"/>
    <x v="1"/>
    <x v="796"/>
    <x v="3"/>
    <x v="62"/>
    <n v="18"/>
    <x v="0"/>
    <x v="78"/>
    <x v="0"/>
  </r>
  <r>
    <x v="212"/>
    <x v="317"/>
    <x v="6"/>
    <x v="128"/>
    <x v="3"/>
    <x v="62"/>
    <n v="18"/>
    <x v="0"/>
    <x v="78"/>
    <x v="0"/>
  </r>
  <r>
    <x v="213"/>
    <x v="426"/>
    <x v="0"/>
    <x v="461"/>
    <x v="0"/>
    <x v="49"/>
    <n v="16"/>
    <x v="0"/>
    <x v="79"/>
    <x v="1"/>
  </r>
  <r>
    <x v="213"/>
    <x v="467"/>
    <x v="3"/>
    <x v="797"/>
    <x v="1"/>
    <x v="49"/>
    <n v="16"/>
    <x v="0"/>
    <x v="79"/>
    <x v="1"/>
  </r>
  <r>
    <x v="213"/>
    <x v="209"/>
    <x v="0"/>
    <x v="798"/>
    <x v="3"/>
    <x v="49"/>
    <n v="16"/>
    <x v="0"/>
    <x v="79"/>
    <x v="1"/>
  </r>
  <r>
    <x v="213"/>
    <x v="223"/>
    <x v="2"/>
    <x v="626"/>
    <x v="3"/>
    <x v="49"/>
    <n v="16"/>
    <x v="0"/>
    <x v="79"/>
    <x v="1"/>
  </r>
  <r>
    <x v="213"/>
    <x v="116"/>
    <x v="5"/>
    <x v="799"/>
    <x v="0"/>
    <x v="49"/>
    <n v="16"/>
    <x v="0"/>
    <x v="79"/>
    <x v="1"/>
  </r>
  <r>
    <x v="213"/>
    <x v="706"/>
    <x v="1"/>
    <x v="321"/>
    <x v="0"/>
    <x v="49"/>
    <n v="16"/>
    <x v="0"/>
    <x v="79"/>
    <x v="1"/>
  </r>
  <r>
    <x v="214"/>
    <x v="553"/>
    <x v="2"/>
    <x v="190"/>
    <x v="2"/>
    <x v="39"/>
    <n v="64"/>
    <x v="1"/>
    <x v="80"/>
    <x v="4"/>
  </r>
  <r>
    <x v="214"/>
    <x v="140"/>
    <x v="3"/>
    <x v="502"/>
    <x v="0"/>
    <x v="39"/>
    <n v="64"/>
    <x v="1"/>
    <x v="80"/>
    <x v="4"/>
  </r>
  <r>
    <x v="214"/>
    <x v="707"/>
    <x v="4"/>
    <x v="756"/>
    <x v="1"/>
    <x v="39"/>
    <n v="64"/>
    <x v="1"/>
    <x v="80"/>
    <x v="4"/>
  </r>
  <r>
    <x v="214"/>
    <x v="708"/>
    <x v="0"/>
    <x v="800"/>
    <x v="2"/>
    <x v="39"/>
    <n v="64"/>
    <x v="1"/>
    <x v="80"/>
    <x v="4"/>
  </r>
  <r>
    <x v="214"/>
    <x v="464"/>
    <x v="5"/>
    <x v="28"/>
    <x v="2"/>
    <x v="39"/>
    <n v="64"/>
    <x v="1"/>
    <x v="80"/>
    <x v="4"/>
  </r>
  <r>
    <x v="214"/>
    <x v="160"/>
    <x v="2"/>
    <x v="635"/>
    <x v="0"/>
    <x v="39"/>
    <n v="64"/>
    <x v="1"/>
    <x v="80"/>
    <x v="4"/>
  </r>
  <r>
    <x v="214"/>
    <x v="709"/>
    <x v="3"/>
    <x v="801"/>
    <x v="3"/>
    <x v="39"/>
    <n v="64"/>
    <x v="1"/>
    <x v="80"/>
    <x v="4"/>
  </r>
  <r>
    <x v="215"/>
    <x v="710"/>
    <x v="3"/>
    <x v="102"/>
    <x v="3"/>
    <x v="2"/>
    <n v="54"/>
    <x v="1"/>
    <x v="34"/>
    <x v="6"/>
  </r>
  <r>
    <x v="215"/>
    <x v="39"/>
    <x v="2"/>
    <x v="802"/>
    <x v="2"/>
    <x v="2"/>
    <n v="54"/>
    <x v="1"/>
    <x v="34"/>
    <x v="6"/>
  </r>
  <r>
    <x v="215"/>
    <x v="711"/>
    <x v="1"/>
    <x v="71"/>
    <x v="0"/>
    <x v="2"/>
    <n v="54"/>
    <x v="1"/>
    <x v="34"/>
    <x v="6"/>
  </r>
  <r>
    <x v="215"/>
    <x v="222"/>
    <x v="0"/>
    <x v="803"/>
    <x v="2"/>
    <x v="2"/>
    <n v="54"/>
    <x v="1"/>
    <x v="34"/>
    <x v="6"/>
  </r>
  <r>
    <x v="215"/>
    <x v="49"/>
    <x v="6"/>
    <x v="734"/>
    <x v="0"/>
    <x v="2"/>
    <n v="54"/>
    <x v="1"/>
    <x v="34"/>
    <x v="6"/>
  </r>
  <r>
    <x v="215"/>
    <x v="202"/>
    <x v="4"/>
    <x v="492"/>
    <x v="2"/>
    <x v="2"/>
    <n v="54"/>
    <x v="1"/>
    <x v="34"/>
    <x v="6"/>
  </r>
  <r>
    <x v="215"/>
    <x v="255"/>
    <x v="6"/>
    <x v="60"/>
    <x v="0"/>
    <x v="2"/>
    <n v="54"/>
    <x v="1"/>
    <x v="34"/>
    <x v="6"/>
  </r>
  <r>
    <x v="216"/>
    <x v="397"/>
    <x v="1"/>
    <x v="804"/>
    <x v="2"/>
    <x v="41"/>
    <n v="16"/>
    <x v="0"/>
    <x v="55"/>
    <x v="5"/>
  </r>
  <r>
    <x v="216"/>
    <x v="255"/>
    <x v="6"/>
    <x v="805"/>
    <x v="3"/>
    <x v="41"/>
    <n v="16"/>
    <x v="0"/>
    <x v="55"/>
    <x v="5"/>
  </r>
  <r>
    <x v="216"/>
    <x v="712"/>
    <x v="3"/>
    <x v="82"/>
    <x v="2"/>
    <x v="41"/>
    <n v="16"/>
    <x v="0"/>
    <x v="55"/>
    <x v="5"/>
  </r>
  <r>
    <x v="216"/>
    <x v="366"/>
    <x v="4"/>
    <x v="71"/>
    <x v="0"/>
    <x v="41"/>
    <n v="16"/>
    <x v="0"/>
    <x v="55"/>
    <x v="5"/>
  </r>
  <r>
    <x v="216"/>
    <x v="713"/>
    <x v="4"/>
    <x v="268"/>
    <x v="2"/>
    <x v="41"/>
    <n v="16"/>
    <x v="0"/>
    <x v="55"/>
    <x v="5"/>
  </r>
  <r>
    <x v="216"/>
    <x v="128"/>
    <x v="4"/>
    <x v="641"/>
    <x v="3"/>
    <x v="41"/>
    <n v="16"/>
    <x v="0"/>
    <x v="55"/>
    <x v="5"/>
  </r>
  <r>
    <x v="216"/>
    <x v="252"/>
    <x v="0"/>
    <x v="259"/>
    <x v="2"/>
    <x v="41"/>
    <n v="16"/>
    <x v="0"/>
    <x v="55"/>
    <x v="5"/>
  </r>
  <r>
    <x v="217"/>
    <x v="6"/>
    <x v="4"/>
    <x v="806"/>
    <x v="3"/>
    <x v="31"/>
    <n v="15"/>
    <x v="0"/>
    <x v="58"/>
    <x v="1"/>
  </r>
  <r>
    <x v="217"/>
    <x v="6"/>
    <x v="4"/>
    <x v="275"/>
    <x v="1"/>
    <x v="31"/>
    <n v="15"/>
    <x v="0"/>
    <x v="58"/>
    <x v="1"/>
  </r>
  <r>
    <x v="217"/>
    <x v="517"/>
    <x v="2"/>
    <x v="673"/>
    <x v="3"/>
    <x v="31"/>
    <n v="15"/>
    <x v="0"/>
    <x v="58"/>
    <x v="1"/>
  </r>
  <r>
    <x v="217"/>
    <x v="714"/>
    <x v="2"/>
    <x v="8"/>
    <x v="2"/>
    <x v="31"/>
    <n v="15"/>
    <x v="0"/>
    <x v="58"/>
    <x v="1"/>
  </r>
  <r>
    <x v="217"/>
    <x v="69"/>
    <x v="1"/>
    <x v="197"/>
    <x v="2"/>
    <x v="31"/>
    <n v="15"/>
    <x v="0"/>
    <x v="58"/>
    <x v="1"/>
  </r>
  <r>
    <x v="217"/>
    <x v="120"/>
    <x v="3"/>
    <x v="807"/>
    <x v="0"/>
    <x v="31"/>
    <n v="15"/>
    <x v="0"/>
    <x v="58"/>
    <x v="1"/>
  </r>
  <r>
    <x v="217"/>
    <x v="214"/>
    <x v="4"/>
    <x v="262"/>
    <x v="2"/>
    <x v="31"/>
    <n v="15"/>
    <x v="0"/>
    <x v="58"/>
    <x v="1"/>
  </r>
  <r>
    <x v="218"/>
    <x v="715"/>
    <x v="6"/>
    <x v="808"/>
    <x v="3"/>
    <x v="39"/>
    <n v="66"/>
    <x v="1"/>
    <x v="34"/>
    <x v="6"/>
  </r>
  <r>
    <x v="218"/>
    <x v="567"/>
    <x v="4"/>
    <x v="273"/>
    <x v="2"/>
    <x v="39"/>
    <n v="66"/>
    <x v="1"/>
    <x v="34"/>
    <x v="6"/>
  </r>
  <r>
    <x v="218"/>
    <x v="632"/>
    <x v="2"/>
    <x v="641"/>
    <x v="2"/>
    <x v="39"/>
    <n v="66"/>
    <x v="1"/>
    <x v="34"/>
    <x v="6"/>
  </r>
  <r>
    <x v="218"/>
    <x v="537"/>
    <x v="2"/>
    <x v="202"/>
    <x v="2"/>
    <x v="39"/>
    <n v="66"/>
    <x v="1"/>
    <x v="34"/>
    <x v="6"/>
  </r>
  <r>
    <x v="219"/>
    <x v="716"/>
    <x v="6"/>
    <x v="11"/>
    <x v="3"/>
    <x v="57"/>
    <n v="14"/>
    <x v="0"/>
    <x v="36"/>
    <x v="0"/>
  </r>
  <r>
    <x v="219"/>
    <x v="99"/>
    <x v="4"/>
    <x v="403"/>
    <x v="3"/>
    <x v="57"/>
    <n v="14"/>
    <x v="0"/>
    <x v="36"/>
    <x v="0"/>
  </r>
  <r>
    <x v="219"/>
    <x v="49"/>
    <x v="6"/>
    <x v="390"/>
    <x v="3"/>
    <x v="57"/>
    <n v="14"/>
    <x v="0"/>
    <x v="36"/>
    <x v="0"/>
  </r>
  <r>
    <x v="219"/>
    <x v="324"/>
    <x v="5"/>
    <x v="145"/>
    <x v="2"/>
    <x v="57"/>
    <n v="14"/>
    <x v="0"/>
    <x v="36"/>
    <x v="0"/>
  </r>
  <r>
    <x v="219"/>
    <x v="67"/>
    <x v="2"/>
    <x v="809"/>
    <x v="3"/>
    <x v="57"/>
    <n v="14"/>
    <x v="0"/>
    <x v="36"/>
    <x v="0"/>
  </r>
  <r>
    <x v="219"/>
    <x v="43"/>
    <x v="2"/>
    <x v="467"/>
    <x v="3"/>
    <x v="57"/>
    <n v="14"/>
    <x v="0"/>
    <x v="36"/>
    <x v="0"/>
  </r>
  <r>
    <x v="219"/>
    <x v="717"/>
    <x v="3"/>
    <x v="810"/>
    <x v="0"/>
    <x v="57"/>
    <n v="14"/>
    <x v="0"/>
    <x v="36"/>
    <x v="0"/>
  </r>
  <r>
    <x v="220"/>
    <x v="718"/>
    <x v="3"/>
    <x v="811"/>
    <x v="3"/>
    <x v="38"/>
    <n v="10"/>
    <x v="0"/>
    <x v="81"/>
    <x v="9"/>
  </r>
  <r>
    <x v="220"/>
    <x v="354"/>
    <x v="0"/>
    <x v="553"/>
    <x v="2"/>
    <x v="38"/>
    <n v="10"/>
    <x v="0"/>
    <x v="81"/>
    <x v="9"/>
  </r>
  <r>
    <x v="220"/>
    <x v="719"/>
    <x v="5"/>
    <x v="280"/>
    <x v="3"/>
    <x v="38"/>
    <n v="10"/>
    <x v="0"/>
    <x v="81"/>
    <x v="9"/>
  </r>
  <r>
    <x v="220"/>
    <x v="695"/>
    <x v="0"/>
    <x v="445"/>
    <x v="2"/>
    <x v="38"/>
    <n v="10"/>
    <x v="0"/>
    <x v="81"/>
    <x v="9"/>
  </r>
  <r>
    <x v="220"/>
    <x v="720"/>
    <x v="6"/>
    <x v="812"/>
    <x v="0"/>
    <x v="38"/>
    <n v="10"/>
    <x v="0"/>
    <x v="81"/>
    <x v="9"/>
  </r>
  <r>
    <x v="220"/>
    <x v="721"/>
    <x v="1"/>
    <x v="813"/>
    <x v="2"/>
    <x v="38"/>
    <n v="10"/>
    <x v="0"/>
    <x v="81"/>
    <x v="9"/>
  </r>
  <r>
    <x v="221"/>
    <x v="141"/>
    <x v="2"/>
    <x v="814"/>
    <x v="2"/>
    <x v="63"/>
    <n v="27"/>
    <x v="0"/>
    <x v="45"/>
    <x v="1"/>
  </r>
  <r>
    <x v="221"/>
    <x v="722"/>
    <x v="0"/>
    <x v="815"/>
    <x v="0"/>
    <x v="63"/>
    <n v="27"/>
    <x v="0"/>
    <x v="45"/>
    <x v="1"/>
  </r>
  <r>
    <x v="221"/>
    <x v="723"/>
    <x v="0"/>
    <x v="778"/>
    <x v="3"/>
    <x v="63"/>
    <n v="27"/>
    <x v="0"/>
    <x v="45"/>
    <x v="1"/>
  </r>
  <r>
    <x v="221"/>
    <x v="724"/>
    <x v="1"/>
    <x v="816"/>
    <x v="2"/>
    <x v="63"/>
    <n v="27"/>
    <x v="0"/>
    <x v="45"/>
    <x v="1"/>
  </r>
  <r>
    <x v="221"/>
    <x v="725"/>
    <x v="5"/>
    <x v="762"/>
    <x v="3"/>
    <x v="63"/>
    <n v="27"/>
    <x v="0"/>
    <x v="45"/>
    <x v="1"/>
  </r>
  <r>
    <x v="222"/>
    <x v="726"/>
    <x v="0"/>
    <x v="802"/>
    <x v="2"/>
    <x v="56"/>
    <n v="18"/>
    <x v="0"/>
    <x v="54"/>
    <x v="3"/>
  </r>
  <r>
    <x v="222"/>
    <x v="600"/>
    <x v="0"/>
    <x v="154"/>
    <x v="2"/>
    <x v="56"/>
    <n v="18"/>
    <x v="0"/>
    <x v="54"/>
    <x v="3"/>
  </r>
  <r>
    <x v="222"/>
    <x v="727"/>
    <x v="4"/>
    <x v="817"/>
    <x v="2"/>
    <x v="56"/>
    <n v="18"/>
    <x v="0"/>
    <x v="54"/>
    <x v="3"/>
  </r>
  <r>
    <x v="222"/>
    <x v="728"/>
    <x v="1"/>
    <x v="818"/>
    <x v="3"/>
    <x v="56"/>
    <n v="18"/>
    <x v="0"/>
    <x v="54"/>
    <x v="3"/>
  </r>
  <r>
    <x v="223"/>
    <x v="729"/>
    <x v="5"/>
    <x v="14"/>
    <x v="3"/>
    <x v="2"/>
    <n v="62"/>
    <x v="1"/>
    <x v="34"/>
    <x v="6"/>
  </r>
  <r>
    <x v="223"/>
    <x v="376"/>
    <x v="0"/>
    <x v="38"/>
    <x v="0"/>
    <x v="2"/>
    <n v="62"/>
    <x v="1"/>
    <x v="34"/>
    <x v="6"/>
  </r>
  <r>
    <x v="223"/>
    <x v="447"/>
    <x v="5"/>
    <x v="778"/>
    <x v="3"/>
    <x v="2"/>
    <n v="62"/>
    <x v="1"/>
    <x v="34"/>
    <x v="6"/>
  </r>
  <r>
    <x v="223"/>
    <x v="218"/>
    <x v="1"/>
    <x v="442"/>
    <x v="0"/>
    <x v="2"/>
    <n v="62"/>
    <x v="1"/>
    <x v="34"/>
    <x v="6"/>
  </r>
  <r>
    <x v="223"/>
    <x v="54"/>
    <x v="4"/>
    <x v="685"/>
    <x v="0"/>
    <x v="2"/>
    <n v="62"/>
    <x v="1"/>
    <x v="34"/>
    <x v="6"/>
  </r>
  <r>
    <x v="223"/>
    <x v="533"/>
    <x v="0"/>
    <x v="819"/>
    <x v="3"/>
    <x v="2"/>
    <n v="62"/>
    <x v="1"/>
    <x v="34"/>
    <x v="6"/>
  </r>
  <r>
    <x v="223"/>
    <x v="730"/>
    <x v="6"/>
    <x v="26"/>
    <x v="3"/>
    <x v="2"/>
    <n v="62"/>
    <x v="1"/>
    <x v="34"/>
    <x v="6"/>
  </r>
  <r>
    <x v="223"/>
    <x v="295"/>
    <x v="0"/>
    <x v="46"/>
    <x v="2"/>
    <x v="2"/>
    <n v="62"/>
    <x v="1"/>
    <x v="34"/>
    <x v="6"/>
  </r>
  <r>
    <x v="223"/>
    <x v="276"/>
    <x v="4"/>
    <x v="820"/>
    <x v="3"/>
    <x v="2"/>
    <n v="62"/>
    <x v="1"/>
    <x v="34"/>
    <x v="6"/>
  </r>
  <r>
    <x v="223"/>
    <x v="731"/>
    <x v="3"/>
    <x v="187"/>
    <x v="2"/>
    <x v="2"/>
    <n v="62"/>
    <x v="1"/>
    <x v="34"/>
    <x v="6"/>
  </r>
  <r>
    <x v="224"/>
    <x v="630"/>
    <x v="5"/>
    <x v="645"/>
    <x v="3"/>
    <x v="39"/>
    <n v="68"/>
    <x v="1"/>
    <x v="34"/>
    <x v="6"/>
  </r>
  <r>
    <x v="224"/>
    <x v="732"/>
    <x v="2"/>
    <x v="145"/>
    <x v="3"/>
    <x v="39"/>
    <n v="68"/>
    <x v="1"/>
    <x v="34"/>
    <x v="6"/>
  </r>
  <r>
    <x v="224"/>
    <x v="733"/>
    <x v="6"/>
    <x v="585"/>
    <x v="0"/>
    <x v="39"/>
    <n v="68"/>
    <x v="1"/>
    <x v="34"/>
    <x v="6"/>
  </r>
  <r>
    <x v="224"/>
    <x v="734"/>
    <x v="4"/>
    <x v="821"/>
    <x v="0"/>
    <x v="39"/>
    <n v="68"/>
    <x v="1"/>
    <x v="34"/>
    <x v="6"/>
  </r>
  <r>
    <x v="224"/>
    <x v="735"/>
    <x v="4"/>
    <x v="132"/>
    <x v="3"/>
    <x v="39"/>
    <n v="68"/>
    <x v="1"/>
    <x v="34"/>
    <x v="6"/>
  </r>
  <r>
    <x v="224"/>
    <x v="566"/>
    <x v="0"/>
    <x v="520"/>
    <x v="0"/>
    <x v="39"/>
    <n v="68"/>
    <x v="1"/>
    <x v="34"/>
    <x v="6"/>
  </r>
  <r>
    <x v="224"/>
    <x v="156"/>
    <x v="1"/>
    <x v="822"/>
    <x v="0"/>
    <x v="39"/>
    <n v="68"/>
    <x v="1"/>
    <x v="34"/>
    <x v="6"/>
  </r>
  <r>
    <x v="224"/>
    <x v="567"/>
    <x v="4"/>
    <x v="439"/>
    <x v="2"/>
    <x v="39"/>
    <n v="68"/>
    <x v="1"/>
    <x v="34"/>
    <x v="6"/>
  </r>
  <r>
    <x v="225"/>
    <x v="16"/>
    <x v="2"/>
    <x v="420"/>
    <x v="2"/>
    <x v="13"/>
    <n v="18"/>
    <x v="0"/>
    <x v="36"/>
    <x v="0"/>
  </r>
  <r>
    <x v="225"/>
    <x v="309"/>
    <x v="0"/>
    <x v="823"/>
    <x v="0"/>
    <x v="13"/>
    <n v="18"/>
    <x v="0"/>
    <x v="36"/>
    <x v="0"/>
  </r>
  <r>
    <x v="225"/>
    <x v="736"/>
    <x v="5"/>
    <x v="77"/>
    <x v="3"/>
    <x v="13"/>
    <n v="18"/>
    <x v="0"/>
    <x v="36"/>
    <x v="0"/>
  </r>
  <r>
    <x v="225"/>
    <x v="42"/>
    <x v="0"/>
    <x v="702"/>
    <x v="2"/>
    <x v="13"/>
    <n v="18"/>
    <x v="0"/>
    <x v="36"/>
    <x v="0"/>
  </r>
  <r>
    <x v="225"/>
    <x v="737"/>
    <x v="3"/>
    <x v="824"/>
    <x v="2"/>
    <x v="13"/>
    <n v="18"/>
    <x v="0"/>
    <x v="36"/>
    <x v="0"/>
  </r>
  <r>
    <x v="226"/>
    <x v="205"/>
    <x v="2"/>
    <x v="662"/>
    <x v="2"/>
    <x v="15"/>
    <n v="25"/>
    <x v="0"/>
    <x v="11"/>
    <x v="0"/>
  </r>
  <r>
    <x v="226"/>
    <x v="12"/>
    <x v="4"/>
    <x v="825"/>
    <x v="1"/>
    <x v="15"/>
    <n v="25"/>
    <x v="0"/>
    <x v="11"/>
    <x v="0"/>
  </r>
  <r>
    <x v="226"/>
    <x v="237"/>
    <x v="3"/>
    <x v="826"/>
    <x v="2"/>
    <x v="15"/>
    <n v="25"/>
    <x v="0"/>
    <x v="11"/>
    <x v="0"/>
  </r>
  <r>
    <x v="226"/>
    <x v="738"/>
    <x v="5"/>
    <x v="815"/>
    <x v="3"/>
    <x v="15"/>
    <n v="25"/>
    <x v="0"/>
    <x v="11"/>
    <x v="0"/>
  </r>
  <r>
    <x v="226"/>
    <x v="671"/>
    <x v="6"/>
    <x v="127"/>
    <x v="2"/>
    <x v="15"/>
    <n v="25"/>
    <x v="0"/>
    <x v="11"/>
    <x v="0"/>
  </r>
  <r>
    <x v="226"/>
    <x v="739"/>
    <x v="4"/>
    <x v="827"/>
    <x v="2"/>
    <x v="15"/>
    <n v="25"/>
    <x v="0"/>
    <x v="11"/>
    <x v="0"/>
  </r>
  <r>
    <x v="226"/>
    <x v="740"/>
    <x v="2"/>
    <x v="828"/>
    <x v="3"/>
    <x v="15"/>
    <n v="25"/>
    <x v="0"/>
    <x v="11"/>
    <x v="0"/>
  </r>
  <r>
    <x v="226"/>
    <x v="186"/>
    <x v="4"/>
    <x v="829"/>
    <x v="2"/>
    <x v="15"/>
    <n v="25"/>
    <x v="0"/>
    <x v="11"/>
    <x v="0"/>
  </r>
  <r>
    <x v="227"/>
    <x v="226"/>
    <x v="4"/>
    <x v="326"/>
    <x v="1"/>
    <x v="41"/>
    <n v="15"/>
    <x v="0"/>
    <x v="48"/>
    <x v="7"/>
  </r>
  <r>
    <x v="227"/>
    <x v="522"/>
    <x v="5"/>
    <x v="724"/>
    <x v="3"/>
    <x v="41"/>
    <n v="15"/>
    <x v="0"/>
    <x v="48"/>
    <x v="7"/>
  </r>
  <r>
    <x v="227"/>
    <x v="741"/>
    <x v="6"/>
    <x v="51"/>
    <x v="2"/>
    <x v="41"/>
    <n v="15"/>
    <x v="0"/>
    <x v="48"/>
    <x v="7"/>
  </r>
  <r>
    <x v="227"/>
    <x v="95"/>
    <x v="5"/>
    <x v="89"/>
    <x v="1"/>
    <x v="41"/>
    <n v="15"/>
    <x v="0"/>
    <x v="48"/>
    <x v="7"/>
  </r>
  <r>
    <x v="228"/>
    <x v="742"/>
    <x v="6"/>
    <x v="830"/>
    <x v="3"/>
    <x v="31"/>
    <n v="12"/>
    <x v="0"/>
    <x v="82"/>
    <x v="0"/>
  </r>
  <r>
    <x v="228"/>
    <x v="743"/>
    <x v="3"/>
    <x v="831"/>
    <x v="3"/>
    <x v="31"/>
    <n v="12"/>
    <x v="0"/>
    <x v="82"/>
    <x v="0"/>
  </r>
  <r>
    <x v="228"/>
    <x v="744"/>
    <x v="2"/>
    <x v="832"/>
    <x v="2"/>
    <x v="31"/>
    <n v="12"/>
    <x v="0"/>
    <x v="82"/>
    <x v="0"/>
  </r>
  <r>
    <x v="228"/>
    <x v="118"/>
    <x v="0"/>
    <x v="568"/>
    <x v="0"/>
    <x v="31"/>
    <n v="12"/>
    <x v="0"/>
    <x v="82"/>
    <x v="0"/>
  </r>
  <r>
    <x v="228"/>
    <x v="575"/>
    <x v="1"/>
    <x v="52"/>
    <x v="3"/>
    <x v="31"/>
    <n v="12"/>
    <x v="0"/>
    <x v="82"/>
    <x v="0"/>
  </r>
  <r>
    <x v="229"/>
    <x v="645"/>
    <x v="5"/>
    <x v="611"/>
    <x v="3"/>
    <x v="0"/>
    <n v="27"/>
    <x v="0"/>
    <x v="65"/>
    <x v="9"/>
  </r>
  <r>
    <x v="229"/>
    <x v="614"/>
    <x v="0"/>
    <x v="833"/>
    <x v="3"/>
    <x v="0"/>
    <n v="27"/>
    <x v="0"/>
    <x v="65"/>
    <x v="9"/>
  </r>
  <r>
    <x v="229"/>
    <x v="745"/>
    <x v="2"/>
    <x v="786"/>
    <x v="0"/>
    <x v="0"/>
    <n v="27"/>
    <x v="0"/>
    <x v="65"/>
    <x v="9"/>
  </r>
  <r>
    <x v="229"/>
    <x v="629"/>
    <x v="5"/>
    <x v="300"/>
    <x v="3"/>
    <x v="0"/>
    <n v="27"/>
    <x v="0"/>
    <x v="65"/>
    <x v="9"/>
  </r>
  <r>
    <x v="229"/>
    <x v="78"/>
    <x v="2"/>
    <x v="210"/>
    <x v="3"/>
    <x v="0"/>
    <n v="27"/>
    <x v="0"/>
    <x v="65"/>
    <x v="9"/>
  </r>
  <r>
    <x v="229"/>
    <x v="14"/>
    <x v="0"/>
    <x v="564"/>
    <x v="0"/>
    <x v="0"/>
    <n v="27"/>
    <x v="0"/>
    <x v="65"/>
    <x v="9"/>
  </r>
  <r>
    <x v="230"/>
    <x v="746"/>
    <x v="1"/>
    <x v="193"/>
    <x v="1"/>
    <x v="17"/>
    <n v="15"/>
    <x v="0"/>
    <x v="83"/>
    <x v="4"/>
  </r>
  <r>
    <x v="230"/>
    <x v="209"/>
    <x v="0"/>
    <x v="834"/>
    <x v="0"/>
    <x v="17"/>
    <n v="15"/>
    <x v="0"/>
    <x v="83"/>
    <x v="4"/>
  </r>
  <r>
    <x v="230"/>
    <x v="9"/>
    <x v="5"/>
    <x v="835"/>
    <x v="0"/>
    <x v="17"/>
    <n v="15"/>
    <x v="0"/>
    <x v="83"/>
    <x v="4"/>
  </r>
  <r>
    <x v="230"/>
    <x v="699"/>
    <x v="3"/>
    <x v="540"/>
    <x v="0"/>
    <x v="17"/>
    <n v="15"/>
    <x v="0"/>
    <x v="83"/>
    <x v="4"/>
  </r>
  <r>
    <x v="231"/>
    <x v="484"/>
    <x v="4"/>
    <x v="836"/>
    <x v="3"/>
    <x v="50"/>
    <n v="22"/>
    <x v="0"/>
    <x v="45"/>
    <x v="1"/>
  </r>
  <r>
    <x v="231"/>
    <x v="638"/>
    <x v="6"/>
    <x v="744"/>
    <x v="3"/>
    <x v="50"/>
    <n v="22"/>
    <x v="0"/>
    <x v="45"/>
    <x v="1"/>
  </r>
  <r>
    <x v="231"/>
    <x v="376"/>
    <x v="0"/>
    <x v="427"/>
    <x v="3"/>
    <x v="50"/>
    <n v="22"/>
    <x v="0"/>
    <x v="45"/>
    <x v="1"/>
  </r>
  <r>
    <x v="231"/>
    <x v="747"/>
    <x v="1"/>
    <x v="533"/>
    <x v="2"/>
    <x v="50"/>
    <n v="22"/>
    <x v="0"/>
    <x v="45"/>
    <x v="1"/>
  </r>
  <r>
    <x v="231"/>
    <x v="321"/>
    <x v="6"/>
    <x v="837"/>
    <x v="0"/>
    <x v="50"/>
    <n v="22"/>
    <x v="0"/>
    <x v="45"/>
    <x v="1"/>
  </r>
  <r>
    <x v="232"/>
    <x v="748"/>
    <x v="5"/>
    <x v="838"/>
    <x v="3"/>
    <x v="5"/>
    <n v="23"/>
    <x v="0"/>
    <x v="36"/>
    <x v="0"/>
  </r>
  <r>
    <x v="232"/>
    <x v="86"/>
    <x v="2"/>
    <x v="839"/>
    <x v="1"/>
    <x v="5"/>
    <n v="23"/>
    <x v="0"/>
    <x v="36"/>
    <x v="0"/>
  </r>
  <r>
    <x v="232"/>
    <x v="749"/>
    <x v="4"/>
    <x v="840"/>
    <x v="2"/>
    <x v="5"/>
    <n v="23"/>
    <x v="0"/>
    <x v="36"/>
    <x v="0"/>
  </r>
  <r>
    <x v="232"/>
    <x v="566"/>
    <x v="0"/>
    <x v="841"/>
    <x v="3"/>
    <x v="5"/>
    <n v="23"/>
    <x v="0"/>
    <x v="36"/>
    <x v="0"/>
  </r>
  <r>
    <x v="233"/>
    <x v="12"/>
    <x v="4"/>
    <x v="842"/>
    <x v="3"/>
    <x v="20"/>
    <n v="48"/>
    <x v="0"/>
    <x v="66"/>
    <x v="1"/>
  </r>
  <r>
    <x v="233"/>
    <x v="661"/>
    <x v="0"/>
    <x v="843"/>
    <x v="1"/>
    <x v="20"/>
    <n v="48"/>
    <x v="0"/>
    <x v="66"/>
    <x v="1"/>
  </r>
  <r>
    <x v="233"/>
    <x v="139"/>
    <x v="0"/>
    <x v="844"/>
    <x v="2"/>
    <x v="20"/>
    <n v="48"/>
    <x v="0"/>
    <x v="66"/>
    <x v="1"/>
  </r>
  <r>
    <x v="233"/>
    <x v="312"/>
    <x v="3"/>
    <x v="845"/>
    <x v="2"/>
    <x v="20"/>
    <n v="48"/>
    <x v="0"/>
    <x v="66"/>
    <x v="1"/>
  </r>
  <r>
    <x v="233"/>
    <x v="616"/>
    <x v="2"/>
    <x v="188"/>
    <x v="3"/>
    <x v="20"/>
    <n v="48"/>
    <x v="0"/>
    <x v="66"/>
    <x v="1"/>
  </r>
  <r>
    <x v="233"/>
    <x v="750"/>
    <x v="1"/>
    <x v="15"/>
    <x v="3"/>
    <x v="20"/>
    <n v="48"/>
    <x v="0"/>
    <x v="66"/>
    <x v="1"/>
  </r>
  <r>
    <x v="234"/>
    <x v="605"/>
    <x v="0"/>
    <x v="390"/>
    <x v="2"/>
    <x v="47"/>
    <n v="19"/>
    <x v="0"/>
    <x v="36"/>
    <x v="0"/>
  </r>
  <r>
    <x v="234"/>
    <x v="157"/>
    <x v="5"/>
    <x v="846"/>
    <x v="0"/>
    <x v="47"/>
    <n v="19"/>
    <x v="0"/>
    <x v="36"/>
    <x v="0"/>
  </r>
  <r>
    <x v="234"/>
    <x v="12"/>
    <x v="4"/>
    <x v="297"/>
    <x v="2"/>
    <x v="47"/>
    <n v="19"/>
    <x v="0"/>
    <x v="36"/>
    <x v="0"/>
  </r>
  <r>
    <x v="234"/>
    <x v="182"/>
    <x v="3"/>
    <x v="847"/>
    <x v="1"/>
    <x v="47"/>
    <n v="19"/>
    <x v="0"/>
    <x v="36"/>
    <x v="0"/>
  </r>
  <r>
    <x v="234"/>
    <x v="751"/>
    <x v="6"/>
    <x v="99"/>
    <x v="3"/>
    <x v="47"/>
    <n v="19"/>
    <x v="0"/>
    <x v="36"/>
    <x v="0"/>
  </r>
  <r>
    <x v="234"/>
    <x v="369"/>
    <x v="4"/>
    <x v="143"/>
    <x v="0"/>
    <x v="47"/>
    <n v="19"/>
    <x v="0"/>
    <x v="36"/>
    <x v="0"/>
  </r>
  <r>
    <x v="234"/>
    <x v="752"/>
    <x v="2"/>
    <x v="848"/>
    <x v="0"/>
    <x v="47"/>
    <n v="19"/>
    <x v="0"/>
    <x v="36"/>
    <x v="0"/>
  </r>
  <r>
    <x v="234"/>
    <x v="753"/>
    <x v="0"/>
    <x v="768"/>
    <x v="0"/>
    <x v="47"/>
    <n v="19"/>
    <x v="0"/>
    <x v="36"/>
    <x v="0"/>
  </r>
  <r>
    <x v="234"/>
    <x v="754"/>
    <x v="4"/>
    <x v="503"/>
    <x v="2"/>
    <x v="47"/>
    <n v="19"/>
    <x v="0"/>
    <x v="36"/>
    <x v="0"/>
  </r>
  <r>
    <x v="235"/>
    <x v="382"/>
    <x v="1"/>
    <x v="181"/>
    <x v="3"/>
    <x v="13"/>
    <n v="19"/>
    <x v="0"/>
    <x v="55"/>
    <x v="5"/>
  </r>
  <r>
    <x v="235"/>
    <x v="51"/>
    <x v="5"/>
    <x v="538"/>
    <x v="2"/>
    <x v="13"/>
    <n v="19"/>
    <x v="0"/>
    <x v="55"/>
    <x v="5"/>
  </r>
  <r>
    <x v="235"/>
    <x v="53"/>
    <x v="6"/>
    <x v="440"/>
    <x v="0"/>
    <x v="13"/>
    <n v="19"/>
    <x v="0"/>
    <x v="55"/>
    <x v="5"/>
  </r>
  <r>
    <x v="235"/>
    <x v="112"/>
    <x v="1"/>
    <x v="190"/>
    <x v="0"/>
    <x v="13"/>
    <n v="19"/>
    <x v="0"/>
    <x v="55"/>
    <x v="5"/>
  </r>
  <r>
    <x v="235"/>
    <x v="6"/>
    <x v="4"/>
    <x v="849"/>
    <x v="0"/>
    <x v="13"/>
    <n v="19"/>
    <x v="0"/>
    <x v="55"/>
    <x v="5"/>
  </r>
  <r>
    <x v="236"/>
    <x v="644"/>
    <x v="6"/>
    <x v="850"/>
    <x v="0"/>
    <x v="47"/>
    <n v="18"/>
    <x v="0"/>
    <x v="68"/>
    <x v="9"/>
  </r>
  <r>
    <x v="236"/>
    <x v="375"/>
    <x v="4"/>
    <x v="31"/>
    <x v="3"/>
    <x v="47"/>
    <n v="18"/>
    <x v="0"/>
    <x v="68"/>
    <x v="9"/>
  </r>
  <r>
    <x v="236"/>
    <x v="723"/>
    <x v="0"/>
    <x v="851"/>
    <x v="2"/>
    <x v="47"/>
    <n v="18"/>
    <x v="0"/>
    <x v="68"/>
    <x v="9"/>
  </r>
  <r>
    <x v="236"/>
    <x v="196"/>
    <x v="3"/>
    <x v="71"/>
    <x v="1"/>
    <x v="47"/>
    <n v="18"/>
    <x v="0"/>
    <x v="68"/>
    <x v="9"/>
  </r>
  <r>
    <x v="236"/>
    <x v="723"/>
    <x v="0"/>
    <x v="852"/>
    <x v="2"/>
    <x v="47"/>
    <n v="18"/>
    <x v="0"/>
    <x v="68"/>
    <x v="9"/>
  </r>
  <r>
    <x v="236"/>
    <x v="316"/>
    <x v="3"/>
    <x v="853"/>
    <x v="2"/>
    <x v="47"/>
    <n v="18"/>
    <x v="0"/>
    <x v="68"/>
    <x v="9"/>
  </r>
  <r>
    <x v="236"/>
    <x v="18"/>
    <x v="3"/>
    <x v="854"/>
    <x v="0"/>
    <x v="47"/>
    <n v="18"/>
    <x v="0"/>
    <x v="68"/>
    <x v="9"/>
  </r>
  <r>
    <x v="236"/>
    <x v="755"/>
    <x v="4"/>
    <x v="18"/>
    <x v="3"/>
    <x v="47"/>
    <n v="18"/>
    <x v="0"/>
    <x v="68"/>
    <x v="9"/>
  </r>
  <r>
    <x v="237"/>
    <x v="478"/>
    <x v="4"/>
    <x v="435"/>
    <x v="3"/>
    <x v="31"/>
    <n v="15"/>
    <x v="0"/>
    <x v="48"/>
    <x v="7"/>
  </r>
  <r>
    <x v="238"/>
    <x v="387"/>
    <x v="2"/>
    <x v="88"/>
    <x v="2"/>
    <x v="42"/>
    <n v="76"/>
    <x v="1"/>
    <x v="34"/>
    <x v="6"/>
  </r>
  <r>
    <x v="238"/>
    <x v="756"/>
    <x v="2"/>
    <x v="219"/>
    <x v="3"/>
    <x v="42"/>
    <n v="76"/>
    <x v="1"/>
    <x v="34"/>
    <x v="6"/>
  </r>
  <r>
    <x v="238"/>
    <x v="757"/>
    <x v="6"/>
    <x v="13"/>
    <x v="2"/>
    <x v="42"/>
    <n v="76"/>
    <x v="1"/>
    <x v="34"/>
    <x v="6"/>
  </r>
  <r>
    <x v="238"/>
    <x v="265"/>
    <x v="5"/>
    <x v="739"/>
    <x v="2"/>
    <x v="42"/>
    <n v="76"/>
    <x v="1"/>
    <x v="34"/>
    <x v="6"/>
  </r>
  <r>
    <x v="238"/>
    <x v="379"/>
    <x v="6"/>
    <x v="471"/>
    <x v="2"/>
    <x v="42"/>
    <n v="76"/>
    <x v="1"/>
    <x v="34"/>
    <x v="6"/>
  </r>
  <r>
    <x v="239"/>
    <x v="758"/>
    <x v="0"/>
    <x v="815"/>
    <x v="2"/>
    <x v="8"/>
    <n v="34"/>
    <x v="0"/>
    <x v="6"/>
    <x v="5"/>
  </r>
  <r>
    <x v="239"/>
    <x v="759"/>
    <x v="2"/>
    <x v="855"/>
    <x v="0"/>
    <x v="8"/>
    <n v="34"/>
    <x v="0"/>
    <x v="6"/>
    <x v="5"/>
  </r>
  <r>
    <x v="239"/>
    <x v="760"/>
    <x v="5"/>
    <x v="417"/>
    <x v="3"/>
    <x v="8"/>
    <n v="34"/>
    <x v="0"/>
    <x v="6"/>
    <x v="5"/>
  </r>
  <r>
    <x v="239"/>
    <x v="168"/>
    <x v="0"/>
    <x v="856"/>
    <x v="2"/>
    <x v="8"/>
    <n v="34"/>
    <x v="0"/>
    <x v="6"/>
    <x v="5"/>
  </r>
  <r>
    <x v="239"/>
    <x v="687"/>
    <x v="3"/>
    <x v="365"/>
    <x v="3"/>
    <x v="8"/>
    <n v="34"/>
    <x v="0"/>
    <x v="6"/>
    <x v="5"/>
  </r>
  <r>
    <x v="239"/>
    <x v="487"/>
    <x v="0"/>
    <x v="541"/>
    <x v="2"/>
    <x v="8"/>
    <n v="34"/>
    <x v="0"/>
    <x v="6"/>
    <x v="5"/>
  </r>
  <r>
    <x v="240"/>
    <x v="761"/>
    <x v="3"/>
    <x v="496"/>
    <x v="2"/>
    <x v="41"/>
    <n v="17"/>
    <x v="0"/>
    <x v="65"/>
    <x v="9"/>
  </r>
  <r>
    <x v="240"/>
    <x v="545"/>
    <x v="2"/>
    <x v="857"/>
    <x v="1"/>
    <x v="41"/>
    <n v="17"/>
    <x v="0"/>
    <x v="65"/>
    <x v="9"/>
  </r>
  <r>
    <x v="240"/>
    <x v="762"/>
    <x v="0"/>
    <x v="858"/>
    <x v="2"/>
    <x v="41"/>
    <n v="17"/>
    <x v="0"/>
    <x v="65"/>
    <x v="9"/>
  </r>
  <r>
    <x v="241"/>
    <x v="763"/>
    <x v="2"/>
    <x v="477"/>
    <x v="3"/>
    <x v="17"/>
    <n v="16"/>
    <x v="0"/>
    <x v="83"/>
    <x v="4"/>
  </r>
  <r>
    <x v="241"/>
    <x v="401"/>
    <x v="5"/>
    <x v="390"/>
    <x v="3"/>
    <x v="17"/>
    <n v="16"/>
    <x v="0"/>
    <x v="83"/>
    <x v="4"/>
  </r>
  <r>
    <x v="241"/>
    <x v="12"/>
    <x v="4"/>
    <x v="774"/>
    <x v="3"/>
    <x v="17"/>
    <n v="16"/>
    <x v="0"/>
    <x v="83"/>
    <x v="4"/>
  </r>
  <r>
    <x v="241"/>
    <x v="663"/>
    <x v="5"/>
    <x v="859"/>
    <x v="3"/>
    <x v="17"/>
    <n v="16"/>
    <x v="0"/>
    <x v="83"/>
    <x v="4"/>
  </r>
  <r>
    <x v="241"/>
    <x v="485"/>
    <x v="4"/>
    <x v="843"/>
    <x v="3"/>
    <x v="17"/>
    <n v="16"/>
    <x v="0"/>
    <x v="83"/>
    <x v="4"/>
  </r>
  <r>
    <x v="242"/>
    <x v="764"/>
    <x v="2"/>
    <x v="95"/>
    <x v="2"/>
    <x v="61"/>
    <n v="54"/>
    <x v="0"/>
    <x v="84"/>
    <x v="6"/>
  </r>
  <r>
    <x v="242"/>
    <x v="149"/>
    <x v="3"/>
    <x v="350"/>
    <x v="2"/>
    <x v="61"/>
    <n v="54"/>
    <x v="0"/>
    <x v="84"/>
    <x v="6"/>
  </r>
  <r>
    <x v="242"/>
    <x v="468"/>
    <x v="6"/>
    <x v="546"/>
    <x v="0"/>
    <x v="61"/>
    <n v="54"/>
    <x v="0"/>
    <x v="84"/>
    <x v="6"/>
  </r>
  <r>
    <x v="242"/>
    <x v="464"/>
    <x v="5"/>
    <x v="860"/>
    <x v="0"/>
    <x v="61"/>
    <n v="54"/>
    <x v="0"/>
    <x v="84"/>
    <x v="6"/>
  </r>
  <r>
    <x v="242"/>
    <x v="387"/>
    <x v="2"/>
    <x v="18"/>
    <x v="3"/>
    <x v="61"/>
    <n v="54"/>
    <x v="0"/>
    <x v="84"/>
    <x v="6"/>
  </r>
  <r>
    <x v="243"/>
    <x v="301"/>
    <x v="1"/>
    <x v="861"/>
    <x v="2"/>
    <x v="10"/>
    <n v="53"/>
    <x v="0"/>
    <x v="76"/>
    <x v="4"/>
  </r>
  <r>
    <x v="243"/>
    <x v="229"/>
    <x v="6"/>
    <x v="386"/>
    <x v="2"/>
    <x v="10"/>
    <n v="53"/>
    <x v="0"/>
    <x v="76"/>
    <x v="4"/>
  </r>
  <r>
    <x v="243"/>
    <x v="156"/>
    <x v="1"/>
    <x v="862"/>
    <x v="0"/>
    <x v="10"/>
    <n v="53"/>
    <x v="0"/>
    <x v="76"/>
    <x v="4"/>
  </r>
  <r>
    <x v="243"/>
    <x v="247"/>
    <x v="6"/>
    <x v="850"/>
    <x v="2"/>
    <x v="10"/>
    <n v="53"/>
    <x v="0"/>
    <x v="76"/>
    <x v="4"/>
  </r>
  <r>
    <x v="244"/>
    <x v="15"/>
    <x v="0"/>
    <x v="559"/>
    <x v="3"/>
    <x v="33"/>
    <n v="27"/>
    <x v="0"/>
    <x v="85"/>
    <x v="7"/>
  </r>
  <r>
    <x v="244"/>
    <x v="765"/>
    <x v="5"/>
    <x v="863"/>
    <x v="2"/>
    <x v="33"/>
    <n v="27"/>
    <x v="0"/>
    <x v="85"/>
    <x v="7"/>
  </r>
  <r>
    <x v="244"/>
    <x v="594"/>
    <x v="3"/>
    <x v="864"/>
    <x v="3"/>
    <x v="33"/>
    <n v="27"/>
    <x v="0"/>
    <x v="85"/>
    <x v="7"/>
  </r>
  <r>
    <x v="244"/>
    <x v="766"/>
    <x v="5"/>
    <x v="595"/>
    <x v="3"/>
    <x v="33"/>
    <n v="27"/>
    <x v="0"/>
    <x v="85"/>
    <x v="7"/>
  </r>
  <r>
    <x v="244"/>
    <x v="179"/>
    <x v="4"/>
    <x v="348"/>
    <x v="1"/>
    <x v="33"/>
    <n v="27"/>
    <x v="0"/>
    <x v="85"/>
    <x v="7"/>
  </r>
  <r>
    <x v="244"/>
    <x v="314"/>
    <x v="0"/>
    <x v="865"/>
    <x v="0"/>
    <x v="33"/>
    <n v="27"/>
    <x v="0"/>
    <x v="85"/>
    <x v="7"/>
  </r>
  <r>
    <x v="244"/>
    <x v="369"/>
    <x v="4"/>
    <x v="303"/>
    <x v="1"/>
    <x v="33"/>
    <n v="27"/>
    <x v="0"/>
    <x v="85"/>
    <x v="7"/>
  </r>
  <r>
    <x v="244"/>
    <x v="336"/>
    <x v="4"/>
    <x v="866"/>
    <x v="3"/>
    <x v="33"/>
    <n v="27"/>
    <x v="0"/>
    <x v="85"/>
    <x v="7"/>
  </r>
  <r>
    <x v="245"/>
    <x v="369"/>
    <x v="4"/>
    <x v="454"/>
    <x v="0"/>
    <x v="20"/>
    <n v="40"/>
    <x v="0"/>
    <x v="77"/>
    <x v="1"/>
  </r>
  <r>
    <x v="245"/>
    <x v="760"/>
    <x v="5"/>
    <x v="736"/>
    <x v="3"/>
    <x v="20"/>
    <n v="40"/>
    <x v="0"/>
    <x v="77"/>
    <x v="1"/>
  </r>
  <r>
    <x v="245"/>
    <x v="54"/>
    <x v="4"/>
    <x v="216"/>
    <x v="2"/>
    <x v="20"/>
    <n v="40"/>
    <x v="0"/>
    <x v="77"/>
    <x v="1"/>
  </r>
  <r>
    <x v="245"/>
    <x v="65"/>
    <x v="1"/>
    <x v="815"/>
    <x v="3"/>
    <x v="20"/>
    <n v="40"/>
    <x v="0"/>
    <x v="77"/>
    <x v="1"/>
  </r>
  <r>
    <x v="245"/>
    <x v="575"/>
    <x v="1"/>
    <x v="867"/>
    <x v="2"/>
    <x v="20"/>
    <n v="40"/>
    <x v="0"/>
    <x v="77"/>
    <x v="1"/>
  </r>
  <r>
    <x v="245"/>
    <x v="217"/>
    <x v="6"/>
    <x v="40"/>
    <x v="2"/>
    <x v="20"/>
    <n v="40"/>
    <x v="0"/>
    <x v="77"/>
    <x v="1"/>
  </r>
  <r>
    <x v="245"/>
    <x v="767"/>
    <x v="0"/>
    <x v="320"/>
    <x v="3"/>
    <x v="20"/>
    <n v="40"/>
    <x v="0"/>
    <x v="77"/>
    <x v="1"/>
  </r>
  <r>
    <x v="246"/>
    <x v="463"/>
    <x v="2"/>
    <x v="166"/>
    <x v="2"/>
    <x v="41"/>
    <n v="17"/>
    <x v="0"/>
    <x v="86"/>
    <x v="2"/>
  </r>
  <r>
    <x v="246"/>
    <x v="329"/>
    <x v="4"/>
    <x v="868"/>
    <x v="3"/>
    <x v="41"/>
    <n v="17"/>
    <x v="0"/>
    <x v="86"/>
    <x v="2"/>
  </r>
  <r>
    <x v="246"/>
    <x v="426"/>
    <x v="0"/>
    <x v="869"/>
    <x v="3"/>
    <x v="41"/>
    <n v="17"/>
    <x v="0"/>
    <x v="86"/>
    <x v="2"/>
  </r>
  <r>
    <x v="246"/>
    <x v="324"/>
    <x v="5"/>
    <x v="775"/>
    <x v="2"/>
    <x v="41"/>
    <n v="17"/>
    <x v="0"/>
    <x v="86"/>
    <x v="2"/>
  </r>
  <r>
    <x v="246"/>
    <x v="571"/>
    <x v="3"/>
    <x v="841"/>
    <x v="1"/>
    <x v="41"/>
    <n v="17"/>
    <x v="0"/>
    <x v="86"/>
    <x v="2"/>
  </r>
  <r>
    <x v="246"/>
    <x v="154"/>
    <x v="4"/>
    <x v="870"/>
    <x v="0"/>
    <x v="41"/>
    <n v="17"/>
    <x v="0"/>
    <x v="86"/>
    <x v="2"/>
  </r>
  <r>
    <x v="246"/>
    <x v="2"/>
    <x v="0"/>
    <x v="871"/>
    <x v="2"/>
    <x v="41"/>
    <n v="17"/>
    <x v="0"/>
    <x v="86"/>
    <x v="2"/>
  </r>
  <r>
    <x v="246"/>
    <x v="404"/>
    <x v="1"/>
    <x v="817"/>
    <x v="3"/>
    <x v="41"/>
    <n v="17"/>
    <x v="0"/>
    <x v="86"/>
    <x v="2"/>
  </r>
  <r>
    <x v="247"/>
    <x v="510"/>
    <x v="1"/>
    <x v="872"/>
    <x v="0"/>
    <x v="13"/>
    <n v="19"/>
    <x v="0"/>
    <x v="87"/>
    <x v="4"/>
  </r>
  <r>
    <x v="247"/>
    <x v="768"/>
    <x v="1"/>
    <x v="659"/>
    <x v="2"/>
    <x v="13"/>
    <n v="19"/>
    <x v="0"/>
    <x v="87"/>
    <x v="4"/>
  </r>
  <r>
    <x v="247"/>
    <x v="762"/>
    <x v="0"/>
    <x v="873"/>
    <x v="2"/>
    <x v="13"/>
    <n v="19"/>
    <x v="0"/>
    <x v="87"/>
    <x v="4"/>
  </r>
  <r>
    <x v="247"/>
    <x v="47"/>
    <x v="5"/>
    <x v="420"/>
    <x v="2"/>
    <x v="13"/>
    <n v="19"/>
    <x v="0"/>
    <x v="87"/>
    <x v="4"/>
  </r>
  <r>
    <x v="247"/>
    <x v="233"/>
    <x v="3"/>
    <x v="406"/>
    <x v="0"/>
    <x v="13"/>
    <n v="19"/>
    <x v="0"/>
    <x v="87"/>
    <x v="4"/>
  </r>
  <r>
    <x v="248"/>
    <x v="253"/>
    <x v="6"/>
    <x v="711"/>
    <x v="2"/>
    <x v="2"/>
    <n v="57"/>
    <x v="1"/>
    <x v="41"/>
    <x v="4"/>
  </r>
  <r>
    <x v="248"/>
    <x v="147"/>
    <x v="5"/>
    <x v="539"/>
    <x v="3"/>
    <x v="2"/>
    <n v="57"/>
    <x v="1"/>
    <x v="41"/>
    <x v="4"/>
  </r>
  <r>
    <x v="248"/>
    <x v="769"/>
    <x v="5"/>
    <x v="704"/>
    <x v="2"/>
    <x v="2"/>
    <n v="57"/>
    <x v="1"/>
    <x v="41"/>
    <x v="4"/>
  </r>
  <r>
    <x v="248"/>
    <x v="399"/>
    <x v="4"/>
    <x v="47"/>
    <x v="3"/>
    <x v="2"/>
    <n v="57"/>
    <x v="1"/>
    <x v="41"/>
    <x v="4"/>
  </r>
  <r>
    <x v="248"/>
    <x v="331"/>
    <x v="2"/>
    <x v="435"/>
    <x v="2"/>
    <x v="2"/>
    <n v="57"/>
    <x v="1"/>
    <x v="41"/>
    <x v="4"/>
  </r>
  <r>
    <x v="248"/>
    <x v="245"/>
    <x v="3"/>
    <x v="874"/>
    <x v="3"/>
    <x v="2"/>
    <n v="57"/>
    <x v="1"/>
    <x v="41"/>
    <x v="4"/>
  </r>
  <r>
    <x v="248"/>
    <x v="769"/>
    <x v="5"/>
    <x v="41"/>
    <x v="3"/>
    <x v="2"/>
    <n v="57"/>
    <x v="1"/>
    <x v="41"/>
    <x v="4"/>
  </r>
  <r>
    <x v="248"/>
    <x v="425"/>
    <x v="3"/>
    <x v="363"/>
    <x v="2"/>
    <x v="2"/>
    <n v="57"/>
    <x v="1"/>
    <x v="41"/>
    <x v="4"/>
  </r>
  <r>
    <x v="248"/>
    <x v="564"/>
    <x v="3"/>
    <x v="875"/>
    <x v="3"/>
    <x v="2"/>
    <n v="57"/>
    <x v="1"/>
    <x v="41"/>
    <x v="4"/>
  </r>
  <r>
    <x v="248"/>
    <x v="217"/>
    <x v="6"/>
    <x v="650"/>
    <x v="0"/>
    <x v="2"/>
    <n v="57"/>
    <x v="1"/>
    <x v="41"/>
    <x v="4"/>
  </r>
  <r>
    <x v="249"/>
    <x v="770"/>
    <x v="6"/>
    <x v="705"/>
    <x v="2"/>
    <x v="46"/>
    <n v="13"/>
    <x v="0"/>
    <x v="51"/>
    <x v="5"/>
  </r>
  <r>
    <x v="249"/>
    <x v="606"/>
    <x v="0"/>
    <x v="6"/>
    <x v="2"/>
    <x v="46"/>
    <n v="13"/>
    <x v="0"/>
    <x v="51"/>
    <x v="5"/>
  </r>
  <r>
    <x v="249"/>
    <x v="771"/>
    <x v="3"/>
    <x v="748"/>
    <x v="3"/>
    <x v="46"/>
    <n v="13"/>
    <x v="0"/>
    <x v="51"/>
    <x v="5"/>
  </r>
  <r>
    <x v="249"/>
    <x v="246"/>
    <x v="3"/>
    <x v="490"/>
    <x v="2"/>
    <x v="46"/>
    <n v="13"/>
    <x v="0"/>
    <x v="51"/>
    <x v="5"/>
  </r>
  <r>
    <x v="249"/>
    <x v="772"/>
    <x v="1"/>
    <x v="214"/>
    <x v="3"/>
    <x v="46"/>
    <n v="13"/>
    <x v="0"/>
    <x v="51"/>
    <x v="5"/>
  </r>
  <r>
    <x v="249"/>
    <x v="581"/>
    <x v="6"/>
    <x v="216"/>
    <x v="3"/>
    <x v="46"/>
    <n v="13"/>
    <x v="0"/>
    <x v="51"/>
    <x v="5"/>
  </r>
  <r>
    <x v="250"/>
    <x v="773"/>
    <x v="6"/>
    <x v="816"/>
    <x v="0"/>
    <x v="59"/>
    <n v="16"/>
    <x v="0"/>
    <x v="88"/>
    <x v="3"/>
  </r>
  <r>
    <x v="250"/>
    <x v="47"/>
    <x v="5"/>
    <x v="876"/>
    <x v="0"/>
    <x v="59"/>
    <n v="16"/>
    <x v="0"/>
    <x v="88"/>
    <x v="3"/>
  </r>
  <r>
    <x v="250"/>
    <x v="344"/>
    <x v="1"/>
    <x v="625"/>
    <x v="3"/>
    <x v="59"/>
    <n v="16"/>
    <x v="0"/>
    <x v="88"/>
    <x v="3"/>
  </r>
  <r>
    <x v="250"/>
    <x v="334"/>
    <x v="1"/>
    <x v="877"/>
    <x v="3"/>
    <x v="59"/>
    <n v="16"/>
    <x v="0"/>
    <x v="88"/>
    <x v="3"/>
  </r>
  <r>
    <x v="250"/>
    <x v="774"/>
    <x v="4"/>
    <x v="310"/>
    <x v="3"/>
    <x v="59"/>
    <n v="16"/>
    <x v="0"/>
    <x v="88"/>
    <x v="3"/>
  </r>
  <r>
    <x v="251"/>
    <x v="775"/>
    <x v="3"/>
    <x v="259"/>
    <x v="2"/>
    <x v="13"/>
    <n v="19"/>
    <x v="0"/>
    <x v="45"/>
    <x v="1"/>
  </r>
  <r>
    <x v="251"/>
    <x v="278"/>
    <x v="4"/>
    <x v="530"/>
    <x v="1"/>
    <x v="13"/>
    <n v="19"/>
    <x v="0"/>
    <x v="45"/>
    <x v="1"/>
  </r>
  <r>
    <x v="251"/>
    <x v="206"/>
    <x v="2"/>
    <x v="878"/>
    <x v="2"/>
    <x v="13"/>
    <n v="19"/>
    <x v="0"/>
    <x v="45"/>
    <x v="1"/>
  </r>
  <r>
    <x v="251"/>
    <x v="183"/>
    <x v="0"/>
    <x v="561"/>
    <x v="2"/>
    <x v="13"/>
    <n v="19"/>
    <x v="0"/>
    <x v="45"/>
    <x v="1"/>
  </r>
  <r>
    <x v="251"/>
    <x v="776"/>
    <x v="0"/>
    <x v="608"/>
    <x v="2"/>
    <x v="13"/>
    <n v="19"/>
    <x v="0"/>
    <x v="45"/>
    <x v="1"/>
  </r>
  <r>
    <x v="252"/>
    <x v="382"/>
    <x v="1"/>
    <x v="394"/>
    <x v="2"/>
    <x v="10"/>
    <n v="53"/>
    <x v="0"/>
    <x v="89"/>
    <x v="1"/>
  </r>
  <r>
    <x v="252"/>
    <x v="183"/>
    <x v="0"/>
    <x v="879"/>
    <x v="0"/>
    <x v="10"/>
    <n v="53"/>
    <x v="0"/>
    <x v="89"/>
    <x v="1"/>
  </r>
  <r>
    <x v="252"/>
    <x v="149"/>
    <x v="3"/>
    <x v="488"/>
    <x v="2"/>
    <x v="10"/>
    <n v="53"/>
    <x v="0"/>
    <x v="89"/>
    <x v="1"/>
  </r>
  <r>
    <x v="252"/>
    <x v="641"/>
    <x v="0"/>
    <x v="424"/>
    <x v="3"/>
    <x v="10"/>
    <n v="53"/>
    <x v="0"/>
    <x v="89"/>
    <x v="1"/>
  </r>
  <r>
    <x v="252"/>
    <x v="777"/>
    <x v="0"/>
    <x v="880"/>
    <x v="2"/>
    <x v="10"/>
    <n v="53"/>
    <x v="0"/>
    <x v="89"/>
    <x v="1"/>
  </r>
  <r>
    <x v="252"/>
    <x v="778"/>
    <x v="4"/>
    <x v="241"/>
    <x v="0"/>
    <x v="10"/>
    <n v="53"/>
    <x v="0"/>
    <x v="89"/>
    <x v="1"/>
  </r>
  <r>
    <x v="252"/>
    <x v="510"/>
    <x v="1"/>
    <x v="881"/>
    <x v="3"/>
    <x v="10"/>
    <n v="53"/>
    <x v="0"/>
    <x v="89"/>
    <x v="1"/>
  </r>
  <r>
    <x v="253"/>
    <x v="68"/>
    <x v="3"/>
    <x v="777"/>
    <x v="0"/>
    <x v="53"/>
    <n v="90"/>
    <x v="1"/>
    <x v="65"/>
    <x v="9"/>
  </r>
  <r>
    <x v="253"/>
    <x v="779"/>
    <x v="0"/>
    <x v="199"/>
    <x v="3"/>
    <x v="53"/>
    <n v="90"/>
    <x v="1"/>
    <x v="65"/>
    <x v="9"/>
  </r>
  <r>
    <x v="253"/>
    <x v="554"/>
    <x v="6"/>
    <x v="438"/>
    <x v="3"/>
    <x v="53"/>
    <n v="90"/>
    <x v="1"/>
    <x v="65"/>
    <x v="9"/>
  </r>
  <r>
    <x v="253"/>
    <x v="178"/>
    <x v="1"/>
    <x v="882"/>
    <x v="2"/>
    <x v="53"/>
    <n v="90"/>
    <x v="1"/>
    <x v="65"/>
    <x v="9"/>
  </r>
  <r>
    <x v="253"/>
    <x v="252"/>
    <x v="0"/>
    <x v="298"/>
    <x v="2"/>
    <x v="53"/>
    <n v="90"/>
    <x v="1"/>
    <x v="65"/>
    <x v="9"/>
  </r>
  <r>
    <x v="253"/>
    <x v="40"/>
    <x v="6"/>
    <x v="754"/>
    <x v="2"/>
    <x v="53"/>
    <n v="90"/>
    <x v="1"/>
    <x v="65"/>
    <x v="9"/>
  </r>
  <r>
    <x v="253"/>
    <x v="403"/>
    <x v="0"/>
    <x v="883"/>
    <x v="2"/>
    <x v="53"/>
    <n v="90"/>
    <x v="1"/>
    <x v="65"/>
    <x v="9"/>
  </r>
  <r>
    <x v="253"/>
    <x v="693"/>
    <x v="5"/>
    <x v="884"/>
    <x v="3"/>
    <x v="53"/>
    <n v="90"/>
    <x v="1"/>
    <x v="65"/>
    <x v="9"/>
  </r>
  <r>
    <x v="254"/>
    <x v="780"/>
    <x v="6"/>
    <x v="129"/>
    <x v="0"/>
    <x v="64"/>
    <n v="33"/>
    <x v="0"/>
    <x v="56"/>
    <x v="1"/>
  </r>
  <r>
    <x v="254"/>
    <x v="781"/>
    <x v="3"/>
    <x v="27"/>
    <x v="3"/>
    <x v="64"/>
    <n v="33"/>
    <x v="0"/>
    <x v="56"/>
    <x v="1"/>
  </r>
  <r>
    <x v="254"/>
    <x v="497"/>
    <x v="5"/>
    <x v="885"/>
    <x v="0"/>
    <x v="64"/>
    <n v="33"/>
    <x v="0"/>
    <x v="56"/>
    <x v="1"/>
  </r>
  <r>
    <x v="254"/>
    <x v="782"/>
    <x v="0"/>
    <x v="886"/>
    <x v="0"/>
    <x v="64"/>
    <n v="33"/>
    <x v="0"/>
    <x v="56"/>
    <x v="1"/>
  </r>
  <r>
    <x v="254"/>
    <x v="66"/>
    <x v="6"/>
    <x v="109"/>
    <x v="0"/>
    <x v="64"/>
    <n v="33"/>
    <x v="0"/>
    <x v="56"/>
    <x v="1"/>
  </r>
  <r>
    <x v="254"/>
    <x v="783"/>
    <x v="6"/>
    <x v="887"/>
    <x v="2"/>
    <x v="64"/>
    <n v="33"/>
    <x v="0"/>
    <x v="56"/>
    <x v="1"/>
  </r>
  <r>
    <x v="254"/>
    <x v="270"/>
    <x v="5"/>
    <x v="188"/>
    <x v="3"/>
    <x v="64"/>
    <n v="33"/>
    <x v="0"/>
    <x v="56"/>
    <x v="1"/>
  </r>
  <r>
    <x v="255"/>
    <x v="784"/>
    <x v="0"/>
    <x v="888"/>
    <x v="3"/>
    <x v="65"/>
    <n v="51"/>
    <x v="0"/>
    <x v="34"/>
    <x v="6"/>
  </r>
  <r>
    <x v="255"/>
    <x v="564"/>
    <x v="3"/>
    <x v="831"/>
    <x v="2"/>
    <x v="65"/>
    <n v="51"/>
    <x v="0"/>
    <x v="34"/>
    <x v="6"/>
  </r>
  <r>
    <x v="255"/>
    <x v="124"/>
    <x v="5"/>
    <x v="889"/>
    <x v="1"/>
    <x v="65"/>
    <n v="51"/>
    <x v="0"/>
    <x v="34"/>
    <x v="6"/>
  </r>
  <r>
    <x v="255"/>
    <x v="785"/>
    <x v="1"/>
    <x v="890"/>
    <x v="0"/>
    <x v="65"/>
    <n v="51"/>
    <x v="0"/>
    <x v="34"/>
    <x v="6"/>
  </r>
  <r>
    <x v="255"/>
    <x v="786"/>
    <x v="0"/>
    <x v="243"/>
    <x v="0"/>
    <x v="65"/>
    <n v="51"/>
    <x v="0"/>
    <x v="34"/>
    <x v="6"/>
  </r>
  <r>
    <x v="256"/>
    <x v="669"/>
    <x v="2"/>
    <x v="27"/>
    <x v="2"/>
    <x v="54"/>
    <n v="47"/>
    <x v="0"/>
    <x v="34"/>
    <x v="6"/>
  </r>
  <r>
    <x v="256"/>
    <x v="787"/>
    <x v="1"/>
    <x v="891"/>
    <x v="3"/>
    <x v="54"/>
    <n v="47"/>
    <x v="0"/>
    <x v="34"/>
    <x v="6"/>
  </r>
  <r>
    <x v="256"/>
    <x v="278"/>
    <x v="4"/>
    <x v="249"/>
    <x v="2"/>
    <x v="54"/>
    <n v="47"/>
    <x v="0"/>
    <x v="34"/>
    <x v="6"/>
  </r>
  <r>
    <x v="256"/>
    <x v="503"/>
    <x v="1"/>
    <x v="47"/>
    <x v="2"/>
    <x v="54"/>
    <n v="47"/>
    <x v="0"/>
    <x v="34"/>
    <x v="6"/>
  </r>
  <r>
    <x v="257"/>
    <x v="788"/>
    <x v="4"/>
    <x v="418"/>
    <x v="0"/>
    <x v="4"/>
    <n v="72"/>
    <x v="1"/>
    <x v="34"/>
    <x v="6"/>
  </r>
  <r>
    <x v="257"/>
    <x v="358"/>
    <x v="4"/>
    <x v="892"/>
    <x v="2"/>
    <x v="4"/>
    <n v="72"/>
    <x v="1"/>
    <x v="34"/>
    <x v="6"/>
  </r>
  <r>
    <x v="257"/>
    <x v="437"/>
    <x v="2"/>
    <x v="315"/>
    <x v="3"/>
    <x v="4"/>
    <n v="72"/>
    <x v="1"/>
    <x v="34"/>
    <x v="6"/>
  </r>
  <r>
    <x v="257"/>
    <x v="325"/>
    <x v="0"/>
    <x v="166"/>
    <x v="0"/>
    <x v="4"/>
    <n v="72"/>
    <x v="1"/>
    <x v="34"/>
    <x v="6"/>
  </r>
  <r>
    <x v="257"/>
    <x v="400"/>
    <x v="0"/>
    <x v="446"/>
    <x v="3"/>
    <x v="4"/>
    <n v="72"/>
    <x v="1"/>
    <x v="34"/>
    <x v="6"/>
  </r>
  <r>
    <x v="257"/>
    <x v="789"/>
    <x v="5"/>
    <x v="356"/>
    <x v="0"/>
    <x v="4"/>
    <n v="72"/>
    <x v="1"/>
    <x v="34"/>
    <x v="6"/>
  </r>
  <r>
    <x v="258"/>
    <x v="790"/>
    <x v="0"/>
    <x v="313"/>
    <x v="2"/>
    <x v="30"/>
    <n v="12"/>
    <x v="0"/>
    <x v="48"/>
    <x v="7"/>
  </r>
  <r>
    <x v="259"/>
    <x v="320"/>
    <x v="1"/>
    <x v="638"/>
    <x v="1"/>
    <x v="17"/>
    <n v="15"/>
    <x v="0"/>
    <x v="36"/>
    <x v="0"/>
  </r>
  <r>
    <x v="259"/>
    <x v="640"/>
    <x v="2"/>
    <x v="893"/>
    <x v="1"/>
    <x v="17"/>
    <n v="15"/>
    <x v="0"/>
    <x v="36"/>
    <x v="0"/>
  </r>
  <r>
    <x v="259"/>
    <x v="368"/>
    <x v="0"/>
    <x v="865"/>
    <x v="3"/>
    <x v="17"/>
    <n v="15"/>
    <x v="0"/>
    <x v="36"/>
    <x v="0"/>
  </r>
  <r>
    <x v="259"/>
    <x v="791"/>
    <x v="5"/>
    <x v="894"/>
    <x v="0"/>
    <x v="17"/>
    <n v="15"/>
    <x v="0"/>
    <x v="36"/>
    <x v="0"/>
  </r>
  <r>
    <x v="259"/>
    <x v="792"/>
    <x v="1"/>
    <x v="895"/>
    <x v="3"/>
    <x v="17"/>
    <n v="15"/>
    <x v="0"/>
    <x v="36"/>
    <x v="0"/>
  </r>
  <r>
    <x v="259"/>
    <x v="793"/>
    <x v="1"/>
    <x v="896"/>
    <x v="0"/>
    <x v="17"/>
    <n v="15"/>
    <x v="0"/>
    <x v="36"/>
    <x v="0"/>
  </r>
  <r>
    <x v="260"/>
    <x v="205"/>
    <x v="2"/>
    <x v="897"/>
    <x v="3"/>
    <x v="5"/>
    <n v="22"/>
    <x v="0"/>
    <x v="75"/>
    <x v="3"/>
  </r>
  <r>
    <x v="260"/>
    <x v="794"/>
    <x v="6"/>
    <x v="839"/>
    <x v="0"/>
    <x v="5"/>
    <n v="22"/>
    <x v="0"/>
    <x v="75"/>
    <x v="3"/>
  </r>
  <r>
    <x v="260"/>
    <x v="295"/>
    <x v="0"/>
    <x v="172"/>
    <x v="2"/>
    <x v="5"/>
    <n v="22"/>
    <x v="0"/>
    <x v="75"/>
    <x v="3"/>
  </r>
  <r>
    <x v="260"/>
    <x v="676"/>
    <x v="0"/>
    <x v="343"/>
    <x v="2"/>
    <x v="5"/>
    <n v="22"/>
    <x v="0"/>
    <x v="75"/>
    <x v="3"/>
  </r>
  <r>
    <x v="260"/>
    <x v="571"/>
    <x v="3"/>
    <x v="457"/>
    <x v="2"/>
    <x v="5"/>
    <n v="22"/>
    <x v="0"/>
    <x v="75"/>
    <x v="3"/>
  </r>
  <r>
    <x v="261"/>
    <x v="297"/>
    <x v="6"/>
    <x v="898"/>
    <x v="2"/>
    <x v="50"/>
    <n v="22"/>
    <x v="0"/>
    <x v="90"/>
    <x v="4"/>
  </r>
  <r>
    <x v="261"/>
    <x v="789"/>
    <x v="5"/>
    <x v="737"/>
    <x v="3"/>
    <x v="50"/>
    <n v="22"/>
    <x v="0"/>
    <x v="90"/>
    <x v="4"/>
  </r>
  <r>
    <x v="261"/>
    <x v="327"/>
    <x v="2"/>
    <x v="719"/>
    <x v="3"/>
    <x v="50"/>
    <n v="22"/>
    <x v="0"/>
    <x v="90"/>
    <x v="4"/>
  </r>
  <r>
    <x v="262"/>
    <x v="767"/>
    <x v="0"/>
    <x v="10"/>
    <x v="2"/>
    <x v="57"/>
    <n v="14"/>
    <x v="0"/>
    <x v="91"/>
    <x v="3"/>
  </r>
  <r>
    <x v="262"/>
    <x v="605"/>
    <x v="0"/>
    <x v="544"/>
    <x v="2"/>
    <x v="57"/>
    <n v="14"/>
    <x v="0"/>
    <x v="91"/>
    <x v="3"/>
  </r>
  <r>
    <x v="262"/>
    <x v="149"/>
    <x v="3"/>
    <x v="874"/>
    <x v="3"/>
    <x v="57"/>
    <n v="14"/>
    <x v="0"/>
    <x v="91"/>
    <x v="3"/>
  </r>
  <r>
    <x v="262"/>
    <x v="631"/>
    <x v="0"/>
    <x v="867"/>
    <x v="2"/>
    <x v="57"/>
    <n v="14"/>
    <x v="0"/>
    <x v="91"/>
    <x v="3"/>
  </r>
  <r>
    <x v="262"/>
    <x v="795"/>
    <x v="5"/>
    <x v="899"/>
    <x v="2"/>
    <x v="57"/>
    <n v="14"/>
    <x v="0"/>
    <x v="91"/>
    <x v="3"/>
  </r>
  <r>
    <x v="263"/>
    <x v="560"/>
    <x v="4"/>
    <x v="117"/>
    <x v="2"/>
    <x v="45"/>
    <n v="28"/>
    <x v="0"/>
    <x v="42"/>
    <x v="0"/>
  </r>
  <r>
    <x v="263"/>
    <x v="796"/>
    <x v="2"/>
    <x v="30"/>
    <x v="0"/>
    <x v="45"/>
    <n v="28"/>
    <x v="0"/>
    <x v="42"/>
    <x v="0"/>
  </r>
  <r>
    <x v="263"/>
    <x v="797"/>
    <x v="3"/>
    <x v="384"/>
    <x v="0"/>
    <x v="45"/>
    <n v="28"/>
    <x v="0"/>
    <x v="42"/>
    <x v="0"/>
  </r>
  <r>
    <x v="263"/>
    <x v="93"/>
    <x v="1"/>
    <x v="586"/>
    <x v="2"/>
    <x v="45"/>
    <n v="28"/>
    <x v="0"/>
    <x v="42"/>
    <x v="0"/>
  </r>
  <r>
    <x v="263"/>
    <x v="798"/>
    <x v="2"/>
    <x v="658"/>
    <x v="2"/>
    <x v="45"/>
    <n v="28"/>
    <x v="0"/>
    <x v="42"/>
    <x v="0"/>
  </r>
  <r>
    <x v="263"/>
    <x v="643"/>
    <x v="4"/>
    <x v="289"/>
    <x v="0"/>
    <x v="45"/>
    <n v="28"/>
    <x v="0"/>
    <x v="42"/>
    <x v="0"/>
  </r>
  <r>
    <x v="263"/>
    <x v="199"/>
    <x v="0"/>
    <x v="803"/>
    <x v="3"/>
    <x v="45"/>
    <n v="28"/>
    <x v="0"/>
    <x v="42"/>
    <x v="0"/>
  </r>
  <r>
    <x v="264"/>
    <x v="78"/>
    <x v="2"/>
    <x v="655"/>
    <x v="2"/>
    <x v="18"/>
    <n v="87"/>
    <x v="1"/>
    <x v="40"/>
    <x v="3"/>
  </r>
  <r>
    <x v="264"/>
    <x v="446"/>
    <x v="6"/>
    <x v="219"/>
    <x v="3"/>
    <x v="18"/>
    <n v="87"/>
    <x v="1"/>
    <x v="40"/>
    <x v="3"/>
  </r>
  <r>
    <x v="264"/>
    <x v="101"/>
    <x v="2"/>
    <x v="16"/>
    <x v="2"/>
    <x v="18"/>
    <n v="87"/>
    <x v="1"/>
    <x v="40"/>
    <x v="3"/>
  </r>
  <r>
    <x v="264"/>
    <x v="217"/>
    <x v="6"/>
    <x v="737"/>
    <x v="3"/>
    <x v="18"/>
    <n v="87"/>
    <x v="1"/>
    <x v="40"/>
    <x v="3"/>
  </r>
  <r>
    <x v="264"/>
    <x v="60"/>
    <x v="1"/>
    <x v="861"/>
    <x v="3"/>
    <x v="18"/>
    <n v="87"/>
    <x v="1"/>
    <x v="40"/>
    <x v="3"/>
  </r>
  <r>
    <x v="264"/>
    <x v="6"/>
    <x v="4"/>
    <x v="433"/>
    <x v="2"/>
    <x v="18"/>
    <n v="87"/>
    <x v="1"/>
    <x v="40"/>
    <x v="3"/>
  </r>
  <r>
    <x v="264"/>
    <x v="212"/>
    <x v="1"/>
    <x v="815"/>
    <x v="2"/>
    <x v="18"/>
    <n v="87"/>
    <x v="1"/>
    <x v="40"/>
    <x v="3"/>
  </r>
  <r>
    <x v="264"/>
    <x v="423"/>
    <x v="3"/>
    <x v="470"/>
    <x v="0"/>
    <x v="18"/>
    <n v="87"/>
    <x v="1"/>
    <x v="40"/>
    <x v="3"/>
  </r>
  <r>
    <x v="265"/>
    <x v="515"/>
    <x v="0"/>
    <x v="132"/>
    <x v="0"/>
    <x v="35"/>
    <n v="97"/>
    <x v="1"/>
    <x v="87"/>
    <x v="4"/>
  </r>
  <r>
    <x v="265"/>
    <x v="176"/>
    <x v="0"/>
    <x v="261"/>
    <x v="0"/>
    <x v="35"/>
    <n v="97"/>
    <x v="1"/>
    <x v="87"/>
    <x v="4"/>
  </r>
  <r>
    <x v="265"/>
    <x v="621"/>
    <x v="5"/>
    <x v="75"/>
    <x v="2"/>
    <x v="35"/>
    <n v="97"/>
    <x v="1"/>
    <x v="87"/>
    <x v="4"/>
  </r>
  <r>
    <x v="265"/>
    <x v="265"/>
    <x v="5"/>
    <x v="900"/>
    <x v="2"/>
    <x v="35"/>
    <n v="97"/>
    <x v="1"/>
    <x v="87"/>
    <x v="4"/>
  </r>
  <r>
    <x v="265"/>
    <x v="799"/>
    <x v="0"/>
    <x v="500"/>
    <x v="2"/>
    <x v="35"/>
    <n v="97"/>
    <x v="1"/>
    <x v="87"/>
    <x v="4"/>
  </r>
  <r>
    <x v="266"/>
    <x v="800"/>
    <x v="3"/>
    <x v="901"/>
    <x v="2"/>
    <x v="33"/>
    <n v="27"/>
    <x v="0"/>
    <x v="31"/>
    <x v="7"/>
  </r>
  <r>
    <x v="266"/>
    <x v="134"/>
    <x v="4"/>
    <x v="902"/>
    <x v="1"/>
    <x v="33"/>
    <n v="27"/>
    <x v="0"/>
    <x v="31"/>
    <x v="7"/>
  </r>
  <r>
    <x v="266"/>
    <x v="772"/>
    <x v="1"/>
    <x v="70"/>
    <x v="2"/>
    <x v="33"/>
    <n v="27"/>
    <x v="0"/>
    <x v="31"/>
    <x v="7"/>
  </r>
  <r>
    <x v="266"/>
    <x v="801"/>
    <x v="3"/>
    <x v="536"/>
    <x v="3"/>
    <x v="33"/>
    <n v="27"/>
    <x v="0"/>
    <x v="31"/>
    <x v="7"/>
  </r>
  <r>
    <x v="266"/>
    <x v="139"/>
    <x v="0"/>
    <x v="903"/>
    <x v="2"/>
    <x v="33"/>
    <n v="27"/>
    <x v="0"/>
    <x v="31"/>
    <x v="7"/>
  </r>
  <r>
    <x v="266"/>
    <x v="86"/>
    <x v="2"/>
    <x v="806"/>
    <x v="3"/>
    <x v="33"/>
    <n v="27"/>
    <x v="0"/>
    <x v="31"/>
    <x v="7"/>
  </r>
  <r>
    <x v="266"/>
    <x v="802"/>
    <x v="2"/>
    <x v="73"/>
    <x v="0"/>
    <x v="33"/>
    <n v="27"/>
    <x v="0"/>
    <x v="31"/>
    <x v="7"/>
  </r>
  <r>
    <x v="266"/>
    <x v="391"/>
    <x v="6"/>
    <x v="904"/>
    <x v="1"/>
    <x v="33"/>
    <n v="27"/>
    <x v="0"/>
    <x v="31"/>
    <x v="7"/>
  </r>
  <r>
    <x v="266"/>
    <x v="788"/>
    <x v="4"/>
    <x v="905"/>
    <x v="1"/>
    <x v="33"/>
    <n v="27"/>
    <x v="0"/>
    <x v="31"/>
    <x v="7"/>
  </r>
  <r>
    <x v="266"/>
    <x v="117"/>
    <x v="2"/>
    <x v="834"/>
    <x v="1"/>
    <x v="33"/>
    <n v="27"/>
    <x v="0"/>
    <x v="31"/>
    <x v="7"/>
  </r>
  <r>
    <x v="267"/>
    <x v="803"/>
    <x v="6"/>
    <x v="906"/>
    <x v="2"/>
    <x v="36"/>
    <n v="41"/>
    <x v="0"/>
    <x v="92"/>
    <x v="6"/>
  </r>
  <r>
    <x v="267"/>
    <x v="321"/>
    <x v="6"/>
    <x v="391"/>
    <x v="0"/>
    <x v="36"/>
    <n v="41"/>
    <x v="0"/>
    <x v="92"/>
    <x v="6"/>
  </r>
  <r>
    <x v="267"/>
    <x v="14"/>
    <x v="0"/>
    <x v="321"/>
    <x v="3"/>
    <x v="36"/>
    <n v="41"/>
    <x v="0"/>
    <x v="92"/>
    <x v="6"/>
  </r>
  <r>
    <x v="267"/>
    <x v="54"/>
    <x v="4"/>
    <x v="346"/>
    <x v="3"/>
    <x v="36"/>
    <n v="41"/>
    <x v="0"/>
    <x v="92"/>
    <x v="6"/>
  </r>
  <r>
    <x v="267"/>
    <x v="78"/>
    <x v="2"/>
    <x v="411"/>
    <x v="2"/>
    <x v="36"/>
    <n v="41"/>
    <x v="0"/>
    <x v="92"/>
    <x v="6"/>
  </r>
  <r>
    <x v="268"/>
    <x v="403"/>
    <x v="0"/>
    <x v="665"/>
    <x v="0"/>
    <x v="35"/>
    <n v="10"/>
    <x v="0"/>
    <x v="53"/>
    <x v="0"/>
  </r>
  <r>
    <x v="268"/>
    <x v="233"/>
    <x v="3"/>
    <x v="907"/>
    <x v="3"/>
    <x v="35"/>
    <n v="10"/>
    <x v="0"/>
    <x v="53"/>
    <x v="0"/>
  </r>
  <r>
    <x v="268"/>
    <x v="804"/>
    <x v="2"/>
    <x v="908"/>
    <x v="2"/>
    <x v="35"/>
    <n v="10"/>
    <x v="0"/>
    <x v="53"/>
    <x v="0"/>
  </r>
  <r>
    <x v="269"/>
    <x v="246"/>
    <x v="3"/>
    <x v="616"/>
    <x v="0"/>
    <x v="46"/>
    <n v="14"/>
    <x v="0"/>
    <x v="78"/>
    <x v="0"/>
  </r>
  <r>
    <x v="269"/>
    <x v="82"/>
    <x v="0"/>
    <x v="256"/>
    <x v="0"/>
    <x v="46"/>
    <n v="14"/>
    <x v="0"/>
    <x v="78"/>
    <x v="0"/>
  </r>
  <r>
    <x v="269"/>
    <x v="805"/>
    <x v="2"/>
    <x v="709"/>
    <x v="3"/>
    <x v="46"/>
    <n v="14"/>
    <x v="0"/>
    <x v="78"/>
    <x v="0"/>
  </r>
  <r>
    <x v="269"/>
    <x v="70"/>
    <x v="5"/>
    <x v="909"/>
    <x v="2"/>
    <x v="46"/>
    <n v="14"/>
    <x v="0"/>
    <x v="78"/>
    <x v="0"/>
  </r>
  <r>
    <x v="269"/>
    <x v="806"/>
    <x v="4"/>
    <x v="485"/>
    <x v="0"/>
    <x v="46"/>
    <n v="14"/>
    <x v="0"/>
    <x v="78"/>
    <x v="0"/>
  </r>
  <r>
    <x v="269"/>
    <x v="260"/>
    <x v="5"/>
    <x v="262"/>
    <x v="2"/>
    <x v="46"/>
    <n v="14"/>
    <x v="0"/>
    <x v="78"/>
    <x v="0"/>
  </r>
  <r>
    <x v="269"/>
    <x v="807"/>
    <x v="6"/>
    <x v="910"/>
    <x v="0"/>
    <x v="46"/>
    <n v="14"/>
    <x v="0"/>
    <x v="78"/>
    <x v="0"/>
  </r>
  <r>
    <x v="269"/>
    <x v="372"/>
    <x v="5"/>
    <x v="911"/>
    <x v="2"/>
    <x v="46"/>
    <n v="14"/>
    <x v="0"/>
    <x v="78"/>
    <x v="0"/>
  </r>
  <r>
    <x v="270"/>
    <x v="393"/>
    <x v="0"/>
    <x v="40"/>
    <x v="2"/>
    <x v="39"/>
    <n v="58"/>
    <x v="1"/>
    <x v="34"/>
    <x v="6"/>
  </r>
  <r>
    <x v="270"/>
    <x v="621"/>
    <x v="5"/>
    <x v="25"/>
    <x v="0"/>
    <x v="39"/>
    <n v="58"/>
    <x v="1"/>
    <x v="34"/>
    <x v="6"/>
  </r>
  <r>
    <x v="270"/>
    <x v="808"/>
    <x v="4"/>
    <x v="261"/>
    <x v="0"/>
    <x v="39"/>
    <n v="58"/>
    <x v="1"/>
    <x v="34"/>
    <x v="6"/>
  </r>
  <r>
    <x v="270"/>
    <x v="662"/>
    <x v="1"/>
    <x v="392"/>
    <x v="1"/>
    <x v="39"/>
    <n v="58"/>
    <x v="1"/>
    <x v="34"/>
    <x v="6"/>
  </r>
  <r>
    <x v="270"/>
    <x v="435"/>
    <x v="6"/>
    <x v="912"/>
    <x v="1"/>
    <x v="39"/>
    <n v="58"/>
    <x v="1"/>
    <x v="34"/>
    <x v="6"/>
  </r>
  <r>
    <x v="270"/>
    <x v="181"/>
    <x v="6"/>
    <x v="780"/>
    <x v="0"/>
    <x v="39"/>
    <n v="58"/>
    <x v="1"/>
    <x v="34"/>
    <x v="6"/>
  </r>
  <r>
    <x v="270"/>
    <x v="809"/>
    <x v="6"/>
    <x v="410"/>
    <x v="3"/>
    <x v="39"/>
    <n v="58"/>
    <x v="1"/>
    <x v="34"/>
    <x v="6"/>
  </r>
  <r>
    <x v="271"/>
    <x v="810"/>
    <x v="3"/>
    <x v="128"/>
    <x v="3"/>
    <x v="66"/>
    <n v="54"/>
    <x v="0"/>
    <x v="34"/>
    <x v="6"/>
  </r>
  <r>
    <x v="271"/>
    <x v="811"/>
    <x v="1"/>
    <x v="411"/>
    <x v="3"/>
    <x v="66"/>
    <n v="54"/>
    <x v="0"/>
    <x v="34"/>
    <x v="6"/>
  </r>
  <r>
    <x v="271"/>
    <x v="560"/>
    <x v="4"/>
    <x v="128"/>
    <x v="3"/>
    <x v="66"/>
    <n v="54"/>
    <x v="0"/>
    <x v="34"/>
    <x v="6"/>
  </r>
  <r>
    <x v="271"/>
    <x v="812"/>
    <x v="3"/>
    <x v="913"/>
    <x v="3"/>
    <x v="66"/>
    <n v="54"/>
    <x v="0"/>
    <x v="34"/>
    <x v="6"/>
  </r>
  <r>
    <x v="271"/>
    <x v="183"/>
    <x v="0"/>
    <x v="914"/>
    <x v="2"/>
    <x v="66"/>
    <n v="54"/>
    <x v="0"/>
    <x v="34"/>
    <x v="6"/>
  </r>
  <r>
    <x v="271"/>
    <x v="646"/>
    <x v="4"/>
    <x v="789"/>
    <x v="0"/>
    <x v="66"/>
    <n v="54"/>
    <x v="0"/>
    <x v="34"/>
    <x v="6"/>
  </r>
  <r>
    <x v="271"/>
    <x v="813"/>
    <x v="6"/>
    <x v="915"/>
    <x v="3"/>
    <x v="66"/>
    <n v="54"/>
    <x v="0"/>
    <x v="34"/>
    <x v="6"/>
  </r>
  <r>
    <x v="271"/>
    <x v="524"/>
    <x v="1"/>
    <x v="32"/>
    <x v="3"/>
    <x v="66"/>
    <n v="54"/>
    <x v="0"/>
    <x v="34"/>
    <x v="6"/>
  </r>
  <r>
    <x v="271"/>
    <x v="775"/>
    <x v="3"/>
    <x v="726"/>
    <x v="1"/>
    <x v="66"/>
    <n v="54"/>
    <x v="0"/>
    <x v="34"/>
    <x v="6"/>
  </r>
  <r>
    <x v="271"/>
    <x v="814"/>
    <x v="1"/>
    <x v="746"/>
    <x v="3"/>
    <x v="66"/>
    <n v="54"/>
    <x v="0"/>
    <x v="34"/>
    <x v="6"/>
  </r>
  <r>
    <x v="272"/>
    <x v="815"/>
    <x v="6"/>
    <x v="810"/>
    <x v="3"/>
    <x v="29"/>
    <n v="12"/>
    <x v="0"/>
    <x v="48"/>
    <x v="7"/>
  </r>
  <r>
    <x v="272"/>
    <x v="816"/>
    <x v="5"/>
    <x v="643"/>
    <x v="0"/>
    <x v="29"/>
    <n v="12"/>
    <x v="0"/>
    <x v="48"/>
    <x v="7"/>
  </r>
  <r>
    <x v="272"/>
    <x v="371"/>
    <x v="1"/>
    <x v="565"/>
    <x v="3"/>
    <x v="29"/>
    <n v="12"/>
    <x v="0"/>
    <x v="48"/>
    <x v="7"/>
  </r>
  <r>
    <x v="272"/>
    <x v="332"/>
    <x v="3"/>
    <x v="856"/>
    <x v="0"/>
    <x v="29"/>
    <n v="12"/>
    <x v="0"/>
    <x v="48"/>
    <x v="7"/>
  </r>
  <r>
    <x v="272"/>
    <x v="817"/>
    <x v="6"/>
    <x v="916"/>
    <x v="2"/>
    <x v="29"/>
    <n v="12"/>
    <x v="0"/>
    <x v="48"/>
    <x v="7"/>
  </r>
  <r>
    <x v="273"/>
    <x v="778"/>
    <x v="4"/>
    <x v="430"/>
    <x v="0"/>
    <x v="39"/>
    <n v="65"/>
    <x v="1"/>
    <x v="34"/>
    <x v="6"/>
  </r>
  <r>
    <x v="273"/>
    <x v="303"/>
    <x v="2"/>
    <x v="261"/>
    <x v="2"/>
    <x v="39"/>
    <n v="65"/>
    <x v="1"/>
    <x v="34"/>
    <x v="6"/>
  </r>
  <r>
    <x v="273"/>
    <x v="364"/>
    <x v="0"/>
    <x v="783"/>
    <x v="2"/>
    <x v="39"/>
    <n v="65"/>
    <x v="1"/>
    <x v="34"/>
    <x v="6"/>
  </r>
  <r>
    <x v="273"/>
    <x v="30"/>
    <x v="3"/>
    <x v="917"/>
    <x v="2"/>
    <x v="39"/>
    <n v="65"/>
    <x v="1"/>
    <x v="34"/>
    <x v="6"/>
  </r>
  <r>
    <x v="273"/>
    <x v="55"/>
    <x v="3"/>
    <x v="97"/>
    <x v="3"/>
    <x v="39"/>
    <n v="65"/>
    <x v="1"/>
    <x v="34"/>
    <x v="6"/>
  </r>
  <r>
    <x v="273"/>
    <x v="615"/>
    <x v="3"/>
    <x v="158"/>
    <x v="2"/>
    <x v="39"/>
    <n v="65"/>
    <x v="1"/>
    <x v="34"/>
    <x v="6"/>
  </r>
  <r>
    <x v="273"/>
    <x v="295"/>
    <x v="0"/>
    <x v="609"/>
    <x v="3"/>
    <x v="39"/>
    <n v="65"/>
    <x v="1"/>
    <x v="34"/>
    <x v="6"/>
  </r>
  <r>
    <x v="273"/>
    <x v="389"/>
    <x v="5"/>
    <x v="49"/>
    <x v="2"/>
    <x v="39"/>
    <n v="65"/>
    <x v="1"/>
    <x v="34"/>
    <x v="6"/>
  </r>
  <r>
    <x v="273"/>
    <x v="818"/>
    <x v="3"/>
    <x v="617"/>
    <x v="0"/>
    <x v="39"/>
    <n v="65"/>
    <x v="1"/>
    <x v="34"/>
    <x v="6"/>
  </r>
  <r>
    <x v="274"/>
    <x v="81"/>
    <x v="3"/>
    <x v="918"/>
    <x v="0"/>
    <x v="14"/>
    <n v="12"/>
    <x v="0"/>
    <x v="40"/>
    <x v="3"/>
  </r>
  <r>
    <x v="274"/>
    <x v="274"/>
    <x v="3"/>
    <x v="911"/>
    <x v="3"/>
    <x v="14"/>
    <n v="12"/>
    <x v="0"/>
    <x v="40"/>
    <x v="3"/>
  </r>
  <r>
    <x v="274"/>
    <x v="673"/>
    <x v="3"/>
    <x v="15"/>
    <x v="2"/>
    <x v="14"/>
    <n v="12"/>
    <x v="0"/>
    <x v="40"/>
    <x v="3"/>
  </r>
  <r>
    <x v="274"/>
    <x v="143"/>
    <x v="3"/>
    <x v="202"/>
    <x v="3"/>
    <x v="14"/>
    <n v="12"/>
    <x v="0"/>
    <x v="40"/>
    <x v="3"/>
  </r>
  <r>
    <x v="275"/>
    <x v="67"/>
    <x v="2"/>
    <x v="474"/>
    <x v="0"/>
    <x v="42"/>
    <n v="76"/>
    <x v="1"/>
    <x v="34"/>
    <x v="6"/>
  </r>
  <r>
    <x v="275"/>
    <x v="306"/>
    <x v="4"/>
    <x v="167"/>
    <x v="2"/>
    <x v="42"/>
    <n v="76"/>
    <x v="1"/>
    <x v="34"/>
    <x v="6"/>
  </r>
  <r>
    <x v="275"/>
    <x v="622"/>
    <x v="1"/>
    <x v="919"/>
    <x v="2"/>
    <x v="42"/>
    <n v="76"/>
    <x v="1"/>
    <x v="34"/>
    <x v="6"/>
  </r>
  <r>
    <x v="275"/>
    <x v="80"/>
    <x v="5"/>
    <x v="920"/>
    <x v="1"/>
    <x v="42"/>
    <n v="76"/>
    <x v="1"/>
    <x v="34"/>
    <x v="6"/>
  </r>
  <r>
    <x v="275"/>
    <x v="26"/>
    <x v="0"/>
    <x v="921"/>
    <x v="2"/>
    <x v="42"/>
    <n v="76"/>
    <x v="1"/>
    <x v="34"/>
    <x v="6"/>
  </r>
  <r>
    <x v="275"/>
    <x v="469"/>
    <x v="2"/>
    <x v="6"/>
    <x v="3"/>
    <x v="42"/>
    <n v="76"/>
    <x v="1"/>
    <x v="34"/>
    <x v="6"/>
  </r>
  <r>
    <x v="275"/>
    <x v="712"/>
    <x v="3"/>
    <x v="908"/>
    <x v="0"/>
    <x v="42"/>
    <n v="76"/>
    <x v="1"/>
    <x v="34"/>
    <x v="6"/>
  </r>
  <r>
    <x v="275"/>
    <x v="102"/>
    <x v="0"/>
    <x v="768"/>
    <x v="3"/>
    <x v="42"/>
    <n v="76"/>
    <x v="1"/>
    <x v="34"/>
    <x v="6"/>
  </r>
  <r>
    <x v="275"/>
    <x v="162"/>
    <x v="2"/>
    <x v="359"/>
    <x v="2"/>
    <x v="42"/>
    <n v="76"/>
    <x v="1"/>
    <x v="34"/>
    <x v="6"/>
  </r>
  <r>
    <x v="276"/>
    <x v="194"/>
    <x v="4"/>
    <x v="922"/>
    <x v="2"/>
    <x v="53"/>
    <n v="85"/>
    <x v="1"/>
    <x v="34"/>
    <x v="6"/>
  </r>
  <r>
    <x v="276"/>
    <x v="819"/>
    <x v="6"/>
    <x v="395"/>
    <x v="3"/>
    <x v="53"/>
    <n v="85"/>
    <x v="1"/>
    <x v="34"/>
    <x v="6"/>
  </r>
  <r>
    <x v="276"/>
    <x v="140"/>
    <x v="3"/>
    <x v="832"/>
    <x v="2"/>
    <x v="53"/>
    <n v="85"/>
    <x v="1"/>
    <x v="34"/>
    <x v="6"/>
  </r>
  <r>
    <x v="276"/>
    <x v="60"/>
    <x v="1"/>
    <x v="923"/>
    <x v="3"/>
    <x v="53"/>
    <n v="85"/>
    <x v="1"/>
    <x v="34"/>
    <x v="6"/>
  </r>
  <r>
    <x v="276"/>
    <x v="178"/>
    <x v="1"/>
    <x v="348"/>
    <x v="2"/>
    <x v="53"/>
    <n v="85"/>
    <x v="1"/>
    <x v="34"/>
    <x v="6"/>
  </r>
  <r>
    <x v="276"/>
    <x v="60"/>
    <x v="1"/>
    <x v="531"/>
    <x v="0"/>
    <x v="53"/>
    <n v="85"/>
    <x v="1"/>
    <x v="34"/>
    <x v="6"/>
  </r>
  <r>
    <x v="277"/>
    <x v="18"/>
    <x v="3"/>
    <x v="911"/>
    <x v="3"/>
    <x v="4"/>
    <n v="75"/>
    <x v="1"/>
    <x v="51"/>
    <x v="5"/>
  </r>
  <r>
    <x v="277"/>
    <x v="216"/>
    <x v="1"/>
    <x v="924"/>
    <x v="2"/>
    <x v="4"/>
    <n v="75"/>
    <x v="1"/>
    <x v="51"/>
    <x v="5"/>
  </r>
  <r>
    <x v="277"/>
    <x v="6"/>
    <x v="4"/>
    <x v="477"/>
    <x v="2"/>
    <x v="4"/>
    <n v="75"/>
    <x v="1"/>
    <x v="51"/>
    <x v="5"/>
  </r>
  <r>
    <x v="277"/>
    <x v="820"/>
    <x v="5"/>
    <x v="925"/>
    <x v="3"/>
    <x v="4"/>
    <n v="75"/>
    <x v="1"/>
    <x v="51"/>
    <x v="5"/>
  </r>
  <r>
    <x v="277"/>
    <x v="743"/>
    <x v="3"/>
    <x v="184"/>
    <x v="0"/>
    <x v="4"/>
    <n v="75"/>
    <x v="1"/>
    <x v="51"/>
    <x v="5"/>
  </r>
  <r>
    <x v="278"/>
    <x v="163"/>
    <x v="3"/>
    <x v="821"/>
    <x v="3"/>
    <x v="61"/>
    <n v="57"/>
    <x v="0"/>
    <x v="34"/>
    <x v="6"/>
  </r>
  <r>
    <x v="278"/>
    <x v="107"/>
    <x v="0"/>
    <x v="164"/>
    <x v="2"/>
    <x v="61"/>
    <n v="57"/>
    <x v="0"/>
    <x v="34"/>
    <x v="6"/>
  </r>
  <r>
    <x v="278"/>
    <x v="182"/>
    <x v="3"/>
    <x v="926"/>
    <x v="2"/>
    <x v="61"/>
    <n v="57"/>
    <x v="0"/>
    <x v="34"/>
    <x v="6"/>
  </r>
  <r>
    <x v="278"/>
    <x v="521"/>
    <x v="6"/>
    <x v="377"/>
    <x v="2"/>
    <x v="61"/>
    <n v="57"/>
    <x v="0"/>
    <x v="34"/>
    <x v="6"/>
  </r>
  <r>
    <x v="278"/>
    <x v="440"/>
    <x v="1"/>
    <x v="242"/>
    <x v="2"/>
    <x v="61"/>
    <n v="57"/>
    <x v="0"/>
    <x v="34"/>
    <x v="6"/>
  </r>
  <r>
    <x v="278"/>
    <x v="821"/>
    <x v="3"/>
    <x v="927"/>
    <x v="2"/>
    <x v="61"/>
    <n v="57"/>
    <x v="0"/>
    <x v="34"/>
    <x v="6"/>
  </r>
  <r>
    <x v="278"/>
    <x v="606"/>
    <x v="0"/>
    <x v="928"/>
    <x v="1"/>
    <x v="61"/>
    <n v="57"/>
    <x v="0"/>
    <x v="34"/>
    <x v="6"/>
  </r>
  <r>
    <x v="279"/>
    <x v="779"/>
    <x v="0"/>
    <x v="545"/>
    <x v="3"/>
    <x v="49"/>
    <n v="17"/>
    <x v="0"/>
    <x v="50"/>
    <x v="3"/>
  </r>
  <r>
    <x v="279"/>
    <x v="437"/>
    <x v="2"/>
    <x v="472"/>
    <x v="2"/>
    <x v="49"/>
    <n v="17"/>
    <x v="0"/>
    <x v="50"/>
    <x v="3"/>
  </r>
  <r>
    <x v="279"/>
    <x v="822"/>
    <x v="4"/>
    <x v="499"/>
    <x v="2"/>
    <x v="49"/>
    <n v="17"/>
    <x v="0"/>
    <x v="50"/>
    <x v="3"/>
  </r>
  <r>
    <x v="279"/>
    <x v="267"/>
    <x v="1"/>
    <x v="123"/>
    <x v="2"/>
    <x v="49"/>
    <n v="17"/>
    <x v="0"/>
    <x v="50"/>
    <x v="3"/>
  </r>
  <r>
    <x v="279"/>
    <x v="823"/>
    <x v="3"/>
    <x v="929"/>
    <x v="3"/>
    <x v="49"/>
    <n v="17"/>
    <x v="0"/>
    <x v="50"/>
    <x v="3"/>
  </r>
  <r>
    <x v="279"/>
    <x v="758"/>
    <x v="0"/>
    <x v="642"/>
    <x v="2"/>
    <x v="49"/>
    <n v="17"/>
    <x v="0"/>
    <x v="50"/>
    <x v="3"/>
  </r>
  <r>
    <x v="280"/>
    <x v="99"/>
    <x v="4"/>
    <x v="475"/>
    <x v="0"/>
    <x v="46"/>
    <n v="14"/>
    <x v="0"/>
    <x v="93"/>
    <x v="0"/>
  </r>
  <r>
    <x v="280"/>
    <x v="824"/>
    <x v="5"/>
    <x v="200"/>
    <x v="2"/>
    <x v="46"/>
    <n v="14"/>
    <x v="0"/>
    <x v="93"/>
    <x v="0"/>
  </r>
  <r>
    <x v="280"/>
    <x v="103"/>
    <x v="4"/>
    <x v="113"/>
    <x v="2"/>
    <x v="46"/>
    <n v="14"/>
    <x v="0"/>
    <x v="93"/>
    <x v="0"/>
  </r>
  <r>
    <x v="280"/>
    <x v="238"/>
    <x v="1"/>
    <x v="477"/>
    <x v="2"/>
    <x v="46"/>
    <n v="14"/>
    <x v="0"/>
    <x v="93"/>
    <x v="0"/>
  </r>
  <r>
    <x v="280"/>
    <x v="126"/>
    <x v="2"/>
    <x v="930"/>
    <x v="0"/>
    <x v="46"/>
    <n v="14"/>
    <x v="0"/>
    <x v="93"/>
    <x v="0"/>
  </r>
  <r>
    <x v="280"/>
    <x v="535"/>
    <x v="1"/>
    <x v="931"/>
    <x v="3"/>
    <x v="46"/>
    <n v="14"/>
    <x v="0"/>
    <x v="93"/>
    <x v="0"/>
  </r>
  <r>
    <x v="281"/>
    <x v="683"/>
    <x v="4"/>
    <x v="932"/>
    <x v="0"/>
    <x v="57"/>
    <n v="16"/>
    <x v="0"/>
    <x v="91"/>
    <x v="3"/>
  </r>
  <r>
    <x v="281"/>
    <x v="68"/>
    <x v="3"/>
    <x v="83"/>
    <x v="3"/>
    <x v="57"/>
    <n v="16"/>
    <x v="0"/>
    <x v="91"/>
    <x v="3"/>
  </r>
  <r>
    <x v="281"/>
    <x v="621"/>
    <x v="5"/>
    <x v="933"/>
    <x v="3"/>
    <x v="57"/>
    <n v="16"/>
    <x v="0"/>
    <x v="91"/>
    <x v="3"/>
  </r>
  <r>
    <x v="282"/>
    <x v="393"/>
    <x v="0"/>
    <x v="327"/>
    <x v="0"/>
    <x v="56"/>
    <n v="20"/>
    <x v="0"/>
    <x v="36"/>
    <x v="0"/>
  </r>
  <r>
    <x v="282"/>
    <x v="296"/>
    <x v="1"/>
    <x v="234"/>
    <x v="0"/>
    <x v="56"/>
    <n v="20"/>
    <x v="0"/>
    <x v="36"/>
    <x v="0"/>
  </r>
  <r>
    <x v="282"/>
    <x v="325"/>
    <x v="0"/>
    <x v="934"/>
    <x v="2"/>
    <x v="56"/>
    <n v="20"/>
    <x v="0"/>
    <x v="36"/>
    <x v="0"/>
  </r>
  <r>
    <x v="282"/>
    <x v="160"/>
    <x v="2"/>
    <x v="515"/>
    <x v="3"/>
    <x v="56"/>
    <n v="20"/>
    <x v="0"/>
    <x v="36"/>
    <x v="0"/>
  </r>
  <r>
    <x v="282"/>
    <x v="825"/>
    <x v="6"/>
    <x v="55"/>
    <x v="2"/>
    <x v="56"/>
    <n v="20"/>
    <x v="0"/>
    <x v="36"/>
    <x v="0"/>
  </r>
  <r>
    <x v="283"/>
    <x v="571"/>
    <x v="3"/>
    <x v="806"/>
    <x v="0"/>
    <x v="59"/>
    <n v="17"/>
    <x v="0"/>
    <x v="36"/>
    <x v="0"/>
  </r>
  <r>
    <x v="283"/>
    <x v="15"/>
    <x v="0"/>
    <x v="736"/>
    <x v="3"/>
    <x v="59"/>
    <n v="17"/>
    <x v="0"/>
    <x v="36"/>
    <x v="0"/>
  </r>
  <r>
    <x v="283"/>
    <x v="6"/>
    <x v="4"/>
    <x v="210"/>
    <x v="0"/>
    <x v="59"/>
    <n v="17"/>
    <x v="0"/>
    <x v="36"/>
    <x v="0"/>
  </r>
  <r>
    <x v="283"/>
    <x v="164"/>
    <x v="5"/>
    <x v="619"/>
    <x v="2"/>
    <x v="59"/>
    <n v="17"/>
    <x v="0"/>
    <x v="36"/>
    <x v="0"/>
  </r>
  <r>
    <x v="283"/>
    <x v="135"/>
    <x v="3"/>
    <x v="552"/>
    <x v="1"/>
    <x v="59"/>
    <n v="17"/>
    <x v="0"/>
    <x v="36"/>
    <x v="0"/>
  </r>
  <r>
    <x v="283"/>
    <x v="447"/>
    <x v="5"/>
    <x v="865"/>
    <x v="2"/>
    <x v="59"/>
    <n v="17"/>
    <x v="0"/>
    <x v="36"/>
    <x v="0"/>
  </r>
  <r>
    <x v="284"/>
    <x v="826"/>
    <x v="4"/>
    <x v="244"/>
    <x v="2"/>
    <x v="41"/>
    <n v="17"/>
    <x v="0"/>
    <x v="94"/>
    <x v="2"/>
  </r>
  <r>
    <x v="284"/>
    <x v="435"/>
    <x v="6"/>
    <x v="580"/>
    <x v="1"/>
    <x v="41"/>
    <n v="17"/>
    <x v="0"/>
    <x v="94"/>
    <x v="2"/>
  </r>
  <r>
    <x v="284"/>
    <x v="295"/>
    <x v="0"/>
    <x v="577"/>
    <x v="2"/>
    <x v="41"/>
    <n v="17"/>
    <x v="0"/>
    <x v="94"/>
    <x v="2"/>
  </r>
  <r>
    <x v="284"/>
    <x v="124"/>
    <x v="5"/>
    <x v="423"/>
    <x v="1"/>
    <x v="41"/>
    <n v="17"/>
    <x v="0"/>
    <x v="94"/>
    <x v="2"/>
  </r>
  <r>
    <x v="284"/>
    <x v="780"/>
    <x v="6"/>
    <x v="141"/>
    <x v="0"/>
    <x v="41"/>
    <n v="17"/>
    <x v="0"/>
    <x v="94"/>
    <x v="2"/>
  </r>
  <r>
    <x v="284"/>
    <x v="278"/>
    <x v="4"/>
    <x v="468"/>
    <x v="0"/>
    <x v="41"/>
    <n v="17"/>
    <x v="0"/>
    <x v="94"/>
    <x v="2"/>
  </r>
  <r>
    <x v="284"/>
    <x v="178"/>
    <x v="1"/>
    <x v="935"/>
    <x v="0"/>
    <x v="41"/>
    <n v="17"/>
    <x v="0"/>
    <x v="94"/>
    <x v="2"/>
  </r>
  <r>
    <x v="284"/>
    <x v="488"/>
    <x v="4"/>
    <x v="228"/>
    <x v="1"/>
    <x v="41"/>
    <n v="17"/>
    <x v="0"/>
    <x v="94"/>
    <x v="2"/>
  </r>
  <r>
    <x v="285"/>
    <x v="369"/>
    <x v="4"/>
    <x v="826"/>
    <x v="0"/>
    <x v="7"/>
    <n v="30"/>
    <x v="0"/>
    <x v="95"/>
    <x v="8"/>
  </r>
  <r>
    <x v="285"/>
    <x v="9"/>
    <x v="5"/>
    <x v="179"/>
    <x v="2"/>
    <x v="7"/>
    <n v="30"/>
    <x v="0"/>
    <x v="95"/>
    <x v="8"/>
  </r>
  <r>
    <x v="285"/>
    <x v="212"/>
    <x v="1"/>
    <x v="40"/>
    <x v="2"/>
    <x v="7"/>
    <n v="30"/>
    <x v="0"/>
    <x v="95"/>
    <x v="8"/>
  </r>
  <r>
    <x v="285"/>
    <x v="56"/>
    <x v="6"/>
    <x v="78"/>
    <x v="0"/>
    <x v="7"/>
    <n v="30"/>
    <x v="0"/>
    <x v="95"/>
    <x v="8"/>
  </r>
  <r>
    <x v="285"/>
    <x v="797"/>
    <x v="3"/>
    <x v="182"/>
    <x v="2"/>
    <x v="7"/>
    <n v="30"/>
    <x v="0"/>
    <x v="95"/>
    <x v="8"/>
  </r>
  <r>
    <x v="286"/>
    <x v="78"/>
    <x v="2"/>
    <x v="815"/>
    <x v="3"/>
    <x v="39"/>
    <n v="64"/>
    <x v="1"/>
    <x v="51"/>
    <x v="5"/>
  </r>
  <r>
    <x v="286"/>
    <x v="1"/>
    <x v="1"/>
    <x v="936"/>
    <x v="3"/>
    <x v="39"/>
    <n v="64"/>
    <x v="1"/>
    <x v="51"/>
    <x v="5"/>
  </r>
  <r>
    <x v="286"/>
    <x v="827"/>
    <x v="6"/>
    <x v="937"/>
    <x v="3"/>
    <x v="39"/>
    <n v="64"/>
    <x v="1"/>
    <x v="51"/>
    <x v="5"/>
  </r>
  <r>
    <x v="286"/>
    <x v="90"/>
    <x v="6"/>
    <x v="42"/>
    <x v="2"/>
    <x v="39"/>
    <n v="64"/>
    <x v="1"/>
    <x v="51"/>
    <x v="5"/>
  </r>
  <r>
    <x v="286"/>
    <x v="333"/>
    <x v="0"/>
    <x v="523"/>
    <x v="2"/>
    <x v="39"/>
    <n v="64"/>
    <x v="1"/>
    <x v="51"/>
    <x v="5"/>
  </r>
  <r>
    <x v="287"/>
    <x v="828"/>
    <x v="5"/>
    <x v="486"/>
    <x v="2"/>
    <x v="67"/>
    <n v="18"/>
    <x v="0"/>
    <x v="96"/>
    <x v="4"/>
  </r>
  <r>
    <x v="287"/>
    <x v="208"/>
    <x v="2"/>
    <x v="426"/>
    <x v="2"/>
    <x v="67"/>
    <n v="18"/>
    <x v="0"/>
    <x v="96"/>
    <x v="4"/>
  </r>
  <r>
    <x v="287"/>
    <x v="255"/>
    <x v="6"/>
    <x v="805"/>
    <x v="1"/>
    <x v="67"/>
    <n v="18"/>
    <x v="0"/>
    <x v="96"/>
    <x v="4"/>
  </r>
  <r>
    <x v="287"/>
    <x v="829"/>
    <x v="2"/>
    <x v="938"/>
    <x v="3"/>
    <x v="67"/>
    <n v="18"/>
    <x v="0"/>
    <x v="96"/>
    <x v="4"/>
  </r>
  <r>
    <x v="287"/>
    <x v="90"/>
    <x v="6"/>
    <x v="348"/>
    <x v="2"/>
    <x v="67"/>
    <n v="18"/>
    <x v="0"/>
    <x v="96"/>
    <x v="4"/>
  </r>
  <r>
    <x v="288"/>
    <x v="240"/>
    <x v="6"/>
    <x v="320"/>
    <x v="2"/>
    <x v="30"/>
    <n v="11"/>
    <x v="0"/>
    <x v="97"/>
    <x v="0"/>
  </r>
  <r>
    <x v="288"/>
    <x v="830"/>
    <x v="1"/>
    <x v="939"/>
    <x v="2"/>
    <x v="30"/>
    <n v="11"/>
    <x v="0"/>
    <x v="97"/>
    <x v="0"/>
  </r>
  <r>
    <x v="288"/>
    <x v="30"/>
    <x v="3"/>
    <x v="940"/>
    <x v="0"/>
    <x v="30"/>
    <n v="11"/>
    <x v="0"/>
    <x v="97"/>
    <x v="0"/>
  </r>
  <r>
    <x v="288"/>
    <x v="484"/>
    <x v="4"/>
    <x v="342"/>
    <x v="0"/>
    <x v="30"/>
    <n v="11"/>
    <x v="0"/>
    <x v="97"/>
    <x v="0"/>
  </r>
  <r>
    <x v="288"/>
    <x v="484"/>
    <x v="4"/>
    <x v="339"/>
    <x v="0"/>
    <x v="30"/>
    <n v="11"/>
    <x v="0"/>
    <x v="97"/>
    <x v="0"/>
  </r>
  <r>
    <x v="288"/>
    <x v="831"/>
    <x v="4"/>
    <x v="941"/>
    <x v="3"/>
    <x v="30"/>
    <n v="11"/>
    <x v="0"/>
    <x v="97"/>
    <x v="0"/>
  </r>
  <r>
    <x v="288"/>
    <x v="54"/>
    <x v="4"/>
    <x v="942"/>
    <x v="1"/>
    <x v="30"/>
    <n v="11"/>
    <x v="0"/>
    <x v="97"/>
    <x v="0"/>
  </r>
  <r>
    <x v="288"/>
    <x v="832"/>
    <x v="2"/>
    <x v="407"/>
    <x v="0"/>
    <x v="30"/>
    <n v="11"/>
    <x v="0"/>
    <x v="97"/>
    <x v="0"/>
  </r>
  <r>
    <x v="288"/>
    <x v="6"/>
    <x v="4"/>
    <x v="943"/>
    <x v="3"/>
    <x v="30"/>
    <n v="11"/>
    <x v="0"/>
    <x v="97"/>
    <x v="0"/>
  </r>
  <r>
    <x v="289"/>
    <x v="416"/>
    <x v="6"/>
    <x v="944"/>
    <x v="0"/>
    <x v="38"/>
    <n v="11"/>
    <x v="0"/>
    <x v="98"/>
    <x v="0"/>
  </r>
  <r>
    <x v="290"/>
    <x v="464"/>
    <x v="5"/>
    <x v="801"/>
    <x v="2"/>
    <x v="17"/>
    <n v="59"/>
    <x v="1"/>
    <x v="34"/>
    <x v="6"/>
  </r>
  <r>
    <x v="290"/>
    <x v="553"/>
    <x v="2"/>
    <x v="495"/>
    <x v="3"/>
    <x v="17"/>
    <n v="59"/>
    <x v="1"/>
    <x v="34"/>
    <x v="6"/>
  </r>
  <r>
    <x v="290"/>
    <x v="128"/>
    <x v="4"/>
    <x v="945"/>
    <x v="2"/>
    <x v="17"/>
    <n v="59"/>
    <x v="1"/>
    <x v="34"/>
    <x v="6"/>
  </r>
  <r>
    <x v="290"/>
    <x v="492"/>
    <x v="3"/>
    <x v="946"/>
    <x v="0"/>
    <x v="17"/>
    <n v="59"/>
    <x v="1"/>
    <x v="34"/>
    <x v="6"/>
  </r>
  <r>
    <x v="291"/>
    <x v="773"/>
    <x v="6"/>
    <x v="766"/>
    <x v="3"/>
    <x v="39"/>
    <n v="68"/>
    <x v="1"/>
    <x v="34"/>
    <x v="6"/>
  </r>
  <r>
    <x v="291"/>
    <x v="316"/>
    <x v="3"/>
    <x v="130"/>
    <x v="3"/>
    <x v="39"/>
    <n v="68"/>
    <x v="1"/>
    <x v="34"/>
    <x v="6"/>
  </r>
  <r>
    <x v="291"/>
    <x v="689"/>
    <x v="1"/>
    <x v="555"/>
    <x v="2"/>
    <x v="39"/>
    <n v="68"/>
    <x v="1"/>
    <x v="34"/>
    <x v="6"/>
  </r>
  <r>
    <x v="291"/>
    <x v="65"/>
    <x v="1"/>
    <x v="365"/>
    <x v="0"/>
    <x v="39"/>
    <n v="68"/>
    <x v="1"/>
    <x v="34"/>
    <x v="6"/>
  </r>
  <r>
    <x v="292"/>
    <x v="833"/>
    <x v="4"/>
    <x v="83"/>
    <x v="3"/>
    <x v="46"/>
    <n v="14"/>
    <x v="0"/>
    <x v="98"/>
    <x v="0"/>
  </r>
  <r>
    <x v="292"/>
    <x v="834"/>
    <x v="4"/>
    <x v="409"/>
    <x v="2"/>
    <x v="46"/>
    <n v="14"/>
    <x v="0"/>
    <x v="98"/>
    <x v="0"/>
  </r>
  <r>
    <x v="292"/>
    <x v="835"/>
    <x v="6"/>
    <x v="857"/>
    <x v="3"/>
    <x v="46"/>
    <n v="14"/>
    <x v="0"/>
    <x v="98"/>
    <x v="0"/>
  </r>
  <r>
    <x v="292"/>
    <x v="469"/>
    <x v="2"/>
    <x v="238"/>
    <x v="1"/>
    <x v="46"/>
    <n v="14"/>
    <x v="0"/>
    <x v="98"/>
    <x v="0"/>
  </r>
  <r>
    <x v="292"/>
    <x v="574"/>
    <x v="5"/>
    <x v="476"/>
    <x v="2"/>
    <x v="46"/>
    <n v="14"/>
    <x v="0"/>
    <x v="98"/>
    <x v="0"/>
  </r>
  <r>
    <x v="292"/>
    <x v="6"/>
    <x v="4"/>
    <x v="23"/>
    <x v="2"/>
    <x v="46"/>
    <n v="14"/>
    <x v="0"/>
    <x v="98"/>
    <x v="0"/>
  </r>
  <r>
    <x v="292"/>
    <x v="237"/>
    <x v="3"/>
    <x v="85"/>
    <x v="3"/>
    <x v="46"/>
    <n v="14"/>
    <x v="0"/>
    <x v="98"/>
    <x v="0"/>
  </r>
  <r>
    <x v="292"/>
    <x v="474"/>
    <x v="5"/>
    <x v="777"/>
    <x v="2"/>
    <x v="46"/>
    <n v="14"/>
    <x v="0"/>
    <x v="98"/>
    <x v="0"/>
  </r>
  <r>
    <x v="292"/>
    <x v="517"/>
    <x v="2"/>
    <x v="169"/>
    <x v="3"/>
    <x v="46"/>
    <n v="14"/>
    <x v="0"/>
    <x v="98"/>
    <x v="0"/>
  </r>
  <r>
    <x v="292"/>
    <x v="398"/>
    <x v="1"/>
    <x v="726"/>
    <x v="2"/>
    <x v="46"/>
    <n v="14"/>
    <x v="0"/>
    <x v="98"/>
    <x v="0"/>
  </r>
  <r>
    <x v="292"/>
    <x v="91"/>
    <x v="2"/>
    <x v="629"/>
    <x v="3"/>
    <x v="46"/>
    <n v="14"/>
    <x v="0"/>
    <x v="98"/>
    <x v="0"/>
  </r>
  <r>
    <x v="293"/>
    <x v="706"/>
    <x v="1"/>
    <x v="538"/>
    <x v="2"/>
    <x v="41"/>
    <n v="16"/>
    <x v="0"/>
    <x v="2"/>
    <x v="2"/>
  </r>
  <r>
    <x v="293"/>
    <x v="178"/>
    <x v="1"/>
    <x v="947"/>
    <x v="2"/>
    <x v="41"/>
    <n v="16"/>
    <x v="0"/>
    <x v="2"/>
    <x v="2"/>
  </r>
  <r>
    <x v="293"/>
    <x v="217"/>
    <x v="6"/>
    <x v="748"/>
    <x v="3"/>
    <x v="41"/>
    <n v="16"/>
    <x v="0"/>
    <x v="2"/>
    <x v="2"/>
  </r>
  <r>
    <x v="293"/>
    <x v="168"/>
    <x v="0"/>
    <x v="363"/>
    <x v="0"/>
    <x v="41"/>
    <n v="16"/>
    <x v="0"/>
    <x v="2"/>
    <x v="2"/>
  </r>
  <r>
    <x v="293"/>
    <x v="321"/>
    <x v="6"/>
    <x v="849"/>
    <x v="3"/>
    <x v="41"/>
    <n v="16"/>
    <x v="0"/>
    <x v="2"/>
    <x v="2"/>
  </r>
  <r>
    <x v="293"/>
    <x v="836"/>
    <x v="2"/>
    <x v="592"/>
    <x v="0"/>
    <x v="41"/>
    <n v="16"/>
    <x v="0"/>
    <x v="2"/>
    <x v="2"/>
  </r>
  <r>
    <x v="293"/>
    <x v="616"/>
    <x v="2"/>
    <x v="948"/>
    <x v="2"/>
    <x v="41"/>
    <n v="16"/>
    <x v="0"/>
    <x v="2"/>
    <x v="2"/>
  </r>
  <r>
    <x v="293"/>
    <x v="147"/>
    <x v="5"/>
    <x v="857"/>
    <x v="2"/>
    <x v="41"/>
    <n v="16"/>
    <x v="0"/>
    <x v="2"/>
    <x v="2"/>
  </r>
  <r>
    <x v="294"/>
    <x v="734"/>
    <x v="4"/>
    <x v="443"/>
    <x v="2"/>
    <x v="48"/>
    <n v="94"/>
    <x v="1"/>
    <x v="59"/>
    <x v="4"/>
  </r>
  <r>
    <x v="294"/>
    <x v="325"/>
    <x v="0"/>
    <x v="148"/>
    <x v="1"/>
    <x v="48"/>
    <n v="94"/>
    <x v="1"/>
    <x v="59"/>
    <x v="4"/>
  </r>
  <r>
    <x v="294"/>
    <x v="837"/>
    <x v="0"/>
    <x v="159"/>
    <x v="3"/>
    <x v="48"/>
    <n v="94"/>
    <x v="1"/>
    <x v="59"/>
    <x v="4"/>
  </r>
  <r>
    <x v="294"/>
    <x v="265"/>
    <x v="5"/>
    <x v="310"/>
    <x v="2"/>
    <x v="48"/>
    <n v="94"/>
    <x v="1"/>
    <x v="59"/>
    <x v="4"/>
  </r>
  <r>
    <x v="295"/>
    <x v="419"/>
    <x v="1"/>
    <x v="59"/>
    <x v="3"/>
    <x v="15"/>
    <n v="11"/>
    <x v="0"/>
    <x v="99"/>
    <x v="9"/>
  </r>
  <r>
    <x v="295"/>
    <x v="202"/>
    <x v="4"/>
    <x v="498"/>
    <x v="2"/>
    <x v="15"/>
    <n v="11"/>
    <x v="0"/>
    <x v="99"/>
    <x v="9"/>
  </r>
  <r>
    <x v="295"/>
    <x v="838"/>
    <x v="1"/>
    <x v="197"/>
    <x v="3"/>
    <x v="15"/>
    <n v="11"/>
    <x v="0"/>
    <x v="99"/>
    <x v="9"/>
  </r>
  <r>
    <x v="296"/>
    <x v="188"/>
    <x v="5"/>
    <x v="221"/>
    <x v="2"/>
    <x v="17"/>
    <n v="16"/>
    <x v="0"/>
    <x v="13"/>
    <x v="7"/>
  </r>
  <r>
    <x v="296"/>
    <x v="839"/>
    <x v="4"/>
    <x v="253"/>
    <x v="3"/>
    <x v="17"/>
    <n v="16"/>
    <x v="0"/>
    <x v="13"/>
    <x v="7"/>
  </r>
  <r>
    <x v="296"/>
    <x v="736"/>
    <x v="5"/>
    <x v="128"/>
    <x v="2"/>
    <x v="17"/>
    <n v="16"/>
    <x v="0"/>
    <x v="13"/>
    <x v="7"/>
  </r>
  <r>
    <x v="296"/>
    <x v="138"/>
    <x v="1"/>
    <x v="429"/>
    <x v="2"/>
    <x v="17"/>
    <n v="16"/>
    <x v="0"/>
    <x v="13"/>
    <x v="7"/>
  </r>
  <r>
    <x v="296"/>
    <x v="365"/>
    <x v="0"/>
    <x v="949"/>
    <x v="2"/>
    <x v="17"/>
    <n v="16"/>
    <x v="0"/>
    <x v="13"/>
    <x v="7"/>
  </r>
  <r>
    <x v="296"/>
    <x v="770"/>
    <x v="6"/>
    <x v="950"/>
    <x v="0"/>
    <x v="17"/>
    <n v="16"/>
    <x v="0"/>
    <x v="13"/>
    <x v="7"/>
  </r>
  <r>
    <x v="296"/>
    <x v="267"/>
    <x v="1"/>
    <x v="397"/>
    <x v="0"/>
    <x v="17"/>
    <n v="16"/>
    <x v="0"/>
    <x v="13"/>
    <x v="7"/>
  </r>
  <r>
    <x v="296"/>
    <x v="840"/>
    <x v="5"/>
    <x v="625"/>
    <x v="2"/>
    <x v="17"/>
    <n v="16"/>
    <x v="0"/>
    <x v="13"/>
    <x v="7"/>
  </r>
  <r>
    <x v="297"/>
    <x v="841"/>
    <x v="3"/>
    <x v="252"/>
    <x v="0"/>
    <x v="57"/>
    <n v="15"/>
    <x v="0"/>
    <x v="100"/>
    <x v="1"/>
  </r>
  <r>
    <x v="297"/>
    <x v="254"/>
    <x v="1"/>
    <x v="907"/>
    <x v="3"/>
    <x v="57"/>
    <n v="15"/>
    <x v="0"/>
    <x v="100"/>
    <x v="1"/>
  </r>
  <r>
    <x v="297"/>
    <x v="536"/>
    <x v="3"/>
    <x v="210"/>
    <x v="1"/>
    <x v="57"/>
    <n v="15"/>
    <x v="0"/>
    <x v="100"/>
    <x v="1"/>
  </r>
  <r>
    <x v="297"/>
    <x v="30"/>
    <x v="3"/>
    <x v="951"/>
    <x v="2"/>
    <x v="57"/>
    <n v="15"/>
    <x v="0"/>
    <x v="100"/>
    <x v="1"/>
  </r>
  <r>
    <x v="298"/>
    <x v="524"/>
    <x v="1"/>
    <x v="345"/>
    <x v="3"/>
    <x v="18"/>
    <n v="83"/>
    <x v="1"/>
    <x v="65"/>
    <x v="9"/>
  </r>
  <r>
    <x v="298"/>
    <x v="586"/>
    <x v="4"/>
    <x v="952"/>
    <x v="3"/>
    <x v="18"/>
    <n v="83"/>
    <x v="1"/>
    <x v="65"/>
    <x v="9"/>
  </r>
  <r>
    <x v="298"/>
    <x v="476"/>
    <x v="0"/>
    <x v="859"/>
    <x v="0"/>
    <x v="18"/>
    <n v="83"/>
    <x v="1"/>
    <x v="65"/>
    <x v="9"/>
  </r>
  <r>
    <x v="298"/>
    <x v="461"/>
    <x v="0"/>
    <x v="179"/>
    <x v="1"/>
    <x v="18"/>
    <n v="83"/>
    <x v="1"/>
    <x v="65"/>
    <x v="9"/>
  </r>
  <r>
    <x v="298"/>
    <x v="842"/>
    <x v="4"/>
    <x v="938"/>
    <x v="0"/>
    <x v="18"/>
    <n v="83"/>
    <x v="1"/>
    <x v="65"/>
    <x v="9"/>
  </r>
  <r>
    <x v="298"/>
    <x v="843"/>
    <x v="3"/>
    <x v="446"/>
    <x v="3"/>
    <x v="18"/>
    <n v="83"/>
    <x v="1"/>
    <x v="65"/>
    <x v="9"/>
  </r>
  <r>
    <x v="299"/>
    <x v="844"/>
    <x v="6"/>
    <x v="21"/>
    <x v="2"/>
    <x v="39"/>
    <n v="63"/>
    <x v="1"/>
    <x v="101"/>
    <x v="2"/>
  </r>
  <r>
    <x v="299"/>
    <x v="605"/>
    <x v="0"/>
    <x v="323"/>
    <x v="0"/>
    <x v="39"/>
    <n v="63"/>
    <x v="1"/>
    <x v="101"/>
    <x v="2"/>
  </r>
  <r>
    <x v="299"/>
    <x v="845"/>
    <x v="3"/>
    <x v="621"/>
    <x v="0"/>
    <x v="39"/>
    <n v="63"/>
    <x v="1"/>
    <x v="101"/>
    <x v="2"/>
  </r>
  <r>
    <x v="299"/>
    <x v="846"/>
    <x v="2"/>
    <x v="402"/>
    <x v="3"/>
    <x v="39"/>
    <n v="63"/>
    <x v="1"/>
    <x v="101"/>
    <x v="2"/>
  </r>
  <r>
    <x v="299"/>
    <x v="391"/>
    <x v="6"/>
    <x v="701"/>
    <x v="2"/>
    <x v="39"/>
    <n v="63"/>
    <x v="1"/>
    <x v="101"/>
    <x v="2"/>
  </r>
  <r>
    <x v="299"/>
    <x v="847"/>
    <x v="1"/>
    <x v="953"/>
    <x v="2"/>
    <x v="39"/>
    <n v="63"/>
    <x v="1"/>
    <x v="101"/>
    <x v="2"/>
  </r>
  <r>
    <x v="299"/>
    <x v="638"/>
    <x v="6"/>
    <x v="281"/>
    <x v="3"/>
    <x v="39"/>
    <n v="63"/>
    <x v="1"/>
    <x v="101"/>
    <x v="2"/>
  </r>
  <r>
    <x v="299"/>
    <x v="554"/>
    <x v="6"/>
    <x v="209"/>
    <x v="2"/>
    <x v="39"/>
    <n v="63"/>
    <x v="1"/>
    <x v="101"/>
    <x v="2"/>
  </r>
  <r>
    <x v="299"/>
    <x v="171"/>
    <x v="5"/>
    <x v="954"/>
    <x v="3"/>
    <x v="39"/>
    <n v="63"/>
    <x v="1"/>
    <x v="101"/>
    <x v="2"/>
  </r>
  <r>
    <x v="299"/>
    <x v="848"/>
    <x v="4"/>
    <x v="319"/>
    <x v="2"/>
    <x v="39"/>
    <n v="63"/>
    <x v="1"/>
    <x v="101"/>
    <x v="2"/>
  </r>
  <r>
    <x v="300"/>
    <x v="386"/>
    <x v="6"/>
    <x v="340"/>
    <x v="0"/>
    <x v="2"/>
    <n v="64"/>
    <x v="1"/>
    <x v="41"/>
    <x v="4"/>
  </r>
  <r>
    <x v="300"/>
    <x v="319"/>
    <x v="0"/>
    <x v="955"/>
    <x v="2"/>
    <x v="2"/>
    <n v="64"/>
    <x v="1"/>
    <x v="41"/>
    <x v="4"/>
  </r>
  <r>
    <x v="300"/>
    <x v="216"/>
    <x v="1"/>
    <x v="956"/>
    <x v="2"/>
    <x v="2"/>
    <n v="64"/>
    <x v="1"/>
    <x v="41"/>
    <x v="4"/>
  </r>
  <r>
    <x v="300"/>
    <x v="402"/>
    <x v="6"/>
    <x v="629"/>
    <x v="2"/>
    <x v="2"/>
    <n v="64"/>
    <x v="1"/>
    <x v="41"/>
    <x v="4"/>
  </r>
  <r>
    <x v="300"/>
    <x v="238"/>
    <x v="1"/>
    <x v="281"/>
    <x v="1"/>
    <x v="2"/>
    <n v="64"/>
    <x v="1"/>
    <x v="41"/>
    <x v="4"/>
  </r>
  <r>
    <x v="300"/>
    <x v="678"/>
    <x v="6"/>
    <x v="957"/>
    <x v="3"/>
    <x v="2"/>
    <n v="64"/>
    <x v="1"/>
    <x v="41"/>
    <x v="4"/>
  </r>
  <r>
    <x v="301"/>
    <x v="537"/>
    <x v="2"/>
    <x v="129"/>
    <x v="0"/>
    <x v="67"/>
    <n v="21"/>
    <x v="0"/>
    <x v="45"/>
    <x v="1"/>
  </r>
  <r>
    <x v="301"/>
    <x v="594"/>
    <x v="3"/>
    <x v="745"/>
    <x v="2"/>
    <x v="67"/>
    <n v="21"/>
    <x v="0"/>
    <x v="45"/>
    <x v="1"/>
  </r>
  <r>
    <x v="301"/>
    <x v="98"/>
    <x v="2"/>
    <x v="814"/>
    <x v="2"/>
    <x v="67"/>
    <n v="21"/>
    <x v="0"/>
    <x v="45"/>
    <x v="1"/>
  </r>
  <r>
    <x v="301"/>
    <x v="178"/>
    <x v="1"/>
    <x v="318"/>
    <x v="1"/>
    <x v="67"/>
    <n v="21"/>
    <x v="0"/>
    <x v="45"/>
    <x v="1"/>
  </r>
  <r>
    <x v="301"/>
    <x v="129"/>
    <x v="4"/>
    <x v="511"/>
    <x v="0"/>
    <x v="67"/>
    <n v="21"/>
    <x v="0"/>
    <x v="45"/>
    <x v="1"/>
  </r>
  <r>
    <x v="301"/>
    <x v="73"/>
    <x v="0"/>
    <x v="705"/>
    <x v="0"/>
    <x v="67"/>
    <n v="21"/>
    <x v="0"/>
    <x v="45"/>
    <x v="1"/>
  </r>
  <r>
    <x v="301"/>
    <x v="754"/>
    <x v="4"/>
    <x v="464"/>
    <x v="0"/>
    <x v="67"/>
    <n v="21"/>
    <x v="0"/>
    <x v="45"/>
    <x v="1"/>
  </r>
  <r>
    <x v="302"/>
    <x v="658"/>
    <x v="6"/>
    <x v="272"/>
    <x v="2"/>
    <x v="47"/>
    <n v="19"/>
    <x v="0"/>
    <x v="102"/>
    <x v="0"/>
  </r>
  <r>
    <x v="302"/>
    <x v="51"/>
    <x v="5"/>
    <x v="531"/>
    <x v="2"/>
    <x v="47"/>
    <n v="19"/>
    <x v="0"/>
    <x v="102"/>
    <x v="0"/>
  </r>
  <r>
    <x v="302"/>
    <x v="98"/>
    <x v="2"/>
    <x v="315"/>
    <x v="3"/>
    <x v="47"/>
    <n v="19"/>
    <x v="0"/>
    <x v="102"/>
    <x v="0"/>
  </r>
  <r>
    <x v="302"/>
    <x v="188"/>
    <x v="5"/>
    <x v="21"/>
    <x v="1"/>
    <x v="47"/>
    <n v="19"/>
    <x v="0"/>
    <x v="102"/>
    <x v="0"/>
  </r>
  <r>
    <x v="302"/>
    <x v="376"/>
    <x v="0"/>
    <x v="120"/>
    <x v="1"/>
    <x v="47"/>
    <n v="19"/>
    <x v="0"/>
    <x v="102"/>
    <x v="0"/>
  </r>
  <r>
    <x v="302"/>
    <x v="376"/>
    <x v="0"/>
    <x v="958"/>
    <x v="0"/>
    <x v="47"/>
    <n v="19"/>
    <x v="0"/>
    <x v="102"/>
    <x v="0"/>
  </r>
  <r>
    <x v="302"/>
    <x v="849"/>
    <x v="1"/>
    <x v="254"/>
    <x v="2"/>
    <x v="47"/>
    <n v="19"/>
    <x v="0"/>
    <x v="102"/>
    <x v="0"/>
  </r>
  <r>
    <x v="302"/>
    <x v="401"/>
    <x v="5"/>
    <x v="959"/>
    <x v="3"/>
    <x v="47"/>
    <n v="19"/>
    <x v="0"/>
    <x v="102"/>
    <x v="0"/>
  </r>
  <r>
    <x v="302"/>
    <x v="559"/>
    <x v="1"/>
    <x v="13"/>
    <x v="3"/>
    <x v="47"/>
    <n v="19"/>
    <x v="0"/>
    <x v="102"/>
    <x v="0"/>
  </r>
  <r>
    <x v="303"/>
    <x v="134"/>
    <x v="4"/>
    <x v="960"/>
    <x v="2"/>
    <x v="15"/>
    <n v="23"/>
    <x v="0"/>
    <x v="53"/>
    <x v="0"/>
  </r>
  <r>
    <x v="303"/>
    <x v="850"/>
    <x v="1"/>
    <x v="133"/>
    <x v="0"/>
    <x v="15"/>
    <n v="23"/>
    <x v="0"/>
    <x v="53"/>
    <x v="0"/>
  </r>
  <r>
    <x v="303"/>
    <x v="851"/>
    <x v="2"/>
    <x v="961"/>
    <x v="2"/>
    <x v="15"/>
    <n v="23"/>
    <x v="0"/>
    <x v="53"/>
    <x v="0"/>
  </r>
  <r>
    <x v="303"/>
    <x v="176"/>
    <x v="0"/>
    <x v="502"/>
    <x v="3"/>
    <x v="15"/>
    <n v="23"/>
    <x v="0"/>
    <x v="53"/>
    <x v="0"/>
  </r>
  <r>
    <x v="303"/>
    <x v="668"/>
    <x v="6"/>
    <x v="584"/>
    <x v="3"/>
    <x v="15"/>
    <n v="23"/>
    <x v="0"/>
    <x v="53"/>
    <x v="0"/>
  </r>
  <r>
    <x v="303"/>
    <x v="852"/>
    <x v="6"/>
    <x v="564"/>
    <x v="2"/>
    <x v="15"/>
    <n v="23"/>
    <x v="0"/>
    <x v="53"/>
    <x v="0"/>
  </r>
  <r>
    <x v="303"/>
    <x v="433"/>
    <x v="5"/>
    <x v="181"/>
    <x v="3"/>
    <x v="15"/>
    <n v="23"/>
    <x v="0"/>
    <x v="53"/>
    <x v="0"/>
  </r>
  <r>
    <x v="303"/>
    <x v="853"/>
    <x v="5"/>
    <x v="250"/>
    <x v="3"/>
    <x v="15"/>
    <n v="23"/>
    <x v="0"/>
    <x v="53"/>
    <x v="0"/>
  </r>
  <r>
    <x v="304"/>
    <x v="183"/>
    <x v="0"/>
    <x v="250"/>
    <x v="2"/>
    <x v="4"/>
    <n v="81"/>
    <x v="1"/>
    <x v="51"/>
    <x v="5"/>
  </r>
  <r>
    <x v="304"/>
    <x v="269"/>
    <x v="4"/>
    <x v="962"/>
    <x v="3"/>
    <x v="4"/>
    <n v="81"/>
    <x v="1"/>
    <x v="51"/>
    <x v="5"/>
  </r>
  <r>
    <x v="304"/>
    <x v="60"/>
    <x v="1"/>
    <x v="963"/>
    <x v="0"/>
    <x v="4"/>
    <n v="81"/>
    <x v="1"/>
    <x v="51"/>
    <x v="5"/>
  </r>
  <r>
    <x v="304"/>
    <x v="147"/>
    <x v="5"/>
    <x v="705"/>
    <x v="3"/>
    <x v="4"/>
    <n v="81"/>
    <x v="1"/>
    <x v="51"/>
    <x v="5"/>
  </r>
  <r>
    <x v="304"/>
    <x v="769"/>
    <x v="5"/>
    <x v="964"/>
    <x v="2"/>
    <x v="4"/>
    <n v="81"/>
    <x v="1"/>
    <x v="51"/>
    <x v="5"/>
  </r>
  <r>
    <x v="304"/>
    <x v="407"/>
    <x v="5"/>
    <x v="110"/>
    <x v="2"/>
    <x v="4"/>
    <n v="81"/>
    <x v="1"/>
    <x v="51"/>
    <x v="5"/>
  </r>
  <r>
    <x v="304"/>
    <x v="854"/>
    <x v="2"/>
    <x v="641"/>
    <x v="3"/>
    <x v="4"/>
    <n v="81"/>
    <x v="1"/>
    <x v="51"/>
    <x v="5"/>
  </r>
  <r>
    <x v="304"/>
    <x v="581"/>
    <x v="6"/>
    <x v="463"/>
    <x v="1"/>
    <x v="4"/>
    <n v="81"/>
    <x v="1"/>
    <x v="51"/>
    <x v="5"/>
  </r>
  <r>
    <x v="304"/>
    <x v="242"/>
    <x v="4"/>
    <x v="965"/>
    <x v="2"/>
    <x v="4"/>
    <n v="81"/>
    <x v="1"/>
    <x v="51"/>
    <x v="5"/>
  </r>
  <r>
    <x v="304"/>
    <x v="551"/>
    <x v="6"/>
    <x v="818"/>
    <x v="1"/>
    <x v="4"/>
    <n v="81"/>
    <x v="1"/>
    <x v="51"/>
    <x v="5"/>
  </r>
  <r>
    <x v="304"/>
    <x v="169"/>
    <x v="0"/>
    <x v="966"/>
    <x v="2"/>
    <x v="4"/>
    <n v="81"/>
    <x v="1"/>
    <x v="51"/>
    <x v="5"/>
  </r>
  <r>
    <x v="305"/>
    <x v="645"/>
    <x v="5"/>
    <x v="285"/>
    <x v="2"/>
    <x v="62"/>
    <n v="18"/>
    <x v="0"/>
    <x v="103"/>
    <x v="6"/>
  </r>
  <r>
    <x v="305"/>
    <x v="855"/>
    <x v="4"/>
    <x v="668"/>
    <x v="3"/>
    <x v="62"/>
    <n v="18"/>
    <x v="0"/>
    <x v="103"/>
    <x v="6"/>
  </r>
  <r>
    <x v="305"/>
    <x v="559"/>
    <x v="1"/>
    <x v="603"/>
    <x v="2"/>
    <x v="62"/>
    <n v="18"/>
    <x v="0"/>
    <x v="103"/>
    <x v="6"/>
  </r>
  <r>
    <x v="305"/>
    <x v="856"/>
    <x v="6"/>
    <x v="343"/>
    <x v="3"/>
    <x v="62"/>
    <n v="18"/>
    <x v="0"/>
    <x v="103"/>
    <x v="6"/>
  </r>
  <r>
    <x v="305"/>
    <x v="564"/>
    <x v="3"/>
    <x v="880"/>
    <x v="3"/>
    <x v="62"/>
    <n v="18"/>
    <x v="0"/>
    <x v="103"/>
    <x v="6"/>
  </r>
  <r>
    <x v="305"/>
    <x v="543"/>
    <x v="0"/>
    <x v="135"/>
    <x v="3"/>
    <x v="62"/>
    <n v="18"/>
    <x v="0"/>
    <x v="103"/>
    <x v="6"/>
  </r>
  <r>
    <x v="305"/>
    <x v="757"/>
    <x v="6"/>
    <x v="717"/>
    <x v="2"/>
    <x v="62"/>
    <n v="18"/>
    <x v="0"/>
    <x v="103"/>
    <x v="6"/>
  </r>
  <r>
    <x v="306"/>
    <x v="255"/>
    <x v="6"/>
    <x v="211"/>
    <x v="3"/>
    <x v="18"/>
    <n v="88"/>
    <x v="1"/>
    <x v="104"/>
    <x v="1"/>
  </r>
  <r>
    <x v="306"/>
    <x v="857"/>
    <x v="1"/>
    <x v="967"/>
    <x v="2"/>
    <x v="18"/>
    <n v="88"/>
    <x v="1"/>
    <x v="104"/>
    <x v="1"/>
  </r>
  <r>
    <x v="306"/>
    <x v="858"/>
    <x v="5"/>
    <x v="181"/>
    <x v="3"/>
    <x v="18"/>
    <n v="88"/>
    <x v="1"/>
    <x v="104"/>
    <x v="1"/>
  </r>
  <r>
    <x v="306"/>
    <x v="2"/>
    <x v="0"/>
    <x v="968"/>
    <x v="3"/>
    <x v="18"/>
    <n v="88"/>
    <x v="1"/>
    <x v="104"/>
    <x v="1"/>
  </r>
  <r>
    <x v="306"/>
    <x v="567"/>
    <x v="4"/>
    <x v="969"/>
    <x v="3"/>
    <x v="18"/>
    <n v="88"/>
    <x v="1"/>
    <x v="104"/>
    <x v="1"/>
  </r>
  <r>
    <x v="306"/>
    <x v="61"/>
    <x v="1"/>
    <x v="631"/>
    <x v="2"/>
    <x v="18"/>
    <n v="88"/>
    <x v="1"/>
    <x v="104"/>
    <x v="1"/>
  </r>
  <r>
    <x v="307"/>
    <x v="580"/>
    <x v="5"/>
    <x v="970"/>
    <x v="3"/>
    <x v="15"/>
    <n v="53"/>
    <x v="1"/>
    <x v="66"/>
    <x v="1"/>
  </r>
  <r>
    <x v="307"/>
    <x v="277"/>
    <x v="5"/>
    <x v="968"/>
    <x v="3"/>
    <x v="15"/>
    <n v="53"/>
    <x v="1"/>
    <x v="66"/>
    <x v="1"/>
  </r>
  <r>
    <x v="307"/>
    <x v="220"/>
    <x v="4"/>
    <x v="327"/>
    <x v="2"/>
    <x v="15"/>
    <n v="53"/>
    <x v="1"/>
    <x v="66"/>
    <x v="1"/>
  </r>
  <r>
    <x v="307"/>
    <x v="859"/>
    <x v="1"/>
    <x v="741"/>
    <x v="0"/>
    <x v="15"/>
    <n v="53"/>
    <x v="1"/>
    <x v="66"/>
    <x v="1"/>
  </r>
  <r>
    <x v="307"/>
    <x v="252"/>
    <x v="0"/>
    <x v="971"/>
    <x v="0"/>
    <x v="15"/>
    <n v="53"/>
    <x v="1"/>
    <x v="66"/>
    <x v="1"/>
  </r>
  <r>
    <x v="307"/>
    <x v="860"/>
    <x v="1"/>
    <x v="972"/>
    <x v="1"/>
    <x v="15"/>
    <n v="53"/>
    <x v="1"/>
    <x v="66"/>
    <x v="1"/>
  </r>
  <r>
    <x v="308"/>
    <x v="861"/>
    <x v="1"/>
    <x v="852"/>
    <x v="2"/>
    <x v="41"/>
    <n v="15"/>
    <x v="0"/>
    <x v="36"/>
    <x v="0"/>
  </r>
  <r>
    <x v="308"/>
    <x v="862"/>
    <x v="2"/>
    <x v="665"/>
    <x v="3"/>
    <x v="41"/>
    <n v="15"/>
    <x v="0"/>
    <x v="36"/>
    <x v="0"/>
  </r>
  <r>
    <x v="308"/>
    <x v="441"/>
    <x v="1"/>
    <x v="538"/>
    <x v="2"/>
    <x v="41"/>
    <n v="15"/>
    <x v="0"/>
    <x v="36"/>
    <x v="0"/>
  </r>
  <r>
    <x v="308"/>
    <x v="605"/>
    <x v="0"/>
    <x v="240"/>
    <x v="2"/>
    <x v="41"/>
    <n v="15"/>
    <x v="0"/>
    <x v="36"/>
    <x v="0"/>
  </r>
  <r>
    <x v="308"/>
    <x v="440"/>
    <x v="1"/>
    <x v="549"/>
    <x v="3"/>
    <x v="41"/>
    <n v="15"/>
    <x v="0"/>
    <x v="36"/>
    <x v="0"/>
  </r>
  <r>
    <x v="308"/>
    <x v="812"/>
    <x v="3"/>
    <x v="576"/>
    <x v="0"/>
    <x v="41"/>
    <n v="15"/>
    <x v="0"/>
    <x v="36"/>
    <x v="0"/>
  </r>
  <r>
    <x v="308"/>
    <x v="863"/>
    <x v="4"/>
    <x v="532"/>
    <x v="0"/>
    <x v="41"/>
    <n v="15"/>
    <x v="0"/>
    <x v="36"/>
    <x v="0"/>
  </r>
  <r>
    <x v="308"/>
    <x v="181"/>
    <x v="6"/>
    <x v="203"/>
    <x v="1"/>
    <x v="41"/>
    <n v="15"/>
    <x v="0"/>
    <x v="36"/>
    <x v="0"/>
  </r>
  <r>
    <x v="308"/>
    <x v="12"/>
    <x v="4"/>
    <x v="973"/>
    <x v="2"/>
    <x v="41"/>
    <n v="15"/>
    <x v="0"/>
    <x v="36"/>
    <x v="0"/>
  </r>
  <r>
    <x v="309"/>
    <x v="864"/>
    <x v="3"/>
    <x v="879"/>
    <x v="3"/>
    <x v="31"/>
    <n v="13"/>
    <x v="0"/>
    <x v="105"/>
    <x v="0"/>
  </r>
  <r>
    <x v="309"/>
    <x v="865"/>
    <x v="6"/>
    <x v="974"/>
    <x v="2"/>
    <x v="31"/>
    <n v="13"/>
    <x v="0"/>
    <x v="105"/>
    <x v="0"/>
  </r>
  <r>
    <x v="309"/>
    <x v="253"/>
    <x v="6"/>
    <x v="537"/>
    <x v="2"/>
    <x v="31"/>
    <n v="13"/>
    <x v="0"/>
    <x v="105"/>
    <x v="0"/>
  </r>
  <r>
    <x v="309"/>
    <x v="341"/>
    <x v="0"/>
    <x v="975"/>
    <x v="0"/>
    <x v="31"/>
    <n v="13"/>
    <x v="0"/>
    <x v="105"/>
    <x v="0"/>
  </r>
  <r>
    <x v="309"/>
    <x v="347"/>
    <x v="2"/>
    <x v="955"/>
    <x v="2"/>
    <x v="31"/>
    <n v="13"/>
    <x v="0"/>
    <x v="105"/>
    <x v="0"/>
  </r>
  <r>
    <x v="309"/>
    <x v="154"/>
    <x v="4"/>
    <x v="976"/>
    <x v="3"/>
    <x v="31"/>
    <n v="13"/>
    <x v="0"/>
    <x v="105"/>
    <x v="0"/>
  </r>
  <r>
    <x v="309"/>
    <x v="132"/>
    <x v="0"/>
    <x v="774"/>
    <x v="2"/>
    <x v="31"/>
    <n v="13"/>
    <x v="0"/>
    <x v="105"/>
    <x v="0"/>
  </r>
  <r>
    <x v="310"/>
    <x v="561"/>
    <x v="1"/>
    <x v="879"/>
    <x v="3"/>
    <x v="31"/>
    <n v="13"/>
    <x v="0"/>
    <x v="52"/>
    <x v="4"/>
  </r>
  <r>
    <x v="310"/>
    <x v="391"/>
    <x v="6"/>
    <x v="977"/>
    <x v="2"/>
    <x v="31"/>
    <n v="13"/>
    <x v="0"/>
    <x v="52"/>
    <x v="4"/>
  </r>
  <r>
    <x v="310"/>
    <x v="236"/>
    <x v="1"/>
    <x v="123"/>
    <x v="0"/>
    <x v="31"/>
    <n v="13"/>
    <x v="0"/>
    <x v="52"/>
    <x v="4"/>
  </r>
  <r>
    <x v="310"/>
    <x v="153"/>
    <x v="2"/>
    <x v="709"/>
    <x v="2"/>
    <x v="31"/>
    <n v="13"/>
    <x v="0"/>
    <x v="52"/>
    <x v="4"/>
  </r>
  <r>
    <x v="310"/>
    <x v="866"/>
    <x v="6"/>
    <x v="264"/>
    <x v="2"/>
    <x v="31"/>
    <n v="13"/>
    <x v="0"/>
    <x v="52"/>
    <x v="4"/>
  </r>
  <r>
    <x v="310"/>
    <x v="30"/>
    <x v="3"/>
    <x v="30"/>
    <x v="1"/>
    <x v="31"/>
    <n v="13"/>
    <x v="0"/>
    <x v="52"/>
    <x v="4"/>
  </r>
  <r>
    <x v="310"/>
    <x v="867"/>
    <x v="0"/>
    <x v="317"/>
    <x v="3"/>
    <x v="31"/>
    <n v="13"/>
    <x v="0"/>
    <x v="52"/>
    <x v="4"/>
  </r>
  <r>
    <x v="311"/>
    <x v="868"/>
    <x v="3"/>
    <x v="316"/>
    <x v="0"/>
    <x v="39"/>
    <n v="58"/>
    <x v="1"/>
    <x v="80"/>
    <x v="4"/>
  </r>
  <r>
    <x v="311"/>
    <x v="74"/>
    <x v="6"/>
    <x v="978"/>
    <x v="1"/>
    <x v="39"/>
    <n v="58"/>
    <x v="1"/>
    <x v="80"/>
    <x v="4"/>
  </r>
  <r>
    <x v="311"/>
    <x v="376"/>
    <x v="0"/>
    <x v="758"/>
    <x v="0"/>
    <x v="39"/>
    <n v="58"/>
    <x v="1"/>
    <x v="80"/>
    <x v="4"/>
  </r>
  <r>
    <x v="311"/>
    <x v="869"/>
    <x v="3"/>
    <x v="979"/>
    <x v="3"/>
    <x v="39"/>
    <n v="58"/>
    <x v="1"/>
    <x v="80"/>
    <x v="4"/>
  </r>
  <r>
    <x v="311"/>
    <x v="298"/>
    <x v="5"/>
    <x v="733"/>
    <x v="3"/>
    <x v="39"/>
    <n v="58"/>
    <x v="1"/>
    <x v="80"/>
    <x v="4"/>
  </r>
  <r>
    <x v="311"/>
    <x v="870"/>
    <x v="4"/>
    <x v="642"/>
    <x v="3"/>
    <x v="39"/>
    <n v="58"/>
    <x v="1"/>
    <x v="80"/>
    <x v="4"/>
  </r>
  <r>
    <x v="312"/>
    <x v="871"/>
    <x v="3"/>
    <x v="980"/>
    <x v="0"/>
    <x v="47"/>
    <n v="17"/>
    <x v="0"/>
    <x v="36"/>
    <x v="0"/>
  </r>
  <r>
    <x v="312"/>
    <x v="606"/>
    <x v="0"/>
    <x v="556"/>
    <x v="0"/>
    <x v="47"/>
    <n v="17"/>
    <x v="0"/>
    <x v="36"/>
    <x v="0"/>
  </r>
  <r>
    <x v="312"/>
    <x v="57"/>
    <x v="0"/>
    <x v="261"/>
    <x v="0"/>
    <x v="47"/>
    <n v="17"/>
    <x v="0"/>
    <x v="36"/>
    <x v="0"/>
  </r>
  <r>
    <x v="312"/>
    <x v="18"/>
    <x v="3"/>
    <x v="694"/>
    <x v="3"/>
    <x v="47"/>
    <n v="17"/>
    <x v="0"/>
    <x v="36"/>
    <x v="0"/>
  </r>
  <r>
    <x v="313"/>
    <x v="147"/>
    <x v="5"/>
    <x v="8"/>
    <x v="3"/>
    <x v="0"/>
    <n v="28"/>
    <x v="0"/>
    <x v="55"/>
    <x v="5"/>
  </r>
  <r>
    <x v="314"/>
    <x v="872"/>
    <x v="4"/>
    <x v="981"/>
    <x v="3"/>
    <x v="17"/>
    <n v="16"/>
    <x v="0"/>
    <x v="55"/>
    <x v="5"/>
  </r>
  <r>
    <x v="314"/>
    <x v="433"/>
    <x v="5"/>
    <x v="982"/>
    <x v="2"/>
    <x v="17"/>
    <n v="16"/>
    <x v="0"/>
    <x v="55"/>
    <x v="5"/>
  </r>
  <r>
    <x v="314"/>
    <x v="345"/>
    <x v="4"/>
    <x v="983"/>
    <x v="0"/>
    <x v="17"/>
    <n v="16"/>
    <x v="0"/>
    <x v="55"/>
    <x v="5"/>
  </r>
  <r>
    <x v="315"/>
    <x v="195"/>
    <x v="1"/>
    <x v="984"/>
    <x v="3"/>
    <x v="64"/>
    <n v="29"/>
    <x v="0"/>
    <x v="72"/>
    <x v="2"/>
  </r>
  <r>
    <x v="315"/>
    <x v="250"/>
    <x v="6"/>
    <x v="627"/>
    <x v="3"/>
    <x v="64"/>
    <n v="29"/>
    <x v="0"/>
    <x v="72"/>
    <x v="2"/>
  </r>
  <r>
    <x v="315"/>
    <x v="179"/>
    <x v="4"/>
    <x v="942"/>
    <x v="3"/>
    <x v="64"/>
    <n v="29"/>
    <x v="0"/>
    <x v="72"/>
    <x v="2"/>
  </r>
  <r>
    <x v="315"/>
    <x v="717"/>
    <x v="3"/>
    <x v="688"/>
    <x v="3"/>
    <x v="64"/>
    <n v="29"/>
    <x v="0"/>
    <x v="72"/>
    <x v="2"/>
  </r>
  <r>
    <x v="315"/>
    <x v="757"/>
    <x v="6"/>
    <x v="497"/>
    <x v="0"/>
    <x v="64"/>
    <n v="29"/>
    <x v="0"/>
    <x v="72"/>
    <x v="2"/>
  </r>
  <r>
    <x v="315"/>
    <x v="285"/>
    <x v="5"/>
    <x v="624"/>
    <x v="3"/>
    <x v="64"/>
    <n v="29"/>
    <x v="0"/>
    <x v="72"/>
    <x v="2"/>
  </r>
  <r>
    <x v="315"/>
    <x v="809"/>
    <x v="6"/>
    <x v="755"/>
    <x v="3"/>
    <x v="64"/>
    <n v="29"/>
    <x v="0"/>
    <x v="72"/>
    <x v="2"/>
  </r>
  <r>
    <x v="316"/>
    <x v="764"/>
    <x v="2"/>
    <x v="572"/>
    <x v="3"/>
    <x v="17"/>
    <n v="14"/>
    <x v="0"/>
    <x v="36"/>
    <x v="0"/>
  </r>
  <r>
    <x v="316"/>
    <x v="725"/>
    <x v="5"/>
    <x v="985"/>
    <x v="3"/>
    <x v="17"/>
    <n v="14"/>
    <x v="0"/>
    <x v="36"/>
    <x v="0"/>
  </r>
  <r>
    <x v="316"/>
    <x v="719"/>
    <x v="5"/>
    <x v="359"/>
    <x v="2"/>
    <x v="17"/>
    <n v="14"/>
    <x v="0"/>
    <x v="36"/>
    <x v="0"/>
  </r>
  <r>
    <x v="316"/>
    <x v="6"/>
    <x v="4"/>
    <x v="162"/>
    <x v="0"/>
    <x v="17"/>
    <n v="14"/>
    <x v="0"/>
    <x v="36"/>
    <x v="0"/>
  </r>
  <r>
    <x v="316"/>
    <x v="454"/>
    <x v="2"/>
    <x v="344"/>
    <x v="0"/>
    <x v="17"/>
    <n v="14"/>
    <x v="0"/>
    <x v="36"/>
    <x v="0"/>
  </r>
  <r>
    <x v="316"/>
    <x v="873"/>
    <x v="4"/>
    <x v="299"/>
    <x v="2"/>
    <x v="17"/>
    <n v="14"/>
    <x v="0"/>
    <x v="36"/>
    <x v="0"/>
  </r>
  <r>
    <x v="316"/>
    <x v="874"/>
    <x v="1"/>
    <x v="926"/>
    <x v="3"/>
    <x v="17"/>
    <n v="14"/>
    <x v="0"/>
    <x v="36"/>
    <x v="0"/>
  </r>
  <r>
    <x v="316"/>
    <x v="43"/>
    <x v="2"/>
    <x v="974"/>
    <x v="2"/>
    <x v="17"/>
    <n v="14"/>
    <x v="0"/>
    <x v="36"/>
    <x v="0"/>
  </r>
  <r>
    <x v="316"/>
    <x v="826"/>
    <x v="4"/>
    <x v="891"/>
    <x v="0"/>
    <x v="17"/>
    <n v="14"/>
    <x v="0"/>
    <x v="36"/>
    <x v="0"/>
  </r>
  <r>
    <x v="317"/>
    <x v="875"/>
    <x v="6"/>
    <x v="986"/>
    <x v="2"/>
    <x v="2"/>
    <n v="54"/>
    <x v="1"/>
    <x v="34"/>
    <x v="6"/>
  </r>
  <r>
    <x v="317"/>
    <x v="403"/>
    <x v="0"/>
    <x v="323"/>
    <x v="2"/>
    <x v="2"/>
    <n v="54"/>
    <x v="1"/>
    <x v="34"/>
    <x v="6"/>
  </r>
  <r>
    <x v="317"/>
    <x v="417"/>
    <x v="3"/>
    <x v="987"/>
    <x v="2"/>
    <x v="2"/>
    <n v="54"/>
    <x v="1"/>
    <x v="34"/>
    <x v="6"/>
  </r>
  <r>
    <x v="317"/>
    <x v="235"/>
    <x v="4"/>
    <x v="741"/>
    <x v="1"/>
    <x v="2"/>
    <n v="54"/>
    <x v="1"/>
    <x v="34"/>
    <x v="6"/>
  </r>
  <r>
    <x v="317"/>
    <x v="876"/>
    <x v="5"/>
    <x v="673"/>
    <x v="0"/>
    <x v="2"/>
    <n v="54"/>
    <x v="1"/>
    <x v="34"/>
    <x v="6"/>
  </r>
  <r>
    <x v="317"/>
    <x v="511"/>
    <x v="0"/>
    <x v="886"/>
    <x v="2"/>
    <x v="2"/>
    <n v="54"/>
    <x v="1"/>
    <x v="34"/>
    <x v="6"/>
  </r>
  <r>
    <x v="318"/>
    <x v="338"/>
    <x v="2"/>
    <x v="988"/>
    <x v="0"/>
    <x v="42"/>
    <n v="70"/>
    <x v="1"/>
    <x v="34"/>
    <x v="6"/>
  </r>
  <r>
    <x v="318"/>
    <x v="877"/>
    <x v="0"/>
    <x v="989"/>
    <x v="0"/>
    <x v="42"/>
    <n v="70"/>
    <x v="1"/>
    <x v="34"/>
    <x v="6"/>
  </r>
  <r>
    <x v="318"/>
    <x v="189"/>
    <x v="2"/>
    <x v="990"/>
    <x v="3"/>
    <x v="42"/>
    <n v="70"/>
    <x v="1"/>
    <x v="34"/>
    <x v="6"/>
  </r>
  <r>
    <x v="318"/>
    <x v="560"/>
    <x v="4"/>
    <x v="831"/>
    <x v="2"/>
    <x v="42"/>
    <n v="70"/>
    <x v="1"/>
    <x v="34"/>
    <x v="6"/>
  </r>
  <r>
    <x v="318"/>
    <x v="878"/>
    <x v="6"/>
    <x v="37"/>
    <x v="2"/>
    <x v="42"/>
    <n v="70"/>
    <x v="1"/>
    <x v="34"/>
    <x v="6"/>
  </r>
  <r>
    <x v="318"/>
    <x v="185"/>
    <x v="1"/>
    <x v="237"/>
    <x v="2"/>
    <x v="42"/>
    <n v="70"/>
    <x v="1"/>
    <x v="34"/>
    <x v="6"/>
  </r>
  <r>
    <x v="319"/>
    <x v="397"/>
    <x v="1"/>
    <x v="991"/>
    <x v="2"/>
    <x v="46"/>
    <n v="15"/>
    <x v="0"/>
    <x v="106"/>
    <x v="1"/>
  </r>
  <r>
    <x v="319"/>
    <x v="181"/>
    <x v="6"/>
    <x v="278"/>
    <x v="2"/>
    <x v="46"/>
    <n v="15"/>
    <x v="0"/>
    <x v="106"/>
    <x v="1"/>
  </r>
  <r>
    <x v="319"/>
    <x v="148"/>
    <x v="2"/>
    <x v="150"/>
    <x v="1"/>
    <x v="46"/>
    <n v="15"/>
    <x v="0"/>
    <x v="106"/>
    <x v="1"/>
  </r>
  <r>
    <x v="319"/>
    <x v="134"/>
    <x v="4"/>
    <x v="295"/>
    <x v="1"/>
    <x v="46"/>
    <n v="15"/>
    <x v="0"/>
    <x v="106"/>
    <x v="1"/>
  </r>
  <r>
    <x v="319"/>
    <x v="685"/>
    <x v="3"/>
    <x v="992"/>
    <x v="1"/>
    <x v="46"/>
    <n v="15"/>
    <x v="0"/>
    <x v="106"/>
    <x v="1"/>
  </r>
  <r>
    <x v="319"/>
    <x v="879"/>
    <x v="1"/>
    <x v="993"/>
    <x v="3"/>
    <x v="46"/>
    <n v="15"/>
    <x v="0"/>
    <x v="106"/>
    <x v="1"/>
  </r>
  <r>
    <x v="319"/>
    <x v="880"/>
    <x v="0"/>
    <x v="564"/>
    <x v="2"/>
    <x v="46"/>
    <n v="15"/>
    <x v="0"/>
    <x v="106"/>
    <x v="1"/>
  </r>
  <r>
    <x v="320"/>
    <x v="40"/>
    <x v="6"/>
    <x v="148"/>
    <x v="3"/>
    <x v="57"/>
    <n v="17"/>
    <x v="0"/>
    <x v="107"/>
    <x v="9"/>
  </r>
  <r>
    <x v="320"/>
    <x v="881"/>
    <x v="6"/>
    <x v="184"/>
    <x v="2"/>
    <x v="57"/>
    <n v="17"/>
    <x v="0"/>
    <x v="107"/>
    <x v="9"/>
  </r>
  <r>
    <x v="320"/>
    <x v="520"/>
    <x v="0"/>
    <x v="531"/>
    <x v="3"/>
    <x v="57"/>
    <n v="17"/>
    <x v="0"/>
    <x v="107"/>
    <x v="9"/>
  </r>
  <r>
    <x v="320"/>
    <x v="205"/>
    <x v="2"/>
    <x v="205"/>
    <x v="3"/>
    <x v="57"/>
    <n v="17"/>
    <x v="0"/>
    <x v="107"/>
    <x v="9"/>
  </r>
  <r>
    <x v="320"/>
    <x v="623"/>
    <x v="2"/>
    <x v="994"/>
    <x v="3"/>
    <x v="57"/>
    <n v="17"/>
    <x v="0"/>
    <x v="107"/>
    <x v="9"/>
  </r>
  <r>
    <x v="320"/>
    <x v="882"/>
    <x v="1"/>
    <x v="359"/>
    <x v="0"/>
    <x v="57"/>
    <n v="17"/>
    <x v="0"/>
    <x v="107"/>
    <x v="9"/>
  </r>
  <r>
    <x v="321"/>
    <x v="877"/>
    <x v="0"/>
    <x v="892"/>
    <x v="2"/>
    <x v="13"/>
    <n v="19"/>
    <x v="0"/>
    <x v="36"/>
    <x v="0"/>
  </r>
  <r>
    <x v="321"/>
    <x v="883"/>
    <x v="4"/>
    <x v="929"/>
    <x v="3"/>
    <x v="13"/>
    <n v="19"/>
    <x v="0"/>
    <x v="36"/>
    <x v="0"/>
  </r>
  <r>
    <x v="321"/>
    <x v="227"/>
    <x v="5"/>
    <x v="995"/>
    <x v="0"/>
    <x v="13"/>
    <n v="19"/>
    <x v="0"/>
    <x v="36"/>
    <x v="0"/>
  </r>
  <r>
    <x v="322"/>
    <x v="782"/>
    <x v="0"/>
    <x v="593"/>
    <x v="3"/>
    <x v="39"/>
    <n v="67"/>
    <x v="1"/>
    <x v="34"/>
    <x v="6"/>
  </r>
  <r>
    <x v="322"/>
    <x v="808"/>
    <x v="4"/>
    <x v="996"/>
    <x v="3"/>
    <x v="39"/>
    <n v="67"/>
    <x v="1"/>
    <x v="34"/>
    <x v="6"/>
  </r>
  <r>
    <x v="322"/>
    <x v="116"/>
    <x v="5"/>
    <x v="997"/>
    <x v="3"/>
    <x v="39"/>
    <n v="67"/>
    <x v="1"/>
    <x v="34"/>
    <x v="6"/>
  </r>
  <r>
    <x v="322"/>
    <x v="568"/>
    <x v="6"/>
    <x v="158"/>
    <x v="1"/>
    <x v="39"/>
    <n v="67"/>
    <x v="1"/>
    <x v="34"/>
    <x v="6"/>
  </r>
  <r>
    <x v="322"/>
    <x v="481"/>
    <x v="4"/>
    <x v="159"/>
    <x v="0"/>
    <x v="39"/>
    <n v="67"/>
    <x v="1"/>
    <x v="34"/>
    <x v="6"/>
  </r>
  <r>
    <x v="322"/>
    <x v="884"/>
    <x v="0"/>
    <x v="212"/>
    <x v="2"/>
    <x v="39"/>
    <n v="67"/>
    <x v="1"/>
    <x v="34"/>
    <x v="6"/>
  </r>
  <r>
    <x v="323"/>
    <x v="92"/>
    <x v="4"/>
    <x v="809"/>
    <x v="2"/>
    <x v="66"/>
    <n v="50"/>
    <x v="0"/>
    <x v="34"/>
    <x v="6"/>
  </r>
  <r>
    <x v="323"/>
    <x v="102"/>
    <x v="0"/>
    <x v="635"/>
    <x v="3"/>
    <x v="66"/>
    <n v="50"/>
    <x v="0"/>
    <x v="34"/>
    <x v="6"/>
  </r>
  <r>
    <x v="323"/>
    <x v="632"/>
    <x v="2"/>
    <x v="346"/>
    <x v="2"/>
    <x v="66"/>
    <n v="50"/>
    <x v="0"/>
    <x v="34"/>
    <x v="6"/>
  </r>
  <r>
    <x v="323"/>
    <x v="194"/>
    <x v="4"/>
    <x v="998"/>
    <x v="0"/>
    <x v="66"/>
    <n v="50"/>
    <x v="0"/>
    <x v="34"/>
    <x v="6"/>
  </r>
  <r>
    <x v="323"/>
    <x v="510"/>
    <x v="1"/>
    <x v="999"/>
    <x v="0"/>
    <x v="66"/>
    <n v="50"/>
    <x v="0"/>
    <x v="34"/>
    <x v="6"/>
  </r>
  <r>
    <x v="323"/>
    <x v="484"/>
    <x v="4"/>
    <x v="1000"/>
    <x v="3"/>
    <x v="66"/>
    <n v="50"/>
    <x v="0"/>
    <x v="34"/>
    <x v="6"/>
  </r>
  <r>
    <x v="323"/>
    <x v="804"/>
    <x v="2"/>
    <x v="774"/>
    <x v="3"/>
    <x v="66"/>
    <n v="50"/>
    <x v="0"/>
    <x v="34"/>
    <x v="6"/>
  </r>
  <r>
    <x v="323"/>
    <x v="485"/>
    <x v="4"/>
    <x v="630"/>
    <x v="3"/>
    <x v="66"/>
    <n v="50"/>
    <x v="0"/>
    <x v="34"/>
    <x v="6"/>
  </r>
  <r>
    <x v="323"/>
    <x v="376"/>
    <x v="0"/>
    <x v="663"/>
    <x v="2"/>
    <x v="66"/>
    <n v="50"/>
    <x v="0"/>
    <x v="34"/>
    <x v="6"/>
  </r>
  <r>
    <x v="323"/>
    <x v="265"/>
    <x v="5"/>
    <x v="962"/>
    <x v="2"/>
    <x v="66"/>
    <n v="50"/>
    <x v="0"/>
    <x v="34"/>
    <x v="6"/>
  </r>
  <r>
    <x v="324"/>
    <x v="882"/>
    <x v="1"/>
    <x v="891"/>
    <x v="2"/>
    <x v="14"/>
    <n v="12"/>
    <x v="0"/>
    <x v="108"/>
    <x v="2"/>
  </r>
  <r>
    <x v="324"/>
    <x v="147"/>
    <x v="5"/>
    <x v="674"/>
    <x v="1"/>
    <x v="14"/>
    <n v="12"/>
    <x v="0"/>
    <x v="108"/>
    <x v="2"/>
  </r>
  <r>
    <x v="324"/>
    <x v="867"/>
    <x v="0"/>
    <x v="1001"/>
    <x v="1"/>
    <x v="14"/>
    <n v="12"/>
    <x v="0"/>
    <x v="108"/>
    <x v="2"/>
  </r>
  <r>
    <x v="325"/>
    <x v="885"/>
    <x v="1"/>
    <x v="545"/>
    <x v="2"/>
    <x v="68"/>
    <n v="44"/>
    <x v="0"/>
    <x v="34"/>
    <x v="6"/>
  </r>
  <r>
    <x v="325"/>
    <x v="886"/>
    <x v="2"/>
    <x v="23"/>
    <x v="3"/>
    <x v="68"/>
    <n v="44"/>
    <x v="0"/>
    <x v="34"/>
    <x v="6"/>
  </r>
  <r>
    <x v="325"/>
    <x v="443"/>
    <x v="3"/>
    <x v="490"/>
    <x v="0"/>
    <x v="68"/>
    <n v="44"/>
    <x v="0"/>
    <x v="34"/>
    <x v="6"/>
  </r>
  <r>
    <x v="325"/>
    <x v="333"/>
    <x v="0"/>
    <x v="700"/>
    <x v="3"/>
    <x v="68"/>
    <n v="44"/>
    <x v="0"/>
    <x v="34"/>
    <x v="6"/>
  </r>
  <r>
    <x v="325"/>
    <x v="376"/>
    <x v="0"/>
    <x v="1002"/>
    <x v="3"/>
    <x v="68"/>
    <n v="44"/>
    <x v="0"/>
    <x v="34"/>
    <x v="6"/>
  </r>
  <r>
    <x v="325"/>
    <x v="92"/>
    <x v="4"/>
    <x v="882"/>
    <x v="3"/>
    <x v="68"/>
    <n v="44"/>
    <x v="0"/>
    <x v="34"/>
    <x v="6"/>
  </r>
  <r>
    <x v="325"/>
    <x v="217"/>
    <x v="6"/>
    <x v="55"/>
    <x v="0"/>
    <x v="68"/>
    <n v="44"/>
    <x v="0"/>
    <x v="34"/>
    <x v="6"/>
  </r>
  <r>
    <x v="326"/>
    <x v="171"/>
    <x v="5"/>
    <x v="651"/>
    <x v="0"/>
    <x v="17"/>
    <n v="16"/>
    <x v="0"/>
    <x v="109"/>
    <x v="0"/>
  </r>
  <r>
    <x v="326"/>
    <x v="138"/>
    <x v="1"/>
    <x v="801"/>
    <x v="0"/>
    <x v="17"/>
    <n v="16"/>
    <x v="0"/>
    <x v="109"/>
    <x v="0"/>
  </r>
  <r>
    <x v="326"/>
    <x v="147"/>
    <x v="5"/>
    <x v="1003"/>
    <x v="2"/>
    <x v="17"/>
    <n v="16"/>
    <x v="0"/>
    <x v="109"/>
    <x v="0"/>
  </r>
  <r>
    <x v="326"/>
    <x v="452"/>
    <x v="2"/>
    <x v="487"/>
    <x v="2"/>
    <x v="17"/>
    <n v="16"/>
    <x v="0"/>
    <x v="109"/>
    <x v="0"/>
  </r>
  <r>
    <x v="326"/>
    <x v="235"/>
    <x v="4"/>
    <x v="157"/>
    <x v="2"/>
    <x v="17"/>
    <n v="16"/>
    <x v="0"/>
    <x v="109"/>
    <x v="0"/>
  </r>
  <r>
    <x v="326"/>
    <x v="375"/>
    <x v="4"/>
    <x v="1004"/>
    <x v="3"/>
    <x v="17"/>
    <n v="16"/>
    <x v="0"/>
    <x v="109"/>
    <x v="0"/>
  </r>
  <r>
    <x v="326"/>
    <x v="227"/>
    <x v="5"/>
    <x v="442"/>
    <x v="2"/>
    <x v="17"/>
    <n v="16"/>
    <x v="0"/>
    <x v="109"/>
    <x v="0"/>
  </r>
  <r>
    <x v="326"/>
    <x v="724"/>
    <x v="1"/>
    <x v="285"/>
    <x v="2"/>
    <x v="17"/>
    <n v="16"/>
    <x v="0"/>
    <x v="109"/>
    <x v="0"/>
  </r>
  <r>
    <x v="327"/>
    <x v="887"/>
    <x v="4"/>
    <x v="795"/>
    <x v="2"/>
    <x v="68"/>
    <n v="49"/>
    <x v="0"/>
    <x v="34"/>
    <x v="6"/>
  </r>
  <r>
    <x v="327"/>
    <x v="12"/>
    <x v="4"/>
    <x v="6"/>
    <x v="3"/>
    <x v="68"/>
    <n v="49"/>
    <x v="0"/>
    <x v="34"/>
    <x v="6"/>
  </r>
  <r>
    <x v="327"/>
    <x v="353"/>
    <x v="6"/>
    <x v="843"/>
    <x v="3"/>
    <x v="68"/>
    <n v="49"/>
    <x v="0"/>
    <x v="34"/>
    <x v="6"/>
  </r>
  <r>
    <x v="327"/>
    <x v="68"/>
    <x v="3"/>
    <x v="794"/>
    <x v="2"/>
    <x v="68"/>
    <n v="49"/>
    <x v="0"/>
    <x v="34"/>
    <x v="6"/>
  </r>
  <r>
    <x v="327"/>
    <x v="284"/>
    <x v="5"/>
    <x v="499"/>
    <x v="2"/>
    <x v="68"/>
    <n v="49"/>
    <x v="0"/>
    <x v="34"/>
    <x v="6"/>
  </r>
  <r>
    <x v="328"/>
    <x v="38"/>
    <x v="3"/>
    <x v="394"/>
    <x v="0"/>
    <x v="8"/>
    <n v="31"/>
    <x v="0"/>
    <x v="64"/>
    <x v="8"/>
  </r>
  <r>
    <x v="328"/>
    <x v="888"/>
    <x v="0"/>
    <x v="999"/>
    <x v="2"/>
    <x v="8"/>
    <n v="31"/>
    <x v="0"/>
    <x v="64"/>
    <x v="8"/>
  </r>
  <r>
    <x v="329"/>
    <x v="412"/>
    <x v="3"/>
    <x v="546"/>
    <x v="2"/>
    <x v="42"/>
    <n v="68"/>
    <x v="1"/>
    <x v="34"/>
    <x v="6"/>
  </r>
  <r>
    <x v="329"/>
    <x v="798"/>
    <x v="2"/>
    <x v="1005"/>
    <x v="3"/>
    <x v="42"/>
    <n v="68"/>
    <x v="1"/>
    <x v="34"/>
    <x v="6"/>
  </r>
  <r>
    <x v="329"/>
    <x v="159"/>
    <x v="1"/>
    <x v="330"/>
    <x v="3"/>
    <x v="42"/>
    <n v="68"/>
    <x v="1"/>
    <x v="34"/>
    <x v="6"/>
  </r>
  <r>
    <x v="330"/>
    <x v="401"/>
    <x v="5"/>
    <x v="1006"/>
    <x v="3"/>
    <x v="17"/>
    <n v="15"/>
    <x v="0"/>
    <x v="100"/>
    <x v="1"/>
  </r>
  <r>
    <x v="330"/>
    <x v="889"/>
    <x v="1"/>
    <x v="41"/>
    <x v="2"/>
    <x v="17"/>
    <n v="15"/>
    <x v="0"/>
    <x v="100"/>
    <x v="1"/>
  </r>
  <r>
    <x v="330"/>
    <x v="146"/>
    <x v="3"/>
    <x v="618"/>
    <x v="2"/>
    <x v="17"/>
    <n v="15"/>
    <x v="0"/>
    <x v="100"/>
    <x v="1"/>
  </r>
  <r>
    <x v="330"/>
    <x v="890"/>
    <x v="1"/>
    <x v="548"/>
    <x v="2"/>
    <x v="17"/>
    <n v="15"/>
    <x v="0"/>
    <x v="100"/>
    <x v="1"/>
  </r>
  <r>
    <x v="331"/>
    <x v="390"/>
    <x v="4"/>
    <x v="764"/>
    <x v="3"/>
    <x v="5"/>
    <n v="22"/>
    <x v="0"/>
    <x v="65"/>
    <x v="9"/>
  </r>
  <r>
    <x v="331"/>
    <x v="544"/>
    <x v="0"/>
    <x v="1007"/>
    <x v="3"/>
    <x v="5"/>
    <n v="22"/>
    <x v="0"/>
    <x v="65"/>
    <x v="9"/>
  </r>
  <r>
    <x v="331"/>
    <x v="47"/>
    <x v="5"/>
    <x v="346"/>
    <x v="2"/>
    <x v="5"/>
    <n v="22"/>
    <x v="0"/>
    <x v="65"/>
    <x v="9"/>
  </r>
  <r>
    <x v="332"/>
    <x v="891"/>
    <x v="4"/>
    <x v="873"/>
    <x v="2"/>
    <x v="41"/>
    <n v="16"/>
    <x v="0"/>
    <x v="98"/>
    <x v="0"/>
  </r>
  <r>
    <x v="332"/>
    <x v="892"/>
    <x v="5"/>
    <x v="302"/>
    <x v="3"/>
    <x v="41"/>
    <n v="16"/>
    <x v="0"/>
    <x v="98"/>
    <x v="0"/>
  </r>
  <r>
    <x v="332"/>
    <x v="893"/>
    <x v="0"/>
    <x v="683"/>
    <x v="2"/>
    <x v="41"/>
    <n v="16"/>
    <x v="0"/>
    <x v="98"/>
    <x v="0"/>
  </r>
  <r>
    <x v="333"/>
    <x v="374"/>
    <x v="6"/>
    <x v="970"/>
    <x v="2"/>
    <x v="15"/>
    <n v="27"/>
    <x v="0"/>
    <x v="88"/>
    <x v="3"/>
  </r>
  <r>
    <x v="333"/>
    <x v="712"/>
    <x v="3"/>
    <x v="423"/>
    <x v="0"/>
    <x v="15"/>
    <n v="27"/>
    <x v="0"/>
    <x v="88"/>
    <x v="3"/>
  </r>
  <r>
    <x v="334"/>
    <x v="620"/>
    <x v="1"/>
    <x v="686"/>
    <x v="1"/>
    <x v="39"/>
    <n v="65"/>
    <x v="1"/>
    <x v="34"/>
    <x v="6"/>
  </r>
  <r>
    <x v="334"/>
    <x v="386"/>
    <x v="6"/>
    <x v="725"/>
    <x v="3"/>
    <x v="39"/>
    <n v="65"/>
    <x v="1"/>
    <x v="34"/>
    <x v="6"/>
  </r>
  <r>
    <x v="334"/>
    <x v="649"/>
    <x v="3"/>
    <x v="796"/>
    <x v="2"/>
    <x v="39"/>
    <n v="65"/>
    <x v="1"/>
    <x v="34"/>
    <x v="6"/>
  </r>
  <r>
    <x v="334"/>
    <x v="214"/>
    <x v="4"/>
    <x v="514"/>
    <x v="2"/>
    <x v="39"/>
    <n v="65"/>
    <x v="1"/>
    <x v="34"/>
    <x v="6"/>
  </r>
  <r>
    <x v="334"/>
    <x v="316"/>
    <x v="3"/>
    <x v="528"/>
    <x v="0"/>
    <x v="39"/>
    <n v="65"/>
    <x v="1"/>
    <x v="34"/>
    <x v="6"/>
  </r>
  <r>
    <x v="334"/>
    <x v="95"/>
    <x v="5"/>
    <x v="446"/>
    <x v="2"/>
    <x v="39"/>
    <n v="65"/>
    <x v="1"/>
    <x v="34"/>
    <x v="6"/>
  </r>
  <r>
    <x v="335"/>
    <x v="788"/>
    <x v="4"/>
    <x v="959"/>
    <x v="0"/>
    <x v="44"/>
    <n v="15"/>
    <x v="0"/>
    <x v="110"/>
    <x v="2"/>
  </r>
  <r>
    <x v="335"/>
    <x v="207"/>
    <x v="5"/>
    <x v="325"/>
    <x v="3"/>
    <x v="44"/>
    <n v="15"/>
    <x v="0"/>
    <x v="110"/>
    <x v="2"/>
  </r>
  <r>
    <x v="335"/>
    <x v="663"/>
    <x v="5"/>
    <x v="175"/>
    <x v="2"/>
    <x v="44"/>
    <n v="15"/>
    <x v="0"/>
    <x v="110"/>
    <x v="2"/>
  </r>
  <r>
    <x v="335"/>
    <x v="894"/>
    <x v="4"/>
    <x v="837"/>
    <x v="0"/>
    <x v="44"/>
    <n v="15"/>
    <x v="0"/>
    <x v="110"/>
    <x v="2"/>
  </r>
  <r>
    <x v="336"/>
    <x v="397"/>
    <x v="1"/>
    <x v="109"/>
    <x v="3"/>
    <x v="31"/>
    <n v="12"/>
    <x v="0"/>
    <x v="110"/>
    <x v="2"/>
  </r>
  <r>
    <x v="336"/>
    <x v="510"/>
    <x v="1"/>
    <x v="669"/>
    <x v="2"/>
    <x v="31"/>
    <n v="12"/>
    <x v="0"/>
    <x v="110"/>
    <x v="2"/>
  </r>
  <r>
    <x v="336"/>
    <x v="811"/>
    <x v="1"/>
    <x v="583"/>
    <x v="2"/>
    <x v="31"/>
    <n v="12"/>
    <x v="0"/>
    <x v="110"/>
    <x v="2"/>
  </r>
  <r>
    <x v="336"/>
    <x v="870"/>
    <x v="4"/>
    <x v="522"/>
    <x v="2"/>
    <x v="31"/>
    <n v="12"/>
    <x v="0"/>
    <x v="110"/>
    <x v="2"/>
  </r>
  <r>
    <x v="336"/>
    <x v="460"/>
    <x v="4"/>
    <x v="521"/>
    <x v="0"/>
    <x v="31"/>
    <n v="12"/>
    <x v="0"/>
    <x v="110"/>
    <x v="2"/>
  </r>
  <r>
    <x v="336"/>
    <x v="104"/>
    <x v="5"/>
    <x v="1008"/>
    <x v="1"/>
    <x v="31"/>
    <n v="12"/>
    <x v="0"/>
    <x v="110"/>
    <x v="2"/>
  </r>
  <r>
    <x v="336"/>
    <x v="455"/>
    <x v="0"/>
    <x v="1009"/>
    <x v="0"/>
    <x v="31"/>
    <n v="12"/>
    <x v="0"/>
    <x v="110"/>
    <x v="2"/>
  </r>
  <r>
    <x v="336"/>
    <x v="895"/>
    <x v="0"/>
    <x v="1010"/>
    <x v="2"/>
    <x v="31"/>
    <n v="12"/>
    <x v="0"/>
    <x v="110"/>
    <x v="2"/>
  </r>
  <r>
    <x v="336"/>
    <x v="896"/>
    <x v="5"/>
    <x v="1011"/>
    <x v="3"/>
    <x v="31"/>
    <n v="12"/>
    <x v="0"/>
    <x v="110"/>
    <x v="2"/>
  </r>
  <r>
    <x v="337"/>
    <x v="897"/>
    <x v="1"/>
    <x v="73"/>
    <x v="3"/>
    <x v="59"/>
    <n v="16"/>
    <x v="0"/>
    <x v="78"/>
    <x v="0"/>
  </r>
  <r>
    <x v="337"/>
    <x v="247"/>
    <x v="6"/>
    <x v="585"/>
    <x v="2"/>
    <x v="59"/>
    <n v="16"/>
    <x v="0"/>
    <x v="78"/>
    <x v="0"/>
  </r>
  <r>
    <x v="337"/>
    <x v="246"/>
    <x v="3"/>
    <x v="429"/>
    <x v="2"/>
    <x v="59"/>
    <n v="16"/>
    <x v="0"/>
    <x v="78"/>
    <x v="0"/>
  </r>
  <r>
    <x v="337"/>
    <x v="66"/>
    <x v="6"/>
    <x v="112"/>
    <x v="2"/>
    <x v="59"/>
    <n v="16"/>
    <x v="0"/>
    <x v="78"/>
    <x v="0"/>
  </r>
  <r>
    <x v="338"/>
    <x v="320"/>
    <x v="1"/>
    <x v="612"/>
    <x v="0"/>
    <x v="32"/>
    <n v="11"/>
    <x v="0"/>
    <x v="40"/>
    <x v="3"/>
  </r>
  <r>
    <x v="338"/>
    <x v="235"/>
    <x v="4"/>
    <x v="1012"/>
    <x v="3"/>
    <x v="32"/>
    <n v="11"/>
    <x v="0"/>
    <x v="40"/>
    <x v="3"/>
  </r>
  <r>
    <x v="338"/>
    <x v="898"/>
    <x v="1"/>
    <x v="572"/>
    <x v="2"/>
    <x v="32"/>
    <n v="11"/>
    <x v="0"/>
    <x v="40"/>
    <x v="3"/>
  </r>
  <r>
    <x v="338"/>
    <x v="214"/>
    <x v="4"/>
    <x v="1013"/>
    <x v="0"/>
    <x v="32"/>
    <n v="11"/>
    <x v="0"/>
    <x v="40"/>
    <x v="3"/>
  </r>
  <r>
    <x v="339"/>
    <x v="371"/>
    <x v="1"/>
    <x v="1014"/>
    <x v="0"/>
    <x v="34"/>
    <n v="25"/>
    <x v="0"/>
    <x v="31"/>
    <x v="7"/>
  </r>
  <r>
    <x v="339"/>
    <x v="899"/>
    <x v="2"/>
    <x v="1015"/>
    <x v="2"/>
    <x v="34"/>
    <n v="25"/>
    <x v="0"/>
    <x v="31"/>
    <x v="7"/>
  </r>
  <r>
    <x v="339"/>
    <x v="51"/>
    <x v="5"/>
    <x v="922"/>
    <x v="2"/>
    <x v="34"/>
    <n v="25"/>
    <x v="0"/>
    <x v="31"/>
    <x v="7"/>
  </r>
  <r>
    <x v="339"/>
    <x v="900"/>
    <x v="3"/>
    <x v="1016"/>
    <x v="2"/>
    <x v="34"/>
    <n v="25"/>
    <x v="0"/>
    <x v="31"/>
    <x v="7"/>
  </r>
  <r>
    <x v="339"/>
    <x v="118"/>
    <x v="0"/>
    <x v="296"/>
    <x v="3"/>
    <x v="34"/>
    <n v="25"/>
    <x v="0"/>
    <x v="31"/>
    <x v="7"/>
  </r>
  <r>
    <x v="339"/>
    <x v="733"/>
    <x v="6"/>
    <x v="191"/>
    <x v="0"/>
    <x v="34"/>
    <n v="25"/>
    <x v="0"/>
    <x v="31"/>
    <x v="7"/>
  </r>
  <r>
    <x v="340"/>
    <x v="120"/>
    <x v="3"/>
    <x v="290"/>
    <x v="3"/>
    <x v="8"/>
    <n v="34"/>
    <x v="0"/>
    <x v="6"/>
    <x v="5"/>
  </r>
  <r>
    <x v="340"/>
    <x v="349"/>
    <x v="5"/>
    <x v="249"/>
    <x v="0"/>
    <x v="8"/>
    <n v="34"/>
    <x v="0"/>
    <x v="6"/>
    <x v="5"/>
  </r>
  <r>
    <x v="340"/>
    <x v="606"/>
    <x v="0"/>
    <x v="439"/>
    <x v="2"/>
    <x v="8"/>
    <n v="34"/>
    <x v="0"/>
    <x v="6"/>
    <x v="5"/>
  </r>
  <r>
    <x v="340"/>
    <x v="901"/>
    <x v="1"/>
    <x v="699"/>
    <x v="2"/>
    <x v="8"/>
    <n v="34"/>
    <x v="0"/>
    <x v="6"/>
    <x v="5"/>
  </r>
  <r>
    <x v="340"/>
    <x v="902"/>
    <x v="2"/>
    <x v="192"/>
    <x v="1"/>
    <x v="8"/>
    <n v="34"/>
    <x v="0"/>
    <x v="6"/>
    <x v="5"/>
  </r>
  <r>
    <x v="340"/>
    <x v="169"/>
    <x v="0"/>
    <x v="1017"/>
    <x v="3"/>
    <x v="8"/>
    <n v="34"/>
    <x v="0"/>
    <x v="6"/>
    <x v="5"/>
  </r>
  <r>
    <x v="340"/>
    <x v="619"/>
    <x v="2"/>
    <x v="650"/>
    <x v="2"/>
    <x v="8"/>
    <n v="34"/>
    <x v="0"/>
    <x v="6"/>
    <x v="5"/>
  </r>
  <r>
    <x v="340"/>
    <x v="903"/>
    <x v="5"/>
    <x v="741"/>
    <x v="1"/>
    <x v="8"/>
    <n v="34"/>
    <x v="0"/>
    <x v="6"/>
    <x v="5"/>
  </r>
  <r>
    <x v="341"/>
    <x v="721"/>
    <x v="1"/>
    <x v="780"/>
    <x v="3"/>
    <x v="57"/>
    <n v="15"/>
    <x v="0"/>
    <x v="36"/>
    <x v="0"/>
  </r>
  <r>
    <x v="341"/>
    <x v="734"/>
    <x v="4"/>
    <x v="1018"/>
    <x v="0"/>
    <x v="57"/>
    <n v="15"/>
    <x v="0"/>
    <x v="36"/>
    <x v="0"/>
  </r>
  <r>
    <x v="341"/>
    <x v="406"/>
    <x v="3"/>
    <x v="354"/>
    <x v="2"/>
    <x v="57"/>
    <n v="15"/>
    <x v="0"/>
    <x v="36"/>
    <x v="0"/>
  </r>
  <r>
    <x v="341"/>
    <x v="156"/>
    <x v="1"/>
    <x v="1019"/>
    <x v="1"/>
    <x v="57"/>
    <n v="15"/>
    <x v="0"/>
    <x v="36"/>
    <x v="0"/>
  </r>
  <r>
    <x v="342"/>
    <x v="482"/>
    <x v="3"/>
    <x v="654"/>
    <x v="2"/>
    <x v="62"/>
    <n v="17"/>
    <x v="0"/>
    <x v="103"/>
    <x v="6"/>
  </r>
  <r>
    <x v="342"/>
    <x v="904"/>
    <x v="3"/>
    <x v="345"/>
    <x v="2"/>
    <x v="62"/>
    <n v="17"/>
    <x v="0"/>
    <x v="103"/>
    <x v="6"/>
  </r>
  <r>
    <x v="342"/>
    <x v="905"/>
    <x v="4"/>
    <x v="269"/>
    <x v="2"/>
    <x v="62"/>
    <n v="17"/>
    <x v="0"/>
    <x v="103"/>
    <x v="6"/>
  </r>
  <r>
    <x v="342"/>
    <x v="906"/>
    <x v="1"/>
    <x v="350"/>
    <x v="2"/>
    <x v="62"/>
    <n v="17"/>
    <x v="0"/>
    <x v="103"/>
    <x v="6"/>
  </r>
  <r>
    <x v="342"/>
    <x v="455"/>
    <x v="0"/>
    <x v="252"/>
    <x v="2"/>
    <x v="62"/>
    <n v="17"/>
    <x v="0"/>
    <x v="103"/>
    <x v="6"/>
  </r>
  <r>
    <x v="342"/>
    <x v="851"/>
    <x v="2"/>
    <x v="495"/>
    <x v="3"/>
    <x v="62"/>
    <n v="17"/>
    <x v="0"/>
    <x v="103"/>
    <x v="6"/>
  </r>
  <r>
    <x v="342"/>
    <x v="572"/>
    <x v="3"/>
    <x v="760"/>
    <x v="2"/>
    <x v="62"/>
    <n v="17"/>
    <x v="0"/>
    <x v="103"/>
    <x v="6"/>
  </r>
  <r>
    <x v="343"/>
    <x v="263"/>
    <x v="4"/>
    <x v="336"/>
    <x v="0"/>
    <x v="69"/>
    <n v="41"/>
    <x v="0"/>
    <x v="34"/>
    <x v="6"/>
  </r>
  <r>
    <x v="343"/>
    <x v="130"/>
    <x v="1"/>
    <x v="811"/>
    <x v="2"/>
    <x v="69"/>
    <n v="41"/>
    <x v="0"/>
    <x v="34"/>
    <x v="6"/>
  </r>
  <r>
    <x v="343"/>
    <x v="907"/>
    <x v="1"/>
    <x v="1020"/>
    <x v="1"/>
    <x v="69"/>
    <n v="41"/>
    <x v="0"/>
    <x v="34"/>
    <x v="6"/>
  </r>
  <r>
    <x v="344"/>
    <x v="57"/>
    <x v="0"/>
    <x v="139"/>
    <x v="0"/>
    <x v="14"/>
    <n v="13"/>
    <x v="0"/>
    <x v="111"/>
    <x v="6"/>
  </r>
  <r>
    <x v="345"/>
    <x v="908"/>
    <x v="5"/>
    <x v="911"/>
    <x v="2"/>
    <x v="5"/>
    <n v="23"/>
    <x v="0"/>
    <x v="112"/>
    <x v="1"/>
  </r>
  <r>
    <x v="345"/>
    <x v="628"/>
    <x v="4"/>
    <x v="608"/>
    <x v="3"/>
    <x v="5"/>
    <n v="23"/>
    <x v="0"/>
    <x v="112"/>
    <x v="1"/>
  </r>
  <r>
    <x v="345"/>
    <x v="909"/>
    <x v="2"/>
    <x v="155"/>
    <x v="3"/>
    <x v="5"/>
    <n v="23"/>
    <x v="0"/>
    <x v="112"/>
    <x v="1"/>
  </r>
  <r>
    <x v="345"/>
    <x v="138"/>
    <x v="1"/>
    <x v="1021"/>
    <x v="2"/>
    <x v="5"/>
    <n v="23"/>
    <x v="0"/>
    <x v="112"/>
    <x v="1"/>
  </r>
  <r>
    <x v="345"/>
    <x v="2"/>
    <x v="0"/>
    <x v="953"/>
    <x v="3"/>
    <x v="5"/>
    <n v="23"/>
    <x v="0"/>
    <x v="112"/>
    <x v="1"/>
  </r>
  <r>
    <x v="346"/>
    <x v="910"/>
    <x v="3"/>
    <x v="305"/>
    <x v="0"/>
    <x v="59"/>
    <n v="16"/>
    <x v="0"/>
    <x v="36"/>
    <x v="0"/>
  </r>
  <r>
    <x v="346"/>
    <x v="911"/>
    <x v="4"/>
    <x v="1022"/>
    <x v="0"/>
    <x v="59"/>
    <n v="16"/>
    <x v="0"/>
    <x v="36"/>
    <x v="0"/>
  </r>
  <r>
    <x v="346"/>
    <x v="912"/>
    <x v="5"/>
    <x v="163"/>
    <x v="1"/>
    <x v="59"/>
    <n v="16"/>
    <x v="0"/>
    <x v="36"/>
    <x v="0"/>
  </r>
  <r>
    <x v="347"/>
    <x v="596"/>
    <x v="0"/>
    <x v="1023"/>
    <x v="1"/>
    <x v="31"/>
    <n v="14"/>
    <x v="0"/>
    <x v="48"/>
    <x v="7"/>
  </r>
  <r>
    <x v="347"/>
    <x v="913"/>
    <x v="0"/>
    <x v="139"/>
    <x v="2"/>
    <x v="31"/>
    <n v="14"/>
    <x v="0"/>
    <x v="48"/>
    <x v="7"/>
  </r>
  <r>
    <x v="347"/>
    <x v="11"/>
    <x v="2"/>
    <x v="910"/>
    <x v="2"/>
    <x v="31"/>
    <n v="14"/>
    <x v="0"/>
    <x v="48"/>
    <x v="7"/>
  </r>
  <r>
    <x v="347"/>
    <x v="869"/>
    <x v="3"/>
    <x v="976"/>
    <x v="0"/>
    <x v="31"/>
    <n v="14"/>
    <x v="0"/>
    <x v="48"/>
    <x v="7"/>
  </r>
  <r>
    <x v="348"/>
    <x v="912"/>
    <x v="5"/>
    <x v="414"/>
    <x v="2"/>
    <x v="38"/>
    <n v="10"/>
    <x v="0"/>
    <x v="48"/>
    <x v="7"/>
  </r>
  <r>
    <x v="349"/>
    <x v="482"/>
    <x v="3"/>
    <x v="559"/>
    <x v="2"/>
    <x v="21"/>
    <n v="44"/>
    <x v="0"/>
    <x v="9"/>
    <x v="1"/>
  </r>
  <r>
    <x v="349"/>
    <x v="730"/>
    <x v="6"/>
    <x v="281"/>
    <x v="0"/>
    <x v="21"/>
    <n v="44"/>
    <x v="0"/>
    <x v="9"/>
    <x v="1"/>
  </r>
  <r>
    <x v="349"/>
    <x v="837"/>
    <x v="0"/>
    <x v="199"/>
    <x v="2"/>
    <x v="21"/>
    <n v="44"/>
    <x v="0"/>
    <x v="9"/>
    <x v="1"/>
  </r>
  <r>
    <x v="349"/>
    <x v="914"/>
    <x v="1"/>
    <x v="424"/>
    <x v="2"/>
    <x v="21"/>
    <n v="44"/>
    <x v="0"/>
    <x v="9"/>
    <x v="1"/>
  </r>
  <r>
    <x v="349"/>
    <x v="421"/>
    <x v="5"/>
    <x v="823"/>
    <x v="0"/>
    <x v="21"/>
    <n v="44"/>
    <x v="0"/>
    <x v="9"/>
    <x v="1"/>
  </r>
  <r>
    <x v="349"/>
    <x v="647"/>
    <x v="0"/>
    <x v="1024"/>
    <x v="2"/>
    <x v="21"/>
    <n v="44"/>
    <x v="0"/>
    <x v="9"/>
    <x v="1"/>
  </r>
  <r>
    <x v="350"/>
    <x v="301"/>
    <x v="1"/>
    <x v="337"/>
    <x v="2"/>
    <x v="59"/>
    <n v="17"/>
    <x v="0"/>
    <x v="36"/>
    <x v="0"/>
  </r>
  <r>
    <x v="350"/>
    <x v="716"/>
    <x v="6"/>
    <x v="156"/>
    <x v="2"/>
    <x v="59"/>
    <n v="17"/>
    <x v="0"/>
    <x v="36"/>
    <x v="0"/>
  </r>
  <r>
    <x v="350"/>
    <x v="61"/>
    <x v="1"/>
    <x v="641"/>
    <x v="2"/>
    <x v="59"/>
    <n v="17"/>
    <x v="0"/>
    <x v="36"/>
    <x v="0"/>
  </r>
  <r>
    <x v="351"/>
    <x v="915"/>
    <x v="1"/>
    <x v="668"/>
    <x v="3"/>
    <x v="17"/>
    <n v="15"/>
    <x v="0"/>
    <x v="55"/>
    <x v="5"/>
  </r>
  <r>
    <x v="351"/>
    <x v="448"/>
    <x v="1"/>
    <x v="10"/>
    <x v="2"/>
    <x v="17"/>
    <n v="15"/>
    <x v="0"/>
    <x v="55"/>
    <x v="5"/>
  </r>
  <r>
    <x v="351"/>
    <x v="68"/>
    <x v="3"/>
    <x v="311"/>
    <x v="3"/>
    <x v="17"/>
    <n v="15"/>
    <x v="0"/>
    <x v="55"/>
    <x v="5"/>
  </r>
  <r>
    <x v="352"/>
    <x v="338"/>
    <x v="2"/>
    <x v="872"/>
    <x v="2"/>
    <x v="17"/>
    <n v="16"/>
    <x v="0"/>
    <x v="83"/>
    <x v="4"/>
  </r>
  <r>
    <x v="352"/>
    <x v="453"/>
    <x v="6"/>
    <x v="394"/>
    <x v="2"/>
    <x v="17"/>
    <n v="16"/>
    <x v="0"/>
    <x v="83"/>
    <x v="4"/>
  </r>
  <r>
    <x v="352"/>
    <x v="728"/>
    <x v="1"/>
    <x v="181"/>
    <x v="3"/>
    <x v="17"/>
    <n v="16"/>
    <x v="0"/>
    <x v="83"/>
    <x v="4"/>
  </r>
  <r>
    <x v="352"/>
    <x v="298"/>
    <x v="5"/>
    <x v="15"/>
    <x v="2"/>
    <x v="17"/>
    <n v="16"/>
    <x v="0"/>
    <x v="83"/>
    <x v="4"/>
  </r>
  <r>
    <x v="352"/>
    <x v="674"/>
    <x v="2"/>
    <x v="85"/>
    <x v="1"/>
    <x v="17"/>
    <n v="16"/>
    <x v="0"/>
    <x v="83"/>
    <x v="4"/>
  </r>
  <r>
    <x v="352"/>
    <x v="916"/>
    <x v="3"/>
    <x v="512"/>
    <x v="0"/>
    <x v="17"/>
    <n v="16"/>
    <x v="0"/>
    <x v="83"/>
    <x v="4"/>
  </r>
  <r>
    <x v="352"/>
    <x v="401"/>
    <x v="5"/>
    <x v="651"/>
    <x v="3"/>
    <x v="17"/>
    <n v="16"/>
    <x v="0"/>
    <x v="83"/>
    <x v="4"/>
  </r>
  <r>
    <x v="352"/>
    <x v="917"/>
    <x v="0"/>
    <x v="357"/>
    <x v="2"/>
    <x v="17"/>
    <n v="16"/>
    <x v="0"/>
    <x v="83"/>
    <x v="4"/>
  </r>
  <r>
    <x v="352"/>
    <x v="853"/>
    <x v="5"/>
    <x v="396"/>
    <x v="3"/>
    <x v="17"/>
    <n v="16"/>
    <x v="0"/>
    <x v="83"/>
    <x v="4"/>
  </r>
  <r>
    <x v="352"/>
    <x v="70"/>
    <x v="5"/>
    <x v="9"/>
    <x v="2"/>
    <x v="17"/>
    <n v="16"/>
    <x v="0"/>
    <x v="83"/>
    <x v="4"/>
  </r>
  <r>
    <x v="353"/>
    <x v="239"/>
    <x v="1"/>
    <x v="975"/>
    <x v="2"/>
    <x v="31"/>
    <n v="12"/>
    <x v="0"/>
    <x v="113"/>
    <x v="0"/>
  </r>
  <r>
    <x v="353"/>
    <x v="147"/>
    <x v="5"/>
    <x v="1025"/>
    <x v="0"/>
    <x v="31"/>
    <n v="12"/>
    <x v="0"/>
    <x v="113"/>
    <x v="0"/>
  </r>
  <r>
    <x v="353"/>
    <x v="270"/>
    <x v="5"/>
    <x v="582"/>
    <x v="2"/>
    <x v="31"/>
    <n v="12"/>
    <x v="0"/>
    <x v="113"/>
    <x v="0"/>
  </r>
  <r>
    <x v="353"/>
    <x v="784"/>
    <x v="0"/>
    <x v="96"/>
    <x v="3"/>
    <x v="31"/>
    <n v="12"/>
    <x v="0"/>
    <x v="113"/>
    <x v="0"/>
  </r>
  <r>
    <x v="353"/>
    <x v="918"/>
    <x v="0"/>
    <x v="752"/>
    <x v="3"/>
    <x v="31"/>
    <n v="12"/>
    <x v="0"/>
    <x v="113"/>
    <x v="0"/>
  </r>
  <r>
    <x v="353"/>
    <x v="24"/>
    <x v="5"/>
    <x v="631"/>
    <x v="0"/>
    <x v="31"/>
    <n v="12"/>
    <x v="0"/>
    <x v="113"/>
    <x v="0"/>
  </r>
  <r>
    <x v="354"/>
    <x v="904"/>
    <x v="3"/>
    <x v="212"/>
    <x v="3"/>
    <x v="57"/>
    <n v="16"/>
    <x v="0"/>
    <x v="36"/>
    <x v="0"/>
  </r>
  <r>
    <x v="354"/>
    <x v="217"/>
    <x v="6"/>
    <x v="207"/>
    <x v="3"/>
    <x v="57"/>
    <n v="16"/>
    <x v="0"/>
    <x v="36"/>
    <x v="0"/>
  </r>
  <r>
    <x v="354"/>
    <x v="472"/>
    <x v="6"/>
    <x v="184"/>
    <x v="0"/>
    <x v="57"/>
    <n v="16"/>
    <x v="0"/>
    <x v="36"/>
    <x v="0"/>
  </r>
  <r>
    <x v="354"/>
    <x v="901"/>
    <x v="1"/>
    <x v="87"/>
    <x v="2"/>
    <x v="57"/>
    <n v="16"/>
    <x v="0"/>
    <x v="36"/>
    <x v="0"/>
  </r>
  <r>
    <x v="354"/>
    <x v="551"/>
    <x v="6"/>
    <x v="855"/>
    <x v="2"/>
    <x v="57"/>
    <n v="16"/>
    <x v="0"/>
    <x v="36"/>
    <x v="0"/>
  </r>
  <r>
    <x v="355"/>
    <x v="376"/>
    <x v="0"/>
    <x v="162"/>
    <x v="2"/>
    <x v="62"/>
    <n v="19"/>
    <x v="0"/>
    <x v="114"/>
    <x v="1"/>
  </r>
  <r>
    <x v="355"/>
    <x v="919"/>
    <x v="5"/>
    <x v="110"/>
    <x v="3"/>
    <x v="62"/>
    <n v="19"/>
    <x v="0"/>
    <x v="114"/>
    <x v="1"/>
  </r>
  <r>
    <x v="355"/>
    <x v="920"/>
    <x v="1"/>
    <x v="103"/>
    <x v="0"/>
    <x v="62"/>
    <n v="19"/>
    <x v="0"/>
    <x v="114"/>
    <x v="1"/>
  </r>
  <r>
    <x v="355"/>
    <x v="588"/>
    <x v="1"/>
    <x v="756"/>
    <x v="0"/>
    <x v="62"/>
    <n v="19"/>
    <x v="0"/>
    <x v="114"/>
    <x v="1"/>
  </r>
  <r>
    <x v="355"/>
    <x v="414"/>
    <x v="0"/>
    <x v="190"/>
    <x v="3"/>
    <x v="62"/>
    <n v="19"/>
    <x v="0"/>
    <x v="114"/>
    <x v="1"/>
  </r>
  <r>
    <x v="355"/>
    <x v="172"/>
    <x v="5"/>
    <x v="435"/>
    <x v="2"/>
    <x v="62"/>
    <n v="19"/>
    <x v="0"/>
    <x v="114"/>
    <x v="1"/>
  </r>
  <r>
    <x v="355"/>
    <x v="382"/>
    <x v="1"/>
    <x v="405"/>
    <x v="3"/>
    <x v="62"/>
    <n v="19"/>
    <x v="0"/>
    <x v="114"/>
    <x v="1"/>
  </r>
  <r>
    <x v="356"/>
    <x v="921"/>
    <x v="5"/>
    <x v="810"/>
    <x v="2"/>
    <x v="39"/>
    <n v="66"/>
    <x v="1"/>
    <x v="115"/>
    <x v="0"/>
  </r>
  <r>
    <x v="356"/>
    <x v="120"/>
    <x v="3"/>
    <x v="1026"/>
    <x v="0"/>
    <x v="39"/>
    <n v="66"/>
    <x v="1"/>
    <x v="115"/>
    <x v="0"/>
  </r>
  <r>
    <x v="356"/>
    <x v="922"/>
    <x v="2"/>
    <x v="1027"/>
    <x v="3"/>
    <x v="39"/>
    <n v="66"/>
    <x v="1"/>
    <x v="115"/>
    <x v="0"/>
  </r>
  <r>
    <x v="356"/>
    <x v="923"/>
    <x v="0"/>
    <x v="196"/>
    <x v="0"/>
    <x v="39"/>
    <n v="66"/>
    <x v="1"/>
    <x v="115"/>
    <x v="0"/>
  </r>
  <r>
    <x v="356"/>
    <x v="740"/>
    <x v="2"/>
    <x v="1028"/>
    <x v="0"/>
    <x v="39"/>
    <n v="66"/>
    <x v="1"/>
    <x v="115"/>
    <x v="0"/>
  </r>
  <r>
    <x v="356"/>
    <x v="6"/>
    <x v="4"/>
    <x v="412"/>
    <x v="3"/>
    <x v="39"/>
    <n v="66"/>
    <x v="1"/>
    <x v="115"/>
    <x v="0"/>
  </r>
  <r>
    <x v="356"/>
    <x v="924"/>
    <x v="2"/>
    <x v="249"/>
    <x v="1"/>
    <x v="39"/>
    <n v="66"/>
    <x v="1"/>
    <x v="115"/>
    <x v="0"/>
  </r>
  <r>
    <x v="357"/>
    <x v="209"/>
    <x v="0"/>
    <x v="1029"/>
    <x v="0"/>
    <x v="39"/>
    <n v="66"/>
    <x v="1"/>
    <x v="58"/>
    <x v="1"/>
  </r>
  <r>
    <x v="357"/>
    <x v="925"/>
    <x v="2"/>
    <x v="50"/>
    <x v="3"/>
    <x v="39"/>
    <n v="66"/>
    <x v="1"/>
    <x v="58"/>
    <x v="1"/>
  </r>
  <r>
    <x v="357"/>
    <x v="30"/>
    <x v="3"/>
    <x v="122"/>
    <x v="0"/>
    <x v="39"/>
    <n v="66"/>
    <x v="1"/>
    <x v="58"/>
    <x v="1"/>
  </r>
  <r>
    <x v="357"/>
    <x v="50"/>
    <x v="6"/>
    <x v="312"/>
    <x v="1"/>
    <x v="39"/>
    <n v="66"/>
    <x v="1"/>
    <x v="58"/>
    <x v="1"/>
  </r>
  <r>
    <x v="357"/>
    <x v="587"/>
    <x v="2"/>
    <x v="830"/>
    <x v="3"/>
    <x v="39"/>
    <n v="66"/>
    <x v="1"/>
    <x v="58"/>
    <x v="1"/>
  </r>
  <r>
    <x v="357"/>
    <x v="40"/>
    <x v="6"/>
    <x v="631"/>
    <x v="0"/>
    <x v="39"/>
    <n v="66"/>
    <x v="1"/>
    <x v="58"/>
    <x v="1"/>
  </r>
  <r>
    <x v="357"/>
    <x v="302"/>
    <x v="4"/>
    <x v="730"/>
    <x v="2"/>
    <x v="39"/>
    <n v="66"/>
    <x v="1"/>
    <x v="58"/>
    <x v="1"/>
  </r>
  <r>
    <x v="357"/>
    <x v="43"/>
    <x v="2"/>
    <x v="343"/>
    <x v="3"/>
    <x v="39"/>
    <n v="66"/>
    <x v="1"/>
    <x v="58"/>
    <x v="1"/>
  </r>
  <r>
    <x v="357"/>
    <x v="740"/>
    <x v="2"/>
    <x v="863"/>
    <x v="2"/>
    <x v="39"/>
    <n v="66"/>
    <x v="1"/>
    <x v="58"/>
    <x v="1"/>
  </r>
  <r>
    <x v="358"/>
    <x v="926"/>
    <x v="0"/>
    <x v="1030"/>
    <x v="3"/>
    <x v="57"/>
    <n v="16"/>
    <x v="0"/>
    <x v="36"/>
    <x v="0"/>
  </r>
  <r>
    <x v="358"/>
    <x v="462"/>
    <x v="5"/>
    <x v="14"/>
    <x v="3"/>
    <x v="57"/>
    <n v="16"/>
    <x v="0"/>
    <x v="36"/>
    <x v="0"/>
  </r>
  <r>
    <x v="358"/>
    <x v="904"/>
    <x v="3"/>
    <x v="46"/>
    <x v="1"/>
    <x v="57"/>
    <n v="16"/>
    <x v="0"/>
    <x v="36"/>
    <x v="0"/>
  </r>
  <r>
    <x v="358"/>
    <x v="190"/>
    <x v="1"/>
    <x v="1031"/>
    <x v="0"/>
    <x v="57"/>
    <n v="16"/>
    <x v="0"/>
    <x v="36"/>
    <x v="0"/>
  </r>
  <r>
    <x v="358"/>
    <x v="503"/>
    <x v="1"/>
    <x v="382"/>
    <x v="2"/>
    <x v="57"/>
    <n v="16"/>
    <x v="0"/>
    <x v="36"/>
    <x v="0"/>
  </r>
  <r>
    <x v="358"/>
    <x v="927"/>
    <x v="4"/>
    <x v="477"/>
    <x v="0"/>
    <x v="57"/>
    <n v="16"/>
    <x v="0"/>
    <x v="36"/>
    <x v="0"/>
  </r>
  <r>
    <x v="358"/>
    <x v="523"/>
    <x v="5"/>
    <x v="1032"/>
    <x v="0"/>
    <x v="57"/>
    <n v="16"/>
    <x v="0"/>
    <x v="36"/>
    <x v="0"/>
  </r>
  <r>
    <x v="359"/>
    <x v="265"/>
    <x v="5"/>
    <x v="505"/>
    <x v="0"/>
    <x v="38"/>
    <n v="12"/>
    <x v="0"/>
    <x v="40"/>
    <x v="3"/>
  </r>
  <r>
    <x v="359"/>
    <x v="99"/>
    <x v="4"/>
    <x v="532"/>
    <x v="2"/>
    <x v="38"/>
    <n v="12"/>
    <x v="0"/>
    <x v="40"/>
    <x v="3"/>
  </r>
  <r>
    <x v="359"/>
    <x v="164"/>
    <x v="5"/>
    <x v="298"/>
    <x v="2"/>
    <x v="38"/>
    <n v="12"/>
    <x v="0"/>
    <x v="40"/>
    <x v="3"/>
  </r>
  <r>
    <x v="359"/>
    <x v="928"/>
    <x v="0"/>
    <x v="189"/>
    <x v="3"/>
    <x v="38"/>
    <n v="12"/>
    <x v="0"/>
    <x v="40"/>
    <x v="3"/>
  </r>
  <r>
    <x v="359"/>
    <x v="929"/>
    <x v="1"/>
    <x v="696"/>
    <x v="2"/>
    <x v="38"/>
    <n v="12"/>
    <x v="0"/>
    <x v="40"/>
    <x v="3"/>
  </r>
  <r>
    <x v="359"/>
    <x v="602"/>
    <x v="5"/>
    <x v="494"/>
    <x v="3"/>
    <x v="38"/>
    <n v="12"/>
    <x v="0"/>
    <x v="40"/>
    <x v="3"/>
  </r>
  <r>
    <x v="359"/>
    <x v="432"/>
    <x v="1"/>
    <x v="861"/>
    <x v="2"/>
    <x v="38"/>
    <n v="12"/>
    <x v="0"/>
    <x v="40"/>
    <x v="3"/>
  </r>
  <r>
    <x v="360"/>
    <x v="859"/>
    <x v="1"/>
    <x v="453"/>
    <x v="0"/>
    <x v="5"/>
    <n v="20"/>
    <x v="0"/>
    <x v="116"/>
    <x v="1"/>
  </r>
  <r>
    <x v="360"/>
    <x v="930"/>
    <x v="1"/>
    <x v="27"/>
    <x v="2"/>
    <x v="5"/>
    <n v="20"/>
    <x v="0"/>
    <x v="116"/>
    <x v="1"/>
  </r>
  <r>
    <x v="360"/>
    <x v="539"/>
    <x v="2"/>
    <x v="495"/>
    <x v="1"/>
    <x v="5"/>
    <n v="20"/>
    <x v="0"/>
    <x v="116"/>
    <x v="1"/>
  </r>
  <r>
    <x v="360"/>
    <x v="931"/>
    <x v="4"/>
    <x v="560"/>
    <x v="2"/>
    <x v="5"/>
    <n v="20"/>
    <x v="0"/>
    <x v="116"/>
    <x v="1"/>
  </r>
  <r>
    <x v="360"/>
    <x v="116"/>
    <x v="5"/>
    <x v="609"/>
    <x v="3"/>
    <x v="5"/>
    <n v="20"/>
    <x v="0"/>
    <x v="116"/>
    <x v="1"/>
  </r>
  <r>
    <x v="360"/>
    <x v="530"/>
    <x v="3"/>
    <x v="1033"/>
    <x v="3"/>
    <x v="5"/>
    <n v="20"/>
    <x v="0"/>
    <x v="116"/>
    <x v="1"/>
  </r>
  <r>
    <x v="360"/>
    <x v="16"/>
    <x v="2"/>
    <x v="655"/>
    <x v="1"/>
    <x v="5"/>
    <n v="20"/>
    <x v="0"/>
    <x v="116"/>
    <x v="1"/>
  </r>
  <r>
    <x v="361"/>
    <x v="74"/>
    <x v="6"/>
    <x v="317"/>
    <x v="2"/>
    <x v="39"/>
    <n v="71"/>
    <x v="1"/>
    <x v="34"/>
    <x v="6"/>
  </r>
  <r>
    <x v="361"/>
    <x v="894"/>
    <x v="4"/>
    <x v="340"/>
    <x v="3"/>
    <x v="39"/>
    <n v="71"/>
    <x v="1"/>
    <x v="34"/>
    <x v="6"/>
  </r>
  <r>
    <x v="361"/>
    <x v="932"/>
    <x v="1"/>
    <x v="1034"/>
    <x v="3"/>
    <x v="39"/>
    <n v="71"/>
    <x v="1"/>
    <x v="34"/>
    <x v="6"/>
  </r>
  <r>
    <x v="361"/>
    <x v="602"/>
    <x v="5"/>
    <x v="1035"/>
    <x v="2"/>
    <x v="39"/>
    <n v="71"/>
    <x v="1"/>
    <x v="34"/>
    <x v="6"/>
  </r>
  <r>
    <x v="362"/>
    <x v="639"/>
    <x v="5"/>
    <x v="1013"/>
    <x v="0"/>
    <x v="70"/>
    <n v="39"/>
    <x v="0"/>
    <x v="117"/>
    <x v="4"/>
  </r>
  <r>
    <x v="362"/>
    <x v="828"/>
    <x v="5"/>
    <x v="3"/>
    <x v="2"/>
    <x v="70"/>
    <n v="39"/>
    <x v="0"/>
    <x v="117"/>
    <x v="4"/>
  </r>
  <r>
    <x v="362"/>
    <x v="933"/>
    <x v="2"/>
    <x v="11"/>
    <x v="2"/>
    <x v="70"/>
    <n v="39"/>
    <x v="0"/>
    <x v="117"/>
    <x v="4"/>
  </r>
  <r>
    <x v="362"/>
    <x v="9"/>
    <x v="5"/>
    <x v="197"/>
    <x v="1"/>
    <x v="70"/>
    <n v="39"/>
    <x v="0"/>
    <x v="117"/>
    <x v="4"/>
  </r>
  <r>
    <x v="363"/>
    <x v="390"/>
    <x v="4"/>
    <x v="906"/>
    <x v="2"/>
    <x v="42"/>
    <n v="68"/>
    <x v="1"/>
    <x v="34"/>
    <x v="6"/>
  </r>
  <r>
    <x v="363"/>
    <x v="424"/>
    <x v="4"/>
    <x v="846"/>
    <x v="2"/>
    <x v="42"/>
    <n v="68"/>
    <x v="1"/>
    <x v="34"/>
    <x v="6"/>
  </r>
  <r>
    <x v="363"/>
    <x v="712"/>
    <x v="3"/>
    <x v="282"/>
    <x v="1"/>
    <x v="42"/>
    <n v="68"/>
    <x v="1"/>
    <x v="34"/>
    <x v="6"/>
  </r>
  <r>
    <x v="363"/>
    <x v="242"/>
    <x v="4"/>
    <x v="890"/>
    <x v="0"/>
    <x v="42"/>
    <n v="68"/>
    <x v="1"/>
    <x v="34"/>
    <x v="6"/>
  </r>
  <r>
    <x v="363"/>
    <x v="934"/>
    <x v="2"/>
    <x v="1036"/>
    <x v="2"/>
    <x v="42"/>
    <n v="68"/>
    <x v="1"/>
    <x v="34"/>
    <x v="6"/>
  </r>
  <r>
    <x v="364"/>
    <x v="4"/>
    <x v="2"/>
    <x v="226"/>
    <x v="3"/>
    <x v="39"/>
    <n v="65"/>
    <x v="1"/>
    <x v="34"/>
    <x v="6"/>
  </r>
  <r>
    <x v="364"/>
    <x v="549"/>
    <x v="5"/>
    <x v="667"/>
    <x v="0"/>
    <x v="39"/>
    <n v="65"/>
    <x v="1"/>
    <x v="34"/>
    <x v="6"/>
  </r>
  <r>
    <x v="364"/>
    <x v="235"/>
    <x v="4"/>
    <x v="447"/>
    <x v="2"/>
    <x v="39"/>
    <n v="65"/>
    <x v="1"/>
    <x v="34"/>
    <x v="6"/>
  </r>
  <r>
    <x v="364"/>
    <x v="420"/>
    <x v="5"/>
    <x v="323"/>
    <x v="0"/>
    <x v="39"/>
    <n v="65"/>
    <x v="1"/>
    <x v="34"/>
    <x v="6"/>
  </r>
  <r>
    <x v="364"/>
    <x v="382"/>
    <x v="1"/>
    <x v="294"/>
    <x v="0"/>
    <x v="39"/>
    <n v="65"/>
    <x v="1"/>
    <x v="34"/>
    <x v="6"/>
  </r>
  <r>
    <x v="365"/>
    <x v="386"/>
    <x v="6"/>
    <x v="50"/>
    <x v="2"/>
    <x v="2"/>
    <n v="60"/>
    <x v="1"/>
    <x v="34"/>
    <x v="6"/>
  </r>
  <r>
    <x v="365"/>
    <x v="877"/>
    <x v="0"/>
    <x v="633"/>
    <x v="0"/>
    <x v="2"/>
    <n v="60"/>
    <x v="1"/>
    <x v="34"/>
    <x v="6"/>
  </r>
  <r>
    <x v="365"/>
    <x v="504"/>
    <x v="3"/>
    <x v="17"/>
    <x v="2"/>
    <x v="2"/>
    <n v="60"/>
    <x v="1"/>
    <x v="34"/>
    <x v="6"/>
  </r>
  <r>
    <x v="365"/>
    <x v="385"/>
    <x v="3"/>
    <x v="419"/>
    <x v="2"/>
    <x v="2"/>
    <n v="60"/>
    <x v="1"/>
    <x v="34"/>
    <x v="6"/>
  </r>
  <r>
    <x v="365"/>
    <x v="423"/>
    <x v="3"/>
    <x v="96"/>
    <x v="3"/>
    <x v="2"/>
    <n v="60"/>
    <x v="1"/>
    <x v="34"/>
    <x v="6"/>
  </r>
  <r>
    <x v="365"/>
    <x v="270"/>
    <x v="5"/>
    <x v="1033"/>
    <x v="2"/>
    <x v="2"/>
    <n v="60"/>
    <x v="1"/>
    <x v="34"/>
    <x v="6"/>
  </r>
  <r>
    <x v="365"/>
    <x v="71"/>
    <x v="4"/>
    <x v="591"/>
    <x v="3"/>
    <x v="2"/>
    <n v="60"/>
    <x v="1"/>
    <x v="34"/>
    <x v="6"/>
  </r>
  <r>
    <x v="366"/>
    <x v="533"/>
    <x v="0"/>
    <x v="216"/>
    <x v="3"/>
    <x v="25"/>
    <n v="38"/>
    <x v="0"/>
    <x v="34"/>
    <x v="6"/>
  </r>
  <r>
    <x v="366"/>
    <x v="821"/>
    <x v="3"/>
    <x v="657"/>
    <x v="2"/>
    <x v="25"/>
    <n v="38"/>
    <x v="0"/>
    <x v="34"/>
    <x v="6"/>
  </r>
  <r>
    <x v="366"/>
    <x v="935"/>
    <x v="3"/>
    <x v="1037"/>
    <x v="2"/>
    <x v="25"/>
    <n v="38"/>
    <x v="0"/>
    <x v="34"/>
    <x v="6"/>
  </r>
  <r>
    <x v="366"/>
    <x v="571"/>
    <x v="3"/>
    <x v="658"/>
    <x v="1"/>
    <x v="25"/>
    <n v="38"/>
    <x v="0"/>
    <x v="34"/>
    <x v="6"/>
  </r>
  <r>
    <x v="366"/>
    <x v="81"/>
    <x v="3"/>
    <x v="265"/>
    <x v="3"/>
    <x v="25"/>
    <n v="38"/>
    <x v="0"/>
    <x v="34"/>
    <x v="6"/>
  </r>
  <r>
    <x v="366"/>
    <x v="186"/>
    <x v="4"/>
    <x v="882"/>
    <x v="3"/>
    <x v="25"/>
    <n v="38"/>
    <x v="0"/>
    <x v="34"/>
    <x v="6"/>
  </r>
  <r>
    <x v="366"/>
    <x v="644"/>
    <x v="6"/>
    <x v="425"/>
    <x v="3"/>
    <x v="25"/>
    <n v="38"/>
    <x v="0"/>
    <x v="34"/>
    <x v="6"/>
  </r>
  <r>
    <x v="366"/>
    <x v="926"/>
    <x v="0"/>
    <x v="1038"/>
    <x v="0"/>
    <x v="25"/>
    <n v="38"/>
    <x v="0"/>
    <x v="34"/>
    <x v="6"/>
  </r>
  <r>
    <x v="367"/>
    <x v="209"/>
    <x v="0"/>
    <x v="193"/>
    <x v="2"/>
    <x v="31"/>
    <n v="12"/>
    <x v="0"/>
    <x v="75"/>
    <x v="3"/>
  </r>
  <r>
    <x v="367"/>
    <x v="936"/>
    <x v="4"/>
    <x v="551"/>
    <x v="1"/>
    <x v="31"/>
    <n v="12"/>
    <x v="0"/>
    <x v="75"/>
    <x v="3"/>
  </r>
  <r>
    <x v="367"/>
    <x v="48"/>
    <x v="0"/>
    <x v="720"/>
    <x v="0"/>
    <x v="31"/>
    <n v="12"/>
    <x v="0"/>
    <x v="75"/>
    <x v="3"/>
  </r>
  <r>
    <x v="367"/>
    <x v="359"/>
    <x v="5"/>
    <x v="410"/>
    <x v="0"/>
    <x v="31"/>
    <n v="12"/>
    <x v="0"/>
    <x v="75"/>
    <x v="3"/>
  </r>
  <r>
    <x v="368"/>
    <x v="331"/>
    <x v="2"/>
    <x v="1008"/>
    <x v="2"/>
    <x v="46"/>
    <n v="15"/>
    <x v="0"/>
    <x v="118"/>
    <x v="3"/>
  </r>
  <r>
    <x v="368"/>
    <x v="288"/>
    <x v="4"/>
    <x v="1037"/>
    <x v="2"/>
    <x v="46"/>
    <n v="15"/>
    <x v="0"/>
    <x v="118"/>
    <x v="3"/>
  </r>
  <r>
    <x v="368"/>
    <x v="247"/>
    <x v="6"/>
    <x v="946"/>
    <x v="2"/>
    <x v="46"/>
    <n v="15"/>
    <x v="0"/>
    <x v="118"/>
    <x v="3"/>
  </r>
  <r>
    <x v="368"/>
    <x v="251"/>
    <x v="0"/>
    <x v="534"/>
    <x v="2"/>
    <x v="46"/>
    <n v="15"/>
    <x v="0"/>
    <x v="118"/>
    <x v="3"/>
  </r>
  <r>
    <x v="368"/>
    <x v="403"/>
    <x v="0"/>
    <x v="1039"/>
    <x v="0"/>
    <x v="46"/>
    <n v="15"/>
    <x v="0"/>
    <x v="118"/>
    <x v="3"/>
  </r>
  <r>
    <x v="369"/>
    <x v="753"/>
    <x v="0"/>
    <x v="554"/>
    <x v="3"/>
    <x v="18"/>
    <n v="85"/>
    <x v="1"/>
    <x v="65"/>
    <x v="9"/>
  </r>
  <r>
    <x v="369"/>
    <x v="464"/>
    <x v="5"/>
    <x v="415"/>
    <x v="2"/>
    <x v="18"/>
    <n v="85"/>
    <x v="1"/>
    <x v="65"/>
    <x v="9"/>
  </r>
  <r>
    <x v="369"/>
    <x v="147"/>
    <x v="5"/>
    <x v="296"/>
    <x v="1"/>
    <x v="18"/>
    <n v="85"/>
    <x v="1"/>
    <x v="65"/>
    <x v="9"/>
  </r>
  <r>
    <x v="369"/>
    <x v="121"/>
    <x v="1"/>
    <x v="328"/>
    <x v="3"/>
    <x v="18"/>
    <n v="85"/>
    <x v="1"/>
    <x v="65"/>
    <x v="9"/>
  </r>
  <r>
    <x v="369"/>
    <x v="383"/>
    <x v="1"/>
    <x v="752"/>
    <x v="3"/>
    <x v="18"/>
    <n v="85"/>
    <x v="1"/>
    <x v="65"/>
    <x v="9"/>
  </r>
  <r>
    <x v="369"/>
    <x v="589"/>
    <x v="3"/>
    <x v="164"/>
    <x v="3"/>
    <x v="18"/>
    <n v="85"/>
    <x v="1"/>
    <x v="65"/>
    <x v="9"/>
  </r>
  <r>
    <x v="369"/>
    <x v="11"/>
    <x v="2"/>
    <x v="359"/>
    <x v="3"/>
    <x v="18"/>
    <n v="85"/>
    <x v="1"/>
    <x v="65"/>
    <x v="9"/>
  </r>
  <r>
    <x v="370"/>
    <x v="932"/>
    <x v="1"/>
    <x v="334"/>
    <x v="3"/>
    <x v="4"/>
    <n v="76"/>
    <x v="1"/>
    <x v="119"/>
    <x v="7"/>
  </r>
  <r>
    <x v="370"/>
    <x v="478"/>
    <x v="4"/>
    <x v="702"/>
    <x v="0"/>
    <x v="4"/>
    <n v="76"/>
    <x v="1"/>
    <x v="119"/>
    <x v="7"/>
  </r>
  <r>
    <x v="370"/>
    <x v="202"/>
    <x v="4"/>
    <x v="1040"/>
    <x v="3"/>
    <x v="4"/>
    <n v="76"/>
    <x v="1"/>
    <x v="119"/>
    <x v="7"/>
  </r>
  <r>
    <x v="371"/>
    <x v="6"/>
    <x v="4"/>
    <x v="1041"/>
    <x v="3"/>
    <x v="44"/>
    <n v="15"/>
    <x v="0"/>
    <x v="98"/>
    <x v="0"/>
  </r>
  <r>
    <x v="371"/>
    <x v="225"/>
    <x v="1"/>
    <x v="1042"/>
    <x v="3"/>
    <x v="44"/>
    <n v="15"/>
    <x v="0"/>
    <x v="98"/>
    <x v="0"/>
  </r>
  <r>
    <x v="371"/>
    <x v="332"/>
    <x v="3"/>
    <x v="691"/>
    <x v="3"/>
    <x v="44"/>
    <n v="15"/>
    <x v="0"/>
    <x v="98"/>
    <x v="0"/>
  </r>
  <r>
    <x v="371"/>
    <x v="937"/>
    <x v="2"/>
    <x v="937"/>
    <x v="2"/>
    <x v="44"/>
    <n v="15"/>
    <x v="0"/>
    <x v="98"/>
    <x v="0"/>
  </r>
  <r>
    <x v="371"/>
    <x v="764"/>
    <x v="2"/>
    <x v="632"/>
    <x v="3"/>
    <x v="44"/>
    <n v="15"/>
    <x v="0"/>
    <x v="98"/>
    <x v="0"/>
  </r>
  <r>
    <x v="371"/>
    <x v="116"/>
    <x v="5"/>
    <x v="553"/>
    <x v="2"/>
    <x v="44"/>
    <n v="15"/>
    <x v="0"/>
    <x v="98"/>
    <x v="0"/>
  </r>
  <r>
    <x v="371"/>
    <x v="510"/>
    <x v="1"/>
    <x v="1043"/>
    <x v="0"/>
    <x v="44"/>
    <n v="15"/>
    <x v="0"/>
    <x v="98"/>
    <x v="0"/>
  </r>
  <r>
    <x v="371"/>
    <x v="135"/>
    <x v="3"/>
    <x v="850"/>
    <x v="2"/>
    <x v="44"/>
    <n v="15"/>
    <x v="0"/>
    <x v="98"/>
    <x v="0"/>
  </r>
  <r>
    <x v="371"/>
    <x v="40"/>
    <x v="6"/>
    <x v="124"/>
    <x v="3"/>
    <x v="44"/>
    <n v="15"/>
    <x v="0"/>
    <x v="98"/>
    <x v="0"/>
  </r>
  <r>
    <x v="372"/>
    <x v="938"/>
    <x v="0"/>
    <x v="319"/>
    <x v="3"/>
    <x v="65"/>
    <n v="48"/>
    <x v="0"/>
    <x v="34"/>
    <x v="6"/>
  </r>
  <r>
    <x v="372"/>
    <x v="312"/>
    <x v="3"/>
    <x v="597"/>
    <x v="0"/>
    <x v="65"/>
    <n v="48"/>
    <x v="0"/>
    <x v="34"/>
    <x v="6"/>
  </r>
  <r>
    <x v="372"/>
    <x v="939"/>
    <x v="1"/>
    <x v="1044"/>
    <x v="0"/>
    <x v="65"/>
    <n v="48"/>
    <x v="0"/>
    <x v="34"/>
    <x v="6"/>
  </r>
  <r>
    <x v="372"/>
    <x v="187"/>
    <x v="5"/>
    <x v="354"/>
    <x v="2"/>
    <x v="65"/>
    <n v="48"/>
    <x v="0"/>
    <x v="34"/>
    <x v="6"/>
  </r>
  <r>
    <x v="372"/>
    <x v="818"/>
    <x v="3"/>
    <x v="1045"/>
    <x v="2"/>
    <x v="65"/>
    <n v="48"/>
    <x v="0"/>
    <x v="34"/>
    <x v="6"/>
  </r>
  <r>
    <x v="372"/>
    <x v="254"/>
    <x v="1"/>
    <x v="494"/>
    <x v="0"/>
    <x v="65"/>
    <n v="48"/>
    <x v="0"/>
    <x v="34"/>
    <x v="6"/>
  </r>
  <r>
    <x v="372"/>
    <x v="847"/>
    <x v="1"/>
    <x v="1046"/>
    <x v="1"/>
    <x v="65"/>
    <n v="48"/>
    <x v="0"/>
    <x v="34"/>
    <x v="6"/>
  </r>
  <r>
    <x v="372"/>
    <x v="674"/>
    <x v="2"/>
    <x v="389"/>
    <x v="3"/>
    <x v="65"/>
    <n v="48"/>
    <x v="0"/>
    <x v="34"/>
    <x v="6"/>
  </r>
  <r>
    <x v="373"/>
    <x v="518"/>
    <x v="4"/>
    <x v="660"/>
    <x v="3"/>
    <x v="4"/>
    <n v="79"/>
    <x v="1"/>
    <x v="120"/>
    <x v="7"/>
  </r>
  <r>
    <x v="373"/>
    <x v="940"/>
    <x v="6"/>
    <x v="38"/>
    <x v="0"/>
    <x v="4"/>
    <n v="79"/>
    <x v="1"/>
    <x v="120"/>
    <x v="7"/>
  </r>
  <r>
    <x v="373"/>
    <x v="941"/>
    <x v="1"/>
    <x v="778"/>
    <x v="2"/>
    <x v="4"/>
    <n v="79"/>
    <x v="1"/>
    <x v="120"/>
    <x v="7"/>
  </r>
  <r>
    <x v="373"/>
    <x v="267"/>
    <x v="1"/>
    <x v="326"/>
    <x v="1"/>
    <x v="4"/>
    <n v="79"/>
    <x v="1"/>
    <x v="120"/>
    <x v="7"/>
  </r>
  <r>
    <x v="373"/>
    <x v="942"/>
    <x v="5"/>
    <x v="905"/>
    <x v="1"/>
    <x v="4"/>
    <n v="79"/>
    <x v="1"/>
    <x v="120"/>
    <x v="7"/>
  </r>
  <r>
    <x v="373"/>
    <x v="723"/>
    <x v="0"/>
    <x v="119"/>
    <x v="1"/>
    <x v="4"/>
    <n v="79"/>
    <x v="1"/>
    <x v="120"/>
    <x v="7"/>
  </r>
  <r>
    <x v="373"/>
    <x v="586"/>
    <x v="4"/>
    <x v="620"/>
    <x v="2"/>
    <x v="4"/>
    <n v="79"/>
    <x v="1"/>
    <x v="120"/>
    <x v="7"/>
  </r>
  <r>
    <x v="374"/>
    <x v="805"/>
    <x v="2"/>
    <x v="405"/>
    <x v="3"/>
    <x v="24"/>
    <n v="34"/>
    <x v="0"/>
    <x v="31"/>
    <x v="7"/>
  </r>
  <r>
    <x v="374"/>
    <x v="943"/>
    <x v="1"/>
    <x v="263"/>
    <x v="3"/>
    <x v="24"/>
    <n v="34"/>
    <x v="0"/>
    <x v="31"/>
    <x v="7"/>
  </r>
  <r>
    <x v="374"/>
    <x v="838"/>
    <x v="1"/>
    <x v="126"/>
    <x v="2"/>
    <x v="24"/>
    <n v="34"/>
    <x v="0"/>
    <x v="31"/>
    <x v="7"/>
  </r>
  <r>
    <x v="374"/>
    <x v="455"/>
    <x v="0"/>
    <x v="25"/>
    <x v="2"/>
    <x v="24"/>
    <n v="34"/>
    <x v="0"/>
    <x v="31"/>
    <x v="7"/>
  </r>
  <r>
    <x v="374"/>
    <x v="531"/>
    <x v="2"/>
    <x v="902"/>
    <x v="2"/>
    <x v="24"/>
    <n v="34"/>
    <x v="0"/>
    <x v="31"/>
    <x v="7"/>
  </r>
  <r>
    <x v="375"/>
    <x v="817"/>
    <x v="6"/>
    <x v="791"/>
    <x v="0"/>
    <x v="5"/>
    <n v="23"/>
    <x v="0"/>
    <x v="121"/>
    <x v="0"/>
  </r>
  <r>
    <x v="375"/>
    <x v="917"/>
    <x v="0"/>
    <x v="313"/>
    <x v="3"/>
    <x v="5"/>
    <n v="23"/>
    <x v="0"/>
    <x v="121"/>
    <x v="0"/>
  </r>
  <r>
    <x v="375"/>
    <x v="452"/>
    <x v="2"/>
    <x v="267"/>
    <x v="3"/>
    <x v="5"/>
    <n v="23"/>
    <x v="0"/>
    <x v="121"/>
    <x v="0"/>
  </r>
  <r>
    <x v="375"/>
    <x v="373"/>
    <x v="1"/>
    <x v="533"/>
    <x v="3"/>
    <x v="5"/>
    <n v="23"/>
    <x v="0"/>
    <x v="121"/>
    <x v="0"/>
  </r>
  <r>
    <x v="375"/>
    <x v="843"/>
    <x v="3"/>
    <x v="924"/>
    <x v="0"/>
    <x v="5"/>
    <n v="23"/>
    <x v="0"/>
    <x v="121"/>
    <x v="0"/>
  </r>
  <r>
    <x v="375"/>
    <x v="901"/>
    <x v="1"/>
    <x v="258"/>
    <x v="2"/>
    <x v="5"/>
    <n v="23"/>
    <x v="0"/>
    <x v="121"/>
    <x v="0"/>
  </r>
  <r>
    <x v="375"/>
    <x v="394"/>
    <x v="5"/>
    <x v="231"/>
    <x v="2"/>
    <x v="5"/>
    <n v="23"/>
    <x v="0"/>
    <x v="121"/>
    <x v="0"/>
  </r>
  <r>
    <x v="376"/>
    <x v="944"/>
    <x v="2"/>
    <x v="462"/>
    <x v="1"/>
    <x v="57"/>
    <n v="16"/>
    <x v="0"/>
    <x v="36"/>
    <x v="0"/>
  </r>
  <r>
    <x v="376"/>
    <x v="945"/>
    <x v="0"/>
    <x v="2"/>
    <x v="3"/>
    <x v="57"/>
    <n v="16"/>
    <x v="0"/>
    <x v="36"/>
    <x v="0"/>
  </r>
  <r>
    <x v="376"/>
    <x v="195"/>
    <x v="1"/>
    <x v="284"/>
    <x v="2"/>
    <x v="57"/>
    <n v="16"/>
    <x v="0"/>
    <x v="36"/>
    <x v="0"/>
  </r>
  <r>
    <x v="376"/>
    <x v="403"/>
    <x v="0"/>
    <x v="105"/>
    <x v="3"/>
    <x v="57"/>
    <n v="16"/>
    <x v="0"/>
    <x v="36"/>
    <x v="0"/>
  </r>
  <r>
    <x v="377"/>
    <x v="81"/>
    <x v="3"/>
    <x v="572"/>
    <x v="3"/>
    <x v="14"/>
    <n v="13"/>
    <x v="0"/>
    <x v="40"/>
    <x v="3"/>
  </r>
  <r>
    <x v="377"/>
    <x v="946"/>
    <x v="3"/>
    <x v="153"/>
    <x v="3"/>
    <x v="14"/>
    <n v="13"/>
    <x v="0"/>
    <x v="40"/>
    <x v="3"/>
  </r>
  <r>
    <x v="377"/>
    <x v="502"/>
    <x v="1"/>
    <x v="677"/>
    <x v="2"/>
    <x v="14"/>
    <n v="13"/>
    <x v="0"/>
    <x v="40"/>
    <x v="3"/>
  </r>
  <r>
    <x v="377"/>
    <x v="387"/>
    <x v="2"/>
    <x v="426"/>
    <x v="2"/>
    <x v="14"/>
    <n v="13"/>
    <x v="0"/>
    <x v="40"/>
    <x v="3"/>
  </r>
  <r>
    <x v="377"/>
    <x v="642"/>
    <x v="0"/>
    <x v="741"/>
    <x v="2"/>
    <x v="14"/>
    <n v="13"/>
    <x v="0"/>
    <x v="40"/>
    <x v="3"/>
  </r>
  <r>
    <x v="377"/>
    <x v="6"/>
    <x v="4"/>
    <x v="253"/>
    <x v="2"/>
    <x v="14"/>
    <n v="13"/>
    <x v="0"/>
    <x v="40"/>
    <x v="3"/>
  </r>
  <r>
    <x v="378"/>
    <x v="614"/>
    <x v="0"/>
    <x v="136"/>
    <x v="3"/>
    <x v="46"/>
    <n v="13"/>
    <x v="0"/>
    <x v="118"/>
    <x v="3"/>
  </r>
  <r>
    <x v="378"/>
    <x v="796"/>
    <x v="2"/>
    <x v="584"/>
    <x v="0"/>
    <x v="46"/>
    <n v="13"/>
    <x v="0"/>
    <x v="118"/>
    <x v="3"/>
  </r>
  <r>
    <x v="378"/>
    <x v="103"/>
    <x v="4"/>
    <x v="761"/>
    <x v="0"/>
    <x v="46"/>
    <n v="13"/>
    <x v="0"/>
    <x v="118"/>
    <x v="3"/>
  </r>
  <r>
    <x v="378"/>
    <x v="321"/>
    <x v="6"/>
    <x v="1047"/>
    <x v="1"/>
    <x v="46"/>
    <n v="13"/>
    <x v="0"/>
    <x v="118"/>
    <x v="3"/>
  </r>
  <r>
    <x v="378"/>
    <x v="497"/>
    <x v="5"/>
    <x v="1048"/>
    <x v="3"/>
    <x v="46"/>
    <n v="13"/>
    <x v="0"/>
    <x v="118"/>
    <x v="3"/>
  </r>
  <r>
    <x v="378"/>
    <x v="606"/>
    <x v="0"/>
    <x v="691"/>
    <x v="3"/>
    <x v="46"/>
    <n v="13"/>
    <x v="0"/>
    <x v="118"/>
    <x v="3"/>
  </r>
  <r>
    <x v="379"/>
    <x v="327"/>
    <x v="2"/>
    <x v="361"/>
    <x v="0"/>
    <x v="59"/>
    <n v="17"/>
    <x v="0"/>
    <x v="36"/>
    <x v="0"/>
  </r>
  <r>
    <x v="379"/>
    <x v="147"/>
    <x v="5"/>
    <x v="1049"/>
    <x v="2"/>
    <x v="59"/>
    <n v="17"/>
    <x v="0"/>
    <x v="36"/>
    <x v="0"/>
  </r>
  <r>
    <x v="379"/>
    <x v="947"/>
    <x v="6"/>
    <x v="1050"/>
    <x v="2"/>
    <x v="59"/>
    <n v="17"/>
    <x v="0"/>
    <x v="36"/>
    <x v="0"/>
  </r>
  <r>
    <x v="379"/>
    <x v="6"/>
    <x v="4"/>
    <x v="889"/>
    <x v="2"/>
    <x v="59"/>
    <n v="17"/>
    <x v="0"/>
    <x v="36"/>
    <x v="0"/>
  </r>
  <r>
    <x v="379"/>
    <x v="141"/>
    <x v="2"/>
    <x v="1051"/>
    <x v="1"/>
    <x v="59"/>
    <n v="17"/>
    <x v="0"/>
    <x v="36"/>
    <x v="0"/>
  </r>
  <r>
    <x v="379"/>
    <x v="564"/>
    <x v="3"/>
    <x v="707"/>
    <x v="0"/>
    <x v="59"/>
    <n v="17"/>
    <x v="0"/>
    <x v="36"/>
    <x v="0"/>
  </r>
  <r>
    <x v="379"/>
    <x v="760"/>
    <x v="5"/>
    <x v="354"/>
    <x v="1"/>
    <x v="59"/>
    <n v="17"/>
    <x v="0"/>
    <x v="36"/>
    <x v="0"/>
  </r>
  <r>
    <x v="380"/>
    <x v="621"/>
    <x v="5"/>
    <x v="168"/>
    <x v="1"/>
    <x v="71"/>
    <n v="51"/>
    <x v="0"/>
    <x v="42"/>
    <x v="0"/>
  </r>
  <r>
    <x v="380"/>
    <x v="487"/>
    <x v="0"/>
    <x v="870"/>
    <x v="3"/>
    <x v="71"/>
    <n v="51"/>
    <x v="0"/>
    <x v="42"/>
    <x v="0"/>
  </r>
  <r>
    <x v="380"/>
    <x v="923"/>
    <x v="0"/>
    <x v="595"/>
    <x v="3"/>
    <x v="71"/>
    <n v="51"/>
    <x v="0"/>
    <x v="42"/>
    <x v="0"/>
  </r>
  <r>
    <x v="380"/>
    <x v="481"/>
    <x v="4"/>
    <x v="723"/>
    <x v="2"/>
    <x v="71"/>
    <n v="51"/>
    <x v="0"/>
    <x v="42"/>
    <x v="0"/>
  </r>
  <r>
    <x v="380"/>
    <x v="778"/>
    <x v="4"/>
    <x v="919"/>
    <x v="0"/>
    <x v="71"/>
    <n v="51"/>
    <x v="0"/>
    <x v="42"/>
    <x v="0"/>
  </r>
  <r>
    <x v="380"/>
    <x v="70"/>
    <x v="5"/>
    <x v="931"/>
    <x v="3"/>
    <x v="71"/>
    <n v="51"/>
    <x v="0"/>
    <x v="42"/>
    <x v="0"/>
  </r>
  <r>
    <x v="380"/>
    <x v="424"/>
    <x v="4"/>
    <x v="964"/>
    <x v="2"/>
    <x v="71"/>
    <n v="51"/>
    <x v="0"/>
    <x v="42"/>
    <x v="0"/>
  </r>
  <r>
    <x v="380"/>
    <x v="855"/>
    <x v="4"/>
    <x v="563"/>
    <x v="3"/>
    <x v="71"/>
    <n v="51"/>
    <x v="0"/>
    <x v="42"/>
    <x v="0"/>
  </r>
  <r>
    <x v="380"/>
    <x v="374"/>
    <x v="6"/>
    <x v="1052"/>
    <x v="2"/>
    <x v="71"/>
    <n v="51"/>
    <x v="0"/>
    <x v="42"/>
    <x v="0"/>
  </r>
  <r>
    <x v="381"/>
    <x v="464"/>
    <x v="5"/>
    <x v="45"/>
    <x v="2"/>
    <x v="66"/>
    <n v="57"/>
    <x v="0"/>
    <x v="34"/>
    <x v="6"/>
  </r>
  <r>
    <x v="381"/>
    <x v="531"/>
    <x v="2"/>
    <x v="282"/>
    <x v="2"/>
    <x v="66"/>
    <n v="57"/>
    <x v="0"/>
    <x v="34"/>
    <x v="6"/>
  </r>
  <r>
    <x v="381"/>
    <x v="531"/>
    <x v="2"/>
    <x v="899"/>
    <x v="3"/>
    <x v="66"/>
    <n v="57"/>
    <x v="0"/>
    <x v="34"/>
    <x v="6"/>
  </r>
  <r>
    <x v="381"/>
    <x v="446"/>
    <x v="6"/>
    <x v="799"/>
    <x v="2"/>
    <x v="66"/>
    <n v="57"/>
    <x v="0"/>
    <x v="34"/>
    <x v="6"/>
  </r>
  <r>
    <x v="381"/>
    <x v="671"/>
    <x v="6"/>
    <x v="244"/>
    <x v="3"/>
    <x v="66"/>
    <n v="57"/>
    <x v="0"/>
    <x v="34"/>
    <x v="6"/>
  </r>
  <r>
    <x v="381"/>
    <x v="283"/>
    <x v="5"/>
    <x v="1053"/>
    <x v="3"/>
    <x v="66"/>
    <n v="57"/>
    <x v="0"/>
    <x v="34"/>
    <x v="6"/>
  </r>
  <r>
    <x v="381"/>
    <x v="54"/>
    <x v="4"/>
    <x v="877"/>
    <x v="2"/>
    <x v="66"/>
    <n v="57"/>
    <x v="0"/>
    <x v="34"/>
    <x v="6"/>
  </r>
  <r>
    <x v="381"/>
    <x v="948"/>
    <x v="1"/>
    <x v="1054"/>
    <x v="0"/>
    <x v="66"/>
    <n v="57"/>
    <x v="0"/>
    <x v="34"/>
    <x v="6"/>
  </r>
  <r>
    <x v="382"/>
    <x v="74"/>
    <x v="6"/>
    <x v="428"/>
    <x v="0"/>
    <x v="6"/>
    <n v="90"/>
    <x v="1"/>
    <x v="122"/>
    <x v="1"/>
  </r>
  <r>
    <x v="382"/>
    <x v="949"/>
    <x v="5"/>
    <x v="1055"/>
    <x v="2"/>
    <x v="6"/>
    <n v="90"/>
    <x v="1"/>
    <x v="122"/>
    <x v="1"/>
  </r>
  <r>
    <x v="382"/>
    <x v="147"/>
    <x v="5"/>
    <x v="420"/>
    <x v="2"/>
    <x v="6"/>
    <n v="90"/>
    <x v="1"/>
    <x v="122"/>
    <x v="1"/>
  </r>
  <r>
    <x v="382"/>
    <x v="212"/>
    <x v="1"/>
    <x v="514"/>
    <x v="2"/>
    <x v="6"/>
    <n v="90"/>
    <x v="1"/>
    <x v="122"/>
    <x v="1"/>
  </r>
  <r>
    <x v="382"/>
    <x v="144"/>
    <x v="3"/>
    <x v="34"/>
    <x v="2"/>
    <x v="6"/>
    <n v="90"/>
    <x v="1"/>
    <x v="122"/>
    <x v="1"/>
  </r>
  <r>
    <x v="383"/>
    <x v="931"/>
    <x v="4"/>
    <x v="640"/>
    <x v="3"/>
    <x v="61"/>
    <n v="52"/>
    <x v="0"/>
    <x v="123"/>
    <x v="4"/>
  </r>
  <r>
    <x v="383"/>
    <x v="950"/>
    <x v="2"/>
    <x v="238"/>
    <x v="0"/>
    <x v="61"/>
    <n v="52"/>
    <x v="0"/>
    <x v="123"/>
    <x v="4"/>
  </r>
  <r>
    <x v="383"/>
    <x v="818"/>
    <x v="3"/>
    <x v="781"/>
    <x v="2"/>
    <x v="61"/>
    <n v="52"/>
    <x v="0"/>
    <x v="123"/>
    <x v="4"/>
  </r>
  <r>
    <x v="383"/>
    <x v="357"/>
    <x v="5"/>
    <x v="509"/>
    <x v="2"/>
    <x v="61"/>
    <n v="52"/>
    <x v="0"/>
    <x v="123"/>
    <x v="4"/>
  </r>
  <r>
    <x v="383"/>
    <x v="606"/>
    <x v="0"/>
    <x v="846"/>
    <x v="3"/>
    <x v="61"/>
    <n v="52"/>
    <x v="0"/>
    <x v="123"/>
    <x v="4"/>
  </r>
  <r>
    <x v="383"/>
    <x v="295"/>
    <x v="0"/>
    <x v="129"/>
    <x v="3"/>
    <x v="61"/>
    <n v="52"/>
    <x v="0"/>
    <x v="123"/>
    <x v="4"/>
  </r>
  <r>
    <x v="383"/>
    <x v="260"/>
    <x v="5"/>
    <x v="775"/>
    <x v="1"/>
    <x v="61"/>
    <n v="52"/>
    <x v="0"/>
    <x v="123"/>
    <x v="4"/>
  </r>
  <r>
    <x v="384"/>
    <x v="321"/>
    <x v="6"/>
    <x v="772"/>
    <x v="0"/>
    <x v="72"/>
    <n v="44"/>
    <x v="0"/>
    <x v="34"/>
    <x v="6"/>
  </r>
  <r>
    <x v="384"/>
    <x v="703"/>
    <x v="2"/>
    <x v="700"/>
    <x v="1"/>
    <x v="72"/>
    <n v="44"/>
    <x v="0"/>
    <x v="34"/>
    <x v="6"/>
  </r>
  <r>
    <x v="384"/>
    <x v="388"/>
    <x v="4"/>
    <x v="958"/>
    <x v="2"/>
    <x v="72"/>
    <n v="44"/>
    <x v="0"/>
    <x v="34"/>
    <x v="6"/>
  </r>
  <r>
    <x v="384"/>
    <x v="188"/>
    <x v="5"/>
    <x v="925"/>
    <x v="2"/>
    <x v="72"/>
    <n v="44"/>
    <x v="0"/>
    <x v="34"/>
    <x v="6"/>
  </r>
  <r>
    <x v="384"/>
    <x v="734"/>
    <x v="4"/>
    <x v="976"/>
    <x v="1"/>
    <x v="72"/>
    <n v="44"/>
    <x v="0"/>
    <x v="34"/>
    <x v="6"/>
  </r>
  <r>
    <x v="384"/>
    <x v="176"/>
    <x v="0"/>
    <x v="1056"/>
    <x v="0"/>
    <x v="72"/>
    <n v="44"/>
    <x v="0"/>
    <x v="34"/>
    <x v="6"/>
  </r>
  <r>
    <x v="384"/>
    <x v="852"/>
    <x v="6"/>
    <x v="508"/>
    <x v="2"/>
    <x v="72"/>
    <n v="44"/>
    <x v="0"/>
    <x v="34"/>
    <x v="6"/>
  </r>
  <r>
    <x v="385"/>
    <x v="14"/>
    <x v="0"/>
    <x v="194"/>
    <x v="2"/>
    <x v="59"/>
    <n v="18"/>
    <x v="0"/>
    <x v="36"/>
    <x v="0"/>
  </r>
  <r>
    <x v="386"/>
    <x v="35"/>
    <x v="6"/>
    <x v="1057"/>
    <x v="3"/>
    <x v="29"/>
    <n v="12"/>
    <x v="0"/>
    <x v="124"/>
    <x v="3"/>
  </r>
  <r>
    <x v="386"/>
    <x v="6"/>
    <x v="4"/>
    <x v="438"/>
    <x v="2"/>
    <x v="29"/>
    <n v="12"/>
    <x v="0"/>
    <x v="124"/>
    <x v="3"/>
  </r>
  <r>
    <x v="386"/>
    <x v="768"/>
    <x v="1"/>
    <x v="623"/>
    <x v="3"/>
    <x v="29"/>
    <n v="12"/>
    <x v="0"/>
    <x v="124"/>
    <x v="3"/>
  </r>
  <r>
    <x v="386"/>
    <x v="951"/>
    <x v="5"/>
    <x v="839"/>
    <x v="3"/>
    <x v="29"/>
    <n v="12"/>
    <x v="0"/>
    <x v="124"/>
    <x v="3"/>
  </r>
  <r>
    <x v="386"/>
    <x v="397"/>
    <x v="1"/>
    <x v="701"/>
    <x v="0"/>
    <x v="29"/>
    <n v="12"/>
    <x v="0"/>
    <x v="124"/>
    <x v="3"/>
  </r>
  <r>
    <x v="387"/>
    <x v="47"/>
    <x v="5"/>
    <x v="610"/>
    <x v="3"/>
    <x v="0"/>
    <n v="28"/>
    <x v="0"/>
    <x v="6"/>
    <x v="5"/>
  </r>
  <r>
    <x v="387"/>
    <x v="664"/>
    <x v="2"/>
    <x v="794"/>
    <x v="1"/>
    <x v="0"/>
    <n v="28"/>
    <x v="0"/>
    <x v="6"/>
    <x v="5"/>
  </r>
  <r>
    <x v="387"/>
    <x v="277"/>
    <x v="5"/>
    <x v="218"/>
    <x v="2"/>
    <x v="0"/>
    <n v="28"/>
    <x v="0"/>
    <x v="6"/>
    <x v="5"/>
  </r>
  <r>
    <x v="387"/>
    <x v="596"/>
    <x v="0"/>
    <x v="170"/>
    <x v="2"/>
    <x v="0"/>
    <n v="28"/>
    <x v="0"/>
    <x v="6"/>
    <x v="5"/>
  </r>
  <r>
    <x v="388"/>
    <x v="255"/>
    <x v="6"/>
    <x v="486"/>
    <x v="2"/>
    <x v="13"/>
    <n v="17"/>
    <x v="0"/>
    <x v="36"/>
    <x v="0"/>
  </r>
  <r>
    <x v="388"/>
    <x v="622"/>
    <x v="1"/>
    <x v="86"/>
    <x v="2"/>
    <x v="13"/>
    <n v="17"/>
    <x v="0"/>
    <x v="36"/>
    <x v="0"/>
  </r>
  <r>
    <x v="388"/>
    <x v="628"/>
    <x v="4"/>
    <x v="1058"/>
    <x v="1"/>
    <x v="13"/>
    <n v="17"/>
    <x v="0"/>
    <x v="36"/>
    <x v="0"/>
  </r>
  <r>
    <x v="388"/>
    <x v="605"/>
    <x v="0"/>
    <x v="1059"/>
    <x v="2"/>
    <x v="13"/>
    <n v="17"/>
    <x v="0"/>
    <x v="36"/>
    <x v="0"/>
  </r>
  <r>
    <x v="388"/>
    <x v="147"/>
    <x v="5"/>
    <x v="656"/>
    <x v="2"/>
    <x v="13"/>
    <n v="17"/>
    <x v="0"/>
    <x v="36"/>
    <x v="0"/>
  </r>
  <r>
    <x v="388"/>
    <x v="358"/>
    <x v="4"/>
    <x v="901"/>
    <x v="2"/>
    <x v="13"/>
    <n v="17"/>
    <x v="0"/>
    <x v="36"/>
    <x v="0"/>
  </r>
  <r>
    <x v="388"/>
    <x v="952"/>
    <x v="0"/>
    <x v="817"/>
    <x v="0"/>
    <x v="13"/>
    <n v="17"/>
    <x v="0"/>
    <x v="36"/>
    <x v="0"/>
  </r>
  <r>
    <x v="388"/>
    <x v="713"/>
    <x v="4"/>
    <x v="1060"/>
    <x v="2"/>
    <x v="13"/>
    <n v="17"/>
    <x v="0"/>
    <x v="36"/>
    <x v="0"/>
  </r>
  <r>
    <x v="389"/>
    <x v="659"/>
    <x v="6"/>
    <x v="237"/>
    <x v="0"/>
    <x v="29"/>
    <n v="13"/>
    <x v="0"/>
    <x v="48"/>
    <x v="7"/>
  </r>
  <r>
    <x v="389"/>
    <x v="402"/>
    <x v="6"/>
    <x v="811"/>
    <x v="2"/>
    <x v="29"/>
    <n v="13"/>
    <x v="0"/>
    <x v="48"/>
    <x v="7"/>
  </r>
  <r>
    <x v="389"/>
    <x v="255"/>
    <x v="6"/>
    <x v="298"/>
    <x v="3"/>
    <x v="29"/>
    <n v="13"/>
    <x v="0"/>
    <x v="48"/>
    <x v="7"/>
  </r>
  <r>
    <x v="389"/>
    <x v="6"/>
    <x v="4"/>
    <x v="566"/>
    <x v="2"/>
    <x v="29"/>
    <n v="13"/>
    <x v="0"/>
    <x v="48"/>
    <x v="7"/>
  </r>
  <r>
    <x v="390"/>
    <x v="750"/>
    <x v="1"/>
    <x v="917"/>
    <x v="0"/>
    <x v="38"/>
    <n v="11"/>
    <x v="0"/>
    <x v="39"/>
    <x v="2"/>
  </r>
  <r>
    <x v="390"/>
    <x v="50"/>
    <x v="6"/>
    <x v="312"/>
    <x v="3"/>
    <x v="38"/>
    <n v="11"/>
    <x v="0"/>
    <x v="39"/>
    <x v="2"/>
  </r>
  <r>
    <x v="390"/>
    <x v="546"/>
    <x v="5"/>
    <x v="166"/>
    <x v="1"/>
    <x v="38"/>
    <n v="11"/>
    <x v="0"/>
    <x v="39"/>
    <x v="2"/>
  </r>
  <r>
    <x v="390"/>
    <x v="366"/>
    <x v="4"/>
    <x v="1061"/>
    <x v="2"/>
    <x v="38"/>
    <n v="11"/>
    <x v="0"/>
    <x v="39"/>
    <x v="2"/>
  </r>
  <r>
    <x v="391"/>
    <x v="404"/>
    <x v="1"/>
    <x v="101"/>
    <x v="2"/>
    <x v="31"/>
    <n v="14"/>
    <x v="0"/>
    <x v="69"/>
    <x v="0"/>
  </r>
  <r>
    <x v="391"/>
    <x v="516"/>
    <x v="1"/>
    <x v="1011"/>
    <x v="2"/>
    <x v="31"/>
    <n v="14"/>
    <x v="0"/>
    <x v="69"/>
    <x v="0"/>
  </r>
  <r>
    <x v="391"/>
    <x v="623"/>
    <x v="2"/>
    <x v="28"/>
    <x v="1"/>
    <x v="31"/>
    <n v="14"/>
    <x v="0"/>
    <x v="69"/>
    <x v="0"/>
  </r>
  <r>
    <x v="392"/>
    <x v="953"/>
    <x v="1"/>
    <x v="314"/>
    <x v="0"/>
    <x v="2"/>
    <n v="54"/>
    <x v="1"/>
    <x v="42"/>
    <x v="0"/>
  </r>
  <r>
    <x v="392"/>
    <x v="157"/>
    <x v="5"/>
    <x v="736"/>
    <x v="2"/>
    <x v="2"/>
    <n v="54"/>
    <x v="1"/>
    <x v="42"/>
    <x v="0"/>
  </r>
  <r>
    <x v="392"/>
    <x v="467"/>
    <x v="3"/>
    <x v="690"/>
    <x v="2"/>
    <x v="2"/>
    <n v="54"/>
    <x v="1"/>
    <x v="42"/>
    <x v="0"/>
  </r>
  <r>
    <x v="392"/>
    <x v="278"/>
    <x v="4"/>
    <x v="1026"/>
    <x v="2"/>
    <x v="2"/>
    <n v="54"/>
    <x v="1"/>
    <x v="42"/>
    <x v="0"/>
  </r>
  <r>
    <x v="392"/>
    <x v="686"/>
    <x v="4"/>
    <x v="549"/>
    <x v="0"/>
    <x v="2"/>
    <n v="54"/>
    <x v="1"/>
    <x v="42"/>
    <x v="0"/>
  </r>
  <r>
    <x v="392"/>
    <x v="283"/>
    <x v="5"/>
    <x v="1062"/>
    <x v="0"/>
    <x v="2"/>
    <n v="54"/>
    <x v="1"/>
    <x v="42"/>
    <x v="0"/>
  </r>
  <r>
    <x v="393"/>
    <x v="9"/>
    <x v="5"/>
    <x v="258"/>
    <x v="0"/>
    <x v="41"/>
    <n v="17"/>
    <x v="0"/>
    <x v="125"/>
    <x v="5"/>
  </r>
  <r>
    <x v="393"/>
    <x v="811"/>
    <x v="1"/>
    <x v="941"/>
    <x v="3"/>
    <x v="41"/>
    <n v="17"/>
    <x v="0"/>
    <x v="125"/>
    <x v="5"/>
  </r>
  <r>
    <x v="393"/>
    <x v="667"/>
    <x v="0"/>
    <x v="1063"/>
    <x v="2"/>
    <x v="41"/>
    <n v="17"/>
    <x v="0"/>
    <x v="125"/>
    <x v="5"/>
  </r>
  <r>
    <x v="393"/>
    <x v="485"/>
    <x v="4"/>
    <x v="293"/>
    <x v="3"/>
    <x v="41"/>
    <n v="17"/>
    <x v="0"/>
    <x v="125"/>
    <x v="5"/>
  </r>
  <r>
    <x v="394"/>
    <x v="94"/>
    <x v="5"/>
    <x v="784"/>
    <x v="1"/>
    <x v="15"/>
    <n v="10"/>
    <x v="0"/>
    <x v="116"/>
    <x v="1"/>
  </r>
  <r>
    <x v="394"/>
    <x v="147"/>
    <x v="5"/>
    <x v="1064"/>
    <x v="2"/>
    <x v="15"/>
    <n v="10"/>
    <x v="0"/>
    <x v="116"/>
    <x v="1"/>
  </r>
  <r>
    <x v="394"/>
    <x v="57"/>
    <x v="0"/>
    <x v="661"/>
    <x v="3"/>
    <x v="15"/>
    <n v="10"/>
    <x v="0"/>
    <x v="116"/>
    <x v="1"/>
  </r>
  <r>
    <x v="394"/>
    <x v="98"/>
    <x v="2"/>
    <x v="16"/>
    <x v="0"/>
    <x v="15"/>
    <n v="10"/>
    <x v="0"/>
    <x v="116"/>
    <x v="1"/>
  </r>
  <r>
    <x v="394"/>
    <x v="204"/>
    <x v="1"/>
    <x v="510"/>
    <x v="2"/>
    <x v="15"/>
    <n v="10"/>
    <x v="0"/>
    <x v="116"/>
    <x v="1"/>
  </r>
  <r>
    <x v="394"/>
    <x v="110"/>
    <x v="2"/>
    <x v="939"/>
    <x v="0"/>
    <x v="15"/>
    <n v="10"/>
    <x v="0"/>
    <x v="116"/>
    <x v="1"/>
  </r>
  <r>
    <x v="394"/>
    <x v="295"/>
    <x v="0"/>
    <x v="75"/>
    <x v="2"/>
    <x v="15"/>
    <n v="10"/>
    <x v="0"/>
    <x v="116"/>
    <x v="1"/>
  </r>
  <r>
    <x v="395"/>
    <x v="611"/>
    <x v="2"/>
    <x v="956"/>
    <x v="0"/>
    <x v="73"/>
    <n v="22"/>
    <x v="0"/>
    <x v="126"/>
    <x v="3"/>
  </r>
  <r>
    <x v="395"/>
    <x v="106"/>
    <x v="6"/>
    <x v="686"/>
    <x v="0"/>
    <x v="73"/>
    <n v="22"/>
    <x v="0"/>
    <x v="126"/>
    <x v="3"/>
  </r>
  <r>
    <x v="395"/>
    <x v="585"/>
    <x v="5"/>
    <x v="217"/>
    <x v="0"/>
    <x v="73"/>
    <n v="22"/>
    <x v="0"/>
    <x v="126"/>
    <x v="3"/>
  </r>
  <r>
    <x v="395"/>
    <x v="475"/>
    <x v="4"/>
    <x v="1010"/>
    <x v="2"/>
    <x v="73"/>
    <n v="22"/>
    <x v="0"/>
    <x v="126"/>
    <x v="3"/>
  </r>
  <r>
    <x v="396"/>
    <x v="524"/>
    <x v="1"/>
    <x v="889"/>
    <x v="0"/>
    <x v="36"/>
    <n v="41"/>
    <x v="0"/>
    <x v="127"/>
    <x v="8"/>
  </r>
  <r>
    <x v="396"/>
    <x v="954"/>
    <x v="0"/>
    <x v="384"/>
    <x v="1"/>
    <x v="36"/>
    <n v="41"/>
    <x v="0"/>
    <x v="127"/>
    <x v="8"/>
  </r>
  <r>
    <x v="396"/>
    <x v="399"/>
    <x v="4"/>
    <x v="338"/>
    <x v="2"/>
    <x v="36"/>
    <n v="41"/>
    <x v="0"/>
    <x v="127"/>
    <x v="8"/>
  </r>
  <r>
    <x v="397"/>
    <x v="628"/>
    <x v="4"/>
    <x v="884"/>
    <x v="2"/>
    <x v="5"/>
    <n v="20"/>
    <x v="0"/>
    <x v="6"/>
    <x v="5"/>
  </r>
  <r>
    <x v="397"/>
    <x v="133"/>
    <x v="1"/>
    <x v="970"/>
    <x v="3"/>
    <x v="5"/>
    <n v="20"/>
    <x v="0"/>
    <x v="6"/>
    <x v="5"/>
  </r>
  <r>
    <x v="397"/>
    <x v="955"/>
    <x v="3"/>
    <x v="677"/>
    <x v="3"/>
    <x v="5"/>
    <n v="20"/>
    <x v="0"/>
    <x v="6"/>
    <x v="5"/>
  </r>
  <r>
    <x v="397"/>
    <x v="956"/>
    <x v="3"/>
    <x v="161"/>
    <x v="3"/>
    <x v="5"/>
    <n v="20"/>
    <x v="0"/>
    <x v="6"/>
    <x v="5"/>
  </r>
  <r>
    <x v="397"/>
    <x v="108"/>
    <x v="5"/>
    <x v="438"/>
    <x v="2"/>
    <x v="5"/>
    <n v="20"/>
    <x v="0"/>
    <x v="6"/>
    <x v="5"/>
  </r>
  <r>
    <x v="397"/>
    <x v="159"/>
    <x v="1"/>
    <x v="1004"/>
    <x v="2"/>
    <x v="5"/>
    <n v="20"/>
    <x v="0"/>
    <x v="6"/>
    <x v="5"/>
  </r>
  <r>
    <x v="397"/>
    <x v="953"/>
    <x v="1"/>
    <x v="457"/>
    <x v="3"/>
    <x v="5"/>
    <n v="20"/>
    <x v="0"/>
    <x v="6"/>
    <x v="5"/>
  </r>
  <r>
    <x v="398"/>
    <x v="437"/>
    <x v="2"/>
    <x v="263"/>
    <x v="3"/>
    <x v="38"/>
    <n v="11"/>
    <x v="0"/>
    <x v="40"/>
    <x v="3"/>
  </r>
  <r>
    <x v="398"/>
    <x v="957"/>
    <x v="0"/>
    <x v="225"/>
    <x v="2"/>
    <x v="38"/>
    <n v="11"/>
    <x v="0"/>
    <x v="40"/>
    <x v="3"/>
  </r>
  <r>
    <x v="398"/>
    <x v="50"/>
    <x v="6"/>
    <x v="837"/>
    <x v="0"/>
    <x v="38"/>
    <n v="11"/>
    <x v="0"/>
    <x v="40"/>
    <x v="3"/>
  </r>
  <r>
    <x v="398"/>
    <x v="82"/>
    <x v="0"/>
    <x v="31"/>
    <x v="2"/>
    <x v="38"/>
    <n v="11"/>
    <x v="0"/>
    <x v="40"/>
    <x v="3"/>
  </r>
  <r>
    <x v="398"/>
    <x v="202"/>
    <x v="4"/>
    <x v="219"/>
    <x v="2"/>
    <x v="38"/>
    <n v="11"/>
    <x v="0"/>
    <x v="40"/>
    <x v="3"/>
  </r>
  <r>
    <x v="398"/>
    <x v="882"/>
    <x v="1"/>
    <x v="959"/>
    <x v="2"/>
    <x v="38"/>
    <n v="11"/>
    <x v="0"/>
    <x v="40"/>
    <x v="3"/>
  </r>
  <r>
    <x v="399"/>
    <x v="561"/>
    <x v="1"/>
    <x v="552"/>
    <x v="2"/>
    <x v="74"/>
    <n v="30"/>
    <x v="0"/>
    <x v="126"/>
    <x v="3"/>
  </r>
  <r>
    <x v="399"/>
    <x v="543"/>
    <x v="0"/>
    <x v="846"/>
    <x v="2"/>
    <x v="74"/>
    <n v="30"/>
    <x v="0"/>
    <x v="126"/>
    <x v="3"/>
  </r>
  <r>
    <x v="399"/>
    <x v="958"/>
    <x v="5"/>
    <x v="956"/>
    <x v="3"/>
    <x v="74"/>
    <n v="30"/>
    <x v="0"/>
    <x v="126"/>
    <x v="3"/>
  </r>
  <r>
    <x v="399"/>
    <x v="420"/>
    <x v="5"/>
    <x v="362"/>
    <x v="3"/>
    <x v="74"/>
    <n v="30"/>
    <x v="0"/>
    <x v="126"/>
    <x v="3"/>
  </r>
  <r>
    <x v="399"/>
    <x v="828"/>
    <x v="5"/>
    <x v="627"/>
    <x v="2"/>
    <x v="74"/>
    <n v="30"/>
    <x v="0"/>
    <x v="126"/>
    <x v="3"/>
  </r>
  <r>
    <x v="399"/>
    <x v="547"/>
    <x v="3"/>
    <x v="710"/>
    <x v="2"/>
    <x v="74"/>
    <n v="30"/>
    <x v="0"/>
    <x v="126"/>
    <x v="3"/>
  </r>
  <r>
    <x v="399"/>
    <x v="376"/>
    <x v="0"/>
    <x v="123"/>
    <x v="1"/>
    <x v="74"/>
    <n v="30"/>
    <x v="0"/>
    <x v="126"/>
    <x v="3"/>
  </r>
  <r>
    <x v="399"/>
    <x v="793"/>
    <x v="1"/>
    <x v="1017"/>
    <x v="3"/>
    <x v="74"/>
    <n v="30"/>
    <x v="0"/>
    <x v="126"/>
    <x v="3"/>
  </r>
  <r>
    <x v="400"/>
    <x v="721"/>
    <x v="1"/>
    <x v="555"/>
    <x v="0"/>
    <x v="55"/>
    <n v="53"/>
    <x v="0"/>
    <x v="34"/>
    <x v="6"/>
  </r>
  <r>
    <x v="400"/>
    <x v="188"/>
    <x v="5"/>
    <x v="524"/>
    <x v="3"/>
    <x v="55"/>
    <n v="53"/>
    <x v="0"/>
    <x v="34"/>
    <x v="6"/>
  </r>
  <r>
    <x v="400"/>
    <x v="959"/>
    <x v="2"/>
    <x v="777"/>
    <x v="2"/>
    <x v="55"/>
    <n v="53"/>
    <x v="0"/>
    <x v="34"/>
    <x v="6"/>
  </r>
  <r>
    <x v="400"/>
    <x v="772"/>
    <x v="1"/>
    <x v="1065"/>
    <x v="0"/>
    <x v="55"/>
    <n v="53"/>
    <x v="0"/>
    <x v="34"/>
    <x v="6"/>
  </r>
  <r>
    <x v="401"/>
    <x v="960"/>
    <x v="3"/>
    <x v="911"/>
    <x v="2"/>
    <x v="4"/>
    <n v="75"/>
    <x v="1"/>
    <x v="34"/>
    <x v="6"/>
  </r>
  <r>
    <x v="401"/>
    <x v="961"/>
    <x v="6"/>
    <x v="1066"/>
    <x v="3"/>
    <x v="4"/>
    <n v="75"/>
    <x v="1"/>
    <x v="34"/>
    <x v="6"/>
  </r>
  <r>
    <x v="401"/>
    <x v="525"/>
    <x v="0"/>
    <x v="21"/>
    <x v="1"/>
    <x v="4"/>
    <n v="75"/>
    <x v="1"/>
    <x v="34"/>
    <x v="6"/>
  </r>
  <r>
    <x v="401"/>
    <x v="285"/>
    <x v="5"/>
    <x v="1067"/>
    <x v="3"/>
    <x v="4"/>
    <n v="75"/>
    <x v="1"/>
    <x v="34"/>
    <x v="6"/>
  </r>
  <r>
    <x v="401"/>
    <x v="460"/>
    <x v="4"/>
    <x v="752"/>
    <x v="2"/>
    <x v="4"/>
    <n v="75"/>
    <x v="1"/>
    <x v="34"/>
    <x v="6"/>
  </r>
  <r>
    <x v="401"/>
    <x v="463"/>
    <x v="2"/>
    <x v="343"/>
    <x v="3"/>
    <x v="4"/>
    <n v="75"/>
    <x v="1"/>
    <x v="34"/>
    <x v="6"/>
  </r>
  <r>
    <x v="401"/>
    <x v="132"/>
    <x v="0"/>
    <x v="996"/>
    <x v="2"/>
    <x v="4"/>
    <n v="75"/>
    <x v="1"/>
    <x v="34"/>
    <x v="6"/>
  </r>
  <r>
    <x v="402"/>
    <x v="102"/>
    <x v="0"/>
    <x v="646"/>
    <x v="3"/>
    <x v="53"/>
    <n v="76"/>
    <x v="1"/>
    <x v="34"/>
    <x v="6"/>
  </r>
  <r>
    <x v="402"/>
    <x v="403"/>
    <x v="0"/>
    <x v="851"/>
    <x v="3"/>
    <x v="53"/>
    <n v="76"/>
    <x v="1"/>
    <x v="34"/>
    <x v="6"/>
  </r>
  <r>
    <x v="402"/>
    <x v="962"/>
    <x v="5"/>
    <x v="755"/>
    <x v="1"/>
    <x v="53"/>
    <n v="76"/>
    <x v="1"/>
    <x v="34"/>
    <x v="6"/>
  </r>
  <r>
    <x v="402"/>
    <x v="307"/>
    <x v="0"/>
    <x v="407"/>
    <x v="3"/>
    <x v="53"/>
    <n v="76"/>
    <x v="1"/>
    <x v="34"/>
    <x v="6"/>
  </r>
  <r>
    <x v="402"/>
    <x v="164"/>
    <x v="5"/>
    <x v="722"/>
    <x v="2"/>
    <x v="53"/>
    <n v="76"/>
    <x v="1"/>
    <x v="34"/>
    <x v="6"/>
  </r>
  <r>
    <x v="402"/>
    <x v="712"/>
    <x v="3"/>
    <x v="901"/>
    <x v="0"/>
    <x v="53"/>
    <n v="76"/>
    <x v="1"/>
    <x v="34"/>
    <x v="6"/>
  </r>
  <r>
    <x v="403"/>
    <x v="269"/>
    <x v="4"/>
    <x v="309"/>
    <x v="3"/>
    <x v="2"/>
    <n v="56"/>
    <x v="1"/>
    <x v="34"/>
    <x v="6"/>
  </r>
  <r>
    <x v="403"/>
    <x v="278"/>
    <x v="4"/>
    <x v="90"/>
    <x v="0"/>
    <x v="2"/>
    <n v="56"/>
    <x v="1"/>
    <x v="34"/>
    <x v="6"/>
  </r>
  <r>
    <x v="403"/>
    <x v="362"/>
    <x v="4"/>
    <x v="53"/>
    <x v="1"/>
    <x v="2"/>
    <n v="56"/>
    <x v="1"/>
    <x v="34"/>
    <x v="6"/>
  </r>
  <r>
    <x v="403"/>
    <x v="811"/>
    <x v="1"/>
    <x v="965"/>
    <x v="3"/>
    <x v="2"/>
    <n v="56"/>
    <x v="1"/>
    <x v="34"/>
    <x v="6"/>
  </r>
  <r>
    <x v="403"/>
    <x v="18"/>
    <x v="3"/>
    <x v="669"/>
    <x v="3"/>
    <x v="2"/>
    <n v="56"/>
    <x v="1"/>
    <x v="34"/>
    <x v="6"/>
  </r>
  <r>
    <x v="403"/>
    <x v="199"/>
    <x v="0"/>
    <x v="877"/>
    <x v="3"/>
    <x v="2"/>
    <n v="56"/>
    <x v="1"/>
    <x v="34"/>
    <x v="6"/>
  </r>
  <r>
    <x v="403"/>
    <x v="711"/>
    <x v="1"/>
    <x v="155"/>
    <x v="2"/>
    <x v="2"/>
    <n v="56"/>
    <x v="1"/>
    <x v="34"/>
    <x v="6"/>
  </r>
  <r>
    <x v="403"/>
    <x v="81"/>
    <x v="3"/>
    <x v="862"/>
    <x v="2"/>
    <x v="2"/>
    <n v="56"/>
    <x v="1"/>
    <x v="34"/>
    <x v="6"/>
  </r>
  <r>
    <x v="404"/>
    <x v="84"/>
    <x v="1"/>
    <x v="616"/>
    <x v="3"/>
    <x v="56"/>
    <n v="18"/>
    <x v="0"/>
    <x v="36"/>
    <x v="0"/>
  </r>
  <r>
    <x v="404"/>
    <x v="178"/>
    <x v="1"/>
    <x v="56"/>
    <x v="2"/>
    <x v="56"/>
    <n v="18"/>
    <x v="0"/>
    <x v="36"/>
    <x v="0"/>
  </r>
  <r>
    <x v="404"/>
    <x v="373"/>
    <x v="1"/>
    <x v="1068"/>
    <x v="2"/>
    <x v="56"/>
    <n v="18"/>
    <x v="0"/>
    <x v="36"/>
    <x v="0"/>
  </r>
  <r>
    <x v="404"/>
    <x v="765"/>
    <x v="5"/>
    <x v="530"/>
    <x v="2"/>
    <x v="56"/>
    <n v="18"/>
    <x v="0"/>
    <x v="36"/>
    <x v="0"/>
  </r>
  <r>
    <x v="404"/>
    <x v="932"/>
    <x v="1"/>
    <x v="28"/>
    <x v="3"/>
    <x v="56"/>
    <n v="18"/>
    <x v="0"/>
    <x v="36"/>
    <x v="0"/>
  </r>
  <r>
    <x v="404"/>
    <x v="451"/>
    <x v="2"/>
    <x v="100"/>
    <x v="0"/>
    <x v="56"/>
    <n v="18"/>
    <x v="0"/>
    <x v="36"/>
    <x v="0"/>
  </r>
  <r>
    <x v="404"/>
    <x v="963"/>
    <x v="5"/>
    <x v="329"/>
    <x v="2"/>
    <x v="56"/>
    <n v="18"/>
    <x v="0"/>
    <x v="36"/>
    <x v="0"/>
  </r>
  <r>
    <x v="404"/>
    <x v="84"/>
    <x v="1"/>
    <x v="546"/>
    <x v="2"/>
    <x v="56"/>
    <n v="18"/>
    <x v="0"/>
    <x v="36"/>
    <x v="0"/>
  </r>
  <r>
    <x v="404"/>
    <x v="35"/>
    <x v="6"/>
    <x v="763"/>
    <x v="2"/>
    <x v="56"/>
    <n v="18"/>
    <x v="0"/>
    <x v="36"/>
    <x v="0"/>
  </r>
  <r>
    <x v="405"/>
    <x v="964"/>
    <x v="1"/>
    <x v="738"/>
    <x v="3"/>
    <x v="17"/>
    <n v="16"/>
    <x v="0"/>
    <x v="128"/>
    <x v="1"/>
  </r>
  <r>
    <x v="405"/>
    <x v="122"/>
    <x v="6"/>
    <x v="1069"/>
    <x v="2"/>
    <x v="17"/>
    <n v="16"/>
    <x v="0"/>
    <x v="128"/>
    <x v="1"/>
  </r>
  <r>
    <x v="405"/>
    <x v="965"/>
    <x v="1"/>
    <x v="542"/>
    <x v="2"/>
    <x v="17"/>
    <n v="16"/>
    <x v="0"/>
    <x v="128"/>
    <x v="1"/>
  </r>
  <r>
    <x v="405"/>
    <x v="369"/>
    <x v="4"/>
    <x v="953"/>
    <x v="3"/>
    <x v="17"/>
    <n v="16"/>
    <x v="0"/>
    <x v="128"/>
    <x v="1"/>
  </r>
  <r>
    <x v="405"/>
    <x v="966"/>
    <x v="3"/>
    <x v="1070"/>
    <x v="0"/>
    <x v="17"/>
    <n v="16"/>
    <x v="0"/>
    <x v="128"/>
    <x v="1"/>
  </r>
  <r>
    <x v="405"/>
    <x v="284"/>
    <x v="5"/>
    <x v="303"/>
    <x v="3"/>
    <x v="17"/>
    <n v="16"/>
    <x v="0"/>
    <x v="128"/>
    <x v="1"/>
  </r>
  <r>
    <x v="405"/>
    <x v="464"/>
    <x v="5"/>
    <x v="371"/>
    <x v="3"/>
    <x v="17"/>
    <n v="16"/>
    <x v="0"/>
    <x v="128"/>
    <x v="1"/>
  </r>
  <r>
    <x v="405"/>
    <x v="277"/>
    <x v="5"/>
    <x v="331"/>
    <x v="2"/>
    <x v="17"/>
    <n v="16"/>
    <x v="0"/>
    <x v="128"/>
    <x v="1"/>
  </r>
  <r>
    <x v="405"/>
    <x v="784"/>
    <x v="0"/>
    <x v="1058"/>
    <x v="3"/>
    <x v="17"/>
    <n v="16"/>
    <x v="0"/>
    <x v="128"/>
    <x v="1"/>
  </r>
  <r>
    <x v="406"/>
    <x v="967"/>
    <x v="4"/>
    <x v="275"/>
    <x v="3"/>
    <x v="46"/>
    <n v="14"/>
    <x v="0"/>
    <x v="118"/>
    <x v="3"/>
  </r>
  <r>
    <x v="406"/>
    <x v="591"/>
    <x v="0"/>
    <x v="449"/>
    <x v="2"/>
    <x v="46"/>
    <n v="14"/>
    <x v="0"/>
    <x v="118"/>
    <x v="3"/>
  </r>
  <r>
    <x v="406"/>
    <x v="968"/>
    <x v="6"/>
    <x v="485"/>
    <x v="2"/>
    <x v="46"/>
    <n v="14"/>
    <x v="0"/>
    <x v="118"/>
    <x v="3"/>
  </r>
  <r>
    <x v="406"/>
    <x v="969"/>
    <x v="6"/>
    <x v="147"/>
    <x v="0"/>
    <x v="46"/>
    <n v="14"/>
    <x v="0"/>
    <x v="118"/>
    <x v="3"/>
  </r>
  <r>
    <x v="406"/>
    <x v="713"/>
    <x v="4"/>
    <x v="781"/>
    <x v="3"/>
    <x v="46"/>
    <n v="14"/>
    <x v="0"/>
    <x v="118"/>
    <x v="3"/>
  </r>
  <r>
    <x v="407"/>
    <x v="116"/>
    <x v="5"/>
    <x v="1071"/>
    <x v="0"/>
    <x v="2"/>
    <n v="60"/>
    <x v="1"/>
    <x v="129"/>
    <x v="3"/>
  </r>
  <r>
    <x v="407"/>
    <x v="147"/>
    <x v="5"/>
    <x v="439"/>
    <x v="1"/>
    <x v="2"/>
    <n v="60"/>
    <x v="1"/>
    <x v="129"/>
    <x v="3"/>
  </r>
  <r>
    <x v="407"/>
    <x v="355"/>
    <x v="2"/>
    <x v="1056"/>
    <x v="1"/>
    <x v="2"/>
    <n v="60"/>
    <x v="1"/>
    <x v="129"/>
    <x v="3"/>
  </r>
  <r>
    <x v="407"/>
    <x v="9"/>
    <x v="5"/>
    <x v="168"/>
    <x v="2"/>
    <x v="2"/>
    <n v="60"/>
    <x v="1"/>
    <x v="129"/>
    <x v="3"/>
  </r>
  <r>
    <x v="407"/>
    <x v="358"/>
    <x v="4"/>
    <x v="563"/>
    <x v="3"/>
    <x v="2"/>
    <n v="60"/>
    <x v="1"/>
    <x v="129"/>
    <x v="3"/>
  </r>
  <r>
    <x v="408"/>
    <x v="555"/>
    <x v="3"/>
    <x v="691"/>
    <x v="3"/>
    <x v="10"/>
    <n v="57"/>
    <x v="0"/>
    <x v="130"/>
    <x v="9"/>
  </r>
  <r>
    <x v="408"/>
    <x v="247"/>
    <x v="6"/>
    <x v="67"/>
    <x v="2"/>
    <x v="10"/>
    <n v="57"/>
    <x v="0"/>
    <x v="130"/>
    <x v="9"/>
  </r>
  <r>
    <x v="408"/>
    <x v="86"/>
    <x v="2"/>
    <x v="201"/>
    <x v="0"/>
    <x v="10"/>
    <n v="57"/>
    <x v="0"/>
    <x v="130"/>
    <x v="9"/>
  </r>
  <r>
    <x v="408"/>
    <x v="970"/>
    <x v="4"/>
    <x v="167"/>
    <x v="3"/>
    <x v="10"/>
    <n v="57"/>
    <x v="0"/>
    <x v="130"/>
    <x v="9"/>
  </r>
  <r>
    <x v="408"/>
    <x v="86"/>
    <x v="2"/>
    <x v="1072"/>
    <x v="0"/>
    <x v="10"/>
    <n v="57"/>
    <x v="0"/>
    <x v="130"/>
    <x v="9"/>
  </r>
  <r>
    <x v="408"/>
    <x v="655"/>
    <x v="1"/>
    <x v="412"/>
    <x v="0"/>
    <x v="10"/>
    <n v="57"/>
    <x v="0"/>
    <x v="130"/>
    <x v="9"/>
  </r>
  <r>
    <x v="409"/>
    <x v="113"/>
    <x v="5"/>
    <x v="1010"/>
    <x v="2"/>
    <x v="51"/>
    <n v="39"/>
    <x v="0"/>
    <x v="45"/>
    <x v="1"/>
  </r>
  <r>
    <x v="409"/>
    <x v="628"/>
    <x v="4"/>
    <x v="1073"/>
    <x v="2"/>
    <x v="51"/>
    <n v="39"/>
    <x v="0"/>
    <x v="45"/>
    <x v="1"/>
  </r>
  <r>
    <x v="409"/>
    <x v="287"/>
    <x v="6"/>
    <x v="1074"/>
    <x v="3"/>
    <x v="51"/>
    <n v="39"/>
    <x v="0"/>
    <x v="45"/>
    <x v="1"/>
  </r>
  <r>
    <x v="409"/>
    <x v="971"/>
    <x v="6"/>
    <x v="816"/>
    <x v="3"/>
    <x v="51"/>
    <n v="39"/>
    <x v="0"/>
    <x v="45"/>
    <x v="1"/>
  </r>
  <r>
    <x v="409"/>
    <x v="972"/>
    <x v="6"/>
    <x v="38"/>
    <x v="2"/>
    <x v="51"/>
    <n v="39"/>
    <x v="0"/>
    <x v="45"/>
    <x v="1"/>
  </r>
  <r>
    <x v="409"/>
    <x v="805"/>
    <x v="2"/>
    <x v="1075"/>
    <x v="1"/>
    <x v="51"/>
    <n v="39"/>
    <x v="0"/>
    <x v="45"/>
    <x v="1"/>
  </r>
  <r>
    <x v="409"/>
    <x v="973"/>
    <x v="5"/>
    <x v="407"/>
    <x v="2"/>
    <x v="51"/>
    <n v="39"/>
    <x v="0"/>
    <x v="45"/>
    <x v="1"/>
  </r>
  <r>
    <x v="409"/>
    <x v="2"/>
    <x v="0"/>
    <x v="23"/>
    <x v="2"/>
    <x v="51"/>
    <n v="39"/>
    <x v="0"/>
    <x v="45"/>
    <x v="1"/>
  </r>
  <r>
    <x v="410"/>
    <x v="974"/>
    <x v="2"/>
    <x v="949"/>
    <x v="0"/>
    <x v="30"/>
    <n v="12"/>
    <x v="0"/>
    <x v="98"/>
    <x v="0"/>
  </r>
  <r>
    <x v="410"/>
    <x v="975"/>
    <x v="3"/>
    <x v="819"/>
    <x v="2"/>
    <x v="30"/>
    <n v="12"/>
    <x v="0"/>
    <x v="98"/>
    <x v="0"/>
  </r>
  <r>
    <x v="410"/>
    <x v="641"/>
    <x v="0"/>
    <x v="601"/>
    <x v="2"/>
    <x v="30"/>
    <n v="12"/>
    <x v="0"/>
    <x v="98"/>
    <x v="0"/>
  </r>
  <r>
    <x v="410"/>
    <x v="110"/>
    <x v="2"/>
    <x v="170"/>
    <x v="1"/>
    <x v="30"/>
    <n v="12"/>
    <x v="0"/>
    <x v="98"/>
    <x v="0"/>
  </r>
  <r>
    <x v="410"/>
    <x v="281"/>
    <x v="5"/>
    <x v="1076"/>
    <x v="3"/>
    <x v="30"/>
    <n v="12"/>
    <x v="0"/>
    <x v="98"/>
    <x v="0"/>
  </r>
  <r>
    <x v="410"/>
    <x v="358"/>
    <x v="4"/>
    <x v="56"/>
    <x v="0"/>
    <x v="30"/>
    <n v="12"/>
    <x v="0"/>
    <x v="98"/>
    <x v="0"/>
  </r>
  <r>
    <x v="411"/>
    <x v="63"/>
    <x v="0"/>
    <x v="978"/>
    <x v="1"/>
    <x v="38"/>
    <n v="10"/>
    <x v="0"/>
    <x v="129"/>
    <x v="3"/>
  </r>
  <r>
    <x v="411"/>
    <x v="844"/>
    <x v="6"/>
    <x v="1077"/>
    <x v="1"/>
    <x v="38"/>
    <n v="10"/>
    <x v="0"/>
    <x v="129"/>
    <x v="3"/>
  </r>
  <r>
    <x v="411"/>
    <x v="462"/>
    <x v="5"/>
    <x v="830"/>
    <x v="3"/>
    <x v="38"/>
    <n v="10"/>
    <x v="0"/>
    <x v="129"/>
    <x v="3"/>
  </r>
  <r>
    <x v="411"/>
    <x v="71"/>
    <x v="4"/>
    <x v="274"/>
    <x v="0"/>
    <x v="38"/>
    <n v="10"/>
    <x v="0"/>
    <x v="129"/>
    <x v="3"/>
  </r>
  <r>
    <x v="412"/>
    <x v="51"/>
    <x v="5"/>
    <x v="684"/>
    <x v="2"/>
    <x v="31"/>
    <n v="14"/>
    <x v="0"/>
    <x v="38"/>
    <x v="9"/>
  </r>
  <r>
    <x v="412"/>
    <x v="976"/>
    <x v="2"/>
    <x v="136"/>
    <x v="3"/>
    <x v="31"/>
    <n v="14"/>
    <x v="0"/>
    <x v="38"/>
    <x v="9"/>
  </r>
  <r>
    <x v="412"/>
    <x v="977"/>
    <x v="0"/>
    <x v="128"/>
    <x v="3"/>
    <x v="31"/>
    <n v="14"/>
    <x v="0"/>
    <x v="38"/>
    <x v="9"/>
  </r>
  <r>
    <x v="412"/>
    <x v="263"/>
    <x v="4"/>
    <x v="833"/>
    <x v="3"/>
    <x v="31"/>
    <n v="14"/>
    <x v="0"/>
    <x v="38"/>
    <x v="9"/>
  </r>
  <r>
    <x v="413"/>
    <x v="154"/>
    <x v="4"/>
    <x v="771"/>
    <x v="3"/>
    <x v="18"/>
    <n v="81"/>
    <x v="1"/>
    <x v="32"/>
    <x v="1"/>
  </r>
  <r>
    <x v="414"/>
    <x v="737"/>
    <x v="3"/>
    <x v="143"/>
    <x v="0"/>
    <x v="12"/>
    <n v="50"/>
    <x v="0"/>
    <x v="34"/>
    <x v="6"/>
  </r>
  <r>
    <x v="414"/>
    <x v="452"/>
    <x v="2"/>
    <x v="301"/>
    <x v="3"/>
    <x v="12"/>
    <n v="50"/>
    <x v="0"/>
    <x v="34"/>
    <x v="6"/>
  </r>
  <r>
    <x v="414"/>
    <x v="978"/>
    <x v="6"/>
    <x v="663"/>
    <x v="0"/>
    <x v="12"/>
    <n v="50"/>
    <x v="0"/>
    <x v="34"/>
    <x v="6"/>
  </r>
  <r>
    <x v="414"/>
    <x v="225"/>
    <x v="1"/>
    <x v="1078"/>
    <x v="3"/>
    <x v="12"/>
    <n v="50"/>
    <x v="0"/>
    <x v="34"/>
    <x v="6"/>
  </r>
  <r>
    <x v="414"/>
    <x v="173"/>
    <x v="5"/>
    <x v="977"/>
    <x v="1"/>
    <x v="12"/>
    <n v="50"/>
    <x v="0"/>
    <x v="34"/>
    <x v="6"/>
  </r>
  <r>
    <x v="414"/>
    <x v="979"/>
    <x v="1"/>
    <x v="1079"/>
    <x v="3"/>
    <x v="12"/>
    <n v="50"/>
    <x v="0"/>
    <x v="34"/>
    <x v="6"/>
  </r>
  <r>
    <x v="414"/>
    <x v="577"/>
    <x v="4"/>
    <x v="1080"/>
    <x v="0"/>
    <x v="12"/>
    <n v="50"/>
    <x v="0"/>
    <x v="34"/>
    <x v="6"/>
  </r>
  <r>
    <x v="414"/>
    <x v="361"/>
    <x v="2"/>
    <x v="1081"/>
    <x v="1"/>
    <x v="12"/>
    <n v="50"/>
    <x v="0"/>
    <x v="34"/>
    <x v="6"/>
  </r>
  <r>
    <x v="414"/>
    <x v="405"/>
    <x v="5"/>
    <x v="765"/>
    <x v="0"/>
    <x v="12"/>
    <n v="50"/>
    <x v="0"/>
    <x v="34"/>
    <x v="6"/>
  </r>
  <r>
    <x v="415"/>
    <x v="980"/>
    <x v="2"/>
    <x v="399"/>
    <x v="2"/>
    <x v="10"/>
    <n v="54"/>
    <x v="0"/>
    <x v="76"/>
    <x v="4"/>
  </r>
  <r>
    <x v="415"/>
    <x v="910"/>
    <x v="3"/>
    <x v="1075"/>
    <x v="3"/>
    <x v="10"/>
    <n v="54"/>
    <x v="0"/>
    <x v="76"/>
    <x v="4"/>
  </r>
  <r>
    <x v="415"/>
    <x v="1"/>
    <x v="1"/>
    <x v="677"/>
    <x v="3"/>
    <x v="10"/>
    <n v="54"/>
    <x v="0"/>
    <x v="76"/>
    <x v="4"/>
  </r>
  <r>
    <x v="415"/>
    <x v="0"/>
    <x v="0"/>
    <x v="643"/>
    <x v="1"/>
    <x v="10"/>
    <n v="54"/>
    <x v="0"/>
    <x v="76"/>
    <x v="4"/>
  </r>
  <r>
    <x v="415"/>
    <x v="847"/>
    <x v="1"/>
    <x v="958"/>
    <x v="0"/>
    <x v="10"/>
    <n v="54"/>
    <x v="0"/>
    <x v="76"/>
    <x v="4"/>
  </r>
  <r>
    <x v="415"/>
    <x v="661"/>
    <x v="0"/>
    <x v="1082"/>
    <x v="0"/>
    <x v="10"/>
    <n v="54"/>
    <x v="0"/>
    <x v="76"/>
    <x v="4"/>
  </r>
  <r>
    <x v="415"/>
    <x v="237"/>
    <x v="3"/>
    <x v="756"/>
    <x v="2"/>
    <x v="10"/>
    <n v="54"/>
    <x v="0"/>
    <x v="76"/>
    <x v="4"/>
  </r>
  <r>
    <x v="415"/>
    <x v="270"/>
    <x v="5"/>
    <x v="656"/>
    <x v="0"/>
    <x v="10"/>
    <n v="54"/>
    <x v="0"/>
    <x v="76"/>
    <x v="4"/>
  </r>
  <r>
    <x v="415"/>
    <x v="574"/>
    <x v="5"/>
    <x v="80"/>
    <x v="3"/>
    <x v="10"/>
    <n v="54"/>
    <x v="0"/>
    <x v="76"/>
    <x v="4"/>
  </r>
  <r>
    <x v="416"/>
    <x v="981"/>
    <x v="2"/>
    <x v="333"/>
    <x v="3"/>
    <x v="26"/>
    <n v="34"/>
    <x v="0"/>
    <x v="131"/>
    <x v="8"/>
  </r>
  <r>
    <x v="416"/>
    <x v="971"/>
    <x v="6"/>
    <x v="56"/>
    <x v="2"/>
    <x v="26"/>
    <n v="34"/>
    <x v="0"/>
    <x v="131"/>
    <x v="8"/>
  </r>
  <r>
    <x v="416"/>
    <x v="316"/>
    <x v="3"/>
    <x v="455"/>
    <x v="0"/>
    <x v="26"/>
    <n v="34"/>
    <x v="0"/>
    <x v="131"/>
    <x v="8"/>
  </r>
  <r>
    <x v="416"/>
    <x v="334"/>
    <x v="1"/>
    <x v="1040"/>
    <x v="3"/>
    <x v="26"/>
    <n v="34"/>
    <x v="0"/>
    <x v="131"/>
    <x v="8"/>
  </r>
  <r>
    <x v="417"/>
    <x v="982"/>
    <x v="1"/>
    <x v="967"/>
    <x v="2"/>
    <x v="39"/>
    <n v="61"/>
    <x v="1"/>
    <x v="34"/>
    <x v="6"/>
  </r>
  <r>
    <x v="417"/>
    <x v="564"/>
    <x v="3"/>
    <x v="940"/>
    <x v="3"/>
    <x v="39"/>
    <n v="61"/>
    <x v="1"/>
    <x v="34"/>
    <x v="6"/>
  </r>
  <r>
    <x v="417"/>
    <x v="680"/>
    <x v="5"/>
    <x v="142"/>
    <x v="3"/>
    <x v="39"/>
    <n v="61"/>
    <x v="1"/>
    <x v="34"/>
    <x v="6"/>
  </r>
  <r>
    <x v="417"/>
    <x v="285"/>
    <x v="5"/>
    <x v="400"/>
    <x v="2"/>
    <x v="39"/>
    <n v="61"/>
    <x v="1"/>
    <x v="34"/>
    <x v="6"/>
  </r>
  <r>
    <x v="417"/>
    <x v="606"/>
    <x v="0"/>
    <x v="535"/>
    <x v="2"/>
    <x v="39"/>
    <n v="61"/>
    <x v="1"/>
    <x v="34"/>
    <x v="6"/>
  </r>
  <r>
    <x v="417"/>
    <x v="124"/>
    <x v="5"/>
    <x v="65"/>
    <x v="3"/>
    <x v="39"/>
    <n v="61"/>
    <x v="1"/>
    <x v="34"/>
    <x v="6"/>
  </r>
  <r>
    <x v="417"/>
    <x v="568"/>
    <x v="6"/>
    <x v="839"/>
    <x v="3"/>
    <x v="39"/>
    <n v="61"/>
    <x v="1"/>
    <x v="34"/>
    <x v="6"/>
  </r>
  <r>
    <x v="418"/>
    <x v="255"/>
    <x v="6"/>
    <x v="564"/>
    <x v="3"/>
    <x v="33"/>
    <n v="24"/>
    <x v="0"/>
    <x v="6"/>
    <x v="5"/>
  </r>
  <r>
    <x v="418"/>
    <x v="725"/>
    <x v="5"/>
    <x v="980"/>
    <x v="1"/>
    <x v="33"/>
    <n v="24"/>
    <x v="0"/>
    <x v="6"/>
    <x v="5"/>
  </r>
  <r>
    <x v="418"/>
    <x v="18"/>
    <x v="3"/>
    <x v="790"/>
    <x v="2"/>
    <x v="33"/>
    <n v="24"/>
    <x v="0"/>
    <x v="6"/>
    <x v="5"/>
  </r>
  <r>
    <x v="418"/>
    <x v="10"/>
    <x v="5"/>
    <x v="110"/>
    <x v="2"/>
    <x v="33"/>
    <n v="24"/>
    <x v="0"/>
    <x v="6"/>
    <x v="5"/>
  </r>
  <r>
    <x v="418"/>
    <x v="14"/>
    <x v="0"/>
    <x v="581"/>
    <x v="0"/>
    <x v="33"/>
    <n v="24"/>
    <x v="0"/>
    <x v="6"/>
    <x v="5"/>
  </r>
  <r>
    <x v="418"/>
    <x v="149"/>
    <x v="3"/>
    <x v="1083"/>
    <x v="2"/>
    <x v="33"/>
    <n v="24"/>
    <x v="0"/>
    <x v="6"/>
    <x v="5"/>
  </r>
  <r>
    <x v="418"/>
    <x v="212"/>
    <x v="1"/>
    <x v="240"/>
    <x v="3"/>
    <x v="33"/>
    <n v="24"/>
    <x v="0"/>
    <x v="6"/>
    <x v="5"/>
  </r>
  <r>
    <x v="418"/>
    <x v="983"/>
    <x v="2"/>
    <x v="576"/>
    <x v="0"/>
    <x v="33"/>
    <n v="24"/>
    <x v="0"/>
    <x v="6"/>
    <x v="5"/>
  </r>
  <r>
    <x v="418"/>
    <x v="947"/>
    <x v="6"/>
    <x v="610"/>
    <x v="2"/>
    <x v="33"/>
    <n v="24"/>
    <x v="0"/>
    <x v="6"/>
    <x v="5"/>
  </r>
  <r>
    <x v="418"/>
    <x v="137"/>
    <x v="2"/>
    <x v="825"/>
    <x v="2"/>
    <x v="33"/>
    <n v="24"/>
    <x v="0"/>
    <x v="6"/>
    <x v="5"/>
  </r>
  <r>
    <x v="419"/>
    <x v="689"/>
    <x v="1"/>
    <x v="891"/>
    <x v="2"/>
    <x v="39"/>
    <n v="65"/>
    <x v="1"/>
    <x v="34"/>
    <x v="6"/>
  </r>
  <r>
    <x v="419"/>
    <x v="977"/>
    <x v="0"/>
    <x v="738"/>
    <x v="1"/>
    <x v="39"/>
    <n v="65"/>
    <x v="1"/>
    <x v="34"/>
    <x v="6"/>
  </r>
  <r>
    <x v="419"/>
    <x v="536"/>
    <x v="3"/>
    <x v="1084"/>
    <x v="0"/>
    <x v="39"/>
    <n v="65"/>
    <x v="1"/>
    <x v="34"/>
    <x v="6"/>
  </r>
  <r>
    <x v="419"/>
    <x v="68"/>
    <x v="3"/>
    <x v="984"/>
    <x v="2"/>
    <x v="39"/>
    <n v="65"/>
    <x v="1"/>
    <x v="34"/>
    <x v="6"/>
  </r>
  <r>
    <x v="420"/>
    <x v="984"/>
    <x v="0"/>
    <x v="1085"/>
    <x v="2"/>
    <x v="4"/>
    <n v="69"/>
    <x v="1"/>
    <x v="34"/>
    <x v="6"/>
  </r>
  <r>
    <x v="420"/>
    <x v="171"/>
    <x v="5"/>
    <x v="340"/>
    <x v="2"/>
    <x v="4"/>
    <n v="69"/>
    <x v="1"/>
    <x v="34"/>
    <x v="6"/>
  </r>
  <r>
    <x v="420"/>
    <x v="613"/>
    <x v="1"/>
    <x v="1004"/>
    <x v="2"/>
    <x v="4"/>
    <n v="69"/>
    <x v="1"/>
    <x v="34"/>
    <x v="6"/>
  </r>
  <r>
    <x v="420"/>
    <x v="119"/>
    <x v="5"/>
    <x v="1086"/>
    <x v="2"/>
    <x v="4"/>
    <n v="69"/>
    <x v="1"/>
    <x v="34"/>
    <x v="6"/>
  </r>
  <r>
    <x v="420"/>
    <x v="985"/>
    <x v="0"/>
    <x v="665"/>
    <x v="2"/>
    <x v="4"/>
    <n v="69"/>
    <x v="1"/>
    <x v="34"/>
    <x v="6"/>
  </r>
  <r>
    <x v="420"/>
    <x v="986"/>
    <x v="5"/>
    <x v="1087"/>
    <x v="2"/>
    <x v="4"/>
    <n v="69"/>
    <x v="1"/>
    <x v="34"/>
    <x v="6"/>
  </r>
  <r>
    <x v="420"/>
    <x v="354"/>
    <x v="0"/>
    <x v="395"/>
    <x v="2"/>
    <x v="4"/>
    <n v="69"/>
    <x v="1"/>
    <x v="34"/>
    <x v="6"/>
  </r>
  <r>
    <x v="420"/>
    <x v="2"/>
    <x v="0"/>
    <x v="902"/>
    <x v="3"/>
    <x v="4"/>
    <n v="69"/>
    <x v="1"/>
    <x v="34"/>
    <x v="6"/>
  </r>
  <r>
    <x v="420"/>
    <x v="524"/>
    <x v="1"/>
    <x v="1088"/>
    <x v="1"/>
    <x v="4"/>
    <n v="69"/>
    <x v="1"/>
    <x v="34"/>
    <x v="6"/>
  </r>
  <r>
    <x v="420"/>
    <x v="0"/>
    <x v="0"/>
    <x v="858"/>
    <x v="2"/>
    <x v="4"/>
    <n v="69"/>
    <x v="1"/>
    <x v="34"/>
    <x v="6"/>
  </r>
  <r>
    <x v="421"/>
    <x v="6"/>
    <x v="4"/>
    <x v="62"/>
    <x v="3"/>
    <x v="38"/>
    <n v="11"/>
    <x v="0"/>
    <x v="75"/>
    <x v="3"/>
  </r>
  <r>
    <x v="421"/>
    <x v="561"/>
    <x v="1"/>
    <x v="985"/>
    <x v="3"/>
    <x v="38"/>
    <n v="11"/>
    <x v="0"/>
    <x v="75"/>
    <x v="3"/>
  </r>
  <r>
    <x v="421"/>
    <x v="65"/>
    <x v="1"/>
    <x v="885"/>
    <x v="2"/>
    <x v="38"/>
    <n v="11"/>
    <x v="0"/>
    <x v="75"/>
    <x v="3"/>
  </r>
  <r>
    <x v="421"/>
    <x v="406"/>
    <x v="3"/>
    <x v="1089"/>
    <x v="1"/>
    <x v="38"/>
    <n v="11"/>
    <x v="0"/>
    <x v="75"/>
    <x v="3"/>
  </r>
  <r>
    <x v="421"/>
    <x v="809"/>
    <x v="6"/>
    <x v="788"/>
    <x v="2"/>
    <x v="38"/>
    <n v="11"/>
    <x v="0"/>
    <x v="75"/>
    <x v="3"/>
  </r>
  <r>
    <x v="421"/>
    <x v="397"/>
    <x v="1"/>
    <x v="1090"/>
    <x v="2"/>
    <x v="38"/>
    <n v="11"/>
    <x v="0"/>
    <x v="75"/>
    <x v="3"/>
  </r>
  <r>
    <x v="422"/>
    <x v="35"/>
    <x v="6"/>
    <x v="74"/>
    <x v="3"/>
    <x v="42"/>
    <n v="68"/>
    <x v="1"/>
    <x v="34"/>
    <x v="6"/>
  </r>
  <r>
    <x v="422"/>
    <x v="705"/>
    <x v="2"/>
    <x v="497"/>
    <x v="0"/>
    <x v="42"/>
    <n v="68"/>
    <x v="1"/>
    <x v="34"/>
    <x v="6"/>
  </r>
  <r>
    <x v="422"/>
    <x v="859"/>
    <x v="1"/>
    <x v="1091"/>
    <x v="2"/>
    <x v="42"/>
    <n v="68"/>
    <x v="1"/>
    <x v="34"/>
    <x v="6"/>
  </r>
  <r>
    <x v="422"/>
    <x v="382"/>
    <x v="1"/>
    <x v="162"/>
    <x v="3"/>
    <x v="42"/>
    <n v="68"/>
    <x v="1"/>
    <x v="34"/>
    <x v="6"/>
  </r>
  <r>
    <x v="423"/>
    <x v="216"/>
    <x v="1"/>
    <x v="1053"/>
    <x v="0"/>
    <x v="45"/>
    <n v="26"/>
    <x v="0"/>
    <x v="50"/>
    <x v="3"/>
  </r>
  <r>
    <x v="423"/>
    <x v="504"/>
    <x v="3"/>
    <x v="456"/>
    <x v="3"/>
    <x v="45"/>
    <n v="26"/>
    <x v="0"/>
    <x v="50"/>
    <x v="3"/>
  </r>
  <r>
    <x v="423"/>
    <x v="653"/>
    <x v="2"/>
    <x v="777"/>
    <x v="0"/>
    <x v="45"/>
    <n v="26"/>
    <x v="0"/>
    <x v="50"/>
    <x v="3"/>
  </r>
  <r>
    <x v="423"/>
    <x v="982"/>
    <x v="1"/>
    <x v="176"/>
    <x v="1"/>
    <x v="45"/>
    <n v="26"/>
    <x v="0"/>
    <x v="50"/>
    <x v="3"/>
  </r>
  <r>
    <x v="423"/>
    <x v="818"/>
    <x v="3"/>
    <x v="375"/>
    <x v="3"/>
    <x v="45"/>
    <n v="26"/>
    <x v="0"/>
    <x v="50"/>
    <x v="3"/>
  </r>
  <r>
    <x v="423"/>
    <x v="987"/>
    <x v="0"/>
    <x v="129"/>
    <x v="3"/>
    <x v="45"/>
    <n v="26"/>
    <x v="0"/>
    <x v="50"/>
    <x v="3"/>
  </r>
  <r>
    <x v="424"/>
    <x v="831"/>
    <x v="4"/>
    <x v="981"/>
    <x v="2"/>
    <x v="42"/>
    <n v="68"/>
    <x v="1"/>
    <x v="34"/>
    <x v="6"/>
  </r>
  <r>
    <x v="424"/>
    <x v="988"/>
    <x v="1"/>
    <x v="587"/>
    <x v="0"/>
    <x v="42"/>
    <n v="68"/>
    <x v="1"/>
    <x v="34"/>
    <x v="6"/>
  </r>
  <r>
    <x v="424"/>
    <x v="377"/>
    <x v="3"/>
    <x v="697"/>
    <x v="3"/>
    <x v="42"/>
    <n v="68"/>
    <x v="1"/>
    <x v="34"/>
    <x v="6"/>
  </r>
  <r>
    <x v="424"/>
    <x v="989"/>
    <x v="1"/>
    <x v="165"/>
    <x v="2"/>
    <x v="42"/>
    <n v="68"/>
    <x v="1"/>
    <x v="34"/>
    <x v="6"/>
  </r>
  <r>
    <x v="424"/>
    <x v="78"/>
    <x v="2"/>
    <x v="674"/>
    <x v="0"/>
    <x v="42"/>
    <n v="68"/>
    <x v="1"/>
    <x v="34"/>
    <x v="6"/>
  </r>
  <r>
    <x v="424"/>
    <x v="103"/>
    <x v="4"/>
    <x v="979"/>
    <x v="3"/>
    <x v="42"/>
    <n v="68"/>
    <x v="1"/>
    <x v="34"/>
    <x v="6"/>
  </r>
  <r>
    <x v="424"/>
    <x v="977"/>
    <x v="0"/>
    <x v="657"/>
    <x v="2"/>
    <x v="42"/>
    <n v="68"/>
    <x v="1"/>
    <x v="34"/>
    <x v="6"/>
  </r>
  <r>
    <x v="425"/>
    <x v="887"/>
    <x v="4"/>
    <x v="459"/>
    <x v="2"/>
    <x v="8"/>
    <n v="34"/>
    <x v="0"/>
    <x v="132"/>
    <x v="9"/>
  </r>
  <r>
    <x v="425"/>
    <x v="990"/>
    <x v="4"/>
    <x v="495"/>
    <x v="3"/>
    <x v="8"/>
    <n v="34"/>
    <x v="0"/>
    <x v="132"/>
    <x v="9"/>
  </r>
  <r>
    <x v="425"/>
    <x v="222"/>
    <x v="0"/>
    <x v="88"/>
    <x v="0"/>
    <x v="8"/>
    <n v="34"/>
    <x v="0"/>
    <x v="132"/>
    <x v="9"/>
  </r>
  <r>
    <x v="425"/>
    <x v="472"/>
    <x v="6"/>
    <x v="27"/>
    <x v="2"/>
    <x v="8"/>
    <n v="34"/>
    <x v="0"/>
    <x v="132"/>
    <x v="9"/>
  </r>
  <r>
    <x v="425"/>
    <x v="11"/>
    <x v="2"/>
    <x v="326"/>
    <x v="2"/>
    <x v="8"/>
    <n v="34"/>
    <x v="0"/>
    <x v="132"/>
    <x v="9"/>
  </r>
  <r>
    <x v="425"/>
    <x v="68"/>
    <x v="3"/>
    <x v="1092"/>
    <x v="2"/>
    <x v="8"/>
    <n v="34"/>
    <x v="0"/>
    <x v="132"/>
    <x v="9"/>
  </r>
  <r>
    <x v="425"/>
    <x v="821"/>
    <x v="3"/>
    <x v="494"/>
    <x v="3"/>
    <x v="8"/>
    <n v="34"/>
    <x v="0"/>
    <x v="132"/>
    <x v="9"/>
  </r>
  <r>
    <x v="425"/>
    <x v="97"/>
    <x v="1"/>
    <x v="722"/>
    <x v="2"/>
    <x v="8"/>
    <n v="34"/>
    <x v="0"/>
    <x v="132"/>
    <x v="9"/>
  </r>
  <r>
    <x v="426"/>
    <x v="197"/>
    <x v="4"/>
    <x v="857"/>
    <x v="3"/>
    <x v="4"/>
    <n v="73"/>
    <x v="1"/>
    <x v="7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DE15A-F0C5-5347-8FE5-7F0EF3FD7549}" name="PivotTable4"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J1:K13" firstHeaderRow="1" firstDataRow="1" firstDataCol="1"/>
  <pivotFields count="18">
    <pivotField showAll="0"/>
    <pivotField axis="axisRow" numFmtId="164" showAll="0">
      <items count="15">
        <item x="0"/>
        <item x="1"/>
        <item x="2"/>
        <item x="3"/>
        <item x="4"/>
        <item x="5"/>
        <item x="6"/>
        <item x="7"/>
        <item x="8"/>
        <item x="9"/>
        <item x="10"/>
        <item x="11"/>
        <item x="12"/>
        <item x="13"/>
        <item t="default"/>
      </items>
    </pivotField>
    <pivotField showAll="0"/>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 dataField="1" dragToRow="0" dragToCol="0" dragToPage="0"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v="1"/>
    </i>
    <i>
      <x v="2"/>
    </i>
    <i>
      <x v="3"/>
    </i>
    <i>
      <x v="4"/>
    </i>
    <i>
      <x v="5"/>
    </i>
    <i>
      <x v="6"/>
    </i>
    <i>
      <x v="7"/>
    </i>
    <i>
      <x v="8"/>
    </i>
    <i>
      <x v="9"/>
    </i>
    <i>
      <x v="10"/>
    </i>
    <i>
      <x v="11"/>
    </i>
    <i>
      <x v="12"/>
    </i>
  </rowItems>
  <colItems count="1">
    <i/>
  </colItems>
  <dataFields count="1">
    <dataField name="GrossMargin" fld="13" baseField="0" baseItem="0" numFmtId="9"/>
  </dataFields>
  <formats count="1">
    <format dxfId="5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D5131A-34B6-114E-B83F-401EFB4374DF}" name="PivotTable7"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28:B33" firstHeaderRow="1" firstDataRow="1" firstDataCol="1"/>
  <pivotFields count="18">
    <pivotField dataField="1"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axis="axisRow"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product_id" fld="0" subtotal="count" baseField="0" baseItem="0" numFmtId="1"/>
  </dataFields>
  <formats count="2">
    <format dxfId="81">
      <pivotArea outline="0" collapsedLevelsAreSubtotals="1" fieldPosition="0"/>
    </format>
    <format dxfId="80">
      <pivotArea dataOnly="0" labelOnly="1" outline="0" axis="axisValues" fieldPosition="0"/>
    </format>
  </formats>
  <chartFormats count="10">
    <chartFormat chart="7" format="1"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4" count="1" selected="0">
            <x v="0"/>
          </reference>
        </references>
      </pivotArea>
    </chartFormat>
    <chartFormat chart="12" format="9">
      <pivotArea type="data" outline="0" fieldPosition="0">
        <references count="2">
          <reference field="4294967294" count="1" selected="0">
            <x v="0"/>
          </reference>
          <reference field="4" count="1" selected="0">
            <x v="1"/>
          </reference>
        </references>
      </pivotArea>
    </chartFormat>
    <chartFormat chart="12" format="10">
      <pivotArea type="data" outline="0" fieldPosition="0">
        <references count="2">
          <reference field="4294967294" count="1" selected="0">
            <x v="0"/>
          </reference>
          <reference field="4" count="1" selected="0">
            <x v="2"/>
          </reference>
        </references>
      </pivotArea>
    </chartFormat>
    <chartFormat chart="12" format="11">
      <pivotArea type="data" outline="0" fieldPosition="0">
        <references count="2">
          <reference field="4294967294" count="1" selected="0">
            <x v="0"/>
          </reference>
          <reference field="4" count="1" selected="0">
            <x v="3"/>
          </reference>
        </references>
      </pivotArea>
    </chartFormat>
    <chartFormat chart="7" format="2">
      <pivotArea type="data" outline="0" fieldPosition="0">
        <references count="2">
          <reference field="4294967294" count="1" selected="0">
            <x v="0"/>
          </reference>
          <reference field="4" count="1" selected="0">
            <x v="0"/>
          </reference>
        </references>
      </pivotArea>
    </chartFormat>
    <chartFormat chart="7" format="3">
      <pivotArea type="data" outline="0" fieldPosition="0">
        <references count="2">
          <reference field="4294967294" count="1" selected="0">
            <x v="0"/>
          </reference>
          <reference field="4" count="1" selected="0">
            <x v="1"/>
          </reference>
        </references>
      </pivotArea>
    </chartFormat>
    <chartFormat chart="7" format="4">
      <pivotArea type="data" outline="0" fieldPosition="0">
        <references count="2">
          <reference field="4294967294" count="1" selected="0">
            <x v="0"/>
          </reference>
          <reference field="4" count="1" selected="0">
            <x v="2"/>
          </reference>
        </references>
      </pivotArea>
    </chartFormat>
    <chartFormat chart="7"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0B6977-700C-6140-8017-CA982AABA372}"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1:C25" firstHeaderRow="1" firstDataRow="1" firstDataCol="2"/>
  <pivotFields count="18">
    <pivotField compact="0" outline="0"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extLst>
        <ext xmlns:x14="http://schemas.microsoft.com/office/spreadsheetml/2009/9/main" uri="{2946ED86-A175-432a-8AC1-64E0C546D7DE}">
          <x14:pivotField fillDownLabels="1"/>
        </ext>
      </extLst>
    </pivotField>
    <pivotField compact="0" numFmtId="16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5"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7" outline="0" showAll="0">
      <extLst>
        <ext xmlns:x14="http://schemas.microsoft.com/office/spreadsheetml/2009/9/main" uri="{2946ED86-A175-432a-8AC1-64E0C546D7DE}">
          <x14:pivotField fillDownLabels="1"/>
        </ext>
      </extLst>
    </pivotField>
    <pivotField compact="0" numFmtId="167"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extLst>
        <ext xmlns:x14="http://schemas.microsoft.com/office/spreadsheetml/2009/9/main" uri="{2946ED86-A175-432a-8AC1-64E0C546D7DE}">
          <x14:pivotField fillDownLabels="1"/>
        </ext>
      </extLst>
    </pivotField>
    <pivotField compact="0" outline="0" showAll="0">
      <items count="11">
        <item x="6"/>
        <item x="4"/>
        <item x="1"/>
        <item x="7"/>
        <item x="0"/>
        <item x="2"/>
        <item x="5"/>
        <item x="9"/>
        <item x="3"/>
        <item x="8"/>
        <item t="default"/>
      </items>
      <extLst>
        <ext xmlns:x14="http://schemas.microsoft.com/office/spreadsheetml/2009/9/main" uri="{2946ED86-A175-432a-8AC1-64E0C546D7DE}">
          <x14:pivotField fillDownLabels="1"/>
        </ext>
      </extLst>
    </pivotField>
    <pivotField axis="axisRow" compact="0" outline="0" showAll="0">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2">
    <field x="11"/>
    <field x="10"/>
  </rowFields>
  <rowItems count="24">
    <i>
      <x v="1"/>
      <x v="1"/>
    </i>
    <i r="1">
      <x v="2"/>
    </i>
    <i r="1">
      <x v="3"/>
    </i>
    <i r="1">
      <x v="4"/>
    </i>
    <i t="default">
      <x v="1"/>
    </i>
    <i>
      <x v="2"/>
      <x v="1"/>
    </i>
    <i r="1">
      <x v="2"/>
    </i>
    <i r="1">
      <x v="3"/>
    </i>
    <i r="1">
      <x v="4"/>
    </i>
    <i t="default">
      <x v="2"/>
    </i>
    <i>
      <x v="3"/>
      <x v="1"/>
    </i>
    <i r="1">
      <x v="2"/>
    </i>
    <i r="1">
      <x v="3"/>
    </i>
    <i r="1">
      <x v="4"/>
    </i>
    <i t="default">
      <x v="3"/>
    </i>
    <i>
      <x v="4"/>
      <x v="1"/>
    </i>
    <i r="1">
      <x v="2"/>
    </i>
    <i r="1">
      <x v="3"/>
    </i>
    <i r="1">
      <x v="4"/>
    </i>
    <i t="default">
      <x v="4"/>
    </i>
    <i>
      <x v="5"/>
      <x v="1"/>
    </i>
    <i r="1">
      <x v="2"/>
    </i>
    <i r="1">
      <x v="3"/>
    </i>
    <i t="default">
      <x v="5"/>
    </i>
  </rowItems>
  <colItems count="1">
    <i/>
  </colItems>
  <dataFields count="1">
    <dataField name="GrossMargin" fld="13" baseField="0" baseItem="0" numFmtId="169"/>
  </dataFields>
  <formats count="13">
    <format dxfId="94">
      <pivotArea outline="0" fieldPosition="0">
        <references count="1">
          <reference field="4294967294" count="1" selected="0">
            <x v="0"/>
          </reference>
        </references>
      </pivotArea>
    </format>
    <format dxfId="93">
      <pivotArea dataOnly="0" labelOnly="1" outline="0" fieldPosition="0">
        <references count="1">
          <reference field="4294967294" count="1">
            <x v="0"/>
          </reference>
        </references>
      </pivotArea>
    </format>
    <format dxfId="92">
      <pivotArea field="10" type="button" dataOnly="0" labelOnly="1" outline="0" axis="axisRow" fieldPosition="1"/>
    </format>
    <format dxfId="91">
      <pivotArea dataOnly="0" labelOnly="1" outline="0" fieldPosition="0">
        <references count="1">
          <reference field="11" count="1" defaultSubtotal="1">
            <x v="1"/>
          </reference>
        </references>
      </pivotArea>
    </format>
    <format dxfId="90">
      <pivotArea dataOnly="0" labelOnly="1" outline="0" fieldPosition="0">
        <references count="1">
          <reference field="11" count="1" defaultSubtotal="1">
            <x v="2"/>
          </reference>
        </references>
      </pivotArea>
    </format>
    <format dxfId="89">
      <pivotArea dataOnly="0" labelOnly="1" outline="0" fieldPosition="0">
        <references count="1">
          <reference field="11" count="1" defaultSubtotal="1">
            <x v="3"/>
          </reference>
        </references>
      </pivotArea>
    </format>
    <format dxfId="88">
      <pivotArea dataOnly="0" labelOnly="1" outline="0" fieldPosition="0">
        <references count="1">
          <reference field="11" count="1" defaultSubtotal="1">
            <x v="4"/>
          </reference>
        </references>
      </pivotArea>
    </format>
    <format dxfId="87">
      <pivotArea dataOnly="0" labelOnly="1" outline="0" fieldPosition="0">
        <references count="1">
          <reference field="11" count="1" defaultSubtotal="1">
            <x v="5"/>
          </reference>
        </references>
      </pivotArea>
    </format>
    <format dxfId="86">
      <pivotArea dataOnly="0" labelOnly="1" outline="0" fieldPosition="0">
        <references count="2">
          <reference field="10" count="4">
            <x v="1"/>
            <x v="2"/>
            <x v="3"/>
            <x v="4"/>
          </reference>
          <reference field="11" count="1" selected="0">
            <x v="1"/>
          </reference>
        </references>
      </pivotArea>
    </format>
    <format dxfId="85">
      <pivotArea dataOnly="0" labelOnly="1" outline="0" fieldPosition="0">
        <references count="2">
          <reference field="10" count="4">
            <x v="1"/>
            <x v="2"/>
            <x v="3"/>
            <x v="4"/>
          </reference>
          <reference field="11" count="1" selected="0">
            <x v="2"/>
          </reference>
        </references>
      </pivotArea>
    </format>
    <format dxfId="84">
      <pivotArea dataOnly="0" labelOnly="1" outline="0" fieldPosition="0">
        <references count="2">
          <reference field="10" count="4">
            <x v="1"/>
            <x v="2"/>
            <x v="3"/>
            <x v="4"/>
          </reference>
          <reference field="11" count="1" selected="0">
            <x v="3"/>
          </reference>
        </references>
      </pivotArea>
    </format>
    <format dxfId="83">
      <pivotArea dataOnly="0" labelOnly="1" outline="0" fieldPosition="0">
        <references count="2">
          <reference field="10" count="4">
            <x v="1"/>
            <x v="2"/>
            <x v="3"/>
            <x v="4"/>
          </reference>
          <reference field="11" count="1" selected="0">
            <x v="4"/>
          </reference>
        </references>
      </pivotArea>
    </format>
    <format dxfId="82">
      <pivotArea dataOnly="0" labelOnly="1" outline="0" fieldPosition="0">
        <references count="2">
          <reference field="10" count="3">
            <x v="1"/>
            <x v="2"/>
            <x v="3"/>
          </reference>
          <reference field="11" count="1" selected="0">
            <x v="5"/>
          </reference>
        </references>
      </pivotArea>
    </format>
  </formats>
  <chartFormats count="4">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10" count="1" selected="0">
            <x v="1"/>
          </reference>
          <reference field="11" count="1" selected="0">
            <x v="1"/>
          </reference>
        </references>
      </pivotArea>
    </chartFormat>
    <chartFormat chart="8" format="4">
      <pivotArea type="data" outline="0" fieldPosition="0">
        <references count="3">
          <reference field="4294967294" count="1" selected="0">
            <x v="0"/>
          </reference>
          <reference field="10" count="1" selected="0">
            <x v="2"/>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17AF4F-B7E7-7C41-BA28-68760CCC5645}"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rands" colHeaderCaption="Year">
  <location ref="E40:K175" firstHeaderRow="1" firstDataRow="2"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dataField="1"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showAll="0"/>
    <pivotField axis="axisRow" showAll="0" sortType="descending" rankBy="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autoSortScope>
        <pivotArea dataOnly="0" outline="0" fieldPosition="0">
          <references count="1">
            <reference field="4294967294" count="1" selected="0">
              <x v="0"/>
            </reference>
          </references>
        </pivotArea>
      </autoSortScope>
    </pivotField>
    <pivotField showAll="0" rankBy="0">
      <items count="11">
        <item x="6"/>
        <item x="4"/>
        <item x="1"/>
        <item x="7"/>
        <item x="0"/>
        <item x="2"/>
        <item x="5"/>
        <item x="9"/>
        <item x="3"/>
        <item x="8"/>
        <item t="default"/>
      </items>
    </pivotField>
    <pivotField showAll="0" defaultSubtotal="0">
      <items count="6">
        <item sd="0" x="0"/>
        <item sd="0" x="1"/>
        <item sd="0" x="2"/>
        <item sd="0" x="3"/>
        <item sd="0" x="4"/>
        <item sd="0" x="5"/>
      </items>
    </pivotField>
    <pivotField axis="axisCol" showAll="0" sortType="ascending" defaultSubtotal="0">
      <items count="7">
        <item sd="0" x="0"/>
        <item sd="0" x="6"/>
        <item x="1"/>
        <item x="2"/>
        <item x="3"/>
        <item x="4"/>
        <item sd="0" x="5"/>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134">
    <i>
      <x v="2"/>
    </i>
    <i>
      <x v="91"/>
    </i>
    <i>
      <x v="74"/>
    </i>
    <i>
      <x v="18"/>
    </i>
    <i>
      <x v="4"/>
    </i>
    <i>
      <x v="25"/>
    </i>
    <i>
      <x v="122"/>
    </i>
    <i>
      <x v="7"/>
    </i>
    <i>
      <x v="67"/>
    </i>
    <i>
      <x v="112"/>
    </i>
    <i>
      <x v="108"/>
    </i>
    <i>
      <x v="32"/>
    </i>
    <i>
      <x v="15"/>
    </i>
    <i>
      <x v="65"/>
    </i>
    <i>
      <x v="20"/>
    </i>
    <i>
      <x v="82"/>
    </i>
    <i>
      <x v="28"/>
    </i>
    <i>
      <x v="101"/>
    </i>
    <i>
      <x v="55"/>
    </i>
    <i>
      <x v="115"/>
    </i>
    <i>
      <x v="42"/>
    </i>
    <i>
      <x v="57"/>
    </i>
    <i>
      <x v="84"/>
    </i>
    <i>
      <x v="22"/>
    </i>
    <i>
      <x v="58"/>
    </i>
    <i>
      <x v="31"/>
    </i>
    <i>
      <x v="61"/>
    </i>
    <i>
      <x v="73"/>
    </i>
    <i>
      <x v="8"/>
    </i>
    <i>
      <x v="13"/>
    </i>
    <i>
      <x v="110"/>
    </i>
    <i>
      <x v="114"/>
    </i>
    <i>
      <x v="118"/>
    </i>
    <i>
      <x v="95"/>
    </i>
    <i>
      <x v="113"/>
    </i>
    <i>
      <x v="71"/>
    </i>
    <i>
      <x/>
    </i>
    <i>
      <x v="9"/>
    </i>
    <i>
      <x v="19"/>
    </i>
    <i>
      <x v="92"/>
    </i>
    <i>
      <x v="120"/>
    </i>
    <i>
      <x v="127"/>
    </i>
    <i>
      <x v="129"/>
    </i>
    <i>
      <x v="89"/>
    </i>
    <i>
      <x v="48"/>
    </i>
    <i>
      <x v="59"/>
    </i>
    <i>
      <x v="121"/>
    </i>
    <i>
      <x v="45"/>
    </i>
    <i>
      <x v="131"/>
    </i>
    <i>
      <x v="39"/>
    </i>
    <i>
      <x v="70"/>
    </i>
    <i>
      <x v="72"/>
    </i>
    <i>
      <x v="43"/>
    </i>
    <i>
      <x v="86"/>
    </i>
    <i>
      <x v="50"/>
    </i>
    <i>
      <x v="130"/>
    </i>
    <i>
      <x v="68"/>
    </i>
    <i>
      <x v="24"/>
    </i>
    <i>
      <x v="3"/>
    </i>
    <i>
      <x v="64"/>
    </i>
    <i>
      <x v="52"/>
    </i>
    <i>
      <x v="17"/>
    </i>
    <i>
      <x v="6"/>
    </i>
    <i>
      <x v="124"/>
    </i>
    <i>
      <x v="123"/>
    </i>
    <i>
      <x v="46"/>
    </i>
    <i>
      <x v="119"/>
    </i>
    <i>
      <x v="5"/>
    </i>
    <i>
      <x v="27"/>
    </i>
    <i>
      <x v="49"/>
    </i>
    <i>
      <x v="12"/>
    </i>
    <i>
      <x v="47"/>
    </i>
    <i>
      <x v="11"/>
    </i>
    <i>
      <x v="41"/>
    </i>
    <i>
      <x v="30"/>
    </i>
    <i>
      <x v="98"/>
    </i>
    <i>
      <x v="34"/>
    </i>
    <i>
      <x v="21"/>
    </i>
    <i>
      <x v="94"/>
    </i>
    <i>
      <x v="99"/>
    </i>
    <i>
      <x v="53"/>
    </i>
    <i>
      <x v="51"/>
    </i>
    <i>
      <x v="54"/>
    </i>
    <i>
      <x v="125"/>
    </i>
    <i>
      <x v="10"/>
    </i>
    <i>
      <x v="88"/>
    </i>
    <i>
      <x v="97"/>
    </i>
    <i>
      <x v="26"/>
    </i>
    <i>
      <x v="116"/>
    </i>
    <i>
      <x v="128"/>
    </i>
    <i>
      <x v="40"/>
    </i>
    <i>
      <x v="76"/>
    </i>
    <i>
      <x v="106"/>
    </i>
    <i>
      <x v="33"/>
    </i>
    <i>
      <x v="69"/>
    </i>
    <i>
      <x v="29"/>
    </i>
    <i>
      <x v="16"/>
    </i>
    <i>
      <x v="83"/>
    </i>
    <i>
      <x v="36"/>
    </i>
    <i>
      <x v="78"/>
    </i>
    <i>
      <x v="132"/>
    </i>
    <i>
      <x v="93"/>
    </i>
    <i>
      <x v="35"/>
    </i>
    <i>
      <x v="96"/>
    </i>
    <i>
      <x v="37"/>
    </i>
    <i>
      <x v="107"/>
    </i>
    <i>
      <x v="90"/>
    </i>
    <i>
      <x v="77"/>
    </i>
    <i>
      <x v="104"/>
    </i>
    <i>
      <x v="60"/>
    </i>
    <i>
      <x v="87"/>
    </i>
    <i>
      <x v="75"/>
    </i>
    <i>
      <x v="14"/>
    </i>
    <i>
      <x v="100"/>
    </i>
    <i>
      <x v="1"/>
    </i>
    <i>
      <x v="44"/>
    </i>
    <i>
      <x v="38"/>
    </i>
    <i>
      <x v="79"/>
    </i>
    <i>
      <x v="111"/>
    </i>
    <i>
      <x v="85"/>
    </i>
    <i>
      <x v="63"/>
    </i>
    <i>
      <x v="80"/>
    </i>
    <i>
      <x v="103"/>
    </i>
    <i>
      <x v="105"/>
    </i>
    <i>
      <x v="117"/>
    </i>
    <i>
      <x v="102"/>
    </i>
    <i>
      <x v="23"/>
    </i>
    <i>
      <x v="56"/>
    </i>
    <i>
      <x v="126"/>
    </i>
    <i>
      <x v="109"/>
    </i>
    <i>
      <x v="66"/>
    </i>
    <i>
      <x v="81"/>
    </i>
    <i>
      <x v="62"/>
    </i>
    <i t="grand">
      <x/>
    </i>
  </rowItems>
  <colFields count="1">
    <field x="11"/>
  </colFields>
  <colItems count="6">
    <i>
      <x v="2"/>
    </i>
    <i>
      <x v="3"/>
    </i>
    <i>
      <x v="4"/>
    </i>
    <i>
      <x v="5"/>
    </i>
    <i>
      <x v="6"/>
    </i>
    <i t="grand">
      <x/>
    </i>
  </colItems>
  <dataFields count="1">
    <dataField name="TotalRevenue" fld="5" baseField="0" baseItem="1048828"/>
  </dataFields>
  <formats count="22">
    <format dxfId="23">
      <pivotArea outline="0" collapsedLevelsAreSubtotals="1" fieldPosition="0"/>
    </format>
    <format dxfId="22">
      <pivotArea dataOnly="0" labelOnly="1" outline="0" axis="axisValues" fieldPosition="0"/>
    </format>
    <format dxfId="21">
      <pivotArea outline="0" fieldPosition="0">
        <references count="1">
          <reference field="4294967294" count="1">
            <x v="0"/>
          </reference>
        </references>
      </pivotArea>
    </format>
    <format dxfId="20">
      <pivotArea type="all" dataOnly="0" outline="0" fieldPosition="0"/>
    </format>
    <format dxfId="19">
      <pivotArea type="all" dataOnly="0" outline="0" fieldPosition="0"/>
    </format>
    <format dxfId="18">
      <pivotArea outline="0" collapsedLevelsAreSubtotals="1" fieldPosition="0"/>
    </format>
    <format dxfId="17">
      <pivotArea dataOnly="0" labelOnly="1" grandRow="1" outline="0" fieldPosition="0"/>
    </format>
    <format dxfId="16">
      <pivotArea outline="0" collapsedLevelsAreSubtotals="1" fieldPosition="0">
        <references count="2">
          <reference field="4294967294" count="1" selected="0">
            <x v="0"/>
          </reference>
          <reference field="11" count="1" selected="0">
            <x v="3"/>
          </reference>
        </references>
      </pivotArea>
    </format>
    <format dxfId="15">
      <pivotArea type="topRight" dataOnly="0" labelOnly="1" outline="0" fieldPosition="0"/>
    </format>
    <format dxfId="14">
      <pivotArea dataOnly="0" labelOnly="1" fieldPosition="0">
        <references count="1">
          <reference field="11" count="1">
            <x v="3"/>
          </reference>
        </references>
      </pivotArea>
    </format>
    <format dxfId="13">
      <pivotArea dataOnly="0" labelOnly="1" outline="0" fieldPosition="0">
        <references count="2">
          <reference field="4294967294" count="1">
            <x v="0"/>
          </reference>
          <reference field="11" count="1" selected="0">
            <x v="3"/>
          </reference>
        </references>
      </pivotArea>
    </format>
    <format dxfId="12">
      <pivotArea outline="0" collapsedLevelsAreSubtotals="1" fieldPosition="0">
        <references count="2">
          <reference field="4294967294" count="1" selected="0">
            <x v="0"/>
          </reference>
          <reference field="11" count="1" selected="0">
            <x v="2"/>
          </reference>
        </references>
      </pivotArea>
    </format>
    <format dxfId="11">
      <pivotArea outline="0" collapsedLevelsAreSubtotals="1" fieldPosition="0">
        <references count="2">
          <reference field="4294967294" count="1" selected="0">
            <x v="0"/>
          </reference>
          <reference field="11" count="1" selected="0">
            <x v="4"/>
          </reference>
        </references>
      </pivotArea>
    </format>
    <format dxfId="10">
      <pivotArea outline="0" collapsedLevelsAreSubtotals="1" fieldPosition="0">
        <references count="2">
          <reference field="4294967294" count="1" selected="0">
            <x v="0"/>
          </reference>
          <reference field="11" count="1" selected="0">
            <x v="5"/>
          </reference>
        </references>
      </pivotArea>
    </format>
    <format dxfId="9">
      <pivotArea outline="0" collapsedLevelsAreSubtotals="1" fieldPosition="0">
        <references count="2">
          <reference field="4294967294" count="1" selected="0">
            <x v="0"/>
          </reference>
          <reference field="11" count="1" selected="0">
            <x v="6"/>
          </reference>
        </references>
      </pivotArea>
    </format>
    <format dxfId="8">
      <pivotArea outline="0" collapsedLevelsAreSubtotals="1" fieldPosition="0"/>
    </format>
    <format dxfId="7">
      <pivotArea dataOnly="0" labelOnly="1" outline="0" fieldPosition="0">
        <references count="2">
          <reference field="4294967294" count="1">
            <x v="0"/>
          </reference>
          <reference field="11" count="1" selected="0">
            <x v="2"/>
          </reference>
        </references>
      </pivotArea>
    </format>
    <format dxfId="6">
      <pivotArea dataOnly="0" labelOnly="1" outline="0" fieldPosition="0">
        <references count="2">
          <reference field="4294967294" count="1">
            <x v="0"/>
          </reference>
          <reference field="11" count="1" selected="0">
            <x v="3"/>
          </reference>
        </references>
      </pivotArea>
    </format>
    <format dxfId="5">
      <pivotArea dataOnly="0" labelOnly="1" outline="0" fieldPosition="0">
        <references count="2">
          <reference field="4294967294" count="1">
            <x v="0"/>
          </reference>
          <reference field="11" count="1" selected="0">
            <x v="4"/>
          </reference>
        </references>
      </pivotArea>
    </format>
    <format dxfId="4">
      <pivotArea dataOnly="0" labelOnly="1" outline="0" fieldPosition="0">
        <references count="2">
          <reference field="4294967294" count="1">
            <x v="0"/>
          </reference>
          <reference field="11" count="1" selected="0">
            <x v="5"/>
          </reference>
        </references>
      </pivotArea>
    </format>
    <format dxfId="3">
      <pivotArea dataOnly="0" labelOnly="1" outline="0" fieldPosition="0">
        <references count="2">
          <reference field="4294967294" count="1">
            <x v="0"/>
          </reference>
          <reference field="11" count="1" selected="0">
            <x v="6"/>
          </reference>
        </references>
      </pivotArea>
    </format>
    <format dxfId="2">
      <pivotArea grandCol="1" outline="0" collapsedLevelsAreSubtotals="1" fieldPosition="0"/>
    </format>
  </formats>
  <conditionalFormats count="8">
    <conditionalFormat priority="9">
      <pivotAreas count="1">
        <pivotArea type="data" collapsedLevelsAreSubtotals="1" fieldPosition="0">
          <references count="3">
            <reference field="4294967294" count="1" selected="0">
              <x v="0"/>
            </reference>
            <reference field="8" count="10">
              <x v="2"/>
              <x v="4"/>
              <x v="7"/>
              <x v="18"/>
              <x v="25"/>
              <x v="67"/>
              <x v="74"/>
              <x v="91"/>
              <x v="112"/>
              <x v="122"/>
            </reference>
            <reference field="11" count="1" selected="0">
              <x v="2"/>
            </reference>
          </references>
        </pivotArea>
      </pivotAreas>
    </conditionalFormat>
    <conditionalFormat priority="8">
      <pivotAreas count="1">
        <pivotArea type="data" collapsedLevelsAreSubtotals="1" fieldPosition="0">
          <references count="3">
            <reference field="4294967294" count="1" selected="0">
              <x v="0"/>
            </reference>
            <reference field="8" count="10">
              <x v="2"/>
              <x v="4"/>
              <x v="7"/>
              <x v="18"/>
              <x v="25"/>
              <x v="67"/>
              <x v="74"/>
              <x v="91"/>
              <x v="112"/>
              <x v="122"/>
            </reference>
            <reference field="11" count="1" selected="0">
              <x v="4"/>
            </reference>
          </references>
        </pivotArea>
      </pivotAreas>
    </conditionalFormat>
    <conditionalFormat priority="7">
      <pivotAreas count="1">
        <pivotArea type="data" collapsedLevelsAreSubtotals="1" fieldPosition="0">
          <references count="3">
            <reference field="4294967294" count="1" selected="0">
              <x v="0"/>
            </reference>
            <reference field="8" count="10">
              <x v="2"/>
              <x v="4"/>
              <x v="7"/>
              <x v="18"/>
              <x v="25"/>
              <x v="67"/>
              <x v="74"/>
              <x v="91"/>
              <x v="112"/>
              <x v="122"/>
            </reference>
            <reference field="11" count="1" selected="0">
              <x v="5"/>
            </reference>
          </references>
        </pivotArea>
      </pivotAreas>
    </conditionalFormat>
    <conditionalFormat priority="6">
      <pivotAreas count="1">
        <pivotArea type="data" collapsedLevelsAreSubtotals="1" fieldPosition="0">
          <references count="3">
            <reference field="4294967294" count="1" selected="0">
              <x v="0"/>
            </reference>
            <reference field="8" count="10">
              <x v="2"/>
              <x v="4"/>
              <x v="7"/>
              <x v="18"/>
              <x v="25"/>
              <x v="67"/>
              <x v="74"/>
              <x v="91"/>
              <x v="112"/>
              <x v="122"/>
            </reference>
            <reference field="11" count="1" selected="0">
              <x v="6"/>
            </reference>
          </references>
        </pivotArea>
      </pivotAreas>
    </conditionalFormat>
    <conditionalFormat priority="4">
      <pivotAreas count="1">
        <pivotArea type="data" collapsedLevelsAreSubtotals="1" fieldPosition="0">
          <references count="3">
            <reference field="4294967294" count="1" selected="0">
              <x v="0"/>
            </reference>
            <reference field="8" count="10">
              <x v="2"/>
              <x v="4"/>
              <x v="7"/>
              <x v="18"/>
              <x v="25"/>
              <x v="67"/>
              <x v="74"/>
              <x v="91"/>
              <x v="112"/>
              <x v="122"/>
            </reference>
            <reference field="11" count="1" selected="0">
              <x v="3"/>
            </reference>
          </references>
        </pivotArea>
      </pivotAreas>
    </conditionalFormat>
    <conditionalFormat priority="3">
      <pivotAreas count="1">
        <pivotArea type="data" grandCol="1" collapsedLevelsAreSubtotals="1" fieldPosition="0">
          <references count="2">
            <reference field="4294967294" count="1" selected="0">
              <x v="0"/>
            </reference>
            <reference field="8" count="1">
              <x v="91"/>
            </reference>
          </references>
        </pivotArea>
      </pivotAreas>
    </conditionalFormat>
    <conditionalFormat priority="2">
      <pivotAreas count="1">
        <pivotArea type="data" grandCol="1" collapsedLevelsAreSubtotals="1" fieldPosition="0">
          <references count="2">
            <reference field="4294967294" count="1" selected="0">
              <x v="0"/>
            </reference>
            <reference field="8" count="1">
              <x v="2"/>
            </reference>
          </references>
        </pivotArea>
      </pivotAreas>
    </conditionalFormat>
    <conditionalFormat priority="1">
      <pivotAreas count="1">
        <pivotArea type="data" grandCol="1" collapsedLevelsAreSubtotals="1" fieldPosition="0">
          <references count="2">
            <reference field="4294967294" count="1" selected="0">
              <x v="0"/>
            </reference>
            <reference field="8" count="10">
              <x v="2"/>
              <x v="4"/>
              <x v="7"/>
              <x v="18"/>
              <x v="25"/>
              <x v="67"/>
              <x v="74"/>
              <x v="91"/>
              <x v="112"/>
              <x v="122"/>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4FFA67-9733-6646-BF3C-6C73A0FA75DC}"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Distribution Centers" colHeaderCaption="Year">
  <location ref="E23:Q36" firstHeaderRow="1" firstDataRow="3"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dataField="1"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axis="axisRow" showAll="0" rankBy="0">
      <items count="11">
        <item x="6"/>
        <item x="4"/>
        <item x="1"/>
        <item x="7"/>
        <item x="0"/>
        <item x="2"/>
        <item x="5"/>
        <item x="9"/>
        <item x="3"/>
        <item x="8"/>
        <item t="default"/>
      </items>
    </pivotField>
    <pivotField showAll="0" defaultSubtotal="0">
      <items count="6">
        <item sd="0" x="0"/>
        <item sd="0" x="1"/>
        <item sd="0" x="2"/>
        <item sd="0" x="3"/>
        <item sd="0" x="4"/>
        <item sd="0" x="5"/>
      </items>
    </pivotField>
    <pivotField axis="axisCol" showAll="0" sortType="ascending" defaultSubtotal="0">
      <items count="7">
        <item sd="0" x="0"/>
        <item sd="0" x="6"/>
        <item x="1"/>
        <item x="2"/>
        <item x="3"/>
        <item x="4"/>
        <item sd="0" x="5"/>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11">
    <i>
      <x/>
    </i>
    <i>
      <x v="1"/>
    </i>
    <i>
      <x v="2"/>
    </i>
    <i>
      <x v="3"/>
    </i>
    <i>
      <x v="4"/>
    </i>
    <i>
      <x v="5"/>
    </i>
    <i>
      <x v="6"/>
    </i>
    <i>
      <x v="7"/>
    </i>
    <i>
      <x v="8"/>
    </i>
    <i>
      <x v="9"/>
    </i>
    <i t="grand">
      <x/>
    </i>
  </rowItems>
  <colFields count="2">
    <field x="11"/>
    <field x="-2"/>
  </colFields>
  <colItems count="12">
    <i>
      <x v="2"/>
      <x/>
    </i>
    <i r="1" i="1">
      <x v="1"/>
    </i>
    <i>
      <x v="3"/>
      <x/>
    </i>
    <i r="1" i="1">
      <x v="1"/>
    </i>
    <i>
      <x v="4"/>
      <x/>
    </i>
    <i r="1" i="1">
      <x v="1"/>
    </i>
    <i>
      <x v="5"/>
      <x/>
    </i>
    <i r="1" i="1">
      <x v="1"/>
    </i>
    <i>
      <x v="6"/>
      <x/>
    </i>
    <i r="1" i="1">
      <x v="1"/>
    </i>
    <i t="grand">
      <x/>
    </i>
    <i t="grand" i="1">
      <x/>
    </i>
  </colItems>
  <dataFields count="2">
    <dataField name="TotalRevenue" fld="5" baseField="0" baseItem="1048828"/>
    <dataField name="yoy" fld="5" showDataAs="percentDiff" baseField="11" baseItem="1048828" numFmtId="10"/>
  </dataFields>
  <formats count="33">
    <format dxfId="56">
      <pivotArea outline="0" collapsedLevelsAreSubtotals="1" fieldPosition="0"/>
    </format>
    <format dxfId="55">
      <pivotArea dataOnly="0" labelOnly="1" outline="0" axis="axisValues" fieldPosition="0"/>
    </format>
    <format dxfId="54">
      <pivotArea outline="0" fieldPosition="0">
        <references count="1">
          <reference field="4294967294" count="1">
            <x v="0"/>
          </reference>
        </references>
      </pivotArea>
    </format>
    <format dxfId="53">
      <pivotArea outline="0" fieldPosition="0">
        <references count="1">
          <reference field="4294967294" count="1">
            <x v="1"/>
          </reference>
        </references>
      </pivotArea>
    </format>
    <format dxfId="52">
      <pivotArea outline="0" collapsedLevelsAreSubtotals="1" fieldPosition="0">
        <references count="2">
          <reference field="4294967294" count="1" selected="0">
            <x v="1"/>
          </reference>
          <reference field="11" count="1" selected="0">
            <x v="5"/>
          </reference>
        </references>
      </pivotArea>
    </format>
    <format dxfId="51">
      <pivotArea type="all" dataOnly="0" outline="0" fieldPosition="0"/>
    </format>
    <format dxfId="50">
      <pivotArea type="all" dataOnly="0" outline="0" fieldPosition="0"/>
    </format>
    <format dxfId="49">
      <pivotArea outline="0" collapsedLevelsAreSubtotals="1" fieldPosition="0"/>
    </format>
    <format dxfId="48">
      <pivotArea dataOnly="0" labelOnly="1" fieldPosition="0">
        <references count="1">
          <reference field="9" count="0"/>
        </references>
      </pivotArea>
    </format>
    <format dxfId="47">
      <pivotArea dataOnly="0" labelOnly="1" grandRow="1" outline="0" fieldPosition="0"/>
    </format>
    <format dxfId="46">
      <pivotArea outline="0" collapsedLevelsAreSubtotals="1" fieldPosition="0">
        <references count="2">
          <reference field="4294967294" count="1" selected="0">
            <x v="0"/>
          </reference>
          <reference field="11" count="1" selected="0">
            <x v="3"/>
          </reference>
        </references>
      </pivotArea>
    </format>
    <format dxfId="45">
      <pivotArea type="topRight" dataOnly="0" labelOnly="1" outline="0" fieldPosition="0"/>
    </format>
    <format dxfId="44">
      <pivotArea dataOnly="0" labelOnly="1" fieldPosition="0">
        <references count="1">
          <reference field="11" count="1">
            <x v="3"/>
          </reference>
        </references>
      </pivotArea>
    </format>
    <format dxfId="43">
      <pivotArea dataOnly="0" labelOnly="1" outline="0" fieldPosition="0">
        <references count="2">
          <reference field="4294967294" count="1">
            <x v="0"/>
          </reference>
          <reference field="11" count="1" selected="0">
            <x v="3"/>
          </reference>
        </references>
      </pivotArea>
    </format>
    <format dxfId="42">
      <pivotArea outline="0" collapsedLevelsAreSubtotals="1" fieldPosition="0">
        <references count="2">
          <reference field="4294967294" count="1" selected="0">
            <x v="0"/>
          </reference>
          <reference field="11" count="1" selected="0">
            <x v="2"/>
          </reference>
        </references>
      </pivotArea>
    </format>
    <format dxfId="41">
      <pivotArea outline="0" collapsedLevelsAreSubtotals="1" fieldPosition="0">
        <references count="2">
          <reference field="4294967294" count="1" selected="0">
            <x v="0"/>
          </reference>
          <reference field="11" count="1" selected="0">
            <x v="4"/>
          </reference>
        </references>
      </pivotArea>
    </format>
    <format dxfId="40">
      <pivotArea outline="0" collapsedLevelsAreSubtotals="1" fieldPosition="0">
        <references count="2">
          <reference field="4294967294" count="1" selected="0">
            <x v="0"/>
          </reference>
          <reference field="11" count="1" selected="0">
            <x v="5"/>
          </reference>
        </references>
      </pivotArea>
    </format>
    <format dxfId="39">
      <pivotArea outline="0" collapsedLevelsAreSubtotals="1" fieldPosition="0">
        <references count="2">
          <reference field="4294967294" count="1" selected="0">
            <x v="0"/>
          </reference>
          <reference field="11" count="1" selected="0">
            <x v="6"/>
          </reference>
        </references>
      </pivotArea>
    </format>
    <format dxfId="38">
      <pivotArea outline="0" collapsedLevelsAreSubtotals="1" fieldPosition="0"/>
    </format>
    <format dxfId="37">
      <pivotArea dataOnly="0" labelOnly="1" outline="0" fieldPosition="0">
        <references count="2">
          <reference field="4294967294" count="2">
            <x v="0"/>
            <x v="1"/>
          </reference>
          <reference field="11" count="1" selected="0">
            <x v="2"/>
          </reference>
        </references>
      </pivotArea>
    </format>
    <format dxfId="36">
      <pivotArea dataOnly="0" labelOnly="1" outline="0" fieldPosition="0">
        <references count="2">
          <reference field="4294967294" count="2">
            <x v="0"/>
            <x v="1"/>
          </reference>
          <reference field="11" count="1" selected="0">
            <x v="3"/>
          </reference>
        </references>
      </pivotArea>
    </format>
    <format dxfId="35">
      <pivotArea dataOnly="0" labelOnly="1" outline="0" fieldPosition="0">
        <references count="2">
          <reference field="4294967294" count="2">
            <x v="0"/>
            <x v="1"/>
          </reference>
          <reference field="11" count="1" selected="0">
            <x v="4"/>
          </reference>
        </references>
      </pivotArea>
    </format>
    <format dxfId="34">
      <pivotArea dataOnly="0" labelOnly="1" outline="0" fieldPosition="0">
        <references count="2">
          <reference field="4294967294" count="2">
            <x v="0"/>
            <x v="1"/>
          </reference>
          <reference field="11" count="1" selected="0">
            <x v="5"/>
          </reference>
        </references>
      </pivotArea>
    </format>
    <format dxfId="33">
      <pivotArea dataOnly="0" labelOnly="1" outline="0" fieldPosition="0">
        <references count="2">
          <reference field="4294967294" count="2">
            <x v="0"/>
            <x v="1"/>
          </reference>
          <reference field="11" count="1" selected="0">
            <x v="6"/>
          </reference>
        </references>
      </pivotArea>
    </format>
    <format dxfId="32">
      <pivotArea outline="0" fieldPosition="0">
        <references count="1">
          <reference field="4294967294" count="1">
            <x v="1"/>
          </reference>
        </references>
      </pivotArea>
    </format>
    <format dxfId="31">
      <pivotArea outline="0" collapsedLevelsAreSubtotals="1" fieldPosition="0">
        <references count="2">
          <reference field="4294967294" count="1" selected="0">
            <x v="1"/>
          </reference>
          <reference field="11" count="1" selected="0">
            <x v="3"/>
          </reference>
        </references>
      </pivotArea>
    </format>
    <format dxfId="30">
      <pivotArea outline="0" collapsedLevelsAreSubtotals="1" fieldPosition="0">
        <references count="2">
          <reference field="4294967294" count="1" selected="0">
            <x v="1"/>
          </reference>
          <reference field="11" count="1" selected="0">
            <x v="4"/>
          </reference>
        </references>
      </pivotArea>
    </format>
    <format dxfId="29">
      <pivotArea outline="0" collapsedLevelsAreSubtotals="1" fieldPosition="0">
        <references count="2">
          <reference field="4294967294" count="1" selected="0">
            <x v="1"/>
          </reference>
          <reference field="11" count="1" selected="0">
            <x v="6"/>
          </reference>
        </references>
      </pivotArea>
    </format>
    <format dxfId="28">
      <pivotArea field="11" grandCol="1" outline="0" collapsedLevelsAreSubtotals="1" axis="axisCol" fieldPosition="0">
        <references count="1">
          <reference field="4294967294" count="1" selected="0">
            <x v="0"/>
          </reference>
        </references>
      </pivotArea>
    </format>
    <format dxfId="27">
      <pivotArea field="9" grandCol="1" collapsedLevelsAreSubtotals="1" axis="axisRow" fieldPosition="0">
        <references count="2">
          <reference field="4294967294" count="1" selected="0">
            <x v="0"/>
          </reference>
          <reference field="9" count="0"/>
        </references>
      </pivotArea>
    </format>
    <format dxfId="26">
      <pivotArea grandRow="1" grandCol="1" outline="0" collapsedLevelsAreSubtotals="1" fieldPosition="0">
        <references count="1">
          <reference field="4294967294" count="1" selected="0">
            <x v="0"/>
          </reference>
        </references>
      </pivotArea>
    </format>
    <format dxfId="25">
      <pivotArea outline="0" collapsedLevelsAreSubtotals="1" fieldPosition="0">
        <references count="2">
          <reference field="4294967294" count="1" selected="0">
            <x v="1"/>
          </reference>
          <reference field="11" count="1" selected="0">
            <x v="2"/>
          </reference>
        </references>
      </pivotArea>
    </format>
    <format dxfId="24">
      <pivotArea outline="0" collapsedLevelsAreSubtotals="1" fieldPosition="0">
        <references count="2">
          <reference field="4294967294" count="1" selected="0">
            <x v="1"/>
          </reference>
          <reference field="11" count="1" selected="0">
            <x v="2"/>
          </reference>
        </references>
      </pivotArea>
    </format>
  </formats>
  <conditionalFormats count="8">
    <conditionalFormat priority="23">
      <pivotAreas count="1">
        <pivotArea type="data" collapsedLevelsAreSubtotals="1" fieldPosition="0">
          <references count="3">
            <reference field="4294967294" count="1" selected="0">
              <x v="0"/>
            </reference>
            <reference field="9" count="10">
              <x v="0"/>
              <x v="1"/>
              <x v="2"/>
              <x v="3"/>
              <x v="4"/>
              <x v="5"/>
              <x v="6"/>
              <x v="7"/>
              <x v="8"/>
              <x v="9"/>
            </reference>
            <reference field="11" count="1" selected="0">
              <x v="2"/>
            </reference>
          </references>
        </pivotArea>
      </pivotAreas>
    </conditionalFormat>
    <conditionalFormat priority="24">
      <pivotAreas count="1">
        <pivotArea type="data" collapsedLevelsAreSubtotals="1" fieldPosition="0">
          <references count="3">
            <reference field="4294967294" count="1" selected="0">
              <x v="0"/>
            </reference>
            <reference field="9" count="10">
              <x v="0"/>
              <x v="1"/>
              <x v="2"/>
              <x v="3"/>
              <x v="4"/>
              <x v="5"/>
              <x v="6"/>
              <x v="7"/>
              <x v="8"/>
              <x v="9"/>
            </reference>
            <reference field="11" count="1" selected="0">
              <x v="3"/>
            </reference>
          </references>
        </pivotArea>
      </pivotAreas>
    </conditionalFormat>
    <conditionalFormat priority="22">
      <pivotAreas count="1">
        <pivotArea type="data" collapsedLevelsAreSubtotals="1" fieldPosition="0">
          <references count="3">
            <reference field="4294967294" count="1" selected="0">
              <x v="0"/>
            </reference>
            <reference field="9" count="10">
              <x v="0"/>
              <x v="1"/>
              <x v="2"/>
              <x v="3"/>
              <x v="4"/>
              <x v="5"/>
              <x v="6"/>
              <x v="7"/>
              <x v="8"/>
              <x v="9"/>
            </reference>
            <reference field="11" count="1" selected="0">
              <x v="4"/>
            </reference>
          </references>
        </pivotArea>
      </pivotAreas>
    </conditionalFormat>
    <conditionalFormat priority="21">
      <pivotAreas count="1">
        <pivotArea type="data" collapsedLevelsAreSubtotals="1" fieldPosition="0">
          <references count="3">
            <reference field="4294967294" count="1" selected="0">
              <x v="0"/>
            </reference>
            <reference field="9" count="10">
              <x v="0"/>
              <x v="1"/>
              <x v="2"/>
              <x v="3"/>
              <x v="4"/>
              <x v="5"/>
              <x v="6"/>
              <x v="7"/>
              <x v="8"/>
              <x v="9"/>
            </reference>
            <reference field="11" count="1" selected="0">
              <x v="5"/>
            </reference>
          </references>
        </pivotArea>
      </pivotAreas>
    </conditionalFormat>
    <conditionalFormat priority="20">
      <pivotAreas count="1">
        <pivotArea type="data" collapsedLevelsAreSubtotals="1" fieldPosition="0">
          <references count="3">
            <reference field="4294967294" count="1" selected="0">
              <x v="0"/>
            </reference>
            <reference field="9" count="10">
              <x v="0"/>
              <x v="1"/>
              <x v="2"/>
              <x v="3"/>
              <x v="4"/>
              <x v="5"/>
              <x v="6"/>
              <x v="7"/>
              <x v="8"/>
              <x v="9"/>
            </reference>
            <reference field="11" count="1" selected="0">
              <x v="6"/>
            </reference>
          </references>
        </pivotArea>
      </pivotAreas>
    </conditionalFormat>
    <conditionalFormat priority="19">
      <pivotAreas count="1">
        <pivotArea type="data" grandCol="1" collapsedLevelsAreSubtotals="1" fieldPosition="0">
          <references count="2">
            <reference field="4294967294" count="1" selected="0">
              <x v="0"/>
            </reference>
            <reference field="9" count="1">
              <x v="1"/>
            </reference>
          </references>
        </pivotArea>
      </pivotAreas>
    </conditionalFormat>
    <conditionalFormat priority="18">
      <pivotAreas count="1">
        <pivotArea type="data" grandCol="1" collapsedLevelsAreSubtotals="1" fieldPosition="0">
          <references count="2">
            <reference field="4294967294" count="1" selected="0">
              <x v="0"/>
            </reference>
            <reference field="9" count="1">
              <x v="0"/>
            </reference>
          </references>
        </pivotArea>
      </pivotAreas>
    </conditionalFormat>
    <conditionalFormat priority="17">
      <pivotAreas count="1">
        <pivotArea type="data" grandCol="1" collapsedLevelsAreSubtotals="1" fieldPosition="0">
          <references count="2">
            <reference field="4294967294" count="1" selected="0">
              <x v="0"/>
            </reference>
            <reference field="9" count="10">
              <x v="0"/>
              <x v="1"/>
              <x v="2"/>
              <x v="3"/>
              <x v="4"/>
              <x v="5"/>
              <x v="6"/>
              <x v="7"/>
              <x v="8"/>
              <x v="9"/>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4">
          <x14:conditionalFormat priority="28" id="{82457988-6E88-DA49-8065-0A9611C1C628}">
            <x14:pivotAreas count="1">
              <pivotArea type="data" collapsedLevelsAreSubtotals="1" fieldPosition="0">
                <references count="3">
                  <reference field="4294967294" count="1" selected="0">
                    <x v="1"/>
                  </reference>
                  <reference field="9" count="10">
                    <x v="0"/>
                    <x v="1"/>
                    <x v="2"/>
                    <x v="3"/>
                    <x v="4"/>
                    <x v="5"/>
                    <x v="6"/>
                    <x v="7"/>
                    <x v="8"/>
                    <x v="9"/>
                  </reference>
                  <reference field="11" count="1" selected="0">
                    <x v="3"/>
                  </reference>
                </references>
              </pivotArea>
            </x14:pivotAreas>
          </x14:conditionalFormat>
          <x14:conditionalFormat priority="27" id="{21733D7C-5A68-3646-886C-18FD6F4449A0}">
            <x14:pivotAreas count="1">
              <pivotArea type="data" collapsedLevelsAreSubtotals="1" fieldPosition="0">
                <references count="3">
                  <reference field="4294967294" count="1" selected="0">
                    <x v="1"/>
                  </reference>
                  <reference field="9" count="10">
                    <x v="0"/>
                    <x v="1"/>
                    <x v="2"/>
                    <x v="3"/>
                    <x v="4"/>
                    <x v="5"/>
                    <x v="6"/>
                    <x v="7"/>
                    <x v="8"/>
                    <x v="9"/>
                  </reference>
                  <reference field="11" count="1" selected="0">
                    <x v="4"/>
                  </reference>
                </references>
              </pivotArea>
            </x14:pivotAreas>
          </x14:conditionalFormat>
          <x14:conditionalFormat priority="26" id="{ADE74AA2-7529-114A-9A7F-AE6446BFF72D}">
            <x14:pivotAreas count="1">
              <pivotArea type="data" collapsedLevelsAreSubtotals="1" fieldPosition="0">
                <references count="3">
                  <reference field="4294967294" count="1" selected="0">
                    <x v="1"/>
                  </reference>
                  <reference field="9" count="10">
                    <x v="0"/>
                    <x v="1"/>
                    <x v="2"/>
                    <x v="3"/>
                    <x v="4"/>
                    <x v="5"/>
                    <x v="6"/>
                    <x v="7"/>
                    <x v="8"/>
                    <x v="9"/>
                  </reference>
                  <reference field="11" count="1" selected="0">
                    <x v="5"/>
                  </reference>
                </references>
              </pivotArea>
            </x14:pivotAreas>
          </x14:conditionalFormat>
          <x14:conditionalFormat priority="25" id="{CC58CD0B-1A3D-5242-9A10-BDF69EB90192}">
            <x14:pivotAreas count="1">
              <pivotArea type="data" collapsedLevelsAreSubtotals="1" fieldPosition="0">
                <references count="3">
                  <reference field="4294967294" count="1" selected="0">
                    <x v="1"/>
                  </reference>
                  <reference field="9" count="10">
                    <x v="0"/>
                    <x v="1"/>
                    <x v="2"/>
                    <x v="3"/>
                    <x v="4"/>
                    <x v="5"/>
                    <x v="6"/>
                    <x v="7"/>
                    <x v="8"/>
                    <x v="9"/>
                  </reference>
                  <reference field="11" count="1" selected="0">
                    <x v="6"/>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A8048B-35C2-664D-B4F8-05092A4CAC7B}" name="PivotTable1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2:C21" firstHeaderRow="1" firstDataRow="1" firstDataCol="2"/>
  <pivotFields count="18">
    <pivotField compact="0" outline="0"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compact="0" numFmtId="164" outline="0" showAll="0"/>
    <pivotField compact="0" outline="0" showAll="0"/>
    <pivotField compact="0" numFmtId="165" outline="0" showAll="0"/>
    <pivotField compact="0" outline="0" showAll="0"/>
    <pivotField dataField="1" compact="0" numFmtId="167" outline="0" showAll="0"/>
    <pivotField compact="0" numFmtId="167" outline="0" showAll="0"/>
    <pivotField compact="0" outline="0" showAll="0"/>
    <pivotField compact="0" outline="0" showAll="0"/>
    <pivotField compact="0" outline="0" showAll="0"/>
    <pivotField axis="axisRow" compact="0" outline="0" showAll="0" defaultSubtotal="0">
      <items count="6">
        <item x="0"/>
        <item x="1"/>
        <item x="2"/>
        <item x="3"/>
        <item x="4"/>
        <item x="5"/>
      </items>
    </pivotField>
    <pivotField axis="axisRow" compact="0" outline="0" showAll="0" defaultSubtotal="0">
      <items count="7">
        <item x="0"/>
        <item x="1"/>
        <item x="2"/>
        <item x="3"/>
        <item x="4"/>
        <item x="5"/>
        <item x="6"/>
      </items>
    </pivotField>
    <pivotField compact="0" outline="0" dragToRow="0" dragToCol="0" dragToPage="0" showAll="0" defaultSubtotal="0"/>
    <pivotField compact="0" outline="0" dragToRow="0" dragToCol="0" dragToPag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1"/>
    <field x="10"/>
  </rowFields>
  <rowItems count="19">
    <i>
      <x v="1"/>
      <x v="1"/>
    </i>
    <i r="1">
      <x v="2"/>
    </i>
    <i r="1">
      <x v="3"/>
    </i>
    <i r="1">
      <x v="4"/>
    </i>
    <i>
      <x v="2"/>
      <x v="1"/>
    </i>
    <i r="1">
      <x v="2"/>
    </i>
    <i r="1">
      <x v="3"/>
    </i>
    <i r="1">
      <x v="4"/>
    </i>
    <i>
      <x v="3"/>
      <x v="1"/>
    </i>
    <i r="1">
      <x v="2"/>
    </i>
    <i r="1">
      <x v="3"/>
    </i>
    <i r="1">
      <x v="4"/>
    </i>
    <i>
      <x v="4"/>
      <x v="1"/>
    </i>
    <i r="1">
      <x v="2"/>
    </i>
    <i r="1">
      <x v="3"/>
    </i>
    <i r="1">
      <x v="4"/>
    </i>
    <i>
      <x v="5"/>
      <x v="1"/>
    </i>
    <i r="1">
      <x v="2"/>
    </i>
    <i r="1">
      <x v="3"/>
    </i>
  </rowItems>
  <colItems count="1">
    <i/>
  </colItems>
  <dataFields count="1">
    <dataField name="Sum of revenue" fld="5" baseField="0" baseItem="0" numFmtId="167"/>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58B43-EFF7-A841-BD04-85CC62422859}" name="PivotTable18"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N108:EQ115" firstHeaderRow="1" firstDataRow="2"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dataField="1" showAll="0">
      <items count="3">
        <item x="0"/>
        <item x="1"/>
        <item t="default"/>
      </items>
    </pivotField>
    <pivotField axis="axisCol" showAll="0" sortType="descending">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autoSortScope>
        <pivotArea dataOnly="0" outline="0" fieldPosition="0">
          <references count="1">
            <reference field="4294967294" count="1" selected="0">
              <x v="0"/>
            </reference>
          </references>
        </pivotArea>
      </autoSortScope>
    </pivotField>
    <pivotField showAll="0">
      <items count="11">
        <item x="6"/>
        <item x="4"/>
        <item x="1"/>
        <item x="7"/>
        <item x="0"/>
        <item x="2"/>
        <item x="5"/>
        <item x="9"/>
        <item x="3"/>
        <item x="8"/>
        <item t="default"/>
      </items>
    </pivotField>
    <pivotField showAll="0" defaultSubtotal="0">
      <items count="6">
        <item sd="0" x="0"/>
        <item x="1"/>
        <item x="2"/>
        <item x="3"/>
        <item x="4"/>
        <item sd="0" x="5"/>
      </items>
    </pivotField>
    <pivotField axis="axisRow" showAll="0" sortType="ascending" defaultSubtotal="0">
      <items count="7">
        <item sd="0" x="0"/>
        <item sd="0" x="6"/>
        <item x="1"/>
        <item x="2"/>
        <item x="3"/>
        <item x="4"/>
        <item x="5"/>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6">
    <i>
      <x v="2"/>
    </i>
    <i>
      <x v="3"/>
    </i>
    <i>
      <x v="4"/>
    </i>
    <i>
      <x v="5"/>
    </i>
    <i>
      <x v="6"/>
    </i>
    <i t="grand">
      <x/>
    </i>
  </rowItems>
  <colFields count="1">
    <field x="8"/>
  </colFields>
  <colItems count="133">
    <i>
      <x v="2"/>
    </i>
    <i>
      <x v="91"/>
    </i>
    <i>
      <x v="74"/>
    </i>
    <i>
      <x v="18"/>
    </i>
    <i>
      <x v="84"/>
    </i>
    <i>
      <x v="15"/>
    </i>
    <i>
      <x v="32"/>
    </i>
    <i>
      <x v="131"/>
    </i>
    <i>
      <x v="4"/>
    </i>
    <i>
      <x v="42"/>
    </i>
    <i>
      <x v="25"/>
    </i>
    <i>
      <x v="129"/>
    </i>
    <i>
      <x v="20"/>
    </i>
    <i>
      <x v="112"/>
    </i>
    <i>
      <x v="101"/>
    </i>
    <i>
      <x v="114"/>
    </i>
    <i>
      <x v="67"/>
    </i>
    <i>
      <x v="118"/>
    </i>
    <i>
      <x v="108"/>
    </i>
    <i>
      <x v="82"/>
    </i>
    <i>
      <x v="7"/>
    </i>
    <i>
      <x v="50"/>
    </i>
    <i>
      <x/>
    </i>
    <i>
      <x v="12"/>
    </i>
    <i>
      <x v="122"/>
    </i>
    <i>
      <x v="95"/>
    </i>
    <i>
      <x v="58"/>
    </i>
    <i>
      <x v="22"/>
    </i>
    <i>
      <x v="9"/>
    </i>
    <i>
      <x v="43"/>
    </i>
    <i>
      <x v="57"/>
    </i>
    <i>
      <x v="39"/>
    </i>
    <i>
      <x v="65"/>
    </i>
    <i>
      <x v="55"/>
    </i>
    <i>
      <x v="59"/>
    </i>
    <i>
      <x v="64"/>
    </i>
    <i>
      <x v="41"/>
    </i>
    <i>
      <x v="28"/>
    </i>
    <i>
      <x v="31"/>
    </i>
    <i>
      <x v="128"/>
    </i>
    <i>
      <x v="6"/>
    </i>
    <i>
      <x v="115"/>
    </i>
    <i>
      <x v="19"/>
    </i>
    <i>
      <x v="52"/>
    </i>
    <i>
      <x v="48"/>
    </i>
    <i>
      <x v="124"/>
    </i>
    <i>
      <x v="120"/>
    </i>
    <i>
      <x v="27"/>
    </i>
    <i>
      <x v="70"/>
    </i>
    <i>
      <x v="24"/>
    </i>
    <i>
      <x v="104"/>
    </i>
    <i>
      <x v="5"/>
    </i>
    <i>
      <x v="45"/>
    </i>
    <i>
      <x v="110"/>
    </i>
    <i>
      <x v="121"/>
    </i>
    <i>
      <x v="98"/>
    </i>
    <i>
      <x v="8"/>
    </i>
    <i>
      <x v="13"/>
    </i>
    <i>
      <x v="61"/>
    </i>
    <i>
      <x v="85"/>
    </i>
    <i>
      <x v="93"/>
    </i>
    <i>
      <x v="125"/>
    </i>
    <i>
      <x v="90"/>
    </i>
    <i>
      <x v="34"/>
    </i>
    <i>
      <x v="21"/>
    </i>
    <i>
      <x v="130"/>
    </i>
    <i>
      <x v="92"/>
    </i>
    <i>
      <x v="106"/>
    </i>
    <i>
      <x v="53"/>
    </i>
    <i>
      <x v="49"/>
    </i>
    <i>
      <x v="100"/>
    </i>
    <i>
      <x v="132"/>
    </i>
    <i>
      <x v="33"/>
    </i>
    <i>
      <x v="116"/>
    </i>
    <i>
      <x v="73"/>
    </i>
    <i>
      <x v="123"/>
    </i>
    <i>
      <x v="69"/>
    </i>
    <i>
      <x v="76"/>
    </i>
    <i>
      <x v="97"/>
    </i>
    <i>
      <x v="119"/>
    </i>
    <i>
      <x v="10"/>
    </i>
    <i>
      <x v="54"/>
    </i>
    <i>
      <x v="86"/>
    </i>
    <i>
      <x v="88"/>
    </i>
    <i>
      <x v="36"/>
    </i>
    <i>
      <x v="35"/>
    </i>
    <i>
      <x v="63"/>
    </i>
    <i>
      <x v="68"/>
    </i>
    <i>
      <x v="127"/>
    </i>
    <i>
      <x v="94"/>
    </i>
    <i>
      <x v="80"/>
    </i>
    <i>
      <x v="3"/>
    </i>
    <i>
      <x v="99"/>
    </i>
    <i>
      <x v="113"/>
    </i>
    <i>
      <x v="71"/>
    </i>
    <i>
      <x v="78"/>
    </i>
    <i>
      <x v="14"/>
    </i>
    <i>
      <x v="23"/>
    </i>
    <i>
      <x v="103"/>
    </i>
    <i>
      <x v="47"/>
    </i>
    <i>
      <x v="96"/>
    </i>
    <i>
      <x v="75"/>
    </i>
    <i>
      <x v="107"/>
    </i>
    <i>
      <x v="105"/>
    </i>
    <i>
      <x v="111"/>
    </i>
    <i>
      <x v="77"/>
    </i>
    <i>
      <x v="89"/>
    </i>
    <i>
      <x v="83"/>
    </i>
    <i>
      <x v="46"/>
    </i>
    <i>
      <x v="11"/>
    </i>
    <i>
      <x v="40"/>
    </i>
    <i>
      <x v="79"/>
    </i>
    <i>
      <x v="102"/>
    </i>
    <i>
      <x v="1"/>
    </i>
    <i>
      <x v="37"/>
    </i>
    <i>
      <x v="29"/>
    </i>
    <i>
      <x v="109"/>
    </i>
    <i>
      <x v="72"/>
    </i>
    <i>
      <x v="16"/>
    </i>
    <i>
      <x v="30"/>
    </i>
    <i>
      <x v="17"/>
    </i>
    <i>
      <x v="51"/>
    </i>
    <i>
      <x v="38"/>
    </i>
    <i>
      <x v="56"/>
    </i>
    <i>
      <x v="26"/>
    </i>
    <i>
      <x v="126"/>
    </i>
    <i>
      <x v="117"/>
    </i>
    <i>
      <x v="60"/>
    </i>
    <i>
      <x v="44"/>
    </i>
    <i>
      <x v="87"/>
    </i>
    <i>
      <x v="66"/>
    </i>
    <i>
      <x v="81"/>
    </i>
    <i>
      <x v="62"/>
    </i>
  </colItems>
  <dataFields count="1">
    <dataField name="Count of discount" fld="7" subtotal="count" baseField="0" baseItem="0"/>
  </dataFields>
  <formats count="2">
    <format dxfId="59">
      <pivotArea dataOnly="0" labelOnly="1" outline="0" axis="axisValues" fieldPosition="0"/>
    </format>
    <format dxfId="58">
      <pivotArea outline="0" collapsedLevelsAreSubtotals="1" fieldPosition="0"/>
    </format>
  </formats>
  <chartFormats count="273">
    <chartFormat chart="32" format="1" series="1">
      <pivotArea type="data" outline="0" fieldPosition="0">
        <references count="1">
          <reference field="4294967294" count="1" selected="0">
            <x v="0"/>
          </reference>
        </references>
      </pivotArea>
    </chartFormat>
    <chartFormat chart="32" format="134" series="1">
      <pivotArea type="data" outline="0" fieldPosition="0">
        <references count="2">
          <reference field="4294967294" count="1" selected="0">
            <x v="0"/>
          </reference>
          <reference field="11" count="1" selected="0">
            <x v="3"/>
          </reference>
        </references>
      </pivotArea>
    </chartFormat>
    <chartFormat chart="32" format="135" series="1">
      <pivotArea type="data" outline="0" fieldPosition="0">
        <references count="2">
          <reference field="4294967294" count="1" selected="0">
            <x v="0"/>
          </reference>
          <reference field="11" count="1" selected="0">
            <x v="4"/>
          </reference>
        </references>
      </pivotArea>
    </chartFormat>
    <chartFormat chart="32" format="136" series="1">
      <pivotArea type="data" outline="0" fieldPosition="0">
        <references count="2">
          <reference field="4294967294" count="1" selected="0">
            <x v="0"/>
          </reference>
          <reference field="11" count="1" selected="0">
            <x v="5"/>
          </reference>
        </references>
      </pivotArea>
    </chartFormat>
    <chartFormat chart="32" format="137" series="1">
      <pivotArea type="data" outline="0" fieldPosition="0">
        <references count="2">
          <reference field="4294967294" count="1" selected="0">
            <x v="0"/>
          </reference>
          <reference field="11" count="1" selected="0">
            <x v="6"/>
          </reference>
        </references>
      </pivotArea>
    </chartFormat>
    <chartFormat chart="36" format="0" series="1">
      <pivotArea type="data" outline="0" fieldPosition="0">
        <references count="2">
          <reference field="4294967294" count="1" selected="0">
            <x v="0"/>
          </reference>
          <reference field="8" count="1" selected="0">
            <x v="2"/>
          </reference>
        </references>
      </pivotArea>
    </chartFormat>
    <chartFormat chart="36" format="1" series="1">
      <pivotArea type="data" outline="0" fieldPosition="0">
        <references count="2">
          <reference field="4294967294" count="1" selected="0">
            <x v="0"/>
          </reference>
          <reference field="8" count="1" selected="0">
            <x v="91"/>
          </reference>
        </references>
      </pivotArea>
    </chartFormat>
    <chartFormat chart="36" format="2" series="1">
      <pivotArea type="data" outline="0" fieldPosition="0">
        <references count="2">
          <reference field="4294967294" count="1" selected="0">
            <x v="0"/>
          </reference>
          <reference field="8" count="1" selected="0">
            <x v="74"/>
          </reference>
        </references>
      </pivotArea>
    </chartFormat>
    <chartFormat chart="36" format="3" series="1">
      <pivotArea type="data" outline="0" fieldPosition="0">
        <references count="2">
          <reference field="4294967294" count="1" selected="0">
            <x v="0"/>
          </reference>
          <reference field="8" count="1" selected="0">
            <x v="18"/>
          </reference>
        </references>
      </pivotArea>
    </chartFormat>
    <chartFormat chart="36" format="4" series="1">
      <pivotArea type="data" outline="0" fieldPosition="0">
        <references count="2">
          <reference field="4294967294" count="1" selected="0">
            <x v="0"/>
          </reference>
          <reference field="8" count="1" selected="0">
            <x v="84"/>
          </reference>
        </references>
      </pivotArea>
    </chartFormat>
    <chartFormat chart="36" format="5" series="1">
      <pivotArea type="data" outline="0" fieldPosition="0">
        <references count="2">
          <reference field="4294967294" count="1" selected="0">
            <x v="0"/>
          </reference>
          <reference field="8" count="1" selected="0">
            <x v="15"/>
          </reference>
        </references>
      </pivotArea>
    </chartFormat>
    <chartFormat chart="36" format="6" series="1">
      <pivotArea type="data" outline="0" fieldPosition="0">
        <references count="2">
          <reference field="4294967294" count="1" selected="0">
            <x v="0"/>
          </reference>
          <reference field="8" count="1" selected="0">
            <x v="32"/>
          </reference>
        </references>
      </pivotArea>
    </chartFormat>
    <chartFormat chart="36" format="7" series="1">
      <pivotArea type="data" outline="0" fieldPosition="0">
        <references count="2">
          <reference field="4294967294" count="1" selected="0">
            <x v="0"/>
          </reference>
          <reference field="8" count="1" selected="0">
            <x v="131"/>
          </reference>
        </references>
      </pivotArea>
    </chartFormat>
    <chartFormat chart="36" format="8" series="1">
      <pivotArea type="data" outline="0" fieldPosition="0">
        <references count="2">
          <reference field="4294967294" count="1" selected="0">
            <x v="0"/>
          </reference>
          <reference field="8" count="1" selected="0">
            <x v="4"/>
          </reference>
        </references>
      </pivotArea>
    </chartFormat>
    <chartFormat chart="36" format="9" series="1">
      <pivotArea type="data" outline="0" fieldPosition="0">
        <references count="2">
          <reference field="4294967294" count="1" selected="0">
            <x v="0"/>
          </reference>
          <reference field="8" count="1" selected="0">
            <x v="42"/>
          </reference>
        </references>
      </pivotArea>
    </chartFormat>
    <chartFormat chart="38" format="20" series="1">
      <pivotArea type="data" outline="0" fieldPosition="0">
        <references count="2">
          <reference field="4294967294" count="1" selected="0">
            <x v="0"/>
          </reference>
          <reference field="8" count="1" selected="0">
            <x v="2"/>
          </reference>
        </references>
      </pivotArea>
    </chartFormat>
    <chartFormat chart="38" format="21" series="1">
      <pivotArea type="data" outline="0" fieldPosition="0">
        <references count="2">
          <reference field="4294967294" count="1" selected="0">
            <x v="0"/>
          </reference>
          <reference field="8" count="1" selected="0">
            <x v="91"/>
          </reference>
        </references>
      </pivotArea>
    </chartFormat>
    <chartFormat chart="38" format="22" series="1">
      <pivotArea type="data" outline="0" fieldPosition="0">
        <references count="2">
          <reference field="4294967294" count="1" selected="0">
            <x v="0"/>
          </reference>
          <reference field="8" count="1" selected="0">
            <x v="74"/>
          </reference>
        </references>
      </pivotArea>
    </chartFormat>
    <chartFormat chart="38" format="23" series="1">
      <pivotArea type="data" outline="0" fieldPosition="0">
        <references count="2">
          <reference field="4294967294" count="1" selected="0">
            <x v="0"/>
          </reference>
          <reference field="8" count="1" selected="0">
            <x v="18"/>
          </reference>
        </references>
      </pivotArea>
    </chartFormat>
    <chartFormat chart="38" format="24" series="1">
      <pivotArea type="data" outline="0" fieldPosition="0">
        <references count="2">
          <reference field="4294967294" count="1" selected="0">
            <x v="0"/>
          </reference>
          <reference field="8" count="1" selected="0">
            <x v="84"/>
          </reference>
        </references>
      </pivotArea>
    </chartFormat>
    <chartFormat chart="38" format="25" series="1">
      <pivotArea type="data" outline="0" fieldPosition="0">
        <references count="2">
          <reference field="4294967294" count="1" selected="0">
            <x v="0"/>
          </reference>
          <reference field="8" count="1" selected="0">
            <x v="15"/>
          </reference>
        </references>
      </pivotArea>
    </chartFormat>
    <chartFormat chart="38" format="26" series="1">
      <pivotArea type="data" outline="0" fieldPosition="0">
        <references count="2">
          <reference field="4294967294" count="1" selected="0">
            <x v="0"/>
          </reference>
          <reference field="8" count="1" selected="0">
            <x v="32"/>
          </reference>
        </references>
      </pivotArea>
    </chartFormat>
    <chartFormat chart="38" format="27" series="1">
      <pivotArea type="data" outline="0" fieldPosition="0">
        <references count="2">
          <reference field="4294967294" count="1" selected="0">
            <x v="0"/>
          </reference>
          <reference field="8" count="1" selected="0">
            <x v="131"/>
          </reference>
        </references>
      </pivotArea>
    </chartFormat>
    <chartFormat chart="38" format="28" series="1">
      <pivotArea type="data" outline="0" fieldPosition="0">
        <references count="2">
          <reference field="4294967294" count="1" selected="0">
            <x v="0"/>
          </reference>
          <reference field="8" count="1" selected="0">
            <x v="4"/>
          </reference>
        </references>
      </pivotArea>
    </chartFormat>
    <chartFormat chart="38" format="29" series="1">
      <pivotArea type="data" outline="0" fieldPosition="0">
        <references count="2">
          <reference field="4294967294" count="1" selected="0">
            <x v="0"/>
          </reference>
          <reference field="8" count="1" selected="0">
            <x v="42"/>
          </reference>
        </references>
      </pivotArea>
    </chartFormat>
    <chartFormat chart="38" format="30" series="1">
      <pivotArea type="data" outline="0" fieldPosition="0">
        <references count="2">
          <reference field="4294967294" count="1" selected="0">
            <x v="0"/>
          </reference>
          <reference field="8" count="1" selected="0">
            <x v="0"/>
          </reference>
        </references>
      </pivotArea>
    </chartFormat>
    <chartFormat chart="38" format="31" series="1">
      <pivotArea type="data" outline="0" fieldPosition="0">
        <references count="2">
          <reference field="4294967294" count="1" selected="0">
            <x v="0"/>
          </reference>
          <reference field="8" count="1" selected="0">
            <x v="41"/>
          </reference>
        </references>
      </pivotArea>
    </chartFormat>
    <chartFormat chart="38" format="32" series="1">
      <pivotArea type="data" outline="0" fieldPosition="0">
        <references count="2">
          <reference field="4294967294" count="1" selected="0">
            <x v="0"/>
          </reference>
          <reference field="8" count="1" selected="0">
            <x v="110"/>
          </reference>
        </references>
      </pivotArea>
    </chartFormat>
    <chartFormat chart="38" format="33" series="1">
      <pivotArea type="data" outline="0" fieldPosition="0">
        <references count="2">
          <reference field="4294967294" count="1" selected="0">
            <x v="0"/>
          </reference>
          <reference field="8" count="1" selected="0">
            <x v="118"/>
          </reference>
        </references>
      </pivotArea>
    </chartFormat>
    <chartFormat chart="38" format="34" series="1">
      <pivotArea type="data" outline="0" fieldPosition="0">
        <references count="2">
          <reference field="4294967294" count="1" selected="0">
            <x v="0"/>
          </reference>
          <reference field="8" count="1" selected="0">
            <x v="14"/>
          </reference>
        </references>
      </pivotArea>
    </chartFormat>
    <chartFormat chart="38" format="35" series="1">
      <pivotArea type="data" outline="0" fieldPosition="0">
        <references count="2">
          <reference field="4294967294" count="1" selected="0">
            <x v="0"/>
          </reference>
          <reference field="8" count="1" selected="0">
            <x v="112"/>
          </reference>
        </references>
      </pivotArea>
    </chartFormat>
    <chartFormat chart="38" format="36" series="1">
      <pivotArea type="data" outline="0" fieldPosition="0">
        <references count="2">
          <reference field="4294967294" count="1" selected="0">
            <x v="0"/>
          </reference>
          <reference field="8" count="1" selected="0">
            <x v="39"/>
          </reference>
        </references>
      </pivotArea>
    </chartFormat>
    <chartFormat chart="36" format="10" series="1">
      <pivotArea type="data" outline="0" fieldPosition="0">
        <references count="2">
          <reference field="4294967294" count="1" selected="0">
            <x v="0"/>
          </reference>
          <reference field="8" count="1" selected="0">
            <x v="0"/>
          </reference>
        </references>
      </pivotArea>
    </chartFormat>
    <chartFormat chart="36" format="11" series="1">
      <pivotArea type="data" outline="0" fieldPosition="0">
        <references count="2">
          <reference field="4294967294" count="1" selected="0">
            <x v="0"/>
          </reference>
          <reference field="8" count="1" selected="0">
            <x v="41"/>
          </reference>
        </references>
      </pivotArea>
    </chartFormat>
    <chartFormat chart="36" format="12" series="1">
      <pivotArea type="data" outline="0" fieldPosition="0">
        <references count="2">
          <reference field="4294967294" count="1" selected="0">
            <x v="0"/>
          </reference>
          <reference field="8" count="1" selected="0">
            <x v="110"/>
          </reference>
        </references>
      </pivotArea>
    </chartFormat>
    <chartFormat chart="36" format="13" series="1">
      <pivotArea type="data" outline="0" fieldPosition="0">
        <references count="2">
          <reference field="4294967294" count="1" selected="0">
            <x v="0"/>
          </reference>
          <reference field="8" count="1" selected="0">
            <x v="118"/>
          </reference>
        </references>
      </pivotArea>
    </chartFormat>
    <chartFormat chart="36" format="14" series="1">
      <pivotArea type="data" outline="0" fieldPosition="0">
        <references count="2">
          <reference field="4294967294" count="1" selected="0">
            <x v="0"/>
          </reference>
          <reference field="8" count="1" selected="0">
            <x v="14"/>
          </reference>
        </references>
      </pivotArea>
    </chartFormat>
    <chartFormat chart="36" format="15" series="1">
      <pivotArea type="data" outline="0" fieldPosition="0">
        <references count="2">
          <reference field="4294967294" count="1" selected="0">
            <x v="0"/>
          </reference>
          <reference field="8" count="1" selected="0">
            <x v="112"/>
          </reference>
        </references>
      </pivotArea>
    </chartFormat>
    <chartFormat chart="36" format="16" series="1">
      <pivotArea type="data" outline="0" fieldPosition="0">
        <references count="2">
          <reference field="4294967294" count="1" selected="0">
            <x v="0"/>
          </reference>
          <reference field="8" count="1" selected="0">
            <x v="39"/>
          </reference>
        </references>
      </pivotArea>
    </chartFormat>
    <chartFormat chart="38" format="37" series="1">
      <pivotArea type="data" outline="0" fieldPosition="0">
        <references count="2">
          <reference field="4294967294" count="1" selected="0">
            <x v="0"/>
          </reference>
          <reference field="8" count="1" selected="0">
            <x v="99"/>
          </reference>
        </references>
      </pivotArea>
    </chartFormat>
    <chartFormat chart="38" format="38" series="1">
      <pivotArea type="data" outline="0" fieldPosition="0">
        <references count="2">
          <reference field="4294967294" count="1" selected="0">
            <x v="0"/>
          </reference>
          <reference field="8" count="1" selected="0">
            <x v="25"/>
          </reference>
        </references>
      </pivotArea>
    </chartFormat>
    <chartFormat chart="38" format="39" series="1">
      <pivotArea type="data" outline="0" fieldPosition="0">
        <references count="2">
          <reference field="4294967294" count="1" selected="0">
            <x v="0"/>
          </reference>
          <reference field="8" count="1" selected="0">
            <x v="63"/>
          </reference>
        </references>
      </pivotArea>
    </chartFormat>
    <chartFormat chart="36" format="17" series="1">
      <pivotArea type="data" outline="0" fieldPosition="0">
        <references count="2">
          <reference field="4294967294" count="1" selected="0">
            <x v="0"/>
          </reference>
          <reference field="8" count="1" selected="0">
            <x v="99"/>
          </reference>
        </references>
      </pivotArea>
    </chartFormat>
    <chartFormat chart="36" format="18" series="1">
      <pivotArea type="data" outline="0" fieldPosition="0">
        <references count="2">
          <reference field="4294967294" count="1" selected="0">
            <x v="0"/>
          </reference>
          <reference field="8" count="1" selected="0">
            <x v="25"/>
          </reference>
        </references>
      </pivotArea>
    </chartFormat>
    <chartFormat chart="36" format="19" series="1">
      <pivotArea type="data" outline="0" fieldPosition="0">
        <references count="2">
          <reference field="4294967294" count="1" selected="0">
            <x v="0"/>
          </reference>
          <reference field="8" count="1" selected="0">
            <x v="63"/>
          </reference>
        </references>
      </pivotArea>
    </chartFormat>
    <chartFormat chart="38" format="40" series="1">
      <pivotArea type="data" outline="0" fieldPosition="0">
        <references count="2">
          <reference field="4294967294" count="1" selected="0">
            <x v="0"/>
          </reference>
          <reference field="8" count="1" selected="0">
            <x v="129"/>
          </reference>
        </references>
      </pivotArea>
    </chartFormat>
    <chartFormat chart="36" format="20" series="1">
      <pivotArea type="data" outline="0" fieldPosition="0">
        <references count="2">
          <reference field="4294967294" count="1" selected="0">
            <x v="0"/>
          </reference>
          <reference field="8" count="1" selected="0">
            <x v="129"/>
          </reference>
        </references>
      </pivotArea>
    </chartFormat>
    <chartFormat chart="38" format="41" series="1">
      <pivotArea type="data" outline="0" fieldPosition="0">
        <references count="2">
          <reference field="4294967294" count="1" selected="0">
            <x v="0"/>
          </reference>
          <reference field="8" count="1" selected="0">
            <x v="28"/>
          </reference>
        </references>
      </pivotArea>
    </chartFormat>
    <chartFormat chart="38" format="42" series="1">
      <pivotArea type="data" outline="0" fieldPosition="0">
        <references count="2">
          <reference field="4294967294" count="1" selected="0">
            <x v="0"/>
          </reference>
          <reference field="8" count="1" selected="0">
            <x v="70"/>
          </reference>
        </references>
      </pivotArea>
    </chartFormat>
    <chartFormat chart="38" format="43" series="1">
      <pivotArea type="data" outline="0" fieldPosition="0">
        <references count="2">
          <reference field="4294967294" count="1" selected="0">
            <x v="0"/>
          </reference>
          <reference field="8" count="1" selected="0">
            <x v="92"/>
          </reference>
        </references>
      </pivotArea>
    </chartFormat>
    <chartFormat chart="38" format="44" series="1">
      <pivotArea type="data" outline="0" fieldPosition="0">
        <references count="2">
          <reference field="4294967294" count="1" selected="0">
            <x v="0"/>
          </reference>
          <reference field="8" count="1" selected="0">
            <x v="76"/>
          </reference>
        </references>
      </pivotArea>
    </chartFormat>
    <chartFormat chart="38" format="45" series="1">
      <pivotArea type="data" outline="0" fieldPosition="0">
        <references count="2">
          <reference field="4294967294" count="1" selected="0">
            <x v="0"/>
          </reference>
          <reference field="8" count="1" selected="0">
            <x v="72"/>
          </reference>
        </references>
      </pivotArea>
    </chartFormat>
    <chartFormat chart="38" format="46" series="1">
      <pivotArea type="data" outline="0" fieldPosition="0">
        <references count="2">
          <reference field="4294967294" count="1" selected="0">
            <x v="0"/>
          </reference>
          <reference field="8" count="1" selected="0">
            <x v="46"/>
          </reference>
        </references>
      </pivotArea>
    </chartFormat>
    <chartFormat chart="38" format="47" series="1">
      <pivotArea type="data" outline="0" fieldPosition="0">
        <references count="2">
          <reference field="4294967294" count="1" selected="0">
            <x v="0"/>
          </reference>
          <reference field="8" count="1" selected="0">
            <x v="16"/>
          </reference>
        </references>
      </pivotArea>
    </chartFormat>
    <chartFormat chart="38" format="48" series="1">
      <pivotArea type="data" outline="0" fieldPosition="0">
        <references count="2">
          <reference field="4294967294" count="1" selected="0">
            <x v="0"/>
          </reference>
          <reference field="8" count="1" selected="0">
            <x v="62"/>
          </reference>
        </references>
      </pivotArea>
    </chartFormat>
    <chartFormat chart="36" format="21" series="1">
      <pivotArea type="data" outline="0" fieldPosition="0">
        <references count="2">
          <reference field="4294967294" count="1" selected="0">
            <x v="0"/>
          </reference>
          <reference field="8" count="1" selected="0">
            <x v="28"/>
          </reference>
        </references>
      </pivotArea>
    </chartFormat>
    <chartFormat chart="36" format="22" series="1">
      <pivotArea type="data" outline="0" fieldPosition="0">
        <references count="2">
          <reference field="4294967294" count="1" selected="0">
            <x v="0"/>
          </reference>
          <reference field="8" count="1" selected="0">
            <x v="70"/>
          </reference>
        </references>
      </pivotArea>
    </chartFormat>
    <chartFormat chart="36" format="23" series="1">
      <pivotArea type="data" outline="0" fieldPosition="0">
        <references count="2">
          <reference field="4294967294" count="1" selected="0">
            <x v="0"/>
          </reference>
          <reference field="8" count="1" selected="0">
            <x v="92"/>
          </reference>
        </references>
      </pivotArea>
    </chartFormat>
    <chartFormat chart="36" format="24" series="1">
      <pivotArea type="data" outline="0" fieldPosition="0">
        <references count="2">
          <reference field="4294967294" count="1" selected="0">
            <x v="0"/>
          </reference>
          <reference field="8" count="1" selected="0">
            <x v="76"/>
          </reference>
        </references>
      </pivotArea>
    </chartFormat>
    <chartFormat chart="36" format="25" series="1">
      <pivotArea type="data" outline="0" fieldPosition="0">
        <references count="2">
          <reference field="4294967294" count="1" selected="0">
            <x v="0"/>
          </reference>
          <reference field="8" count="1" selected="0">
            <x v="72"/>
          </reference>
        </references>
      </pivotArea>
    </chartFormat>
    <chartFormat chart="36" format="26" series="1">
      <pivotArea type="data" outline="0" fieldPosition="0">
        <references count="2">
          <reference field="4294967294" count="1" selected="0">
            <x v="0"/>
          </reference>
          <reference field="8" count="1" selected="0">
            <x v="46"/>
          </reference>
        </references>
      </pivotArea>
    </chartFormat>
    <chartFormat chart="36" format="27" series="1">
      <pivotArea type="data" outline="0" fieldPosition="0">
        <references count="2">
          <reference field="4294967294" count="1" selected="0">
            <x v="0"/>
          </reference>
          <reference field="8" count="1" selected="0">
            <x v="16"/>
          </reference>
        </references>
      </pivotArea>
    </chartFormat>
    <chartFormat chart="36" format="28" series="1">
      <pivotArea type="data" outline="0" fieldPosition="0">
        <references count="2">
          <reference field="4294967294" count="1" selected="0">
            <x v="0"/>
          </reference>
          <reference field="8" count="1" selected="0">
            <x v="62"/>
          </reference>
        </references>
      </pivotArea>
    </chartFormat>
    <chartFormat chart="38" format="49" series="1">
      <pivotArea type="data" outline="0" fieldPosition="0">
        <references count="1">
          <reference field="4294967294" count="1" selected="0">
            <x v="0"/>
          </reference>
        </references>
      </pivotArea>
    </chartFormat>
    <chartFormat chart="36" format="29" series="1">
      <pivotArea type="data" outline="0" fieldPosition="0">
        <references count="1">
          <reference field="4294967294" count="1" selected="0">
            <x v="0"/>
          </reference>
        </references>
      </pivotArea>
    </chartFormat>
    <chartFormat chart="38" format="50" series="1">
      <pivotArea type="data" outline="0" fieldPosition="0">
        <references count="2">
          <reference field="4294967294" count="1" selected="0">
            <x v="0"/>
          </reference>
          <reference field="8" count="1" selected="0">
            <x v="20"/>
          </reference>
        </references>
      </pivotArea>
    </chartFormat>
    <chartFormat chart="38" format="51" series="1">
      <pivotArea type="data" outline="0" fieldPosition="0">
        <references count="2">
          <reference field="4294967294" count="1" selected="0">
            <x v="0"/>
          </reference>
          <reference field="8" count="1" selected="0">
            <x v="101"/>
          </reference>
        </references>
      </pivotArea>
    </chartFormat>
    <chartFormat chart="38" format="52" series="1">
      <pivotArea type="data" outline="0" fieldPosition="0">
        <references count="2">
          <reference field="4294967294" count="1" selected="0">
            <x v="0"/>
          </reference>
          <reference field="8" count="1" selected="0">
            <x v="114"/>
          </reference>
        </references>
      </pivotArea>
    </chartFormat>
    <chartFormat chart="38" format="53" series="1">
      <pivotArea type="data" outline="0" fieldPosition="0">
        <references count="2">
          <reference field="4294967294" count="1" selected="0">
            <x v="0"/>
          </reference>
          <reference field="8" count="1" selected="0">
            <x v="67"/>
          </reference>
        </references>
      </pivotArea>
    </chartFormat>
    <chartFormat chart="38" format="54" series="1">
      <pivotArea type="data" outline="0" fieldPosition="0">
        <references count="2">
          <reference field="4294967294" count="1" selected="0">
            <x v="0"/>
          </reference>
          <reference field="8" count="1" selected="0">
            <x v="108"/>
          </reference>
        </references>
      </pivotArea>
    </chartFormat>
    <chartFormat chart="38" format="55" series="1">
      <pivotArea type="data" outline="0" fieldPosition="0">
        <references count="2">
          <reference field="4294967294" count="1" selected="0">
            <x v="0"/>
          </reference>
          <reference field="8" count="1" selected="0">
            <x v="82"/>
          </reference>
        </references>
      </pivotArea>
    </chartFormat>
    <chartFormat chart="38" format="56" series="1">
      <pivotArea type="data" outline="0" fieldPosition="0">
        <references count="2">
          <reference field="4294967294" count="1" selected="0">
            <x v="0"/>
          </reference>
          <reference field="8" count="1" selected="0">
            <x v="7"/>
          </reference>
        </references>
      </pivotArea>
    </chartFormat>
    <chartFormat chart="38" format="57" series="1">
      <pivotArea type="data" outline="0" fieldPosition="0">
        <references count="2">
          <reference field="4294967294" count="1" selected="0">
            <x v="0"/>
          </reference>
          <reference field="8" count="1" selected="0">
            <x v="50"/>
          </reference>
        </references>
      </pivotArea>
    </chartFormat>
    <chartFormat chart="38" format="58" series="1">
      <pivotArea type="data" outline="0" fieldPosition="0">
        <references count="2">
          <reference field="4294967294" count="1" selected="0">
            <x v="0"/>
          </reference>
          <reference field="8" count="1" selected="0">
            <x v="12"/>
          </reference>
        </references>
      </pivotArea>
    </chartFormat>
    <chartFormat chart="38" format="59" series="1">
      <pivotArea type="data" outline="0" fieldPosition="0">
        <references count="2">
          <reference field="4294967294" count="1" selected="0">
            <x v="0"/>
          </reference>
          <reference field="8" count="1" selected="0">
            <x v="122"/>
          </reference>
        </references>
      </pivotArea>
    </chartFormat>
    <chartFormat chart="38" format="60" series="1">
      <pivotArea type="data" outline="0" fieldPosition="0">
        <references count="2">
          <reference field="4294967294" count="1" selected="0">
            <x v="0"/>
          </reference>
          <reference field="8" count="1" selected="0">
            <x v="95"/>
          </reference>
        </references>
      </pivotArea>
    </chartFormat>
    <chartFormat chart="38" format="61" series="1">
      <pivotArea type="data" outline="0" fieldPosition="0">
        <references count="2">
          <reference field="4294967294" count="1" selected="0">
            <x v="0"/>
          </reference>
          <reference field="8" count="1" selected="0">
            <x v="58"/>
          </reference>
        </references>
      </pivotArea>
    </chartFormat>
    <chartFormat chart="38" format="62" series="1">
      <pivotArea type="data" outline="0" fieldPosition="0">
        <references count="2">
          <reference field="4294967294" count="1" selected="0">
            <x v="0"/>
          </reference>
          <reference field="8" count="1" selected="0">
            <x v="22"/>
          </reference>
        </references>
      </pivotArea>
    </chartFormat>
    <chartFormat chart="38" format="63" series="1">
      <pivotArea type="data" outline="0" fieldPosition="0">
        <references count="2">
          <reference field="4294967294" count="1" selected="0">
            <x v="0"/>
          </reference>
          <reference field="8" count="1" selected="0">
            <x v="9"/>
          </reference>
        </references>
      </pivotArea>
    </chartFormat>
    <chartFormat chart="38" format="64" series="1">
      <pivotArea type="data" outline="0" fieldPosition="0">
        <references count="2">
          <reference field="4294967294" count="1" selected="0">
            <x v="0"/>
          </reference>
          <reference field="8" count="1" selected="0">
            <x v="43"/>
          </reference>
        </references>
      </pivotArea>
    </chartFormat>
    <chartFormat chart="38" format="65" series="1">
      <pivotArea type="data" outline="0" fieldPosition="0">
        <references count="2">
          <reference field="4294967294" count="1" selected="0">
            <x v="0"/>
          </reference>
          <reference field="8" count="1" selected="0">
            <x v="57"/>
          </reference>
        </references>
      </pivotArea>
    </chartFormat>
    <chartFormat chart="38" format="66" series="1">
      <pivotArea type="data" outline="0" fieldPosition="0">
        <references count="2">
          <reference field="4294967294" count="1" selected="0">
            <x v="0"/>
          </reference>
          <reference field="8" count="1" selected="0">
            <x v="65"/>
          </reference>
        </references>
      </pivotArea>
    </chartFormat>
    <chartFormat chart="38" format="67" series="1">
      <pivotArea type="data" outline="0" fieldPosition="0">
        <references count="2">
          <reference field="4294967294" count="1" selected="0">
            <x v="0"/>
          </reference>
          <reference field="8" count="1" selected="0">
            <x v="55"/>
          </reference>
        </references>
      </pivotArea>
    </chartFormat>
    <chartFormat chart="38" format="68" series="1">
      <pivotArea type="data" outline="0" fieldPosition="0">
        <references count="2">
          <reference field="4294967294" count="1" selected="0">
            <x v="0"/>
          </reference>
          <reference field="8" count="1" selected="0">
            <x v="59"/>
          </reference>
        </references>
      </pivotArea>
    </chartFormat>
    <chartFormat chart="38" format="69" series="1">
      <pivotArea type="data" outline="0" fieldPosition="0">
        <references count="2">
          <reference field="4294967294" count="1" selected="0">
            <x v="0"/>
          </reference>
          <reference field="8" count="1" selected="0">
            <x v="64"/>
          </reference>
        </references>
      </pivotArea>
    </chartFormat>
    <chartFormat chart="38" format="70" series="1">
      <pivotArea type="data" outline="0" fieldPosition="0">
        <references count="2">
          <reference field="4294967294" count="1" selected="0">
            <x v="0"/>
          </reference>
          <reference field="8" count="1" selected="0">
            <x v="31"/>
          </reference>
        </references>
      </pivotArea>
    </chartFormat>
    <chartFormat chart="38" format="71" series="1">
      <pivotArea type="data" outline="0" fieldPosition="0">
        <references count="2">
          <reference field="4294967294" count="1" selected="0">
            <x v="0"/>
          </reference>
          <reference field="8" count="1" selected="0">
            <x v="128"/>
          </reference>
        </references>
      </pivotArea>
    </chartFormat>
    <chartFormat chart="38" format="72" series="1">
      <pivotArea type="data" outline="0" fieldPosition="0">
        <references count="2">
          <reference field="4294967294" count="1" selected="0">
            <x v="0"/>
          </reference>
          <reference field="8" count="1" selected="0">
            <x v="6"/>
          </reference>
        </references>
      </pivotArea>
    </chartFormat>
    <chartFormat chart="38" format="73" series="1">
      <pivotArea type="data" outline="0" fieldPosition="0">
        <references count="2">
          <reference field="4294967294" count="1" selected="0">
            <x v="0"/>
          </reference>
          <reference field="8" count="1" selected="0">
            <x v="115"/>
          </reference>
        </references>
      </pivotArea>
    </chartFormat>
    <chartFormat chart="38" format="74" series="1">
      <pivotArea type="data" outline="0" fieldPosition="0">
        <references count="2">
          <reference field="4294967294" count="1" selected="0">
            <x v="0"/>
          </reference>
          <reference field="8" count="1" selected="0">
            <x v="19"/>
          </reference>
        </references>
      </pivotArea>
    </chartFormat>
    <chartFormat chart="38" format="75" series="1">
      <pivotArea type="data" outline="0" fieldPosition="0">
        <references count="2">
          <reference field="4294967294" count="1" selected="0">
            <x v="0"/>
          </reference>
          <reference field="8" count="1" selected="0">
            <x v="52"/>
          </reference>
        </references>
      </pivotArea>
    </chartFormat>
    <chartFormat chart="38" format="76" series="1">
      <pivotArea type="data" outline="0" fieldPosition="0">
        <references count="2">
          <reference field="4294967294" count="1" selected="0">
            <x v="0"/>
          </reference>
          <reference field="8" count="1" selected="0">
            <x v="48"/>
          </reference>
        </references>
      </pivotArea>
    </chartFormat>
    <chartFormat chart="38" format="77" series="1">
      <pivotArea type="data" outline="0" fieldPosition="0">
        <references count="2">
          <reference field="4294967294" count="1" selected="0">
            <x v="0"/>
          </reference>
          <reference field="8" count="1" selected="0">
            <x v="124"/>
          </reference>
        </references>
      </pivotArea>
    </chartFormat>
    <chartFormat chart="38" format="78" series="1">
      <pivotArea type="data" outline="0" fieldPosition="0">
        <references count="2">
          <reference field="4294967294" count="1" selected="0">
            <x v="0"/>
          </reference>
          <reference field="8" count="1" selected="0">
            <x v="120"/>
          </reference>
        </references>
      </pivotArea>
    </chartFormat>
    <chartFormat chart="38" format="79" series="1">
      <pivotArea type="data" outline="0" fieldPosition="0">
        <references count="2">
          <reference field="4294967294" count="1" selected="0">
            <x v="0"/>
          </reference>
          <reference field="8" count="1" selected="0">
            <x v="27"/>
          </reference>
        </references>
      </pivotArea>
    </chartFormat>
    <chartFormat chart="38" format="80" series="1">
      <pivotArea type="data" outline="0" fieldPosition="0">
        <references count="2">
          <reference field="4294967294" count="1" selected="0">
            <x v="0"/>
          </reference>
          <reference field="8" count="1" selected="0">
            <x v="24"/>
          </reference>
        </references>
      </pivotArea>
    </chartFormat>
    <chartFormat chart="38" format="81" series="1">
      <pivotArea type="data" outline="0" fieldPosition="0">
        <references count="2">
          <reference field="4294967294" count="1" selected="0">
            <x v="0"/>
          </reference>
          <reference field="8" count="1" selected="0">
            <x v="104"/>
          </reference>
        </references>
      </pivotArea>
    </chartFormat>
    <chartFormat chart="38" format="82" series="1">
      <pivotArea type="data" outline="0" fieldPosition="0">
        <references count="2">
          <reference field="4294967294" count="1" selected="0">
            <x v="0"/>
          </reference>
          <reference field="8" count="1" selected="0">
            <x v="5"/>
          </reference>
        </references>
      </pivotArea>
    </chartFormat>
    <chartFormat chart="38" format="83" series="1">
      <pivotArea type="data" outline="0" fieldPosition="0">
        <references count="2">
          <reference field="4294967294" count="1" selected="0">
            <x v="0"/>
          </reference>
          <reference field="8" count="1" selected="0">
            <x v="45"/>
          </reference>
        </references>
      </pivotArea>
    </chartFormat>
    <chartFormat chart="38" format="84" series="1">
      <pivotArea type="data" outline="0" fieldPosition="0">
        <references count="2">
          <reference field="4294967294" count="1" selected="0">
            <x v="0"/>
          </reference>
          <reference field="8" count="1" selected="0">
            <x v="121"/>
          </reference>
        </references>
      </pivotArea>
    </chartFormat>
    <chartFormat chart="38" format="85" series="1">
      <pivotArea type="data" outline="0" fieldPosition="0">
        <references count="2">
          <reference field="4294967294" count="1" selected="0">
            <x v="0"/>
          </reference>
          <reference field="8" count="1" selected="0">
            <x v="98"/>
          </reference>
        </references>
      </pivotArea>
    </chartFormat>
    <chartFormat chart="38" format="86" series="1">
      <pivotArea type="data" outline="0" fieldPosition="0">
        <references count="2">
          <reference field="4294967294" count="1" selected="0">
            <x v="0"/>
          </reference>
          <reference field="8" count="1" selected="0">
            <x v="8"/>
          </reference>
        </references>
      </pivotArea>
    </chartFormat>
    <chartFormat chart="38" format="87" series="1">
      <pivotArea type="data" outline="0" fieldPosition="0">
        <references count="2">
          <reference field="4294967294" count="1" selected="0">
            <x v="0"/>
          </reference>
          <reference field="8" count="1" selected="0">
            <x v="13"/>
          </reference>
        </references>
      </pivotArea>
    </chartFormat>
    <chartFormat chart="38" format="88" series="1">
      <pivotArea type="data" outline="0" fieldPosition="0">
        <references count="2">
          <reference field="4294967294" count="1" selected="0">
            <x v="0"/>
          </reference>
          <reference field="8" count="1" selected="0">
            <x v="61"/>
          </reference>
        </references>
      </pivotArea>
    </chartFormat>
    <chartFormat chart="38" format="89" series="1">
      <pivotArea type="data" outline="0" fieldPosition="0">
        <references count="2">
          <reference field="4294967294" count="1" selected="0">
            <x v="0"/>
          </reference>
          <reference field="8" count="1" selected="0">
            <x v="85"/>
          </reference>
        </references>
      </pivotArea>
    </chartFormat>
    <chartFormat chart="38" format="90" series="1">
      <pivotArea type="data" outline="0" fieldPosition="0">
        <references count="2">
          <reference field="4294967294" count="1" selected="0">
            <x v="0"/>
          </reference>
          <reference field="8" count="1" selected="0">
            <x v="93"/>
          </reference>
        </references>
      </pivotArea>
    </chartFormat>
    <chartFormat chart="38" format="91" series="1">
      <pivotArea type="data" outline="0" fieldPosition="0">
        <references count="2">
          <reference field="4294967294" count="1" selected="0">
            <x v="0"/>
          </reference>
          <reference field="8" count="1" selected="0">
            <x v="125"/>
          </reference>
        </references>
      </pivotArea>
    </chartFormat>
    <chartFormat chart="38" format="92" series="1">
      <pivotArea type="data" outline="0" fieldPosition="0">
        <references count="2">
          <reference field="4294967294" count="1" selected="0">
            <x v="0"/>
          </reference>
          <reference field="8" count="1" selected="0">
            <x v="90"/>
          </reference>
        </references>
      </pivotArea>
    </chartFormat>
    <chartFormat chart="38" format="93" series="1">
      <pivotArea type="data" outline="0" fieldPosition="0">
        <references count="2">
          <reference field="4294967294" count="1" selected="0">
            <x v="0"/>
          </reference>
          <reference field="8" count="1" selected="0">
            <x v="34"/>
          </reference>
        </references>
      </pivotArea>
    </chartFormat>
    <chartFormat chart="38" format="94" series="1">
      <pivotArea type="data" outline="0" fieldPosition="0">
        <references count="2">
          <reference field="4294967294" count="1" selected="0">
            <x v="0"/>
          </reference>
          <reference field="8" count="1" selected="0">
            <x v="21"/>
          </reference>
        </references>
      </pivotArea>
    </chartFormat>
    <chartFormat chart="38" format="95" series="1">
      <pivotArea type="data" outline="0" fieldPosition="0">
        <references count="2">
          <reference field="4294967294" count="1" selected="0">
            <x v="0"/>
          </reference>
          <reference field="8" count="1" selected="0">
            <x v="130"/>
          </reference>
        </references>
      </pivotArea>
    </chartFormat>
    <chartFormat chart="38" format="96" series="1">
      <pivotArea type="data" outline="0" fieldPosition="0">
        <references count="2">
          <reference field="4294967294" count="1" selected="0">
            <x v="0"/>
          </reference>
          <reference field="8" count="1" selected="0">
            <x v="106"/>
          </reference>
        </references>
      </pivotArea>
    </chartFormat>
    <chartFormat chart="38" format="97" series="1">
      <pivotArea type="data" outline="0" fieldPosition="0">
        <references count="2">
          <reference field="4294967294" count="1" selected="0">
            <x v="0"/>
          </reference>
          <reference field="8" count="1" selected="0">
            <x v="53"/>
          </reference>
        </references>
      </pivotArea>
    </chartFormat>
    <chartFormat chart="38" format="98" series="1">
      <pivotArea type="data" outline="0" fieldPosition="0">
        <references count="2">
          <reference field="4294967294" count="1" selected="0">
            <x v="0"/>
          </reference>
          <reference field="8" count="1" selected="0">
            <x v="49"/>
          </reference>
        </references>
      </pivotArea>
    </chartFormat>
    <chartFormat chart="38" format="99" series="1">
      <pivotArea type="data" outline="0" fieldPosition="0">
        <references count="2">
          <reference field="4294967294" count="1" selected="0">
            <x v="0"/>
          </reference>
          <reference field="8" count="1" selected="0">
            <x v="100"/>
          </reference>
        </references>
      </pivotArea>
    </chartFormat>
    <chartFormat chart="38" format="100" series="1">
      <pivotArea type="data" outline="0" fieldPosition="0">
        <references count="2">
          <reference field="4294967294" count="1" selected="0">
            <x v="0"/>
          </reference>
          <reference field="8" count="1" selected="0">
            <x v="132"/>
          </reference>
        </references>
      </pivotArea>
    </chartFormat>
    <chartFormat chart="38" format="101" series="1">
      <pivotArea type="data" outline="0" fieldPosition="0">
        <references count="2">
          <reference field="4294967294" count="1" selected="0">
            <x v="0"/>
          </reference>
          <reference field="8" count="1" selected="0">
            <x v="33"/>
          </reference>
        </references>
      </pivotArea>
    </chartFormat>
    <chartFormat chart="38" format="102" series="1">
      <pivotArea type="data" outline="0" fieldPosition="0">
        <references count="2">
          <reference field="4294967294" count="1" selected="0">
            <x v="0"/>
          </reference>
          <reference field="8" count="1" selected="0">
            <x v="116"/>
          </reference>
        </references>
      </pivotArea>
    </chartFormat>
    <chartFormat chart="38" format="103" series="1">
      <pivotArea type="data" outline="0" fieldPosition="0">
        <references count="2">
          <reference field="4294967294" count="1" selected="0">
            <x v="0"/>
          </reference>
          <reference field="8" count="1" selected="0">
            <x v="73"/>
          </reference>
        </references>
      </pivotArea>
    </chartFormat>
    <chartFormat chart="38" format="104" series="1">
      <pivotArea type="data" outline="0" fieldPosition="0">
        <references count="2">
          <reference field="4294967294" count="1" selected="0">
            <x v="0"/>
          </reference>
          <reference field="8" count="1" selected="0">
            <x v="123"/>
          </reference>
        </references>
      </pivotArea>
    </chartFormat>
    <chartFormat chart="38" format="105" series="1">
      <pivotArea type="data" outline="0" fieldPosition="0">
        <references count="2">
          <reference field="4294967294" count="1" selected="0">
            <x v="0"/>
          </reference>
          <reference field="8" count="1" selected="0">
            <x v="69"/>
          </reference>
        </references>
      </pivotArea>
    </chartFormat>
    <chartFormat chart="38" format="106" series="1">
      <pivotArea type="data" outline="0" fieldPosition="0">
        <references count="2">
          <reference field="4294967294" count="1" selected="0">
            <x v="0"/>
          </reference>
          <reference field="8" count="1" selected="0">
            <x v="97"/>
          </reference>
        </references>
      </pivotArea>
    </chartFormat>
    <chartFormat chart="38" format="107" series="1">
      <pivotArea type="data" outline="0" fieldPosition="0">
        <references count="2">
          <reference field="4294967294" count="1" selected="0">
            <x v="0"/>
          </reference>
          <reference field="8" count="1" selected="0">
            <x v="119"/>
          </reference>
        </references>
      </pivotArea>
    </chartFormat>
    <chartFormat chart="38" format="108" series="1">
      <pivotArea type="data" outline="0" fieldPosition="0">
        <references count="2">
          <reference field="4294967294" count="1" selected="0">
            <x v="0"/>
          </reference>
          <reference field="8" count="1" selected="0">
            <x v="10"/>
          </reference>
        </references>
      </pivotArea>
    </chartFormat>
    <chartFormat chart="38" format="109" series="1">
      <pivotArea type="data" outline="0" fieldPosition="0">
        <references count="2">
          <reference field="4294967294" count="1" selected="0">
            <x v="0"/>
          </reference>
          <reference field="8" count="1" selected="0">
            <x v="54"/>
          </reference>
        </references>
      </pivotArea>
    </chartFormat>
    <chartFormat chart="38" format="110" series="1">
      <pivotArea type="data" outline="0" fieldPosition="0">
        <references count="2">
          <reference field="4294967294" count="1" selected="0">
            <x v="0"/>
          </reference>
          <reference field="8" count="1" selected="0">
            <x v="86"/>
          </reference>
        </references>
      </pivotArea>
    </chartFormat>
    <chartFormat chart="38" format="111" series="1">
      <pivotArea type="data" outline="0" fieldPosition="0">
        <references count="2">
          <reference field="4294967294" count="1" selected="0">
            <x v="0"/>
          </reference>
          <reference field="8" count="1" selected="0">
            <x v="88"/>
          </reference>
        </references>
      </pivotArea>
    </chartFormat>
    <chartFormat chart="38" format="112" series="1">
      <pivotArea type="data" outline="0" fieldPosition="0">
        <references count="2">
          <reference field="4294967294" count="1" selected="0">
            <x v="0"/>
          </reference>
          <reference field="8" count="1" selected="0">
            <x v="36"/>
          </reference>
        </references>
      </pivotArea>
    </chartFormat>
    <chartFormat chart="38" format="113" series="1">
      <pivotArea type="data" outline="0" fieldPosition="0">
        <references count="2">
          <reference field="4294967294" count="1" selected="0">
            <x v="0"/>
          </reference>
          <reference field="8" count="1" selected="0">
            <x v="35"/>
          </reference>
        </references>
      </pivotArea>
    </chartFormat>
    <chartFormat chart="38" format="114" series="1">
      <pivotArea type="data" outline="0" fieldPosition="0">
        <references count="2">
          <reference field="4294967294" count="1" selected="0">
            <x v="0"/>
          </reference>
          <reference field="8" count="1" selected="0">
            <x v="68"/>
          </reference>
        </references>
      </pivotArea>
    </chartFormat>
    <chartFormat chart="38" format="115" series="1">
      <pivotArea type="data" outline="0" fieldPosition="0">
        <references count="2">
          <reference field="4294967294" count="1" selected="0">
            <x v="0"/>
          </reference>
          <reference field="8" count="1" selected="0">
            <x v="127"/>
          </reference>
        </references>
      </pivotArea>
    </chartFormat>
    <chartFormat chart="38" format="116" series="1">
      <pivotArea type="data" outline="0" fieldPosition="0">
        <references count="2">
          <reference field="4294967294" count="1" selected="0">
            <x v="0"/>
          </reference>
          <reference field="8" count="1" selected="0">
            <x v="94"/>
          </reference>
        </references>
      </pivotArea>
    </chartFormat>
    <chartFormat chart="38" format="117" series="1">
      <pivotArea type="data" outline="0" fieldPosition="0">
        <references count="2">
          <reference field="4294967294" count="1" selected="0">
            <x v="0"/>
          </reference>
          <reference field="8" count="1" selected="0">
            <x v="80"/>
          </reference>
        </references>
      </pivotArea>
    </chartFormat>
    <chartFormat chart="38" format="118" series="1">
      <pivotArea type="data" outline="0" fieldPosition="0">
        <references count="2">
          <reference field="4294967294" count="1" selected="0">
            <x v="0"/>
          </reference>
          <reference field="8" count="1" selected="0">
            <x v="3"/>
          </reference>
        </references>
      </pivotArea>
    </chartFormat>
    <chartFormat chart="38" format="119" series="1">
      <pivotArea type="data" outline="0" fieldPosition="0">
        <references count="2">
          <reference field="4294967294" count="1" selected="0">
            <x v="0"/>
          </reference>
          <reference field="8" count="1" selected="0">
            <x v="113"/>
          </reference>
        </references>
      </pivotArea>
    </chartFormat>
    <chartFormat chart="38" format="120" series="1">
      <pivotArea type="data" outline="0" fieldPosition="0">
        <references count="2">
          <reference field="4294967294" count="1" selected="0">
            <x v="0"/>
          </reference>
          <reference field="8" count="1" selected="0">
            <x v="71"/>
          </reference>
        </references>
      </pivotArea>
    </chartFormat>
    <chartFormat chart="38" format="121" series="1">
      <pivotArea type="data" outline="0" fieldPosition="0">
        <references count="2">
          <reference field="4294967294" count="1" selected="0">
            <x v="0"/>
          </reference>
          <reference field="8" count="1" selected="0">
            <x v="78"/>
          </reference>
        </references>
      </pivotArea>
    </chartFormat>
    <chartFormat chart="38" format="122" series="1">
      <pivotArea type="data" outline="0" fieldPosition="0">
        <references count="2">
          <reference field="4294967294" count="1" selected="0">
            <x v="0"/>
          </reference>
          <reference field="8" count="1" selected="0">
            <x v="23"/>
          </reference>
        </references>
      </pivotArea>
    </chartFormat>
    <chartFormat chart="38" format="123" series="1">
      <pivotArea type="data" outline="0" fieldPosition="0">
        <references count="2">
          <reference field="4294967294" count="1" selected="0">
            <x v="0"/>
          </reference>
          <reference field="8" count="1" selected="0">
            <x v="103"/>
          </reference>
        </references>
      </pivotArea>
    </chartFormat>
    <chartFormat chart="38" format="124" series="1">
      <pivotArea type="data" outline="0" fieldPosition="0">
        <references count="2">
          <reference field="4294967294" count="1" selected="0">
            <x v="0"/>
          </reference>
          <reference field="8" count="1" selected="0">
            <x v="47"/>
          </reference>
        </references>
      </pivotArea>
    </chartFormat>
    <chartFormat chart="38" format="125" series="1">
      <pivotArea type="data" outline="0" fieldPosition="0">
        <references count="2">
          <reference field="4294967294" count="1" selected="0">
            <x v="0"/>
          </reference>
          <reference field="8" count="1" selected="0">
            <x v="96"/>
          </reference>
        </references>
      </pivotArea>
    </chartFormat>
    <chartFormat chart="38" format="126" series="1">
      <pivotArea type="data" outline="0" fieldPosition="0">
        <references count="2">
          <reference field="4294967294" count="1" selected="0">
            <x v="0"/>
          </reference>
          <reference field="8" count="1" selected="0">
            <x v="75"/>
          </reference>
        </references>
      </pivotArea>
    </chartFormat>
    <chartFormat chart="38" format="127" series="1">
      <pivotArea type="data" outline="0" fieldPosition="0">
        <references count="2">
          <reference field="4294967294" count="1" selected="0">
            <x v="0"/>
          </reference>
          <reference field="8" count="1" selected="0">
            <x v="107"/>
          </reference>
        </references>
      </pivotArea>
    </chartFormat>
    <chartFormat chart="38" format="128" series="1">
      <pivotArea type="data" outline="0" fieldPosition="0">
        <references count="2">
          <reference field="4294967294" count="1" selected="0">
            <x v="0"/>
          </reference>
          <reference field="8" count="1" selected="0">
            <x v="105"/>
          </reference>
        </references>
      </pivotArea>
    </chartFormat>
    <chartFormat chart="38" format="129" series="1">
      <pivotArea type="data" outline="0" fieldPosition="0">
        <references count="2">
          <reference field="4294967294" count="1" selected="0">
            <x v="0"/>
          </reference>
          <reference field="8" count="1" selected="0">
            <x v="111"/>
          </reference>
        </references>
      </pivotArea>
    </chartFormat>
    <chartFormat chart="38" format="130" series="1">
      <pivotArea type="data" outline="0" fieldPosition="0">
        <references count="2">
          <reference field="4294967294" count="1" selected="0">
            <x v="0"/>
          </reference>
          <reference field="8" count="1" selected="0">
            <x v="77"/>
          </reference>
        </references>
      </pivotArea>
    </chartFormat>
    <chartFormat chart="38" format="131" series="1">
      <pivotArea type="data" outline="0" fieldPosition="0">
        <references count="2">
          <reference field="4294967294" count="1" selected="0">
            <x v="0"/>
          </reference>
          <reference field="8" count="1" selected="0">
            <x v="89"/>
          </reference>
        </references>
      </pivotArea>
    </chartFormat>
    <chartFormat chart="38" format="132" series="1">
      <pivotArea type="data" outline="0" fieldPosition="0">
        <references count="2">
          <reference field="4294967294" count="1" selected="0">
            <x v="0"/>
          </reference>
          <reference field="8" count="1" selected="0">
            <x v="83"/>
          </reference>
        </references>
      </pivotArea>
    </chartFormat>
    <chartFormat chart="38" format="133" series="1">
      <pivotArea type="data" outline="0" fieldPosition="0">
        <references count="2">
          <reference field="4294967294" count="1" selected="0">
            <x v="0"/>
          </reference>
          <reference field="8" count="1" selected="0">
            <x v="11"/>
          </reference>
        </references>
      </pivotArea>
    </chartFormat>
    <chartFormat chart="38" format="134" series="1">
      <pivotArea type="data" outline="0" fieldPosition="0">
        <references count="2">
          <reference field="4294967294" count="1" selected="0">
            <x v="0"/>
          </reference>
          <reference field="8" count="1" selected="0">
            <x v="40"/>
          </reference>
        </references>
      </pivotArea>
    </chartFormat>
    <chartFormat chart="38" format="135" series="1">
      <pivotArea type="data" outline="0" fieldPosition="0">
        <references count="2">
          <reference field="4294967294" count="1" selected="0">
            <x v="0"/>
          </reference>
          <reference field="8" count="1" selected="0">
            <x v="79"/>
          </reference>
        </references>
      </pivotArea>
    </chartFormat>
    <chartFormat chart="38" format="136" series="1">
      <pivotArea type="data" outline="0" fieldPosition="0">
        <references count="2">
          <reference field="4294967294" count="1" selected="0">
            <x v="0"/>
          </reference>
          <reference field="8" count="1" selected="0">
            <x v="102"/>
          </reference>
        </references>
      </pivotArea>
    </chartFormat>
    <chartFormat chart="38" format="137" series="1">
      <pivotArea type="data" outline="0" fieldPosition="0">
        <references count="2">
          <reference field="4294967294" count="1" selected="0">
            <x v="0"/>
          </reference>
          <reference field="8" count="1" selected="0">
            <x v="1"/>
          </reference>
        </references>
      </pivotArea>
    </chartFormat>
    <chartFormat chart="38" format="138" series="1">
      <pivotArea type="data" outline="0" fieldPosition="0">
        <references count="2">
          <reference field="4294967294" count="1" selected="0">
            <x v="0"/>
          </reference>
          <reference field="8" count="1" selected="0">
            <x v="37"/>
          </reference>
        </references>
      </pivotArea>
    </chartFormat>
    <chartFormat chart="38" format="139" series="1">
      <pivotArea type="data" outline="0" fieldPosition="0">
        <references count="2">
          <reference field="4294967294" count="1" selected="0">
            <x v="0"/>
          </reference>
          <reference field="8" count="1" selected="0">
            <x v="29"/>
          </reference>
        </references>
      </pivotArea>
    </chartFormat>
    <chartFormat chart="38" format="140" series="1">
      <pivotArea type="data" outline="0" fieldPosition="0">
        <references count="2">
          <reference field="4294967294" count="1" selected="0">
            <x v="0"/>
          </reference>
          <reference field="8" count="1" selected="0">
            <x v="109"/>
          </reference>
        </references>
      </pivotArea>
    </chartFormat>
    <chartFormat chart="38" format="141" series="1">
      <pivotArea type="data" outline="0" fieldPosition="0">
        <references count="2">
          <reference field="4294967294" count="1" selected="0">
            <x v="0"/>
          </reference>
          <reference field="8" count="1" selected="0">
            <x v="30"/>
          </reference>
        </references>
      </pivotArea>
    </chartFormat>
    <chartFormat chart="38" format="142" series="1">
      <pivotArea type="data" outline="0" fieldPosition="0">
        <references count="2">
          <reference field="4294967294" count="1" selected="0">
            <x v="0"/>
          </reference>
          <reference field="8" count="1" selected="0">
            <x v="17"/>
          </reference>
        </references>
      </pivotArea>
    </chartFormat>
    <chartFormat chart="38" format="143" series="1">
      <pivotArea type="data" outline="0" fieldPosition="0">
        <references count="2">
          <reference field="4294967294" count="1" selected="0">
            <x v="0"/>
          </reference>
          <reference field="8" count="1" selected="0">
            <x v="51"/>
          </reference>
        </references>
      </pivotArea>
    </chartFormat>
    <chartFormat chart="38" format="144" series="1">
      <pivotArea type="data" outline="0" fieldPosition="0">
        <references count="2">
          <reference field="4294967294" count="1" selected="0">
            <x v="0"/>
          </reference>
          <reference field="8" count="1" selected="0">
            <x v="38"/>
          </reference>
        </references>
      </pivotArea>
    </chartFormat>
    <chartFormat chart="38" format="145" series="1">
      <pivotArea type="data" outline="0" fieldPosition="0">
        <references count="2">
          <reference field="4294967294" count="1" selected="0">
            <x v="0"/>
          </reference>
          <reference field="8" count="1" selected="0">
            <x v="56"/>
          </reference>
        </references>
      </pivotArea>
    </chartFormat>
    <chartFormat chart="38" format="146" series="1">
      <pivotArea type="data" outline="0" fieldPosition="0">
        <references count="2">
          <reference field="4294967294" count="1" selected="0">
            <x v="0"/>
          </reference>
          <reference field="8" count="1" selected="0">
            <x v="26"/>
          </reference>
        </references>
      </pivotArea>
    </chartFormat>
    <chartFormat chart="38" format="147" series="1">
      <pivotArea type="data" outline="0" fieldPosition="0">
        <references count="2">
          <reference field="4294967294" count="1" selected="0">
            <x v="0"/>
          </reference>
          <reference field="8" count="1" selected="0">
            <x v="126"/>
          </reference>
        </references>
      </pivotArea>
    </chartFormat>
    <chartFormat chart="38" format="148" series="1">
      <pivotArea type="data" outline="0" fieldPosition="0">
        <references count="2">
          <reference field="4294967294" count="1" selected="0">
            <x v="0"/>
          </reference>
          <reference field="8" count="1" selected="0">
            <x v="117"/>
          </reference>
        </references>
      </pivotArea>
    </chartFormat>
    <chartFormat chart="38" format="149" series="1">
      <pivotArea type="data" outline="0" fieldPosition="0">
        <references count="2">
          <reference field="4294967294" count="1" selected="0">
            <x v="0"/>
          </reference>
          <reference field="8" count="1" selected="0">
            <x v="60"/>
          </reference>
        </references>
      </pivotArea>
    </chartFormat>
    <chartFormat chart="38" format="150" series="1">
      <pivotArea type="data" outline="0" fieldPosition="0">
        <references count="2">
          <reference field="4294967294" count="1" selected="0">
            <x v="0"/>
          </reference>
          <reference field="8" count="1" selected="0">
            <x v="44"/>
          </reference>
        </references>
      </pivotArea>
    </chartFormat>
    <chartFormat chart="38" format="151" series="1">
      <pivotArea type="data" outline="0" fieldPosition="0">
        <references count="2">
          <reference field="4294967294" count="1" selected="0">
            <x v="0"/>
          </reference>
          <reference field="8" count="1" selected="0">
            <x v="87"/>
          </reference>
        </references>
      </pivotArea>
    </chartFormat>
    <chartFormat chart="38" format="152" series="1">
      <pivotArea type="data" outline="0" fieldPosition="0">
        <references count="2">
          <reference field="4294967294" count="1" selected="0">
            <x v="0"/>
          </reference>
          <reference field="8" count="1" selected="0">
            <x v="66"/>
          </reference>
        </references>
      </pivotArea>
    </chartFormat>
    <chartFormat chart="38" format="153" series="1">
      <pivotArea type="data" outline="0" fieldPosition="0">
        <references count="2">
          <reference field="4294967294" count="1" selected="0">
            <x v="0"/>
          </reference>
          <reference field="8" count="1" selected="0">
            <x v="81"/>
          </reference>
        </references>
      </pivotArea>
    </chartFormat>
    <chartFormat chart="36" format="30" series="1">
      <pivotArea type="data" outline="0" fieldPosition="0">
        <references count="2">
          <reference field="4294967294" count="1" selected="0">
            <x v="0"/>
          </reference>
          <reference field="8" count="1" selected="0">
            <x v="20"/>
          </reference>
        </references>
      </pivotArea>
    </chartFormat>
    <chartFormat chart="36" format="31" series="1">
      <pivotArea type="data" outline="0" fieldPosition="0">
        <references count="2">
          <reference field="4294967294" count="1" selected="0">
            <x v="0"/>
          </reference>
          <reference field="8" count="1" selected="0">
            <x v="101"/>
          </reference>
        </references>
      </pivotArea>
    </chartFormat>
    <chartFormat chart="36" format="32" series="1">
      <pivotArea type="data" outline="0" fieldPosition="0">
        <references count="2">
          <reference field="4294967294" count="1" selected="0">
            <x v="0"/>
          </reference>
          <reference field="8" count="1" selected="0">
            <x v="114"/>
          </reference>
        </references>
      </pivotArea>
    </chartFormat>
    <chartFormat chart="36" format="33" series="1">
      <pivotArea type="data" outline="0" fieldPosition="0">
        <references count="2">
          <reference field="4294967294" count="1" selected="0">
            <x v="0"/>
          </reference>
          <reference field="8" count="1" selected="0">
            <x v="67"/>
          </reference>
        </references>
      </pivotArea>
    </chartFormat>
    <chartFormat chart="36" format="34" series="1">
      <pivotArea type="data" outline="0" fieldPosition="0">
        <references count="2">
          <reference field="4294967294" count="1" selected="0">
            <x v="0"/>
          </reference>
          <reference field="8" count="1" selected="0">
            <x v="108"/>
          </reference>
        </references>
      </pivotArea>
    </chartFormat>
    <chartFormat chart="36" format="35" series="1">
      <pivotArea type="data" outline="0" fieldPosition="0">
        <references count="2">
          <reference field="4294967294" count="1" selected="0">
            <x v="0"/>
          </reference>
          <reference field="8" count="1" selected="0">
            <x v="82"/>
          </reference>
        </references>
      </pivotArea>
    </chartFormat>
    <chartFormat chart="36" format="36" series="1">
      <pivotArea type="data" outline="0" fieldPosition="0">
        <references count="2">
          <reference field="4294967294" count="1" selected="0">
            <x v="0"/>
          </reference>
          <reference field="8" count="1" selected="0">
            <x v="7"/>
          </reference>
        </references>
      </pivotArea>
    </chartFormat>
    <chartFormat chart="36" format="37" series="1">
      <pivotArea type="data" outline="0" fieldPosition="0">
        <references count="2">
          <reference field="4294967294" count="1" selected="0">
            <x v="0"/>
          </reference>
          <reference field="8" count="1" selected="0">
            <x v="50"/>
          </reference>
        </references>
      </pivotArea>
    </chartFormat>
    <chartFormat chart="36" format="38" series="1">
      <pivotArea type="data" outline="0" fieldPosition="0">
        <references count="2">
          <reference field="4294967294" count="1" selected="0">
            <x v="0"/>
          </reference>
          <reference field="8" count="1" selected="0">
            <x v="12"/>
          </reference>
        </references>
      </pivotArea>
    </chartFormat>
    <chartFormat chart="36" format="39" series="1">
      <pivotArea type="data" outline="0" fieldPosition="0">
        <references count="2">
          <reference field="4294967294" count="1" selected="0">
            <x v="0"/>
          </reference>
          <reference field="8" count="1" selected="0">
            <x v="122"/>
          </reference>
        </references>
      </pivotArea>
    </chartFormat>
    <chartFormat chart="36" format="40" series="1">
      <pivotArea type="data" outline="0" fieldPosition="0">
        <references count="2">
          <reference field="4294967294" count="1" selected="0">
            <x v="0"/>
          </reference>
          <reference field="8" count="1" selected="0">
            <x v="95"/>
          </reference>
        </references>
      </pivotArea>
    </chartFormat>
    <chartFormat chart="36" format="41" series="1">
      <pivotArea type="data" outline="0" fieldPosition="0">
        <references count="2">
          <reference field="4294967294" count="1" selected="0">
            <x v="0"/>
          </reference>
          <reference field="8" count="1" selected="0">
            <x v="58"/>
          </reference>
        </references>
      </pivotArea>
    </chartFormat>
    <chartFormat chart="36" format="42" series="1">
      <pivotArea type="data" outline="0" fieldPosition="0">
        <references count="2">
          <reference field="4294967294" count="1" selected="0">
            <x v="0"/>
          </reference>
          <reference field="8" count="1" selected="0">
            <x v="22"/>
          </reference>
        </references>
      </pivotArea>
    </chartFormat>
    <chartFormat chart="36" format="43" series="1">
      <pivotArea type="data" outline="0" fieldPosition="0">
        <references count="2">
          <reference field="4294967294" count="1" selected="0">
            <x v="0"/>
          </reference>
          <reference field="8" count="1" selected="0">
            <x v="9"/>
          </reference>
        </references>
      </pivotArea>
    </chartFormat>
    <chartFormat chart="36" format="44" series="1">
      <pivotArea type="data" outline="0" fieldPosition="0">
        <references count="2">
          <reference field="4294967294" count="1" selected="0">
            <x v="0"/>
          </reference>
          <reference field="8" count="1" selected="0">
            <x v="43"/>
          </reference>
        </references>
      </pivotArea>
    </chartFormat>
    <chartFormat chart="36" format="45" series="1">
      <pivotArea type="data" outline="0" fieldPosition="0">
        <references count="2">
          <reference field="4294967294" count="1" selected="0">
            <x v="0"/>
          </reference>
          <reference field="8" count="1" selected="0">
            <x v="57"/>
          </reference>
        </references>
      </pivotArea>
    </chartFormat>
    <chartFormat chart="36" format="46" series="1">
      <pivotArea type="data" outline="0" fieldPosition="0">
        <references count="2">
          <reference field="4294967294" count="1" selected="0">
            <x v="0"/>
          </reference>
          <reference field="8" count="1" selected="0">
            <x v="65"/>
          </reference>
        </references>
      </pivotArea>
    </chartFormat>
    <chartFormat chart="36" format="47" series="1">
      <pivotArea type="data" outline="0" fieldPosition="0">
        <references count="2">
          <reference field="4294967294" count="1" selected="0">
            <x v="0"/>
          </reference>
          <reference field="8" count="1" selected="0">
            <x v="55"/>
          </reference>
        </references>
      </pivotArea>
    </chartFormat>
    <chartFormat chart="36" format="48" series="1">
      <pivotArea type="data" outline="0" fieldPosition="0">
        <references count="2">
          <reference field="4294967294" count="1" selected="0">
            <x v="0"/>
          </reference>
          <reference field="8" count="1" selected="0">
            <x v="59"/>
          </reference>
        </references>
      </pivotArea>
    </chartFormat>
    <chartFormat chart="36" format="49" series="1">
      <pivotArea type="data" outline="0" fieldPosition="0">
        <references count="2">
          <reference field="4294967294" count="1" selected="0">
            <x v="0"/>
          </reference>
          <reference field="8" count="1" selected="0">
            <x v="64"/>
          </reference>
        </references>
      </pivotArea>
    </chartFormat>
    <chartFormat chart="36" format="50" series="1">
      <pivotArea type="data" outline="0" fieldPosition="0">
        <references count="2">
          <reference field="4294967294" count="1" selected="0">
            <x v="0"/>
          </reference>
          <reference field="8" count="1" selected="0">
            <x v="31"/>
          </reference>
        </references>
      </pivotArea>
    </chartFormat>
    <chartFormat chart="36" format="51" series="1">
      <pivotArea type="data" outline="0" fieldPosition="0">
        <references count="2">
          <reference field="4294967294" count="1" selected="0">
            <x v="0"/>
          </reference>
          <reference field="8" count="1" selected="0">
            <x v="128"/>
          </reference>
        </references>
      </pivotArea>
    </chartFormat>
    <chartFormat chart="36" format="52" series="1">
      <pivotArea type="data" outline="0" fieldPosition="0">
        <references count="2">
          <reference field="4294967294" count="1" selected="0">
            <x v="0"/>
          </reference>
          <reference field="8" count="1" selected="0">
            <x v="6"/>
          </reference>
        </references>
      </pivotArea>
    </chartFormat>
    <chartFormat chart="36" format="53" series="1">
      <pivotArea type="data" outline="0" fieldPosition="0">
        <references count="2">
          <reference field="4294967294" count="1" selected="0">
            <x v="0"/>
          </reference>
          <reference field="8" count="1" selected="0">
            <x v="115"/>
          </reference>
        </references>
      </pivotArea>
    </chartFormat>
    <chartFormat chart="36" format="54" series="1">
      <pivotArea type="data" outline="0" fieldPosition="0">
        <references count="2">
          <reference field="4294967294" count="1" selected="0">
            <x v="0"/>
          </reference>
          <reference field="8" count="1" selected="0">
            <x v="19"/>
          </reference>
        </references>
      </pivotArea>
    </chartFormat>
    <chartFormat chart="36" format="55" series="1">
      <pivotArea type="data" outline="0" fieldPosition="0">
        <references count="2">
          <reference field="4294967294" count="1" selected="0">
            <x v="0"/>
          </reference>
          <reference field="8" count="1" selected="0">
            <x v="52"/>
          </reference>
        </references>
      </pivotArea>
    </chartFormat>
    <chartFormat chart="36" format="56" series="1">
      <pivotArea type="data" outline="0" fieldPosition="0">
        <references count="2">
          <reference field="4294967294" count="1" selected="0">
            <x v="0"/>
          </reference>
          <reference field="8" count="1" selected="0">
            <x v="48"/>
          </reference>
        </references>
      </pivotArea>
    </chartFormat>
    <chartFormat chart="36" format="57" series="1">
      <pivotArea type="data" outline="0" fieldPosition="0">
        <references count="2">
          <reference field="4294967294" count="1" selected="0">
            <x v="0"/>
          </reference>
          <reference field="8" count="1" selected="0">
            <x v="124"/>
          </reference>
        </references>
      </pivotArea>
    </chartFormat>
    <chartFormat chart="36" format="58" series="1">
      <pivotArea type="data" outline="0" fieldPosition="0">
        <references count="2">
          <reference field="4294967294" count="1" selected="0">
            <x v="0"/>
          </reference>
          <reference field="8" count="1" selected="0">
            <x v="120"/>
          </reference>
        </references>
      </pivotArea>
    </chartFormat>
    <chartFormat chart="36" format="59" series="1">
      <pivotArea type="data" outline="0" fieldPosition="0">
        <references count="2">
          <reference field="4294967294" count="1" selected="0">
            <x v="0"/>
          </reference>
          <reference field="8" count="1" selected="0">
            <x v="27"/>
          </reference>
        </references>
      </pivotArea>
    </chartFormat>
    <chartFormat chart="36" format="60" series="1">
      <pivotArea type="data" outline="0" fieldPosition="0">
        <references count="2">
          <reference field="4294967294" count="1" selected="0">
            <x v="0"/>
          </reference>
          <reference field="8" count="1" selected="0">
            <x v="24"/>
          </reference>
        </references>
      </pivotArea>
    </chartFormat>
    <chartFormat chart="36" format="61" series="1">
      <pivotArea type="data" outline="0" fieldPosition="0">
        <references count="2">
          <reference field="4294967294" count="1" selected="0">
            <x v="0"/>
          </reference>
          <reference field="8" count="1" selected="0">
            <x v="104"/>
          </reference>
        </references>
      </pivotArea>
    </chartFormat>
    <chartFormat chart="36" format="62" series="1">
      <pivotArea type="data" outline="0" fieldPosition="0">
        <references count="2">
          <reference field="4294967294" count="1" selected="0">
            <x v="0"/>
          </reference>
          <reference field="8" count="1" selected="0">
            <x v="5"/>
          </reference>
        </references>
      </pivotArea>
    </chartFormat>
    <chartFormat chart="36" format="63" series="1">
      <pivotArea type="data" outline="0" fieldPosition="0">
        <references count="2">
          <reference field="4294967294" count="1" selected="0">
            <x v="0"/>
          </reference>
          <reference field="8" count="1" selected="0">
            <x v="45"/>
          </reference>
        </references>
      </pivotArea>
    </chartFormat>
    <chartFormat chart="36" format="64" series="1">
      <pivotArea type="data" outline="0" fieldPosition="0">
        <references count="2">
          <reference field="4294967294" count="1" selected="0">
            <x v="0"/>
          </reference>
          <reference field="8" count="1" selected="0">
            <x v="121"/>
          </reference>
        </references>
      </pivotArea>
    </chartFormat>
    <chartFormat chart="36" format="65" series="1">
      <pivotArea type="data" outline="0" fieldPosition="0">
        <references count="2">
          <reference field="4294967294" count="1" selected="0">
            <x v="0"/>
          </reference>
          <reference field="8" count="1" selected="0">
            <x v="98"/>
          </reference>
        </references>
      </pivotArea>
    </chartFormat>
    <chartFormat chart="36" format="66" series="1">
      <pivotArea type="data" outline="0" fieldPosition="0">
        <references count="2">
          <reference field="4294967294" count="1" selected="0">
            <x v="0"/>
          </reference>
          <reference field="8" count="1" selected="0">
            <x v="8"/>
          </reference>
        </references>
      </pivotArea>
    </chartFormat>
    <chartFormat chart="36" format="67" series="1">
      <pivotArea type="data" outline="0" fieldPosition="0">
        <references count="2">
          <reference field="4294967294" count="1" selected="0">
            <x v="0"/>
          </reference>
          <reference field="8" count="1" selected="0">
            <x v="13"/>
          </reference>
        </references>
      </pivotArea>
    </chartFormat>
    <chartFormat chart="36" format="68" series="1">
      <pivotArea type="data" outline="0" fieldPosition="0">
        <references count="2">
          <reference field="4294967294" count="1" selected="0">
            <x v="0"/>
          </reference>
          <reference field="8" count="1" selected="0">
            <x v="61"/>
          </reference>
        </references>
      </pivotArea>
    </chartFormat>
    <chartFormat chart="36" format="69" series="1">
      <pivotArea type="data" outline="0" fieldPosition="0">
        <references count="2">
          <reference field="4294967294" count="1" selected="0">
            <x v="0"/>
          </reference>
          <reference field="8" count="1" selected="0">
            <x v="85"/>
          </reference>
        </references>
      </pivotArea>
    </chartFormat>
    <chartFormat chart="36" format="70" series="1">
      <pivotArea type="data" outline="0" fieldPosition="0">
        <references count="2">
          <reference field="4294967294" count="1" selected="0">
            <x v="0"/>
          </reference>
          <reference field="8" count="1" selected="0">
            <x v="93"/>
          </reference>
        </references>
      </pivotArea>
    </chartFormat>
    <chartFormat chart="36" format="71" series="1">
      <pivotArea type="data" outline="0" fieldPosition="0">
        <references count="2">
          <reference field="4294967294" count="1" selected="0">
            <x v="0"/>
          </reference>
          <reference field="8" count="1" selected="0">
            <x v="125"/>
          </reference>
        </references>
      </pivotArea>
    </chartFormat>
    <chartFormat chart="36" format="72" series="1">
      <pivotArea type="data" outline="0" fieldPosition="0">
        <references count="2">
          <reference field="4294967294" count="1" selected="0">
            <x v="0"/>
          </reference>
          <reference field="8" count="1" selected="0">
            <x v="90"/>
          </reference>
        </references>
      </pivotArea>
    </chartFormat>
    <chartFormat chart="36" format="73" series="1">
      <pivotArea type="data" outline="0" fieldPosition="0">
        <references count="2">
          <reference field="4294967294" count="1" selected="0">
            <x v="0"/>
          </reference>
          <reference field="8" count="1" selected="0">
            <x v="34"/>
          </reference>
        </references>
      </pivotArea>
    </chartFormat>
    <chartFormat chart="36" format="74" series="1">
      <pivotArea type="data" outline="0" fieldPosition="0">
        <references count="2">
          <reference field="4294967294" count="1" selected="0">
            <x v="0"/>
          </reference>
          <reference field="8" count="1" selected="0">
            <x v="21"/>
          </reference>
        </references>
      </pivotArea>
    </chartFormat>
    <chartFormat chart="36" format="75" series="1">
      <pivotArea type="data" outline="0" fieldPosition="0">
        <references count="2">
          <reference field="4294967294" count="1" selected="0">
            <x v="0"/>
          </reference>
          <reference field="8" count="1" selected="0">
            <x v="130"/>
          </reference>
        </references>
      </pivotArea>
    </chartFormat>
    <chartFormat chart="36" format="76" series="1">
      <pivotArea type="data" outline="0" fieldPosition="0">
        <references count="2">
          <reference field="4294967294" count="1" selected="0">
            <x v="0"/>
          </reference>
          <reference field="8" count="1" selected="0">
            <x v="106"/>
          </reference>
        </references>
      </pivotArea>
    </chartFormat>
    <chartFormat chart="36" format="77" series="1">
      <pivotArea type="data" outline="0" fieldPosition="0">
        <references count="2">
          <reference field="4294967294" count="1" selected="0">
            <x v="0"/>
          </reference>
          <reference field="8" count="1" selected="0">
            <x v="53"/>
          </reference>
        </references>
      </pivotArea>
    </chartFormat>
    <chartFormat chart="36" format="78" series="1">
      <pivotArea type="data" outline="0" fieldPosition="0">
        <references count="2">
          <reference field="4294967294" count="1" selected="0">
            <x v="0"/>
          </reference>
          <reference field="8" count="1" selected="0">
            <x v="49"/>
          </reference>
        </references>
      </pivotArea>
    </chartFormat>
    <chartFormat chart="36" format="79" series="1">
      <pivotArea type="data" outline="0" fieldPosition="0">
        <references count="2">
          <reference field="4294967294" count="1" selected="0">
            <x v="0"/>
          </reference>
          <reference field="8" count="1" selected="0">
            <x v="100"/>
          </reference>
        </references>
      </pivotArea>
    </chartFormat>
    <chartFormat chart="36" format="80" series="1">
      <pivotArea type="data" outline="0" fieldPosition="0">
        <references count="2">
          <reference field="4294967294" count="1" selected="0">
            <x v="0"/>
          </reference>
          <reference field="8" count="1" selected="0">
            <x v="132"/>
          </reference>
        </references>
      </pivotArea>
    </chartFormat>
    <chartFormat chart="36" format="81" series="1">
      <pivotArea type="data" outline="0" fieldPosition="0">
        <references count="2">
          <reference field="4294967294" count="1" selected="0">
            <x v="0"/>
          </reference>
          <reference field="8" count="1" selected="0">
            <x v="33"/>
          </reference>
        </references>
      </pivotArea>
    </chartFormat>
    <chartFormat chart="36" format="82" series="1">
      <pivotArea type="data" outline="0" fieldPosition="0">
        <references count="2">
          <reference field="4294967294" count="1" selected="0">
            <x v="0"/>
          </reference>
          <reference field="8" count="1" selected="0">
            <x v="116"/>
          </reference>
        </references>
      </pivotArea>
    </chartFormat>
    <chartFormat chart="36" format="83" series="1">
      <pivotArea type="data" outline="0" fieldPosition="0">
        <references count="2">
          <reference field="4294967294" count="1" selected="0">
            <x v="0"/>
          </reference>
          <reference field="8" count="1" selected="0">
            <x v="73"/>
          </reference>
        </references>
      </pivotArea>
    </chartFormat>
    <chartFormat chart="36" format="84" series="1">
      <pivotArea type="data" outline="0" fieldPosition="0">
        <references count="2">
          <reference field="4294967294" count="1" selected="0">
            <x v="0"/>
          </reference>
          <reference field="8" count="1" selected="0">
            <x v="123"/>
          </reference>
        </references>
      </pivotArea>
    </chartFormat>
    <chartFormat chart="36" format="85" series="1">
      <pivotArea type="data" outline="0" fieldPosition="0">
        <references count="2">
          <reference field="4294967294" count="1" selected="0">
            <x v="0"/>
          </reference>
          <reference field="8" count="1" selected="0">
            <x v="69"/>
          </reference>
        </references>
      </pivotArea>
    </chartFormat>
    <chartFormat chart="36" format="86" series="1">
      <pivotArea type="data" outline="0" fieldPosition="0">
        <references count="2">
          <reference field="4294967294" count="1" selected="0">
            <x v="0"/>
          </reference>
          <reference field="8" count="1" selected="0">
            <x v="97"/>
          </reference>
        </references>
      </pivotArea>
    </chartFormat>
    <chartFormat chart="36" format="87" series="1">
      <pivotArea type="data" outline="0" fieldPosition="0">
        <references count="2">
          <reference field="4294967294" count="1" selected="0">
            <x v="0"/>
          </reference>
          <reference field="8" count="1" selected="0">
            <x v="119"/>
          </reference>
        </references>
      </pivotArea>
    </chartFormat>
    <chartFormat chart="36" format="88" series="1">
      <pivotArea type="data" outline="0" fieldPosition="0">
        <references count="2">
          <reference field="4294967294" count="1" selected="0">
            <x v="0"/>
          </reference>
          <reference field="8" count="1" selected="0">
            <x v="10"/>
          </reference>
        </references>
      </pivotArea>
    </chartFormat>
    <chartFormat chart="36" format="89" series="1">
      <pivotArea type="data" outline="0" fieldPosition="0">
        <references count="2">
          <reference field="4294967294" count="1" selected="0">
            <x v="0"/>
          </reference>
          <reference field="8" count="1" selected="0">
            <x v="54"/>
          </reference>
        </references>
      </pivotArea>
    </chartFormat>
    <chartFormat chart="36" format="90" series="1">
      <pivotArea type="data" outline="0" fieldPosition="0">
        <references count="2">
          <reference field="4294967294" count="1" selected="0">
            <x v="0"/>
          </reference>
          <reference field="8" count="1" selected="0">
            <x v="86"/>
          </reference>
        </references>
      </pivotArea>
    </chartFormat>
    <chartFormat chart="36" format="91" series="1">
      <pivotArea type="data" outline="0" fieldPosition="0">
        <references count="2">
          <reference field="4294967294" count="1" selected="0">
            <x v="0"/>
          </reference>
          <reference field="8" count="1" selected="0">
            <x v="88"/>
          </reference>
        </references>
      </pivotArea>
    </chartFormat>
    <chartFormat chart="36" format="92" series="1">
      <pivotArea type="data" outline="0" fieldPosition="0">
        <references count="2">
          <reference field="4294967294" count="1" selected="0">
            <x v="0"/>
          </reference>
          <reference field="8" count="1" selected="0">
            <x v="36"/>
          </reference>
        </references>
      </pivotArea>
    </chartFormat>
    <chartFormat chart="36" format="93" series="1">
      <pivotArea type="data" outline="0" fieldPosition="0">
        <references count="2">
          <reference field="4294967294" count="1" selected="0">
            <x v="0"/>
          </reference>
          <reference field="8" count="1" selected="0">
            <x v="35"/>
          </reference>
        </references>
      </pivotArea>
    </chartFormat>
    <chartFormat chart="36" format="94" series="1">
      <pivotArea type="data" outline="0" fieldPosition="0">
        <references count="2">
          <reference field="4294967294" count="1" selected="0">
            <x v="0"/>
          </reference>
          <reference field="8" count="1" selected="0">
            <x v="68"/>
          </reference>
        </references>
      </pivotArea>
    </chartFormat>
    <chartFormat chart="36" format="95" series="1">
      <pivotArea type="data" outline="0" fieldPosition="0">
        <references count="2">
          <reference field="4294967294" count="1" selected="0">
            <x v="0"/>
          </reference>
          <reference field="8" count="1" selected="0">
            <x v="127"/>
          </reference>
        </references>
      </pivotArea>
    </chartFormat>
    <chartFormat chart="36" format="96" series="1">
      <pivotArea type="data" outline="0" fieldPosition="0">
        <references count="2">
          <reference field="4294967294" count="1" selected="0">
            <x v="0"/>
          </reference>
          <reference field="8" count="1" selected="0">
            <x v="94"/>
          </reference>
        </references>
      </pivotArea>
    </chartFormat>
    <chartFormat chart="36" format="97" series="1">
      <pivotArea type="data" outline="0" fieldPosition="0">
        <references count="2">
          <reference field="4294967294" count="1" selected="0">
            <x v="0"/>
          </reference>
          <reference field="8" count="1" selected="0">
            <x v="80"/>
          </reference>
        </references>
      </pivotArea>
    </chartFormat>
    <chartFormat chart="36" format="98" series="1">
      <pivotArea type="data" outline="0" fieldPosition="0">
        <references count="2">
          <reference field="4294967294" count="1" selected="0">
            <x v="0"/>
          </reference>
          <reference field="8" count="1" selected="0">
            <x v="3"/>
          </reference>
        </references>
      </pivotArea>
    </chartFormat>
    <chartFormat chart="36" format="99" series="1">
      <pivotArea type="data" outline="0" fieldPosition="0">
        <references count="2">
          <reference field="4294967294" count="1" selected="0">
            <x v="0"/>
          </reference>
          <reference field="8" count="1" selected="0">
            <x v="113"/>
          </reference>
        </references>
      </pivotArea>
    </chartFormat>
    <chartFormat chart="36" format="100" series="1">
      <pivotArea type="data" outline="0" fieldPosition="0">
        <references count="2">
          <reference field="4294967294" count="1" selected="0">
            <x v="0"/>
          </reference>
          <reference field="8" count="1" selected="0">
            <x v="71"/>
          </reference>
        </references>
      </pivotArea>
    </chartFormat>
    <chartFormat chart="36" format="101" series="1">
      <pivotArea type="data" outline="0" fieldPosition="0">
        <references count="2">
          <reference field="4294967294" count="1" selected="0">
            <x v="0"/>
          </reference>
          <reference field="8" count="1" selected="0">
            <x v="78"/>
          </reference>
        </references>
      </pivotArea>
    </chartFormat>
    <chartFormat chart="36" format="102" series="1">
      <pivotArea type="data" outline="0" fieldPosition="0">
        <references count="2">
          <reference field="4294967294" count="1" selected="0">
            <x v="0"/>
          </reference>
          <reference field="8" count="1" selected="0">
            <x v="23"/>
          </reference>
        </references>
      </pivotArea>
    </chartFormat>
    <chartFormat chart="36" format="103" series="1">
      <pivotArea type="data" outline="0" fieldPosition="0">
        <references count="2">
          <reference field="4294967294" count="1" selected="0">
            <x v="0"/>
          </reference>
          <reference field="8" count="1" selected="0">
            <x v="103"/>
          </reference>
        </references>
      </pivotArea>
    </chartFormat>
    <chartFormat chart="36" format="104" series="1">
      <pivotArea type="data" outline="0" fieldPosition="0">
        <references count="2">
          <reference field="4294967294" count="1" selected="0">
            <x v="0"/>
          </reference>
          <reference field="8" count="1" selected="0">
            <x v="47"/>
          </reference>
        </references>
      </pivotArea>
    </chartFormat>
    <chartFormat chart="36" format="105" series="1">
      <pivotArea type="data" outline="0" fieldPosition="0">
        <references count="2">
          <reference field="4294967294" count="1" selected="0">
            <x v="0"/>
          </reference>
          <reference field="8" count="1" selected="0">
            <x v="96"/>
          </reference>
        </references>
      </pivotArea>
    </chartFormat>
    <chartFormat chart="36" format="106" series="1">
      <pivotArea type="data" outline="0" fieldPosition="0">
        <references count="2">
          <reference field="4294967294" count="1" selected="0">
            <x v="0"/>
          </reference>
          <reference field="8" count="1" selected="0">
            <x v="75"/>
          </reference>
        </references>
      </pivotArea>
    </chartFormat>
    <chartFormat chart="36" format="107" series="1">
      <pivotArea type="data" outline="0" fieldPosition="0">
        <references count="2">
          <reference field="4294967294" count="1" selected="0">
            <x v="0"/>
          </reference>
          <reference field="8" count="1" selected="0">
            <x v="107"/>
          </reference>
        </references>
      </pivotArea>
    </chartFormat>
    <chartFormat chart="36" format="108" series="1">
      <pivotArea type="data" outline="0" fieldPosition="0">
        <references count="2">
          <reference field="4294967294" count="1" selected="0">
            <x v="0"/>
          </reference>
          <reference field="8" count="1" selected="0">
            <x v="105"/>
          </reference>
        </references>
      </pivotArea>
    </chartFormat>
    <chartFormat chart="36" format="109" series="1">
      <pivotArea type="data" outline="0" fieldPosition="0">
        <references count="2">
          <reference field="4294967294" count="1" selected="0">
            <x v="0"/>
          </reference>
          <reference field="8" count="1" selected="0">
            <x v="111"/>
          </reference>
        </references>
      </pivotArea>
    </chartFormat>
    <chartFormat chart="36" format="110" series="1">
      <pivotArea type="data" outline="0" fieldPosition="0">
        <references count="2">
          <reference field="4294967294" count="1" selected="0">
            <x v="0"/>
          </reference>
          <reference field="8" count="1" selected="0">
            <x v="77"/>
          </reference>
        </references>
      </pivotArea>
    </chartFormat>
    <chartFormat chart="36" format="111" series="1">
      <pivotArea type="data" outline="0" fieldPosition="0">
        <references count="2">
          <reference field="4294967294" count="1" selected="0">
            <x v="0"/>
          </reference>
          <reference field="8" count="1" selected="0">
            <x v="89"/>
          </reference>
        </references>
      </pivotArea>
    </chartFormat>
    <chartFormat chart="36" format="112" series="1">
      <pivotArea type="data" outline="0" fieldPosition="0">
        <references count="2">
          <reference field="4294967294" count="1" selected="0">
            <x v="0"/>
          </reference>
          <reference field="8" count="1" selected="0">
            <x v="83"/>
          </reference>
        </references>
      </pivotArea>
    </chartFormat>
    <chartFormat chart="36" format="113" series="1">
      <pivotArea type="data" outline="0" fieldPosition="0">
        <references count="2">
          <reference field="4294967294" count="1" selected="0">
            <x v="0"/>
          </reference>
          <reference field="8" count="1" selected="0">
            <x v="11"/>
          </reference>
        </references>
      </pivotArea>
    </chartFormat>
    <chartFormat chart="36" format="114" series="1">
      <pivotArea type="data" outline="0" fieldPosition="0">
        <references count="2">
          <reference field="4294967294" count="1" selected="0">
            <x v="0"/>
          </reference>
          <reference field="8" count="1" selected="0">
            <x v="40"/>
          </reference>
        </references>
      </pivotArea>
    </chartFormat>
    <chartFormat chart="36" format="115" series="1">
      <pivotArea type="data" outline="0" fieldPosition="0">
        <references count="2">
          <reference field="4294967294" count="1" selected="0">
            <x v="0"/>
          </reference>
          <reference field="8" count="1" selected="0">
            <x v="79"/>
          </reference>
        </references>
      </pivotArea>
    </chartFormat>
    <chartFormat chart="36" format="116" series="1">
      <pivotArea type="data" outline="0" fieldPosition="0">
        <references count="2">
          <reference field="4294967294" count="1" selected="0">
            <x v="0"/>
          </reference>
          <reference field="8" count="1" selected="0">
            <x v="102"/>
          </reference>
        </references>
      </pivotArea>
    </chartFormat>
    <chartFormat chart="36" format="117" series="1">
      <pivotArea type="data" outline="0" fieldPosition="0">
        <references count="2">
          <reference field="4294967294" count="1" selected="0">
            <x v="0"/>
          </reference>
          <reference field="8" count="1" selected="0">
            <x v="1"/>
          </reference>
        </references>
      </pivotArea>
    </chartFormat>
    <chartFormat chart="36" format="118" series="1">
      <pivotArea type="data" outline="0" fieldPosition="0">
        <references count="2">
          <reference field="4294967294" count="1" selected="0">
            <x v="0"/>
          </reference>
          <reference field="8" count="1" selected="0">
            <x v="37"/>
          </reference>
        </references>
      </pivotArea>
    </chartFormat>
    <chartFormat chart="36" format="119" series="1">
      <pivotArea type="data" outline="0" fieldPosition="0">
        <references count="2">
          <reference field="4294967294" count="1" selected="0">
            <x v="0"/>
          </reference>
          <reference field="8" count="1" selected="0">
            <x v="29"/>
          </reference>
        </references>
      </pivotArea>
    </chartFormat>
    <chartFormat chart="36" format="120" series="1">
      <pivotArea type="data" outline="0" fieldPosition="0">
        <references count="2">
          <reference field="4294967294" count="1" selected="0">
            <x v="0"/>
          </reference>
          <reference field="8" count="1" selected="0">
            <x v="109"/>
          </reference>
        </references>
      </pivotArea>
    </chartFormat>
    <chartFormat chart="36" format="121" series="1">
      <pivotArea type="data" outline="0" fieldPosition="0">
        <references count="2">
          <reference field="4294967294" count="1" selected="0">
            <x v="0"/>
          </reference>
          <reference field="8" count="1" selected="0">
            <x v="30"/>
          </reference>
        </references>
      </pivotArea>
    </chartFormat>
    <chartFormat chart="36" format="122" series="1">
      <pivotArea type="data" outline="0" fieldPosition="0">
        <references count="2">
          <reference field="4294967294" count="1" selected="0">
            <x v="0"/>
          </reference>
          <reference field="8" count="1" selected="0">
            <x v="17"/>
          </reference>
        </references>
      </pivotArea>
    </chartFormat>
    <chartFormat chart="36" format="123" series="1">
      <pivotArea type="data" outline="0" fieldPosition="0">
        <references count="2">
          <reference field="4294967294" count="1" selected="0">
            <x v="0"/>
          </reference>
          <reference field="8" count="1" selected="0">
            <x v="51"/>
          </reference>
        </references>
      </pivotArea>
    </chartFormat>
    <chartFormat chart="36" format="124" series="1">
      <pivotArea type="data" outline="0" fieldPosition="0">
        <references count="2">
          <reference field="4294967294" count="1" selected="0">
            <x v="0"/>
          </reference>
          <reference field="8" count="1" selected="0">
            <x v="38"/>
          </reference>
        </references>
      </pivotArea>
    </chartFormat>
    <chartFormat chart="36" format="125" series="1">
      <pivotArea type="data" outline="0" fieldPosition="0">
        <references count="2">
          <reference field="4294967294" count="1" selected="0">
            <x v="0"/>
          </reference>
          <reference field="8" count="1" selected="0">
            <x v="56"/>
          </reference>
        </references>
      </pivotArea>
    </chartFormat>
    <chartFormat chart="36" format="126" series="1">
      <pivotArea type="data" outline="0" fieldPosition="0">
        <references count="2">
          <reference field="4294967294" count="1" selected="0">
            <x v="0"/>
          </reference>
          <reference field="8" count="1" selected="0">
            <x v="26"/>
          </reference>
        </references>
      </pivotArea>
    </chartFormat>
    <chartFormat chart="36" format="127" series="1">
      <pivotArea type="data" outline="0" fieldPosition="0">
        <references count="2">
          <reference field="4294967294" count="1" selected="0">
            <x v="0"/>
          </reference>
          <reference field="8" count="1" selected="0">
            <x v="126"/>
          </reference>
        </references>
      </pivotArea>
    </chartFormat>
    <chartFormat chart="36" format="128" series="1">
      <pivotArea type="data" outline="0" fieldPosition="0">
        <references count="2">
          <reference field="4294967294" count="1" selected="0">
            <x v="0"/>
          </reference>
          <reference field="8" count="1" selected="0">
            <x v="117"/>
          </reference>
        </references>
      </pivotArea>
    </chartFormat>
    <chartFormat chart="36" format="129" series="1">
      <pivotArea type="data" outline="0" fieldPosition="0">
        <references count="2">
          <reference field="4294967294" count="1" selected="0">
            <x v="0"/>
          </reference>
          <reference field="8" count="1" selected="0">
            <x v="60"/>
          </reference>
        </references>
      </pivotArea>
    </chartFormat>
    <chartFormat chart="36" format="130" series="1">
      <pivotArea type="data" outline="0" fieldPosition="0">
        <references count="2">
          <reference field="4294967294" count="1" selected="0">
            <x v="0"/>
          </reference>
          <reference field="8" count="1" selected="0">
            <x v="44"/>
          </reference>
        </references>
      </pivotArea>
    </chartFormat>
    <chartFormat chart="36" format="131" series="1">
      <pivotArea type="data" outline="0" fieldPosition="0">
        <references count="2">
          <reference field="4294967294" count="1" selected="0">
            <x v="0"/>
          </reference>
          <reference field="8" count="1" selected="0">
            <x v="87"/>
          </reference>
        </references>
      </pivotArea>
    </chartFormat>
    <chartFormat chart="36" format="132" series="1">
      <pivotArea type="data" outline="0" fieldPosition="0">
        <references count="2">
          <reference field="4294967294" count="1" selected="0">
            <x v="0"/>
          </reference>
          <reference field="8" count="1" selected="0">
            <x v="66"/>
          </reference>
        </references>
      </pivotArea>
    </chartFormat>
    <chartFormat chart="36" format="133" series="1">
      <pivotArea type="data" outline="0" fieldPosition="0">
        <references count="2">
          <reference field="4294967294" count="1" selected="0">
            <x v="0"/>
          </reference>
          <reference field="8" count="1" selected="0">
            <x v="8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9CD1E-DF3F-6C4A-9257-C0A7EB0AACE2}" name="PivotTable19"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113:H119" firstHeaderRow="0" firstDataRow="1" firstDataCol="3"/>
  <pivotFields count="18">
    <pivotField dataField="1" compact="0" outline="0" subtotalTop="0" showAll="0" defaultSubtotal="0">
      <items count="427">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s>
    </pivotField>
    <pivotField axis="axisRow" compact="0" numFmtId="164" outline="0" subtotalTop="0" showAll="0" defaultSubtotal="0">
      <items count="14">
        <item x="0"/>
        <item x="1"/>
        <item x="2"/>
        <item x="3"/>
        <item x="4"/>
        <item x="5"/>
        <item x="6"/>
        <item x="7"/>
        <item x="8"/>
        <item x="9"/>
        <item x="10"/>
        <item x="11"/>
        <item x="12"/>
        <item x="13"/>
      </items>
    </pivotField>
    <pivotField compact="0" outline="0" subtotalTop="0" showAll="0" defaultSubtotal="0">
      <items count="7">
        <item x="1"/>
        <item x="3"/>
        <item x="0"/>
        <item x="6"/>
        <item x="2"/>
        <item x="5"/>
        <item x="4"/>
      </items>
    </pivotField>
    <pivotField compact="0" numFmtId="165" outline="0" subtotalTop="0" showAll="0" sortType="ascending"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outline="0" subtotalTop="0" showAll="0" sortType="descending" defaultSubtotal="0">
      <items count="4">
        <item sd="0" x="1"/>
        <item sd="0" x="2"/>
        <item sd="0" x="3"/>
        <item sd="0" x="0"/>
      </items>
    </pivotField>
    <pivotField dataField="1" compact="0" numFmtId="167" outline="0" subtotalTop="0" showAll="0" defaultSubtotal="0">
      <items count="75">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s>
    </pivotField>
    <pivotField dataField="1" compact="0" numFmtId="167" outline="0" subtotalTop="0" showAll="0" defaultSubtotal="0"/>
    <pivotField compact="0" outline="0" subtotalTop="0" showAll="0" defaultSubtotal="0">
      <items count="2">
        <item x="0"/>
        <item x="1"/>
      </items>
    </pivotField>
    <pivotField compact="0" outline="0" subtotalTop="0" showAll="0" defaultSubtotal="0">
      <items count="133">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s>
    </pivotField>
    <pivotField compact="0" outline="0" subtotalTop="0" showAll="0" defaultSubtotal="0">
      <items count="10">
        <item x="6"/>
        <item x="4"/>
        <item x="1"/>
        <item x="7"/>
        <item x="0"/>
        <item x="2"/>
        <item x="5"/>
        <item x="9"/>
        <item x="3"/>
        <item x="8"/>
      </items>
    </pivotField>
    <pivotField axis="axisRow" compact="0" outline="0" subtotalTop="0" showAll="0" defaultSubtotal="0">
      <items count="6">
        <item sd="0" x="0"/>
        <item sd="0" x="1"/>
        <item sd="0" x="2"/>
        <item x="3"/>
        <item x="4"/>
        <item sd="0" x="5"/>
      </items>
    </pivotField>
    <pivotField axis="axisRow" compact="0" outline="0" subtotalTop="0" showAll="0" sortType="ascending" defaultSubtotal="0">
      <items count="7">
        <item sd="0" x="0"/>
        <item sd="0" x="6"/>
        <item sd="0" x="1"/>
        <item sd="0" x="2"/>
        <item sd="0" x="3"/>
        <item sd="0" x="4"/>
        <item sd="0" x="5"/>
      </items>
    </pivotField>
    <pivotField dataField="1" compact="0" outline="0" subtotalTop="0" dragToRow="0" dragToCol="0" dragToPage="0" showAll="0" defaultSubtotal="0"/>
    <pivotField dataField="1" compact="0" outline="0" subtotalTop="0" dragToRow="0" dragToCol="0" dragToPage="0" showAll="0" defaultSubtotal="0"/>
    <pivotField compact="0" outline="0" subtotalTop="0" showAll="0" sortType="ascending" defaultSubtotal="0">
      <items count="26">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3">
    <field x="11"/>
    <field x="10"/>
    <field x="1"/>
  </rowFields>
  <rowItems count="6">
    <i>
      <x v="2"/>
    </i>
    <i>
      <x v="3"/>
    </i>
    <i>
      <x v="4"/>
    </i>
    <i>
      <x v="5"/>
    </i>
    <i>
      <x v="6"/>
    </i>
    <i t="grand">
      <x/>
    </i>
  </rowItems>
  <colFields count="1">
    <field x="-2"/>
  </colFields>
  <colItems count="5">
    <i>
      <x/>
    </i>
    <i i="1">
      <x v="1"/>
    </i>
    <i i="2">
      <x v="2"/>
    </i>
    <i i="3">
      <x v="3"/>
    </i>
    <i i="4">
      <x v="4"/>
    </i>
  </colItems>
  <dataFields count="5">
    <dataField name="Sum of Gross Margin" fld="13" baseField="0" baseItem="0" numFmtId="9"/>
    <dataField name="Sum of revenue" fld="5" baseField="0" baseItem="0" numFmtId="1"/>
    <dataField name="Sum of Gross Profit" fld="12" baseField="0" baseItem="0" numFmtId="1"/>
    <dataField name="Count of product_id" fld="0" subtotal="count" baseField="0" baseItem="0" numFmtId="1"/>
    <dataField name="Sum of cost" fld="6" baseField="0" baseItem="0" numFmtId="1"/>
  </dataFields>
  <formats count="6">
    <format dxfId="65">
      <pivotArea dataOnly="0" labelOnly="1" outline="0" axis="axisValues" fieldPosition="0"/>
    </format>
    <format dxfId="64">
      <pivotArea outline="0" collapsedLevelsAreSubtotals="1" fieldPosition="0"/>
    </format>
    <format dxfId="63">
      <pivotArea outline="0" fieldPosition="0">
        <references count="1">
          <reference field="4294967294" count="1" selected="0">
            <x v="1"/>
          </reference>
        </references>
      </pivotArea>
    </format>
    <format dxfId="62">
      <pivotArea outline="0" fieldPosition="0">
        <references count="1">
          <reference field="4294967294" count="1" selected="0">
            <x v="4"/>
          </reference>
        </references>
      </pivotArea>
    </format>
    <format dxfId="61">
      <pivotArea outline="0" fieldPosition="0">
        <references count="1">
          <reference field="4294967294" count="1" selected="0">
            <x v="2"/>
          </reference>
        </references>
      </pivotArea>
    </format>
    <format dxfId="60">
      <pivotArea outline="0"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126881-5630-704A-AB44-6EEBC19F3B3A}" name="PivotTable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P16:Q39" firstHeaderRow="1" firstDataRow="1" firstDataCol="1"/>
  <pivotFields count="18">
    <pivotField showAll="0"/>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axis="axisRow"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5">
        <item x="0"/>
        <item x="3"/>
        <item x="2"/>
        <item x="1"/>
        <item t="default"/>
      </items>
    </pivotField>
    <pivotField dataField="1" numFmtId="167" showAll="0"/>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 dragToRow="0" dragToCol="0" dragToPage="0" showAll="0" defaultSubtota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14"/>
    <field x="3"/>
  </rowFields>
  <rowItems count="23">
    <i>
      <x v="1"/>
    </i>
    <i>
      <x v="2"/>
    </i>
    <i>
      <x v="3"/>
    </i>
    <i>
      <x v="4"/>
    </i>
    <i>
      <x v="5"/>
    </i>
    <i>
      <x v="6"/>
    </i>
    <i>
      <x v="7"/>
    </i>
    <i>
      <x v="8"/>
    </i>
    <i>
      <x v="9"/>
    </i>
    <i>
      <x v="10"/>
    </i>
    <i>
      <x v="11"/>
    </i>
    <i>
      <x v="12"/>
    </i>
    <i>
      <x v="13"/>
    </i>
    <i>
      <x v="14"/>
    </i>
    <i>
      <x v="15"/>
    </i>
    <i>
      <x v="16"/>
    </i>
    <i>
      <x v="17"/>
    </i>
    <i>
      <x v="18"/>
    </i>
    <i>
      <x v="19"/>
    </i>
    <i>
      <x v="21"/>
    </i>
    <i>
      <x v="22"/>
    </i>
    <i>
      <x v="23"/>
    </i>
    <i>
      <x v="24"/>
    </i>
  </rowItems>
  <colItems count="1">
    <i/>
  </colItems>
  <dataFields count="1">
    <dataField name="Average of revenue" fld="5" subtotal="average" baseField="0" baseItem="0" numFmtId="2"/>
  </dataFields>
  <formats count="4">
    <format dxfId="69">
      <pivotArea dataOnly="0" labelOnly="1" outline="0" axis="axisValues" fieldPosition="0"/>
    </format>
    <format dxfId="68">
      <pivotArea field="14" type="button" dataOnly="0" labelOnly="1" outline="0" axis="axisRow" fieldPosition="0"/>
    </format>
    <format dxfId="67">
      <pivotArea dataOnly="0" labelOnly="1" fieldPosition="0">
        <references count="1">
          <reference field="14" count="23">
            <x v="1"/>
            <x v="2"/>
            <x v="3"/>
            <x v="4"/>
            <x v="5"/>
            <x v="6"/>
            <x v="7"/>
            <x v="8"/>
            <x v="9"/>
            <x v="10"/>
            <x v="11"/>
            <x v="12"/>
            <x v="13"/>
            <x v="14"/>
            <x v="15"/>
            <x v="16"/>
            <x v="17"/>
            <x v="18"/>
            <x v="19"/>
            <x v="21"/>
            <x v="22"/>
            <x v="23"/>
            <x v="24"/>
          </reference>
        </references>
      </pivotArea>
    </format>
    <format dxfId="66">
      <pivotArea outline="0" collapsedLevelsAreSubtotals="1" fieldPosition="0"/>
    </format>
  </formats>
  <chartFormats count="2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4" count="1" selected="0">
            <x v="19"/>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4" count="1" selected="0">
            <x v="19"/>
          </reference>
        </references>
      </pivotArea>
    </chartFormat>
    <chartFormat chart="10" format="6">
      <pivotArea type="data" outline="0" fieldPosition="0">
        <references count="2">
          <reference field="4294967294" count="1" selected="0">
            <x v="0"/>
          </reference>
          <reference field="14" count="1" selected="0">
            <x v="1"/>
          </reference>
        </references>
      </pivotArea>
    </chartFormat>
    <chartFormat chart="10" format="7">
      <pivotArea type="data" outline="0" fieldPosition="0">
        <references count="2">
          <reference field="4294967294" count="1" selected="0">
            <x v="0"/>
          </reference>
          <reference field="14" count="1" selected="0">
            <x v="2"/>
          </reference>
        </references>
      </pivotArea>
    </chartFormat>
    <chartFormat chart="10" format="8">
      <pivotArea type="data" outline="0" fieldPosition="0">
        <references count="2">
          <reference field="4294967294" count="1" selected="0">
            <x v="0"/>
          </reference>
          <reference field="14" count="1" selected="0">
            <x v="3"/>
          </reference>
        </references>
      </pivotArea>
    </chartFormat>
    <chartFormat chart="10" format="9">
      <pivotArea type="data" outline="0" fieldPosition="0">
        <references count="2">
          <reference field="4294967294" count="1" selected="0">
            <x v="0"/>
          </reference>
          <reference field="14" count="1" selected="0">
            <x v="4"/>
          </reference>
        </references>
      </pivotArea>
    </chartFormat>
    <chartFormat chart="10" format="10">
      <pivotArea type="data" outline="0" fieldPosition="0">
        <references count="2">
          <reference field="4294967294" count="1" selected="0">
            <x v="0"/>
          </reference>
          <reference field="14" count="1" selected="0">
            <x v="5"/>
          </reference>
        </references>
      </pivotArea>
    </chartFormat>
    <chartFormat chart="10" format="11">
      <pivotArea type="data" outline="0" fieldPosition="0">
        <references count="2">
          <reference field="4294967294" count="1" selected="0">
            <x v="0"/>
          </reference>
          <reference field="14" count="1" selected="0">
            <x v="6"/>
          </reference>
        </references>
      </pivotArea>
    </chartFormat>
    <chartFormat chart="10" format="12">
      <pivotArea type="data" outline="0" fieldPosition="0">
        <references count="2">
          <reference field="4294967294" count="1" selected="0">
            <x v="0"/>
          </reference>
          <reference field="14" count="1" selected="0">
            <x v="7"/>
          </reference>
        </references>
      </pivotArea>
    </chartFormat>
    <chartFormat chart="10" format="13">
      <pivotArea type="data" outline="0" fieldPosition="0">
        <references count="2">
          <reference field="4294967294" count="1" selected="0">
            <x v="0"/>
          </reference>
          <reference field="14" count="1" selected="0">
            <x v="8"/>
          </reference>
        </references>
      </pivotArea>
    </chartFormat>
    <chartFormat chart="10" format="14">
      <pivotArea type="data" outline="0" fieldPosition="0">
        <references count="2">
          <reference field="4294967294" count="1" selected="0">
            <x v="0"/>
          </reference>
          <reference field="14" count="1" selected="0">
            <x v="9"/>
          </reference>
        </references>
      </pivotArea>
    </chartFormat>
    <chartFormat chart="10" format="15">
      <pivotArea type="data" outline="0" fieldPosition="0">
        <references count="2">
          <reference field="4294967294" count="1" selected="0">
            <x v="0"/>
          </reference>
          <reference field="14" count="1" selected="0">
            <x v="10"/>
          </reference>
        </references>
      </pivotArea>
    </chartFormat>
    <chartFormat chart="10" format="16">
      <pivotArea type="data" outline="0" fieldPosition="0">
        <references count="2">
          <reference field="4294967294" count="1" selected="0">
            <x v="0"/>
          </reference>
          <reference field="14" count="1" selected="0">
            <x v="11"/>
          </reference>
        </references>
      </pivotArea>
    </chartFormat>
    <chartFormat chart="10" format="17">
      <pivotArea type="data" outline="0" fieldPosition="0">
        <references count="2">
          <reference field="4294967294" count="1" selected="0">
            <x v="0"/>
          </reference>
          <reference field="14" count="1" selected="0">
            <x v="12"/>
          </reference>
        </references>
      </pivotArea>
    </chartFormat>
    <chartFormat chart="10" format="18">
      <pivotArea type="data" outline="0" fieldPosition="0">
        <references count="2">
          <reference field="4294967294" count="1" selected="0">
            <x v="0"/>
          </reference>
          <reference field="14" count="1" selected="0">
            <x v="13"/>
          </reference>
        </references>
      </pivotArea>
    </chartFormat>
    <chartFormat chart="10" format="19">
      <pivotArea type="data" outline="0" fieldPosition="0">
        <references count="2">
          <reference field="4294967294" count="1" selected="0">
            <x v="0"/>
          </reference>
          <reference field="14" count="1" selected="0">
            <x v="14"/>
          </reference>
        </references>
      </pivotArea>
    </chartFormat>
    <chartFormat chart="10" format="20">
      <pivotArea type="data" outline="0" fieldPosition="0">
        <references count="2">
          <reference field="4294967294" count="1" selected="0">
            <x v="0"/>
          </reference>
          <reference field="14" count="1" selected="0">
            <x v="15"/>
          </reference>
        </references>
      </pivotArea>
    </chartFormat>
    <chartFormat chart="10" format="21">
      <pivotArea type="data" outline="0" fieldPosition="0">
        <references count="2">
          <reference field="4294967294" count="1" selected="0">
            <x v="0"/>
          </reference>
          <reference field="14" count="1" selected="0">
            <x v="16"/>
          </reference>
        </references>
      </pivotArea>
    </chartFormat>
    <chartFormat chart="10" format="22">
      <pivotArea type="data" outline="0" fieldPosition="0">
        <references count="2">
          <reference field="4294967294" count="1" selected="0">
            <x v="0"/>
          </reference>
          <reference field="14" count="1" selected="0">
            <x v="17"/>
          </reference>
        </references>
      </pivotArea>
    </chartFormat>
    <chartFormat chart="10" format="23">
      <pivotArea type="data" outline="0" fieldPosition="0">
        <references count="2">
          <reference field="4294967294" count="1" selected="0">
            <x v="0"/>
          </reference>
          <reference field="14" count="1" selected="0">
            <x v="18"/>
          </reference>
        </references>
      </pivotArea>
    </chartFormat>
    <chartFormat chart="10" format="24">
      <pivotArea type="data" outline="0" fieldPosition="0">
        <references count="2">
          <reference field="4294967294" count="1" selected="0">
            <x v="0"/>
          </reference>
          <reference field="14" count="1" selected="0">
            <x v="21"/>
          </reference>
        </references>
      </pivotArea>
    </chartFormat>
    <chartFormat chart="10" format="25">
      <pivotArea type="data" outline="0" fieldPosition="0">
        <references count="2">
          <reference field="4294967294" count="1" selected="0">
            <x v="0"/>
          </reference>
          <reference field="14" count="1" selected="0">
            <x v="22"/>
          </reference>
        </references>
      </pivotArea>
    </chartFormat>
    <chartFormat chart="10" format="26">
      <pivotArea type="data" outline="0" fieldPosition="0">
        <references count="2">
          <reference field="4294967294" count="1" selected="0">
            <x v="0"/>
          </reference>
          <reference field="14" count="1" selected="0">
            <x v="23"/>
          </reference>
        </references>
      </pivotArea>
    </chartFormat>
    <chartFormat chart="10" format="27">
      <pivotArea type="data" outline="0" fieldPosition="0">
        <references count="2">
          <reference field="4294967294" count="1" selected="0">
            <x v="0"/>
          </reference>
          <reference field="14"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A5E09B-9687-9144-A10D-F33F736D2EF1}"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16:G23" firstHeaderRow="1" firstDataRow="1" firstDataCol="1"/>
  <pivotFields count="18">
    <pivotField showAll="0"/>
    <pivotField numFmtId="164" showAll="0">
      <items count="15">
        <item x="0"/>
        <item x="1"/>
        <item x="2"/>
        <item x="3"/>
        <item x="4"/>
        <item x="5"/>
        <item x="6"/>
        <item x="7"/>
        <item x="8"/>
        <item x="9"/>
        <item x="10"/>
        <item x="11"/>
        <item x="12"/>
        <item x="13"/>
        <item t="default"/>
      </items>
    </pivotField>
    <pivotField axis="axisRow" showAll="0">
      <items count="8">
        <item x="1"/>
        <item x="3"/>
        <item x="0"/>
        <item x="6"/>
        <item x="2"/>
        <item x="5"/>
        <item x="4"/>
        <item t="default"/>
      </items>
    </pivotField>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numFmtId="167" showAll="0"/>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 dragToRow="0" dragToCol="0" dragToPage="0" showAll="0" defaultSubtotal="0"/>
    <pivotField dragToRow="0" dragToCol="0" dragToPage="0"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2"/>
    </i>
    <i>
      <x v="3"/>
    </i>
    <i>
      <x v="4"/>
    </i>
    <i>
      <x v="5"/>
    </i>
    <i>
      <x v="6"/>
    </i>
  </rowItems>
  <colItems count="1">
    <i/>
  </colItems>
  <dataFields count="1">
    <dataField name="Average of revenue" fld="5" subtotal="average" baseField="0" baseItem="0" numFmtId="166"/>
  </dataFields>
  <formats count="2">
    <format dxfId="71">
      <pivotArea outline="0" collapsedLevelsAreSubtotals="1" fieldPosition="0"/>
    </format>
    <format dxfId="70">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C527E-D8C7-4748-8BA1-D068E7DAA792}" name="PivotTable9"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A43:K50" firstHeaderRow="1" firstDataRow="2"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showAll="0"/>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axis="axisCol"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axis="axisRow" showAll="0" defaultSubtotal="0">
      <items count="7">
        <item sd="0" x="0"/>
        <item x="1"/>
        <item x="2"/>
        <item x="3"/>
        <item x="4"/>
        <item sd="0" x="5"/>
        <item sd="0" x="6"/>
      </items>
    </pivotField>
    <pivotField dragToRow="0" dragToCol="0" dragToPage="0" showAll="0" defaultSubtotal="0"/>
    <pivotField dataField="1"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6">
    <i>
      <x v="1"/>
    </i>
    <i>
      <x v="2"/>
    </i>
    <i>
      <x v="3"/>
    </i>
    <i>
      <x v="4"/>
    </i>
    <i>
      <x v="5"/>
    </i>
    <i t="grand">
      <x/>
    </i>
  </rowItems>
  <colFields count="1">
    <field x="9"/>
  </colFields>
  <colItems count="10">
    <i>
      <x/>
    </i>
    <i>
      <x v="1"/>
    </i>
    <i>
      <x v="2"/>
    </i>
    <i>
      <x v="3"/>
    </i>
    <i>
      <x v="4"/>
    </i>
    <i>
      <x v="5"/>
    </i>
    <i>
      <x v="6"/>
    </i>
    <i>
      <x v="7"/>
    </i>
    <i>
      <x v="8"/>
    </i>
    <i>
      <x v="9"/>
    </i>
  </colItems>
  <dataFields count="1">
    <dataField name="GrossMargin" fld="13" baseField="0" baseItem="0" numFmtId="9"/>
  </dataFields>
  <formats count="2">
    <format dxfId="73">
      <pivotArea dataOnly="0" labelOnly="1" outline="0" axis="axisValues" fieldPosition="0"/>
    </format>
    <format dxfId="72">
      <pivotArea outline="0" collapsedLevelsAreSubtotals="1" fieldPosition="0"/>
    </format>
  </formats>
  <chartFormats count="33">
    <chartFormat chart="13" format="10" series="1">
      <pivotArea type="data" outline="0" fieldPosition="0">
        <references count="1">
          <reference field="4294967294" count="1" selected="0">
            <x v="0"/>
          </reference>
        </references>
      </pivotArea>
    </chartFormat>
    <chartFormat chart="13" format="12" series="1">
      <pivotArea type="data" outline="0" fieldPosition="0">
        <references count="2">
          <reference field="4294967294" count="1" selected="0">
            <x v="0"/>
          </reference>
          <reference field="9" count="1" selected="0">
            <x v="1"/>
          </reference>
        </references>
      </pivotArea>
    </chartFormat>
    <chartFormat chart="13" format="13" series="1">
      <pivotArea type="data" outline="0" fieldPosition="0">
        <references count="2">
          <reference field="4294967294" count="1" selected="0">
            <x v="0"/>
          </reference>
          <reference field="9" count="1" selected="0">
            <x v="2"/>
          </reference>
        </references>
      </pivotArea>
    </chartFormat>
    <chartFormat chart="13" format="14" series="1">
      <pivotArea type="data" outline="0" fieldPosition="0">
        <references count="2">
          <reference field="4294967294" count="1" selected="0">
            <x v="0"/>
          </reference>
          <reference field="9" count="1" selected="0">
            <x v="3"/>
          </reference>
        </references>
      </pivotArea>
    </chartFormat>
    <chartFormat chart="13" format="15" series="1">
      <pivotArea type="data" outline="0" fieldPosition="0">
        <references count="2">
          <reference field="4294967294" count="1" selected="0">
            <x v="0"/>
          </reference>
          <reference field="9" count="1" selected="0">
            <x v="4"/>
          </reference>
        </references>
      </pivotArea>
    </chartFormat>
    <chartFormat chart="13" format="16" series="1">
      <pivotArea type="data" outline="0" fieldPosition="0">
        <references count="2">
          <reference field="4294967294" count="1" selected="0">
            <x v="0"/>
          </reference>
          <reference field="9" count="1" selected="0">
            <x v="5"/>
          </reference>
        </references>
      </pivotArea>
    </chartFormat>
    <chartFormat chart="13" format="17" series="1">
      <pivotArea type="data" outline="0" fieldPosition="0">
        <references count="2">
          <reference field="4294967294" count="1" selected="0">
            <x v="0"/>
          </reference>
          <reference field="9" count="1" selected="0">
            <x v="6"/>
          </reference>
        </references>
      </pivotArea>
    </chartFormat>
    <chartFormat chart="13" format="18" series="1">
      <pivotArea type="data" outline="0" fieldPosition="0">
        <references count="2">
          <reference field="4294967294" count="1" selected="0">
            <x v="0"/>
          </reference>
          <reference field="9" count="1" selected="0">
            <x v="7"/>
          </reference>
        </references>
      </pivotArea>
    </chartFormat>
    <chartFormat chart="13" format="19" series="1">
      <pivotArea type="data" outline="0" fieldPosition="0">
        <references count="2">
          <reference field="4294967294" count="1" selected="0">
            <x v="0"/>
          </reference>
          <reference field="9" count="1" selected="0">
            <x v="8"/>
          </reference>
        </references>
      </pivotArea>
    </chartFormat>
    <chartFormat chart="13" format="20" series="1">
      <pivotArea type="data" outline="0" fieldPosition="0">
        <references count="2">
          <reference field="4294967294" count="1" selected="0">
            <x v="0"/>
          </reference>
          <reference field="9" count="1" selected="0">
            <x v="9"/>
          </reference>
        </references>
      </pivotArea>
    </chartFormat>
    <chartFormat chart="18" format="31" series="1">
      <pivotArea type="data" outline="0" fieldPosition="0">
        <references count="2">
          <reference field="4294967294" count="1" selected="0">
            <x v="0"/>
          </reference>
          <reference field="9" count="1" selected="0">
            <x v="0"/>
          </reference>
        </references>
      </pivotArea>
    </chartFormat>
    <chartFormat chart="18" format="32" series="1">
      <pivotArea type="data" outline="0" fieldPosition="0">
        <references count="2">
          <reference field="4294967294" count="1" selected="0">
            <x v="0"/>
          </reference>
          <reference field="9" count="1" selected="0">
            <x v="1"/>
          </reference>
        </references>
      </pivotArea>
    </chartFormat>
    <chartFormat chart="18" format="33" series="1">
      <pivotArea type="data" outline="0" fieldPosition="0">
        <references count="2">
          <reference field="4294967294" count="1" selected="0">
            <x v="0"/>
          </reference>
          <reference field="9" count="1" selected="0">
            <x v="2"/>
          </reference>
        </references>
      </pivotArea>
    </chartFormat>
    <chartFormat chart="18" format="34" series="1">
      <pivotArea type="data" outline="0" fieldPosition="0">
        <references count="2">
          <reference field="4294967294" count="1" selected="0">
            <x v="0"/>
          </reference>
          <reference field="9" count="1" selected="0">
            <x v="3"/>
          </reference>
        </references>
      </pivotArea>
    </chartFormat>
    <chartFormat chart="18" format="35" series="1">
      <pivotArea type="data" outline="0" fieldPosition="0">
        <references count="2">
          <reference field="4294967294" count="1" selected="0">
            <x v="0"/>
          </reference>
          <reference field="9" count="1" selected="0">
            <x v="4"/>
          </reference>
        </references>
      </pivotArea>
    </chartFormat>
    <chartFormat chart="18" format="36" series="1">
      <pivotArea type="data" outline="0" fieldPosition="0">
        <references count="2">
          <reference field="4294967294" count="1" selected="0">
            <x v="0"/>
          </reference>
          <reference field="9" count="1" selected="0">
            <x v="5"/>
          </reference>
        </references>
      </pivotArea>
    </chartFormat>
    <chartFormat chart="18" format="37" series="1">
      <pivotArea type="data" outline="0" fieldPosition="0">
        <references count="2">
          <reference field="4294967294" count="1" selected="0">
            <x v="0"/>
          </reference>
          <reference field="9" count="1" selected="0">
            <x v="6"/>
          </reference>
        </references>
      </pivotArea>
    </chartFormat>
    <chartFormat chart="18" format="38" series="1">
      <pivotArea type="data" outline="0" fieldPosition="0">
        <references count="2">
          <reference field="4294967294" count="1" selected="0">
            <x v="0"/>
          </reference>
          <reference field="9" count="1" selected="0">
            <x v="7"/>
          </reference>
        </references>
      </pivotArea>
    </chartFormat>
    <chartFormat chart="18" format="39" series="1">
      <pivotArea type="data" outline="0" fieldPosition="0">
        <references count="2">
          <reference field="4294967294" count="1" selected="0">
            <x v="0"/>
          </reference>
          <reference field="9" count="1" selected="0">
            <x v="8"/>
          </reference>
        </references>
      </pivotArea>
    </chartFormat>
    <chartFormat chart="18" format="40" series="1">
      <pivotArea type="data" outline="0" fieldPosition="0">
        <references count="2">
          <reference field="4294967294" count="1" selected="0">
            <x v="0"/>
          </reference>
          <reference field="9" count="1" selected="0">
            <x v="9"/>
          </reference>
        </references>
      </pivotArea>
    </chartFormat>
    <chartFormat chart="13" format="21" series="1">
      <pivotArea type="data" outline="0" fieldPosition="0">
        <references count="2">
          <reference field="4294967294" count="1" selected="0">
            <x v="0"/>
          </reference>
          <reference field="9" count="1" selected="0">
            <x v="0"/>
          </reference>
        </references>
      </pivotArea>
    </chartFormat>
    <chartFormat chart="18" format="41" series="1">
      <pivotArea type="data" outline="0" fieldPosition="0">
        <references count="1">
          <reference field="4294967294" count="1" selected="0">
            <x v="0"/>
          </reference>
        </references>
      </pivotArea>
    </chartFormat>
    <chartFormat chart="21" format="32" series="1">
      <pivotArea type="data" outline="0" fieldPosition="0">
        <references count="2">
          <reference field="4294967294" count="1" selected="0">
            <x v="0"/>
          </reference>
          <reference field="9" count="1" selected="0">
            <x v="0"/>
          </reference>
        </references>
      </pivotArea>
    </chartFormat>
    <chartFormat chart="21" format="33" series="1">
      <pivotArea type="data" outline="0" fieldPosition="0">
        <references count="2">
          <reference field="4294967294" count="1" selected="0">
            <x v="0"/>
          </reference>
          <reference field="9" count="1" selected="0">
            <x v="1"/>
          </reference>
        </references>
      </pivotArea>
    </chartFormat>
    <chartFormat chart="21" format="34" series="1">
      <pivotArea type="data" outline="0" fieldPosition="0">
        <references count="2">
          <reference field="4294967294" count="1" selected="0">
            <x v="0"/>
          </reference>
          <reference field="9" count="1" selected="0">
            <x v="2"/>
          </reference>
        </references>
      </pivotArea>
    </chartFormat>
    <chartFormat chart="21" format="35" series="1">
      <pivotArea type="data" outline="0" fieldPosition="0">
        <references count="2">
          <reference field="4294967294" count="1" selected="0">
            <x v="0"/>
          </reference>
          <reference field="9" count="1" selected="0">
            <x v="3"/>
          </reference>
        </references>
      </pivotArea>
    </chartFormat>
    <chartFormat chart="21" format="36" series="1">
      <pivotArea type="data" outline="0" fieldPosition="0">
        <references count="2">
          <reference field="4294967294" count="1" selected="0">
            <x v="0"/>
          </reference>
          <reference field="9" count="1" selected="0">
            <x v="4"/>
          </reference>
        </references>
      </pivotArea>
    </chartFormat>
    <chartFormat chart="21" format="37" series="1">
      <pivotArea type="data" outline="0" fieldPosition="0">
        <references count="2">
          <reference field="4294967294" count="1" selected="0">
            <x v="0"/>
          </reference>
          <reference field="9" count="1" selected="0">
            <x v="5"/>
          </reference>
        </references>
      </pivotArea>
    </chartFormat>
    <chartFormat chart="21" format="38" series="1">
      <pivotArea type="data" outline="0" fieldPosition="0">
        <references count="2">
          <reference field="4294967294" count="1" selected="0">
            <x v="0"/>
          </reference>
          <reference field="9" count="1" selected="0">
            <x v="6"/>
          </reference>
        </references>
      </pivotArea>
    </chartFormat>
    <chartFormat chart="21" format="39" series="1">
      <pivotArea type="data" outline="0" fieldPosition="0">
        <references count="2">
          <reference field="4294967294" count="1" selected="0">
            <x v="0"/>
          </reference>
          <reference field="9" count="1" selected="0">
            <x v="7"/>
          </reference>
        </references>
      </pivotArea>
    </chartFormat>
    <chartFormat chart="21" format="40" series="1">
      <pivotArea type="data" outline="0" fieldPosition="0">
        <references count="2">
          <reference field="4294967294" count="1" selected="0">
            <x v="0"/>
          </reference>
          <reference field="9" count="1" selected="0">
            <x v="8"/>
          </reference>
        </references>
      </pivotArea>
    </chartFormat>
    <chartFormat chart="21" format="41" series="1">
      <pivotArea type="data" outline="0" fieldPosition="0">
        <references count="2">
          <reference field="4294967294" count="1" selected="0">
            <x v="0"/>
          </reference>
          <reference field="9" count="1" selected="0">
            <x v="9"/>
          </reference>
        </references>
      </pivotArea>
    </chartFormat>
    <chartFormat chart="21"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D9AF92-F55E-C549-AB44-71BA62917FCF}" name="PivotTable17"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N71:X78" firstHeaderRow="1" firstDataRow="2"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dataField="1" showAll="0">
      <items count="3">
        <item x="0"/>
        <item x="1"/>
        <item t="default"/>
      </items>
    </pivotField>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axis="axisCol" showAll="0">
      <items count="11">
        <item x="6"/>
        <item x="4"/>
        <item x="1"/>
        <item x="7"/>
        <item x="0"/>
        <item x="2"/>
        <item x="5"/>
        <item x="9"/>
        <item x="3"/>
        <item x="8"/>
        <item t="default"/>
      </items>
    </pivotField>
    <pivotField showAll="0" defaultSubtotal="0">
      <items count="6">
        <item sd="0" x="0"/>
        <item x="1"/>
        <item x="2"/>
        <item x="3"/>
        <item x="4"/>
        <item sd="0" x="5"/>
      </items>
    </pivotField>
    <pivotField axis="axisRow" showAll="0" sortType="ascending" defaultSubtotal="0">
      <items count="7">
        <item sd="0" x="0"/>
        <item sd="0" x="6"/>
        <item x="1"/>
        <item x="2"/>
        <item x="3"/>
        <item x="4"/>
        <item x="5"/>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6">
    <i>
      <x v="2"/>
    </i>
    <i>
      <x v="3"/>
    </i>
    <i>
      <x v="4"/>
    </i>
    <i>
      <x v="5"/>
    </i>
    <i>
      <x v="6"/>
    </i>
    <i t="grand">
      <x/>
    </i>
  </rowItems>
  <colFields count="1">
    <field x="9"/>
  </colFields>
  <colItems count="10">
    <i>
      <x/>
    </i>
    <i>
      <x v="1"/>
    </i>
    <i>
      <x v="2"/>
    </i>
    <i>
      <x v="3"/>
    </i>
    <i>
      <x v="4"/>
    </i>
    <i>
      <x v="5"/>
    </i>
    <i>
      <x v="6"/>
    </i>
    <i>
      <x v="7"/>
    </i>
    <i>
      <x v="8"/>
    </i>
    <i>
      <x v="9"/>
    </i>
  </colItems>
  <dataFields count="1">
    <dataField name="Count of discount" fld="7" subtotal="count" baseField="0" baseItem="0"/>
  </dataFields>
  <formats count="2">
    <format dxfId="75">
      <pivotArea dataOnly="0" labelOnly="1" outline="0" axis="axisValues" fieldPosition="0"/>
    </format>
    <format dxfId="74">
      <pivotArea outline="0" collapsedLevelsAreSubtotals="1" fieldPosition="0"/>
    </format>
  </formats>
  <chartFormats count="26">
    <chartFormat chart="32" format="1" series="1">
      <pivotArea type="data" outline="0" fieldPosition="0">
        <references count="1">
          <reference field="4294967294" count="1" selected="0">
            <x v="0"/>
          </reference>
        </references>
      </pivotArea>
    </chartFormat>
    <chartFormat chart="32" format="134" series="1">
      <pivotArea type="data" outline="0" fieldPosition="0">
        <references count="2">
          <reference field="4294967294" count="1" selected="0">
            <x v="0"/>
          </reference>
          <reference field="11" count="1" selected="0">
            <x v="3"/>
          </reference>
        </references>
      </pivotArea>
    </chartFormat>
    <chartFormat chart="32" format="135" series="1">
      <pivotArea type="data" outline="0" fieldPosition="0">
        <references count="2">
          <reference field="4294967294" count="1" selected="0">
            <x v="0"/>
          </reference>
          <reference field="11" count="1" selected="0">
            <x v="4"/>
          </reference>
        </references>
      </pivotArea>
    </chartFormat>
    <chartFormat chart="32" format="136" series="1">
      <pivotArea type="data" outline="0" fieldPosition="0">
        <references count="2">
          <reference field="4294967294" count="1" selected="0">
            <x v="0"/>
          </reference>
          <reference field="11" count="1" selected="0">
            <x v="5"/>
          </reference>
        </references>
      </pivotArea>
    </chartFormat>
    <chartFormat chart="32" format="137" series="1">
      <pivotArea type="data" outline="0" fieldPosition="0">
        <references count="2">
          <reference field="4294967294" count="1" selected="0">
            <x v="0"/>
          </reference>
          <reference field="11" count="1" selected="0">
            <x v="6"/>
          </reference>
        </references>
      </pivotArea>
    </chartFormat>
    <chartFormat chart="32" format="138" series="1">
      <pivotArea type="data" outline="0" fieldPosition="0">
        <references count="2">
          <reference field="4294967294" count="1" selected="0">
            <x v="0"/>
          </reference>
          <reference field="9" count="1" selected="0">
            <x v="1"/>
          </reference>
        </references>
      </pivotArea>
    </chartFormat>
    <chartFormat chart="32" format="139" series="1">
      <pivotArea type="data" outline="0" fieldPosition="0">
        <references count="2">
          <reference field="4294967294" count="1" selected="0">
            <x v="0"/>
          </reference>
          <reference field="9" count="1" selected="0">
            <x v="2"/>
          </reference>
        </references>
      </pivotArea>
    </chartFormat>
    <chartFormat chart="32" format="140" series="1">
      <pivotArea type="data" outline="0" fieldPosition="0">
        <references count="2">
          <reference field="4294967294" count="1" selected="0">
            <x v="0"/>
          </reference>
          <reference field="9" count="1" selected="0">
            <x v="3"/>
          </reference>
        </references>
      </pivotArea>
    </chartFormat>
    <chartFormat chart="32" format="141" series="1">
      <pivotArea type="data" outline="0" fieldPosition="0">
        <references count="2">
          <reference field="4294967294" count="1" selected="0">
            <x v="0"/>
          </reference>
          <reference field="9" count="1" selected="0">
            <x v="4"/>
          </reference>
        </references>
      </pivotArea>
    </chartFormat>
    <chartFormat chart="32" format="142" series="1">
      <pivotArea type="data" outline="0" fieldPosition="0">
        <references count="2">
          <reference field="4294967294" count="1" selected="0">
            <x v="0"/>
          </reference>
          <reference field="9" count="1" selected="0">
            <x v="5"/>
          </reference>
        </references>
      </pivotArea>
    </chartFormat>
    <chartFormat chart="32" format="143" series="1">
      <pivotArea type="data" outline="0" fieldPosition="0">
        <references count="2">
          <reference field="4294967294" count="1" selected="0">
            <x v="0"/>
          </reference>
          <reference field="9" count="1" selected="0">
            <x v="6"/>
          </reference>
        </references>
      </pivotArea>
    </chartFormat>
    <chartFormat chart="32" format="144" series="1">
      <pivotArea type="data" outline="0" fieldPosition="0">
        <references count="2">
          <reference field="4294967294" count="1" selected="0">
            <x v="0"/>
          </reference>
          <reference field="9" count="1" selected="0">
            <x v="7"/>
          </reference>
        </references>
      </pivotArea>
    </chartFormat>
    <chartFormat chart="32" format="145" series="1">
      <pivotArea type="data" outline="0" fieldPosition="0">
        <references count="2">
          <reference field="4294967294" count="1" selected="0">
            <x v="0"/>
          </reference>
          <reference field="9" count="1" selected="0">
            <x v="8"/>
          </reference>
        </references>
      </pivotArea>
    </chartFormat>
    <chartFormat chart="32" format="146" series="1">
      <pivotArea type="data" outline="0" fieldPosition="0">
        <references count="2">
          <reference field="4294967294" count="1" selected="0">
            <x v="0"/>
          </reference>
          <reference field="9" count="1" selected="0">
            <x v="9"/>
          </reference>
        </references>
      </pivotArea>
    </chartFormat>
    <chartFormat chart="32" format="147" series="1">
      <pivotArea type="data" outline="0" fieldPosition="0">
        <references count="2">
          <reference field="4294967294" count="1" selected="0">
            <x v="0"/>
          </reference>
          <reference field="9" count="1" selected="0">
            <x v="0"/>
          </reference>
        </references>
      </pivotArea>
    </chartFormat>
    <chartFormat chart="35" format="158" series="1">
      <pivotArea type="data" outline="0" fieldPosition="0">
        <references count="2">
          <reference field="4294967294" count="1" selected="0">
            <x v="0"/>
          </reference>
          <reference field="9" count="1" selected="0">
            <x v="0"/>
          </reference>
        </references>
      </pivotArea>
    </chartFormat>
    <chartFormat chart="35" format="159" series="1">
      <pivotArea type="data" outline="0" fieldPosition="0">
        <references count="2">
          <reference field="4294967294" count="1" selected="0">
            <x v="0"/>
          </reference>
          <reference field="9" count="1" selected="0">
            <x v="1"/>
          </reference>
        </references>
      </pivotArea>
    </chartFormat>
    <chartFormat chart="35" format="160" series="1">
      <pivotArea type="data" outline="0" fieldPosition="0">
        <references count="2">
          <reference field="4294967294" count="1" selected="0">
            <x v="0"/>
          </reference>
          <reference field="9" count="1" selected="0">
            <x v="2"/>
          </reference>
        </references>
      </pivotArea>
    </chartFormat>
    <chartFormat chart="35" format="161" series="1">
      <pivotArea type="data" outline="0" fieldPosition="0">
        <references count="2">
          <reference field="4294967294" count="1" selected="0">
            <x v="0"/>
          </reference>
          <reference field="9" count="1" selected="0">
            <x v="3"/>
          </reference>
        </references>
      </pivotArea>
    </chartFormat>
    <chartFormat chart="35" format="162" series="1">
      <pivotArea type="data" outline="0" fieldPosition="0">
        <references count="2">
          <reference field="4294967294" count="1" selected="0">
            <x v="0"/>
          </reference>
          <reference field="9" count="1" selected="0">
            <x v="4"/>
          </reference>
        </references>
      </pivotArea>
    </chartFormat>
    <chartFormat chart="35" format="163" series="1">
      <pivotArea type="data" outline="0" fieldPosition="0">
        <references count="2">
          <reference field="4294967294" count="1" selected="0">
            <x v="0"/>
          </reference>
          <reference field="9" count="1" selected="0">
            <x v="5"/>
          </reference>
        </references>
      </pivotArea>
    </chartFormat>
    <chartFormat chart="35" format="164" series="1">
      <pivotArea type="data" outline="0" fieldPosition="0">
        <references count="2">
          <reference field="4294967294" count="1" selected="0">
            <x v="0"/>
          </reference>
          <reference field="9" count="1" selected="0">
            <x v="6"/>
          </reference>
        </references>
      </pivotArea>
    </chartFormat>
    <chartFormat chart="35" format="165" series="1">
      <pivotArea type="data" outline="0" fieldPosition="0">
        <references count="2">
          <reference field="4294967294" count="1" selected="0">
            <x v="0"/>
          </reference>
          <reference field="9" count="1" selected="0">
            <x v="7"/>
          </reference>
        </references>
      </pivotArea>
    </chartFormat>
    <chartFormat chart="35" format="166" series="1">
      <pivotArea type="data" outline="0" fieldPosition="0">
        <references count="2">
          <reference field="4294967294" count="1" selected="0">
            <x v="0"/>
          </reference>
          <reference field="9" count="1" selected="0">
            <x v="8"/>
          </reference>
        </references>
      </pivotArea>
    </chartFormat>
    <chartFormat chart="35" format="167" series="1">
      <pivotArea type="data" outline="0" fieldPosition="0">
        <references count="2">
          <reference field="4294967294" count="1" selected="0">
            <x v="0"/>
          </reference>
          <reference field="9" count="1" selected="0">
            <x v="9"/>
          </reference>
        </references>
      </pivotArea>
    </chartFormat>
    <chartFormat chart="35" format="16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F65AA1-E5D8-8345-8EAA-ABF293246D82}" name="PivotTable10"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A53:J60" firstHeaderRow="1" firstDataRow="2"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showAll="0"/>
    <pivotField axis="axisCol" showAll="0" measureFilter="1" sortType="descending">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autoSortScope>
        <pivotArea dataOnly="0" outline="0" fieldPosition="0">
          <references count="1">
            <reference field="4294967294" count="1" selected="0">
              <x v="0"/>
            </reference>
          </references>
        </pivotArea>
      </autoSortScope>
    </pivotField>
    <pivotField showAll="0">
      <items count="11">
        <item x="6"/>
        <item x="4"/>
        <item x="1"/>
        <item x="7"/>
        <item x="0"/>
        <item x="2"/>
        <item x="5"/>
        <item x="9"/>
        <item x="3"/>
        <item x="8"/>
        <item t="default"/>
      </items>
    </pivotField>
    <pivotField showAll="0" defaultSubtotal="0">
      <items count="6">
        <item sd="0" x="0"/>
        <item sd="0" x="1"/>
        <item sd="0" x="2"/>
        <item sd="0" x="3"/>
        <item sd="0" x="4"/>
        <item sd="0" x="5"/>
      </items>
    </pivotField>
    <pivotField axis="axisRow" showAll="0" sortType="ascending" defaultSubtotal="0">
      <items count="7">
        <item sd="0" x="0"/>
        <item sd="0" x="6"/>
        <item x="1"/>
        <item x="2"/>
        <item x="3"/>
        <item x="4"/>
        <item sd="0" x="5"/>
      </items>
    </pivotField>
    <pivotField dragToRow="0" dragToCol="0" dragToPage="0" showAll="0" defaultSubtotal="0"/>
    <pivotField dataField="1"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6">
    <i>
      <x v="2"/>
    </i>
    <i>
      <x v="3"/>
    </i>
    <i>
      <x v="4"/>
    </i>
    <i>
      <x v="5"/>
    </i>
    <i>
      <x v="6"/>
    </i>
    <i t="grand">
      <x/>
    </i>
  </rowItems>
  <colFields count="1">
    <field x="8"/>
  </colFields>
  <colItems count="9">
    <i>
      <x v="60"/>
    </i>
    <i>
      <x v="87"/>
    </i>
    <i>
      <x v="16"/>
    </i>
    <i>
      <x v="45"/>
    </i>
    <i>
      <x v="48"/>
    </i>
    <i>
      <x v="107"/>
    </i>
    <i>
      <x v="1"/>
    </i>
    <i>
      <x v="29"/>
    </i>
    <i>
      <x v="70"/>
    </i>
  </colItems>
  <dataFields count="1">
    <dataField name="GrossMargin" fld="13" baseField="0" baseItem="0" numFmtId="9"/>
  </dataFields>
  <formats count="2">
    <format dxfId="77">
      <pivotArea dataOnly="0" labelOnly="1" outline="0" axis="axisValues" fieldPosition="0"/>
    </format>
    <format dxfId="76">
      <pivotArea outline="0" collapsedLevelsAreSubtotals="1" fieldPosition="0"/>
    </format>
  </formats>
  <chartFormats count="275">
    <chartFormat chart="15" format="30"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28" format="0" series="1">
      <pivotArea type="data" outline="0" fieldPosition="0">
        <references count="2">
          <reference field="4294967294" count="1" selected="0">
            <x v="0"/>
          </reference>
          <reference field="8" count="1" selected="0">
            <x v="60"/>
          </reference>
        </references>
      </pivotArea>
    </chartFormat>
    <chartFormat chart="28" format="1" series="1">
      <pivotArea type="data" outline="0" fieldPosition="0">
        <references count="2">
          <reference field="4294967294" count="1" selected="0">
            <x v="0"/>
          </reference>
          <reference field="8" count="1" selected="0">
            <x v="16"/>
          </reference>
        </references>
      </pivotArea>
    </chartFormat>
    <chartFormat chart="28" format="2" series="1">
      <pivotArea type="data" outline="0" fieldPosition="0">
        <references count="2">
          <reference field="4294967294" count="1" selected="0">
            <x v="0"/>
          </reference>
          <reference field="8" count="1" selected="0">
            <x v="87"/>
          </reference>
        </references>
      </pivotArea>
    </chartFormat>
    <chartFormat chart="28" format="3" series="1">
      <pivotArea type="data" outline="0" fieldPosition="0">
        <references count="2">
          <reference field="4294967294" count="1" selected="0">
            <x v="0"/>
          </reference>
          <reference field="8" count="1" selected="0">
            <x v="45"/>
          </reference>
        </references>
      </pivotArea>
    </chartFormat>
    <chartFormat chart="28" format="4" series="1">
      <pivotArea type="data" outline="0" fieldPosition="0">
        <references count="2">
          <reference field="4294967294" count="1" selected="0">
            <x v="0"/>
          </reference>
          <reference field="8" count="1" selected="0">
            <x v="48"/>
          </reference>
        </references>
      </pivotArea>
    </chartFormat>
    <chartFormat chart="28" format="5" series="1">
      <pivotArea type="data" outline="0" fieldPosition="0">
        <references count="2">
          <reference field="4294967294" count="1" selected="0">
            <x v="0"/>
          </reference>
          <reference field="8" count="1" selected="0">
            <x v="107"/>
          </reference>
        </references>
      </pivotArea>
    </chartFormat>
    <chartFormat chart="28" format="6" series="1">
      <pivotArea type="data" outline="0" fieldPosition="0">
        <references count="2">
          <reference field="4294967294" count="1" selected="0">
            <x v="0"/>
          </reference>
          <reference field="8" count="1" selected="0">
            <x v="1"/>
          </reference>
        </references>
      </pivotArea>
    </chartFormat>
    <chartFormat chart="28" format="7" series="1">
      <pivotArea type="data" outline="0" fieldPosition="0">
        <references count="2">
          <reference field="4294967294" count="1" selected="0">
            <x v="0"/>
          </reference>
          <reference field="8" count="1" selected="0">
            <x v="29"/>
          </reference>
        </references>
      </pivotArea>
    </chartFormat>
    <chartFormat chart="28" format="8" series="1">
      <pivotArea type="data" outline="0" fieldPosition="0">
        <references count="2">
          <reference field="4294967294" count="1" selected="0">
            <x v="0"/>
          </reference>
          <reference field="8" count="1" selected="0">
            <x v="70"/>
          </reference>
        </references>
      </pivotArea>
    </chartFormat>
    <chartFormat chart="28" format="9" series="1">
      <pivotArea type="data" outline="0" fieldPosition="0">
        <references count="2">
          <reference field="4294967294" count="1" selected="0">
            <x v="0"/>
          </reference>
          <reference field="8" count="1" selected="0">
            <x v="5"/>
          </reference>
        </references>
      </pivotArea>
    </chartFormat>
    <chartFormat chart="28" format="10" series="1">
      <pivotArea type="data" outline="0" fieldPosition="0">
        <references count="2">
          <reference field="4294967294" count="1" selected="0">
            <x v="0"/>
          </reference>
          <reference field="8" count="1" selected="0">
            <x v="9"/>
          </reference>
        </references>
      </pivotArea>
    </chartFormat>
    <chartFormat chart="28" format="11" series="1">
      <pivotArea type="data" outline="0" fieldPosition="0">
        <references count="2">
          <reference field="4294967294" count="1" selected="0">
            <x v="0"/>
          </reference>
          <reference field="8" count="1" selected="0">
            <x v="28"/>
          </reference>
        </references>
      </pivotArea>
    </chartFormat>
    <chartFormat chart="28" format="12" series="1">
      <pivotArea type="data" outline="0" fieldPosition="0">
        <references count="2">
          <reference field="4294967294" count="1" selected="0">
            <x v="0"/>
          </reference>
          <reference field="8" count="1" selected="0">
            <x v="117"/>
          </reference>
        </references>
      </pivotArea>
    </chartFormat>
    <chartFormat chart="28" format="13" series="1">
      <pivotArea type="data" outline="0" fieldPosition="0">
        <references count="2">
          <reference field="4294967294" count="1" selected="0">
            <x v="0"/>
          </reference>
          <reference field="8" count="1" selected="0">
            <x v="78"/>
          </reference>
        </references>
      </pivotArea>
    </chartFormat>
    <chartFormat chart="28" format="14" series="1">
      <pivotArea type="data" outline="0" fieldPosition="0">
        <references count="2">
          <reference field="4294967294" count="1" selected="0">
            <x v="0"/>
          </reference>
          <reference field="8" count="1" selected="0">
            <x v="79"/>
          </reference>
        </references>
      </pivotArea>
    </chartFormat>
    <chartFormat chart="28" format="15" series="1">
      <pivotArea type="data" outline="0" fieldPosition="0">
        <references count="2">
          <reference field="4294967294" count="1" selected="0">
            <x v="0"/>
          </reference>
          <reference field="8" count="1" selected="0">
            <x v="127"/>
          </reference>
        </references>
      </pivotArea>
    </chartFormat>
    <chartFormat chart="28" format="16" series="1">
      <pivotArea type="data" outline="0" fieldPosition="0">
        <references count="2">
          <reference field="4294967294" count="1" selected="0">
            <x v="0"/>
          </reference>
          <reference field="8" count="1" selected="0">
            <x v="33"/>
          </reference>
        </references>
      </pivotArea>
    </chartFormat>
    <chartFormat chart="28" format="17" series="1">
      <pivotArea type="data" outline="0" fieldPosition="0">
        <references count="2">
          <reference field="4294967294" count="1" selected="0">
            <x v="0"/>
          </reference>
          <reference field="8" count="1" selected="0">
            <x v="68"/>
          </reference>
        </references>
      </pivotArea>
    </chartFormat>
    <chartFormat chart="28" format="18" series="1">
      <pivotArea type="data" outline="0" fieldPosition="0">
        <references count="2">
          <reference field="4294967294" count="1" selected="0">
            <x v="0"/>
          </reference>
          <reference field="8" count="1" selected="0">
            <x v="118"/>
          </reference>
        </references>
      </pivotArea>
    </chartFormat>
    <chartFormat chart="28" format="19" series="1">
      <pivotArea type="data" outline="0" fieldPosition="0">
        <references count="2">
          <reference field="4294967294" count="1" selected="0">
            <x v="0"/>
          </reference>
          <reference field="8" count="1" selected="0">
            <x v="111"/>
          </reference>
        </references>
      </pivotArea>
    </chartFormat>
    <chartFormat chart="28" format="20" series="1">
      <pivotArea type="data" outline="0" fieldPosition="0">
        <references count="2">
          <reference field="4294967294" count="1" selected="0">
            <x v="0"/>
          </reference>
          <reference field="8" count="1" selected="0">
            <x v="115"/>
          </reference>
        </references>
      </pivotArea>
    </chartFormat>
    <chartFormat chart="28" format="21" series="1">
      <pivotArea type="data" outline="0" fieldPosition="0">
        <references count="2">
          <reference field="4294967294" count="1" selected="0">
            <x v="0"/>
          </reference>
          <reference field="8" count="1" selected="0">
            <x v="88"/>
          </reference>
        </references>
      </pivotArea>
    </chartFormat>
    <chartFormat chart="28" format="22" series="1">
      <pivotArea type="data" outline="0" fieldPosition="0">
        <references count="2">
          <reference field="4294967294" count="1" selected="0">
            <x v="0"/>
          </reference>
          <reference field="8" count="1" selected="0">
            <x v="71"/>
          </reference>
        </references>
      </pivotArea>
    </chartFormat>
    <chartFormat chart="28" format="23" series="1">
      <pivotArea type="data" outline="0" fieldPosition="0">
        <references count="2">
          <reference field="4294967294" count="1" selected="0">
            <x v="0"/>
          </reference>
          <reference field="8" count="1" selected="0">
            <x v="130"/>
          </reference>
        </references>
      </pivotArea>
    </chartFormat>
    <chartFormat chart="28" format="24" series="1">
      <pivotArea type="data" outline="0" fieldPosition="0">
        <references count="2">
          <reference field="4294967294" count="1" selected="0">
            <x v="0"/>
          </reference>
          <reference field="8" count="1" selected="0">
            <x v="122"/>
          </reference>
        </references>
      </pivotArea>
    </chartFormat>
    <chartFormat chart="28" format="25" series="1">
      <pivotArea type="data" outline="0" fieldPosition="0">
        <references count="2">
          <reference field="4294967294" count="1" selected="0">
            <x v="0"/>
          </reference>
          <reference field="8" count="1" selected="0">
            <x v="31"/>
          </reference>
        </references>
      </pivotArea>
    </chartFormat>
    <chartFormat chart="28" format="26" series="1">
      <pivotArea type="data" outline="0" fieldPosition="0">
        <references count="2">
          <reference field="4294967294" count="1" selected="0">
            <x v="0"/>
          </reference>
          <reference field="8" count="1" selected="0">
            <x v="83"/>
          </reference>
        </references>
      </pivotArea>
    </chartFormat>
    <chartFormat chart="28" format="27" series="1">
      <pivotArea type="data" outline="0" fieldPosition="0">
        <references count="2">
          <reference field="4294967294" count="1" selected="0">
            <x v="0"/>
          </reference>
          <reference field="8" count="1" selected="0">
            <x v="37"/>
          </reference>
        </references>
      </pivotArea>
    </chartFormat>
    <chartFormat chart="28" format="28" series="1">
      <pivotArea type="data" outline="0" fieldPosition="0">
        <references count="2">
          <reference field="4294967294" count="1" selected="0">
            <x v="0"/>
          </reference>
          <reference field="8" count="1" selected="0">
            <x v="3"/>
          </reference>
        </references>
      </pivotArea>
    </chartFormat>
    <chartFormat chart="28" format="29" series="1">
      <pivotArea type="data" outline="0" fieldPosition="0">
        <references count="2">
          <reference field="4294967294" count="1" selected="0">
            <x v="0"/>
          </reference>
          <reference field="8" count="1" selected="0">
            <x v="113"/>
          </reference>
        </references>
      </pivotArea>
    </chartFormat>
    <chartFormat chart="28" format="30" series="1">
      <pivotArea type="data" outline="0" fieldPosition="0">
        <references count="2">
          <reference field="4294967294" count="1" selected="0">
            <x v="0"/>
          </reference>
          <reference field="8" count="1" selected="0">
            <x v="24"/>
          </reference>
        </references>
      </pivotArea>
    </chartFormat>
    <chartFormat chart="28" format="31" series="1">
      <pivotArea type="data" outline="0" fieldPosition="0">
        <references count="2">
          <reference field="4294967294" count="1" selected="0">
            <x v="0"/>
          </reference>
          <reference field="8" count="1" selected="0">
            <x v="34"/>
          </reference>
        </references>
      </pivotArea>
    </chartFormat>
    <chartFormat chart="28" format="32" series="1">
      <pivotArea type="data" outline="0" fieldPosition="0">
        <references count="2">
          <reference field="4294967294" count="1" selected="0">
            <x v="0"/>
          </reference>
          <reference field="8" count="1" selected="0">
            <x v="8"/>
          </reference>
        </references>
      </pivotArea>
    </chartFormat>
    <chartFormat chart="28" format="33" series="1">
      <pivotArea type="data" outline="0" fieldPosition="0">
        <references count="2">
          <reference field="4294967294" count="1" selected="0">
            <x v="0"/>
          </reference>
          <reference field="8" count="1" selected="0">
            <x v="0"/>
          </reference>
        </references>
      </pivotArea>
    </chartFormat>
    <chartFormat chart="28" format="34" series="1">
      <pivotArea type="data" outline="0" fieldPosition="0">
        <references count="2">
          <reference field="4294967294" count="1" selected="0">
            <x v="0"/>
          </reference>
          <reference field="8" count="1" selected="0">
            <x v="75"/>
          </reference>
        </references>
      </pivotArea>
    </chartFormat>
    <chartFormat chart="28" format="35" series="1">
      <pivotArea type="data" outline="0" fieldPosition="0">
        <references count="2">
          <reference field="4294967294" count="1" selected="0">
            <x v="0"/>
          </reference>
          <reference field="8" count="1" selected="0">
            <x v="25"/>
          </reference>
        </references>
      </pivotArea>
    </chartFormat>
    <chartFormat chart="28" format="36" series="1">
      <pivotArea type="data" outline="0" fieldPosition="0">
        <references count="2">
          <reference field="4294967294" count="1" selected="0">
            <x v="0"/>
          </reference>
          <reference field="8" count="1" selected="0">
            <x v="22"/>
          </reference>
        </references>
      </pivotArea>
    </chartFormat>
    <chartFormat chart="28" format="37" series="1">
      <pivotArea type="data" outline="0" fieldPosition="0">
        <references count="2">
          <reference field="4294967294" count="1" selected="0">
            <x v="0"/>
          </reference>
          <reference field="8" count="1" selected="0">
            <x v="15"/>
          </reference>
        </references>
      </pivotArea>
    </chartFormat>
    <chartFormat chart="28" format="38" series="1">
      <pivotArea type="data" outline="0" fieldPosition="0">
        <references count="2">
          <reference field="4294967294" count="1" selected="0">
            <x v="0"/>
          </reference>
          <reference field="8" count="1" selected="0">
            <x v="76"/>
          </reference>
        </references>
      </pivotArea>
    </chartFormat>
    <chartFormat chart="28" format="39" series="1">
      <pivotArea type="data" outline="0" fieldPosition="0">
        <references count="2">
          <reference field="4294967294" count="1" selected="0">
            <x v="0"/>
          </reference>
          <reference field="8" count="1" selected="0">
            <x v="98"/>
          </reference>
        </references>
      </pivotArea>
    </chartFormat>
    <chartFormat chart="28" format="40" series="1">
      <pivotArea type="data" outline="0" fieldPosition="0">
        <references count="2">
          <reference field="4294967294" count="1" selected="0">
            <x v="0"/>
          </reference>
          <reference field="8" count="1" selected="0">
            <x v="74"/>
          </reference>
        </references>
      </pivotArea>
    </chartFormat>
    <chartFormat chart="28" format="41" series="1">
      <pivotArea type="data" outline="0" fieldPosition="0">
        <references count="2">
          <reference field="4294967294" count="1" selected="0">
            <x v="0"/>
          </reference>
          <reference field="8" count="1" selected="0">
            <x v="99"/>
          </reference>
        </references>
      </pivotArea>
    </chartFormat>
    <chartFormat chart="28" format="42" series="1">
      <pivotArea type="data" outline="0" fieldPosition="0">
        <references count="2">
          <reference field="4294967294" count="1" selected="0">
            <x v="0"/>
          </reference>
          <reference field="8" count="1" selected="0">
            <x v="43"/>
          </reference>
        </references>
      </pivotArea>
    </chartFormat>
    <chartFormat chart="28" format="43" series="1">
      <pivotArea type="data" outline="0" fieldPosition="0">
        <references count="2">
          <reference field="4294967294" count="1" selected="0">
            <x v="0"/>
          </reference>
          <reference field="8" count="1" selected="0">
            <x v="97"/>
          </reference>
        </references>
      </pivotArea>
    </chartFormat>
    <chartFormat chart="28" format="44" series="1">
      <pivotArea type="data" outline="0" fieldPosition="0">
        <references count="2">
          <reference field="4294967294" count="1" selected="0">
            <x v="0"/>
          </reference>
          <reference field="8" count="1" selected="0">
            <x v="126"/>
          </reference>
        </references>
      </pivotArea>
    </chartFormat>
    <chartFormat chart="28" format="45" series="1">
      <pivotArea type="data" outline="0" fieldPosition="0">
        <references count="2">
          <reference field="4294967294" count="1" selected="0">
            <x v="0"/>
          </reference>
          <reference field="8" count="1" selected="0">
            <x v="18"/>
          </reference>
        </references>
      </pivotArea>
    </chartFormat>
    <chartFormat chart="28" format="46" series="1">
      <pivotArea type="data" outline="0" fieldPosition="0">
        <references count="2">
          <reference field="4294967294" count="1" selected="0">
            <x v="0"/>
          </reference>
          <reference field="8" count="1" selected="0">
            <x v="94"/>
          </reference>
        </references>
      </pivotArea>
    </chartFormat>
    <chartFormat chart="28" format="47" series="1">
      <pivotArea type="data" outline="0" fieldPosition="0">
        <references count="2">
          <reference field="4294967294" count="1" selected="0">
            <x v="0"/>
          </reference>
          <reference field="8" count="1" selected="0">
            <x v="61"/>
          </reference>
        </references>
      </pivotArea>
    </chartFormat>
    <chartFormat chart="28" format="48" series="1">
      <pivotArea type="data" outline="0" fieldPosition="0">
        <references count="2">
          <reference field="4294967294" count="1" selected="0">
            <x v="0"/>
          </reference>
          <reference field="8" count="1" selected="0">
            <x v="52"/>
          </reference>
        </references>
      </pivotArea>
    </chartFormat>
    <chartFormat chart="28" format="49" series="1">
      <pivotArea type="data" outline="0" fieldPosition="0">
        <references count="2">
          <reference field="4294967294" count="1" selected="0">
            <x v="0"/>
          </reference>
          <reference field="8" count="1" selected="0">
            <x v="44"/>
          </reference>
        </references>
      </pivotArea>
    </chartFormat>
    <chartFormat chart="28" format="50" series="1">
      <pivotArea type="data" outline="0" fieldPosition="0">
        <references count="2">
          <reference field="4294967294" count="1" selected="0">
            <x v="0"/>
          </reference>
          <reference field="8" count="1" selected="0">
            <x v="72"/>
          </reference>
        </references>
      </pivotArea>
    </chartFormat>
    <chartFormat chart="28" format="51" series="1">
      <pivotArea type="data" outline="0" fieldPosition="0">
        <references count="2">
          <reference field="4294967294" count="1" selected="0">
            <x v="0"/>
          </reference>
          <reference field="8" count="1" selected="0">
            <x v="59"/>
          </reference>
        </references>
      </pivotArea>
    </chartFormat>
    <chartFormat chart="28" format="52" series="1">
      <pivotArea type="data" outline="0" fieldPosition="0">
        <references count="2">
          <reference field="4294967294" count="1" selected="0">
            <x v="0"/>
          </reference>
          <reference field="8" count="1" selected="0">
            <x v="4"/>
          </reference>
        </references>
      </pivotArea>
    </chartFormat>
    <chartFormat chart="28" format="53" series="1">
      <pivotArea type="data" outline="0" fieldPosition="0">
        <references count="2">
          <reference field="4294967294" count="1" selected="0">
            <x v="0"/>
          </reference>
          <reference field="8" count="1" selected="0">
            <x v="112"/>
          </reference>
        </references>
      </pivotArea>
    </chartFormat>
    <chartFormat chart="28" format="54" series="1">
      <pivotArea type="data" outline="0" fieldPosition="0">
        <references count="2">
          <reference field="4294967294" count="1" selected="0">
            <x v="0"/>
          </reference>
          <reference field="8" count="1" selected="0">
            <x v="101"/>
          </reference>
        </references>
      </pivotArea>
    </chartFormat>
    <chartFormat chart="28" format="55" series="1">
      <pivotArea type="data" outline="0" fieldPosition="0">
        <references count="2">
          <reference field="4294967294" count="1" selected="0">
            <x v="0"/>
          </reference>
          <reference field="8" count="1" selected="0">
            <x v="91"/>
          </reference>
        </references>
      </pivotArea>
    </chartFormat>
    <chartFormat chart="28" format="56" series="1">
      <pivotArea type="data" outline="0" fieldPosition="0">
        <references count="2">
          <reference field="4294967294" count="1" selected="0">
            <x v="0"/>
          </reference>
          <reference field="8" count="1" selected="0">
            <x v="11"/>
          </reference>
        </references>
      </pivotArea>
    </chartFormat>
    <chartFormat chart="28" format="57" series="1">
      <pivotArea type="data" outline="0" fieldPosition="0">
        <references count="2">
          <reference field="4294967294" count="1" selected="0">
            <x v="0"/>
          </reference>
          <reference field="8" count="1" selected="0">
            <x v="65"/>
          </reference>
        </references>
      </pivotArea>
    </chartFormat>
    <chartFormat chart="28" format="58" series="1">
      <pivotArea type="data" outline="0" fieldPosition="0">
        <references count="2">
          <reference field="4294967294" count="1" selected="0">
            <x v="0"/>
          </reference>
          <reference field="8" count="1" selected="0">
            <x v="67"/>
          </reference>
        </references>
      </pivotArea>
    </chartFormat>
    <chartFormat chart="28" format="59" series="1">
      <pivotArea type="data" outline="0" fieldPosition="0">
        <references count="2">
          <reference field="4294967294" count="1" selected="0">
            <x v="0"/>
          </reference>
          <reference field="8" count="1" selected="0">
            <x v="95"/>
          </reference>
        </references>
      </pivotArea>
    </chartFormat>
    <chartFormat chart="28" format="60" series="1">
      <pivotArea type="data" outline="0" fieldPosition="0">
        <references count="2">
          <reference field="4294967294" count="1" selected="0">
            <x v="0"/>
          </reference>
          <reference field="8" count="1" selected="0">
            <x v="64"/>
          </reference>
        </references>
      </pivotArea>
    </chartFormat>
    <chartFormat chart="28" format="61" series="1">
      <pivotArea type="data" outline="0" fieldPosition="0">
        <references count="2">
          <reference field="4294967294" count="1" selected="0">
            <x v="0"/>
          </reference>
          <reference field="8" count="1" selected="0">
            <x v="36"/>
          </reference>
        </references>
      </pivotArea>
    </chartFormat>
    <chartFormat chart="28" format="62" series="1">
      <pivotArea type="data" outline="0" fieldPosition="0">
        <references count="2">
          <reference field="4294967294" count="1" selected="0">
            <x v="0"/>
          </reference>
          <reference field="8" count="1" selected="0">
            <x v="124"/>
          </reference>
        </references>
      </pivotArea>
    </chartFormat>
    <chartFormat chart="28" format="63" series="1">
      <pivotArea type="data" outline="0" fieldPosition="0">
        <references count="2">
          <reference field="4294967294" count="1" selected="0">
            <x v="0"/>
          </reference>
          <reference field="8" count="1" selected="0">
            <x v="20"/>
          </reference>
        </references>
      </pivotArea>
    </chartFormat>
    <chartFormat chart="28" format="64" series="1">
      <pivotArea type="data" outline="0" fieldPosition="0">
        <references count="2">
          <reference field="4294967294" count="1" selected="0">
            <x v="0"/>
          </reference>
          <reference field="8" count="1" selected="0">
            <x v="13"/>
          </reference>
        </references>
      </pivotArea>
    </chartFormat>
    <chartFormat chart="28" format="65" series="1">
      <pivotArea type="data" outline="0" fieldPosition="0">
        <references count="2">
          <reference field="4294967294" count="1" selected="0">
            <x v="0"/>
          </reference>
          <reference field="8" count="1" selected="0">
            <x v="58"/>
          </reference>
        </references>
      </pivotArea>
    </chartFormat>
    <chartFormat chart="28" format="66" series="1">
      <pivotArea type="data" outline="0" fieldPosition="0">
        <references count="2">
          <reference field="4294967294" count="1" selected="0">
            <x v="0"/>
          </reference>
          <reference field="8" count="1" selected="0">
            <x v="17"/>
          </reference>
        </references>
      </pivotArea>
    </chartFormat>
    <chartFormat chart="28" format="67" series="1">
      <pivotArea type="data" outline="0" fieldPosition="0">
        <references count="2">
          <reference field="4294967294" count="1" selected="0">
            <x v="0"/>
          </reference>
          <reference field="8" count="1" selected="0">
            <x v="73"/>
          </reference>
        </references>
      </pivotArea>
    </chartFormat>
    <chartFormat chart="28" format="68" series="1">
      <pivotArea type="data" outline="0" fieldPosition="0">
        <references count="2">
          <reference field="4294967294" count="1" selected="0">
            <x v="0"/>
          </reference>
          <reference field="8" count="1" selected="0">
            <x v="120"/>
          </reference>
        </references>
      </pivotArea>
    </chartFormat>
    <chartFormat chart="28" format="69" series="1">
      <pivotArea type="data" outline="0" fieldPosition="0">
        <references count="2">
          <reference field="4294967294" count="1" selected="0">
            <x v="0"/>
          </reference>
          <reference field="8" count="1" selected="0">
            <x v="42"/>
          </reference>
        </references>
      </pivotArea>
    </chartFormat>
    <chartFormat chart="28" format="70" series="1">
      <pivotArea type="data" outline="0" fieldPosition="0">
        <references count="2">
          <reference field="4294967294" count="1" selected="0">
            <x v="0"/>
          </reference>
          <reference field="8" count="1" selected="0">
            <x v="92"/>
          </reference>
        </references>
      </pivotArea>
    </chartFormat>
    <chartFormat chart="28" format="71" series="1">
      <pivotArea type="data" outline="0" fieldPosition="0">
        <references count="2">
          <reference field="4294967294" count="1" selected="0">
            <x v="0"/>
          </reference>
          <reference field="8" count="1" selected="0">
            <x v="26"/>
          </reference>
        </references>
      </pivotArea>
    </chartFormat>
    <chartFormat chart="28" format="72" series="1">
      <pivotArea type="data" outline="0" fieldPosition="0">
        <references count="2">
          <reference field="4294967294" count="1" selected="0">
            <x v="0"/>
          </reference>
          <reference field="8" count="1" selected="0">
            <x v="46"/>
          </reference>
        </references>
      </pivotArea>
    </chartFormat>
    <chartFormat chart="28" format="73" series="1">
      <pivotArea type="data" outline="0" fieldPosition="0">
        <references count="2">
          <reference field="4294967294" count="1" selected="0">
            <x v="0"/>
          </reference>
          <reference field="8" count="1" selected="0">
            <x v="121"/>
          </reference>
        </references>
      </pivotArea>
    </chartFormat>
    <chartFormat chart="28" format="74" series="1">
      <pivotArea type="data" outline="0" fieldPosition="0">
        <references count="2">
          <reference field="4294967294" count="1" selected="0">
            <x v="0"/>
          </reference>
          <reference field="8" count="1" selected="0">
            <x v="19"/>
          </reference>
        </references>
      </pivotArea>
    </chartFormat>
    <chartFormat chart="28" format="75" series="1">
      <pivotArea type="data" outline="0" fieldPosition="0">
        <references count="2">
          <reference field="4294967294" count="1" selected="0">
            <x v="0"/>
          </reference>
          <reference field="8" count="1" selected="0">
            <x v="106"/>
          </reference>
        </references>
      </pivotArea>
    </chartFormat>
    <chartFormat chart="28" format="76" series="1">
      <pivotArea type="data" outline="0" fieldPosition="0">
        <references count="2">
          <reference field="4294967294" count="1" selected="0">
            <x v="0"/>
          </reference>
          <reference field="8" count="1" selected="0">
            <x v="7"/>
          </reference>
        </references>
      </pivotArea>
    </chartFormat>
    <chartFormat chart="28" format="77" series="1">
      <pivotArea type="data" outline="0" fieldPosition="0">
        <references count="2">
          <reference field="4294967294" count="1" selected="0">
            <x v="0"/>
          </reference>
          <reference field="8" count="1" selected="0">
            <x v="114"/>
          </reference>
        </references>
      </pivotArea>
    </chartFormat>
    <chartFormat chart="28" format="78" series="1">
      <pivotArea type="data" outline="0" fieldPosition="0">
        <references count="2">
          <reference field="4294967294" count="1" selected="0">
            <x v="0"/>
          </reference>
          <reference field="8" count="1" selected="0">
            <x v="49"/>
          </reference>
        </references>
      </pivotArea>
    </chartFormat>
    <chartFormat chart="28" format="79" series="1">
      <pivotArea type="data" outline="0" fieldPosition="0">
        <references count="2">
          <reference field="4294967294" count="1" selected="0">
            <x v="0"/>
          </reference>
          <reference field="8" count="1" selected="0">
            <x v="89"/>
          </reference>
        </references>
      </pivotArea>
    </chartFormat>
    <chartFormat chart="28" format="80" series="1">
      <pivotArea type="data" outline="0" fieldPosition="0">
        <references count="2">
          <reference field="4294967294" count="1" selected="0">
            <x v="0"/>
          </reference>
          <reference field="8" count="1" selected="0">
            <x v="86"/>
          </reference>
        </references>
      </pivotArea>
    </chartFormat>
    <chartFormat chart="28" format="81" series="1">
      <pivotArea type="data" outline="0" fieldPosition="0">
        <references count="2">
          <reference field="4294967294" count="1" selected="0">
            <x v="0"/>
          </reference>
          <reference field="8" count="1" selected="0">
            <x v="125"/>
          </reference>
        </references>
      </pivotArea>
    </chartFormat>
    <chartFormat chart="28" format="82" series="1">
      <pivotArea type="data" outline="0" fieldPosition="0">
        <references count="2">
          <reference field="4294967294" count="1" selected="0">
            <x v="0"/>
          </reference>
          <reference field="8" count="1" selected="0">
            <x v="110"/>
          </reference>
        </references>
      </pivotArea>
    </chartFormat>
    <chartFormat chart="28" format="83" series="1">
      <pivotArea type="data" outline="0" fieldPosition="0">
        <references count="2">
          <reference field="4294967294" count="1" selected="0">
            <x v="0"/>
          </reference>
          <reference field="8" count="1" selected="0">
            <x v="132"/>
          </reference>
        </references>
      </pivotArea>
    </chartFormat>
    <chartFormat chart="28" format="84" series="1">
      <pivotArea type="data" outline="0" fieldPosition="0">
        <references count="2">
          <reference field="4294967294" count="1" selected="0">
            <x v="0"/>
          </reference>
          <reference field="8" count="1" selected="0">
            <x v="56"/>
          </reference>
        </references>
      </pivotArea>
    </chartFormat>
    <chartFormat chart="28" format="85" series="1">
      <pivotArea type="data" outline="0" fieldPosition="0">
        <references count="2">
          <reference field="4294967294" count="1" selected="0">
            <x v="0"/>
          </reference>
          <reference field="8" count="1" selected="0">
            <x v="6"/>
          </reference>
        </references>
      </pivotArea>
    </chartFormat>
    <chartFormat chart="28" format="86" series="1">
      <pivotArea type="data" outline="0" fieldPosition="0">
        <references count="2">
          <reference field="4294967294" count="1" selected="0">
            <x v="0"/>
          </reference>
          <reference field="8" count="1" selected="0">
            <x v="77"/>
          </reference>
        </references>
      </pivotArea>
    </chartFormat>
    <chartFormat chart="28" format="87" series="1">
      <pivotArea type="data" outline="0" fieldPosition="0">
        <references count="2">
          <reference field="4294967294" count="1" selected="0">
            <x v="0"/>
          </reference>
          <reference field="8" count="1" selected="0">
            <x v="39"/>
          </reference>
        </references>
      </pivotArea>
    </chartFormat>
    <chartFormat chart="28" format="88" series="1">
      <pivotArea type="data" outline="0" fieldPosition="0">
        <references count="2">
          <reference field="4294967294" count="1" selected="0">
            <x v="0"/>
          </reference>
          <reference field="8" count="1" selected="0">
            <x v="54"/>
          </reference>
        </references>
      </pivotArea>
    </chartFormat>
    <chartFormat chart="28" format="89" series="1">
      <pivotArea type="data" outline="0" fieldPosition="0">
        <references count="2">
          <reference field="4294967294" count="1" selected="0">
            <x v="0"/>
          </reference>
          <reference field="8" count="1" selected="0">
            <x v="51"/>
          </reference>
        </references>
      </pivotArea>
    </chartFormat>
    <chartFormat chart="28" format="90" series="1">
      <pivotArea type="data" outline="0" fieldPosition="0">
        <references count="2">
          <reference field="4294967294" count="1" selected="0">
            <x v="0"/>
          </reference>
          <reference field="8" count="1" selected="0">
            <x v="38"/>
          </reference>
        </references>
      </pivotArea>
    </chartFormat>
    <chartFormat chart="28" format="91" series="1">
      <pivotArea type="data" outline="0" fieldPosition="0">
        <references count="2">
          <reference field="4294967294" count="1" selected="0">
            <x v="0"/>
          </reference>
          <reference field="8" count="1" selected="0">
            <x v="10"/>
          </reference>
        </references>
      </pivotArea>
    </chartFormat>
    <chartFormat chart="28" format="92" series="1">
      <pivotArea type="data" outline="0" fieldPosition="0">
        <references count="2">
          <reference field="4294967294" count="1" selected="0">
            <x v="0"/>
          </reference>
          <reference field="8" count="1" selected="0">
            <x v="123"/>
          </reference>
        </references>
      </pivotArea>
    </chartFormat>
    <chartFormat chart="28" format="93" series="1">
      <pivotArea type="data" outline="0" fieldPosition="0">
        <references count="2">
          <reference field="4294967294" count="1" selected="0">
            <x v="0"/>
          </reference>
          <reference field="8" count="1" selected="0">
            <x v="47"/>
          </reference>
        </references>
      </pivotArea>
    </chartFormat>
    <chartFormat chart="28" format="94" series="1">
      <pivotArea type="data" outline="0" fieldPosition="0">
        <references count="2">
          <reference field="4294967294" count="1" selected="0">
            <x v="0"/>
          </reference>
          <reference field="8" count="1" selected="0">
            <x v="40"/>
          </reference>
        </references>
      </pivotArea>
    </chartFormat>
    <chartFormat chart="28" format="95" series="1">
      <pivotArea type="data" outline="0" fieldPosition="0">
        <references count="2">
          <reference field="4294967294" count="1" selected="0">
            <x v="0"/>
          </reference>
          <reference field="8" count="1" selected="0">
            <x v="62"/>
          </reference>
        </references>
      </pivotArea>
    </chartFormat>
    <chartFormat chart="28" format="96" series="1">
      <pivotArea type="data" outline="0" fieldPosition="0">
        <references count="2">
          <reference field="4294967294" count="1" selected="0">
            <x v="0"/>
          </reference>
          <reference field="8" count="1" selected="0">
            <x v="116"/>
          </reference>
        </references>
      </pivotArea>
    </chartFormat>
    <chartFormat chart="28" format="97" series="1">
      <pivotArea type="data" outline="0" fieldPosition="0">
        <references count="2">
          <reference field="4294967294" count="1" selected="0">
            <x v="0"/>
          </reference>
          <reference field="8" count="1" selected="0">
            <x v="53"/>
          </reference>
        </references>
      </pivotArea>
    </chartFormat>
    <chartFormat chart="28" format="98" series="1">
      <pivotArea type="data" outline="0" fieldPosition="0">
        <references count="2">
          <reference field="4294967294" count="1" selected="0">
            <x v="0"/>
          </reference>
          <reference field="8" count="1" selected="0">
            <x v="30"/>
          </reference>
        </references>
      </pivotArea>
    </chartFormat>
    <chartFormat chart="28" format="99" series="1">
      <pivotArea type="data" outline="0" fieldPosition="0">
        <references count="2">
          <reference field="4294967294" count="1" selected="0">
            <x v="0"/>
          </reference>
          <reference field="8" count="1" selected="0">
            <x v="119"/>
          </reference>
        </references>
      </pivotArea>
    </chartFormat>
    <chartFormat chart="28" format="100" series="1">
      <pivotArea type="data" outline="0" fieldPosition="0">
        <references count="2">
          <reference field="4294967294" count="1" selected="0">
            <x v="0"/>
          </reference>
          <reference field="8" count="1" selected="0">
            <x v="96"/>
          </reference>
        </references>
      </pivotArea>
    </chartFormat>
    <chartFormat chart="28" format="101" series="1">
      <pivotArea type="data" outline="0" fieldPosition="0">
        <references count="2">
          <reference field="4294967294" count="1" selected="0">
            <x v="0"/>
          </reference>
          <reference field="8" count="1" selected="0">
            <x v="35"/>
          </reference>
        </references>
      </pivotArea>
    </chartFormat>
    <chartFormat chart="28" format="102" series="1">
      <pivotArea type="data" outline="0" fieldPosition="0">
        <references count="2">
          <reference field="4294967294" count="1" selected="0">
            <x v="0"/>
          </reference>
          <reference field="8" count="1" selected="0">
            <x v="82"/>
          </reference>
        </references>
      </pivotArea>
    </chartFormat>
    <chartFormat chart="28" format="103" series="1">
      <pivotArea type="data" outline="0" fieldPosition="0">
        <references count="2">
          <reference field="4294967294" count="1" selected="0">
            <x v="0"/>
          </reference>
          <reference field="8" count="1" selected="0">
            <x v="55"/>
          </reference>
        </references>
      </pivotArea>
    </chartFormat>
    <chartFormat chart="28" format="104" series="1">
      <pivotArea type="data" outline="0" fieldPosition="0">
        <references count="2">
          <reference field="4294967294" count="1" selected="0">
            <x v="0"/>
          </reference>
          <reference field="8" count="1" selected="0">
            <x v="57"/>
          </reference>
        </references>
      </pivotArea>
    </chartFormat>
    <chartFormat chart="28" format="105" series="1">
      <pivotArea type="data" outline="0" fieldPosition="0">
        <references count="2">
          <reference field="4294967294" count="1" selected="0">
            <x v="0"/>
          </reference>
          <reference field="8" count="1" selected="0">
            <x v="108"/>
          </reference>
        </references>
      </pivotArea>
    </chartFormat>
    <chartFormat chart="28" format="106" series="1">
      <pivotArea type="data" outline="0" fieldPosition="0">
        <references count="2">
          <reference field="4294967294" count="1" selected="0">
            <x v="0"/>
          </reference>
          <reference field="8" count="1" selected="0">
            <x v="14"/>
          </reference>
        </references>
      </pivotArea>
    </chartFormat>
    <chartFormat chart="28" format="107" series="1">
      <pivotArea type="data" outline="0" fieldPosition="0">
        <references count="2">
          <reference field="4294967294" count="1" selected="0">
            <x v="0"/>
          </reference>
          <reference field="8" count="1" selected="0">
            <x v="2"/>
          </reference>
        </references>
      </pivotArea>
    </chartFormat>
    <chartFormat chart="28" format="108" series="1">
      <pivotArea type="data" outline="0" fieldPosition="0">
        <references count="2">
          <reference field="4294967294" count="1" selected="0">
            <x v="0"/>
          </reference>
          <reference field="8" count="1" selected="0">
            <x v="32"/>
          </reference>
        </references>
      </pivotArea>
    </chartFormat>
    <chartFormat chart="28" format="109" series="1">
      <pivotArea type="data" outline="0" fieldPosition="0">
        <references count="2">
          <reference field="4294967294" count="1" selected="0">
            <x v="0"/>
          </reference>
          <reference field="8" count="1" selected="0">
            <x v="84"/>
          </reference>
        </references>
      </pivotArea>
    </chartFormat>
    <chartFormat chart="28" format="110" series="1">
      <pivotArea type="data" outline="0" fieldPosition="0">
        <references count="2">
          <reference field="4294967294" count="1" selected="0">
            <x v="0"/>
          </reference>
          <reference field="8" count="1" selected="0">
            <x v="21"/>
          </reference>
        </references>
      </pivotArea>
    </chartFormat>
    <chartFormat chart="28" format="111" series="1">
      <pivotArea type="data" outline="0" fieldPosition="0">
        <references count="2">
          <reference field="4294967294" count="1" selected="0">
            <x v="0"/>
          </reference>
          <reference field="8" count="1" selected="0">
            <x v="69"/>
          </reference>
        </references>
      </pivotArea>
    </chartFormat>
    <chartFormat chart="28" format="112" series="1">
      <pivotArea type="data" outline="0" fieldPosition="0">
        <references count="2">
          <reference field="4294967294" count="1" selected="0">
            <x v="0"/>
          </reference>
          <reference field="8" count="1" selected="0">
            <x v="50"/>
          </reference>
        </references>
      </pivotArea>
    </chartFormat>
    <chartFormat chart="28" format="113" series="1">
      <pivotArea type="data" outline="0" fieldPosition="0">
        <references count="2">
          <reference field="4294967294" count="1" selected="0">
            <x v="0"/>
          </reference>
          <reference field="8" count="1" selected="0">
            <x v="93"/>
          </reference>
        </references>
      </pivotArea>
    </chartFormat>
    <chartFormat chart="28" format="114" series="1">
      <pivotArea type="data" outline="0" fieldPosition="0">
        <references count="2">
          <reference field="4294967294" count="1" selected="0">
            <x v="0"/>
          </reference>
          <reference field="8" count="1" selected="0">
            <x v="100"/>
          </reference>
        </references>
      </pivotArea>
    </chartFormat>
    <chartFormat chart="28" format="115" series="1">
      <pivotArea type="data" outline="0" fieldPosition="0">
        <references count="2">
          <reference field="4294967294" count="1" selected="0">
            <x v="0"/>
          </reference>
          <reference field="8" count="1" selected="0">
            <x v="129"/>
          </reference>
        </references>
      </pivotArea>
    </chartFormat>
    <chartFormat chart="28" format="116" series="1">
      <pivotArea type="data" outline="0" fieldPosition="0">
        <references count="2">
          <reference field="4294967294" count="1" selected="0">
            <x v="0"/>
          </reference>
          <reference field="8" count="1" selected="0">
            <x v="41"/>
          </reference>
        </references>
      </pivotArea>
    </chartFormat>
    <chartFormat chart="28" format="117" series="1">
      <pivotArea type="data" outline="0" fieldPosition="0">
        <references count="2">
          <reference field="4294967294" count="1" selected="0">
            <x v="0"/>
          </reference>
          <reference field="8" count="1" selected="0">
            <x v="27"/>
          </reference>
        </references>
      </pivotArea>
    </chartFormat>
    <chartFormat chart="28" format="118" series="1">
      <pivotArea type="data" outline="0" fieldPosition="0">
        <references count="2">
          <reference field="4294967294" count="1" selected="0">
            <x v="0"/>
          </reference>
          <reference field="8" count="1" selected="0">
            <x v="104"/>
          </reference>
        </references>
      </pivotArea>
    </chartFormat>
    <chartFormat chart="28" format="119" series="1">
      <pivotArea type="data" outline="0" fieldPosition="0">
        <references count="2">
          <reference field="4294967294" count="1" selected="0">
            <x v="0"/>
          </reference>
          <reference field="8" count="1" selected="0">
            <x v="81"/>
          </reference>
        </references>
      </pivotArea>
    </chartFormat>
    <chartFormat chart="28" format="120" series="1">
      <pivotArea type="data" outline="0" fieldPosition="0">
        <references count="2">
          <reference field="4294967294" count="1" selected="0">
            <x v="0"/>
          </reference>
          <reference field="8" count="1" selected="0">
            <x v="63"/>
          </reference>
        </references>
      </pivotArea>
    </chartFormat>
    <chartFormat chart="28" format="121" series="1">
      <pivotArea type="data" outline="0" fieldPosition="0">
        <references count="2">
          <reference field="4294967294" count="1" selected="0">
            <x v="0"/>
          </reference>
          <reference field="8" count="1" selected="0">
            <x v="102"/>
          </reference>
        </references>
      </pivotArea>
    </chartFormat>
    <chartFormat chart="28" format="122" series="1">
      <pivotArea type="data" outline="0" fieldPosition="0">
        <references count="2">
          <reference field="4294967294" count="1" selected="0">
            <x v="0"/>
          </reference>
          <reference field="8" count="1" selected="0">
            <x v="12"/>
          </reference>
        </references>
      </pivotArea>
    </chartFormat>
    <chartFormat chart="28" format="123" series="1">
      <pivotArea type="data" outline="0" fieldPosition="0">
        <references count="2">
          <reference field="4294967294" count="1" selected="0">
            <x v="0"/>
          </reference>
          <reference field="8" count="1" selected="0">
            <x v="85"/>
          </reference>
        </references>
      </pivotArea>
    </chartFormat>
    <chartFormat chart="28" format="124" series="1">
      <pivotArea type="data" outline="0" fieldPosition="0">
        <references count="2">
          <reference field="4294967294" count="1" selected="0">
            <x v="0"/>
          </reference>
          <reference field="8" count="1" selected="0">
            <x v="103"/>
          </reference>
        </references>
      </pivotArea>
    </chartFormat>
    <chartFormat chart="28" format="125" series="1">
      <pivotArea type="data" outline="0" fieldPosition="0">
        <references count="2">
          <reference field="4294967294" count="1" selected="0">
            <x v="0"/>
          </reference>
          <reference field="8" count="1" selected="0">
            <x v="128"/>
          </reference>
        </references>
      </pivotArea>
    </chartFormat>
    <chartFormat chart="28" format="126" series="1">
      <pivotArea type="data" outline="0" fieldPosition="0">
        <references count="2">
          <reference field="4294967294" count="1" selected="0">
            <x v="0"/>
          </reference>
          <reference field="8" count="1" selected="0">
            <x v="66"/>
          </reference>
        </references>
      </pivotArea>
    </chartFormat>
    <chartFormat chart="28" format="127" series="1">
      <pivotArea type="data" outline="0" fieldPosition="0">
        <references count="2">
          <reference field="4294967294" count="1" selected="0">
            <x v="0"/>
          </reference>
          <reference field="8" count="1" selected="0">
            <x v="105"/>
          </reference>
        </references>
      </pivotArea>
    </chartFormat>
    <chartFormat chart="28" format="128" series="1">
      <pivotArea type="data" outline="0" fieldPosition="0">
        <references count="2">
          <reference field="4294967294" count="1" selected="0">
            <x v="0"/>
          </reference>
          <reference field="8" count="1" selected="0">
            <x v="23"/>
          </reference>
        </references>
      </pivotArea>
    </chartFormat>
    <chartFormat chart="28" format="129" series="1">
      <pivotArea type="data" outline="0" fieldPosition="0">
        <references count="2">
          <reference field="4294967294" count="1" selected="0">
            <x v="0"/>
          </reference>
          <reference field="8" count="1" selected="0">
            <x v="131"/>
          </reference>
        </references>
      </pivotArea>
    </chartFormat>
    <chartFormat chart="28" format="130" series="1">
      <pivotArea type="data" outline="0" fieldPosition="0">
        <references count="2">
          <reference field="4294967294" count="1" selected="0">
            <x v="0"/>
          </reference>
          <reference field="8" count="1" selected="0">
            <x v="80"/>
          </reference>
        </references>
      </pivotArea>
    </chartFormat>
    <chartFormat chart="28" format="131" series="1">
      <pivotArea type="data" outline="0" fieldPosition="0">
        <references count="2">
          <reference field="4294967294" count="1" selected="0">
            <x v="0"/>
          </reference>
          <reference field="8" count="1" selected="0">
            <x v="109"/>
          </reference>
        </references>
      </pivotArea>
    </chartFormat>
    <chartFormat chart="28" format="132" series="1">
      <pivotArea type="data" outline="0" fieldPosition="0">
        <references count="2">
          <reference field="4294967294" count="1" selected="0">
            <x v="0"/>
          </reference>
          <reference field="8" count="1" selected="0">
            <x v="90"/>
          </reference>
        </references>
      </pivotArea>
    </chartFormat>
    <chartFormat chart="28" format="133" series="1">
      <pivotArea type="data" outline="0" fieldPosition="0">
        <references count="1">
          <reference field="4294967294" count="1" selected="0">
            <x v="0"/>
          </reference>
        </references>
      </pivotArea>
    </chartFormat>
    <chartFormat chart="30" format="143" series="1">
      <pivotArea type="data" outline="0" fieldPosition="0">
        <references count="2">
          <reference field="4294967294" count="1" selected="0">
            <x v="0"/>
          </reference>
          <reference field="8" count="1" selected="0">
            <x v="60"/>
          </reference>
        </references>
      </pivotArea>
    </chartFormat>
    <chartFormat chart="30" format="144" series="1">
      <pivotArea type="data" outline="0" fieldPosition="0">
        <references count="2">
          <reference field="4294967294" count="1" selected="0">
            <x v="0"/>
          </reference>
          <reference field="8" count="1" selected="0">
            <x v="87"/>
          </reference>
        </references>
      </pivotArea>
    </chartFormat>
    <chartFormat chart="30" format="145" series="1">
      <pivotArea type="data" outline="0" fieldPosition="0">
        <references count="2">
          <reference field="4294967294" count="1" selected="0">
            <x v="0"/>
          </reference>
          <reference field="8" count="1" selected="0">
            <x v="16"/>
          </reference>
        </references>
      </pivotArea>
    </chartFormat>
    <chartFormat chart="30" format="146" series="1">
      <pivotArea type="data" outline="0" fieldPosition="0">
        <references count="2">
          <reference field="4294967294" count="1" selected="0">
            <x v="0"/>
          </reference>
          <reference field="8" count="1" selected="0">
            <x v="45"/>
          </reference>
        </references>
      </pivotArea>
    </chartFormat>
    <chartFormat chart="30" format="147" series="1">
      <pivotArea type="data" outline="0" fieldPosition="0">
        <references count="2">
          <reference field="4294967294" count="1" selected="0">
            <x v="0"/>
          </reference>
          <reference field="8" count="1" selected="0">
            <x v="48"/>
          </reference>
        </references>
      </pivotArea>
    </chartFormat>
    <chartFormat chart="30" format="148" series="1">
      <pivotArea type="data" outline="0" fieldPosition="0">
        <references count="2">
          <reference field="4294967294" count="1" selected="0">
            <x v="0"/>
          </reference>
          <reference field="8" count="1" selected="0">
            <x v="107"/>
          </reference>
        </references>
      </pivotArea>
    </chartFormat>
    <chartFormat chart="30" format="149" series="1">
      <pivotArea type="data" outline="0" fieldPosition="0">
        <references count="2">
          <reference field="4294967294" count="1" selected="0">
            <x v="0"/>
          </reference>
          <reference field="8" count="1" selected="0">
            <x v="1"/>
          </reference>
        </references>
      </pivotArea>
    </chartFormat>
    <chartFormat chart="30" format="150" series="1">
      <pivotArea type="data" outline="0" fieldPosition="0">
        <references count="2">
          <reference field="4294967294" count="1" selected="0">
            <x v="0"/>
          </reference>
          <reference field="8" count="1" selected="0">
            <x v="29"/>
          </reference>
        </references>
      </pivotArea>
    </chartFormat>
    <chartFormat chart="30" format="151" series="1">
      <pivotArea type="data" outline="0" fieldPosition="0">
        <references count="2">
          <reference field="4294967294" count="1" selected="0">
            <x v="0"/>
          </reference>
          <reference field="8" count="1" selected="0">
            <x v="70"/>
          </reference>
        </references>
      </pivotArea>
    </chartFormat>
    <chartFormat chart="30" format="152" series="1">
      <pivotArea type="data" outline="0" fieldPosition="0">
        <references count="2">
          <reference field="4294967294" count="1" selected="0">
            <x v="0"/>
          </reference>
          <reference field="11" count="1" selected="0">
            <x v="2"/>
          </reference>
        </references>
      </pivotArea>
    </chartFormat>
    <chartFormat chart="30" format="153" series="1">
      <pivotArea type="data" outline="0" fieldPosition="0">
        <references count="2">
          <reference field="4294967294" count="1" selected="0">
            <x v="0"/>
          </reference>
          <reference field="11" count="1" selected="0">
            <x v="3"/>
          </reference>
        </references>
      </pivotArea>
    </chartFormat>
    <chartFormat chart="30" format="154" series="1">
      <pivotArea type="data" outline="0" fieldPosition="0">
        <references count="2">
          <reference field="4294967294" count="1" selected="0">
            <x v="0"/>
          </reference>
          <reference field="11" count="1" selected="0">
            <x v="4"/>
          </reference>
        </references>
      </pivotArea>
    </chartFormat>
    <chartFormat chart="30" format="155" series="1">
      <pivotArea type="data" outline="0" fieldPosition="0">
        <references count="2">
          <reference field="4294967294" count="1" selected="0">
            <x v="0"/>
          </reference>
          <reference field="11" count="1" selected="0">
            <x v="5"/>
          </reference>
        </references>
      </pivotArea>
    </chartFormat>
    <chartFormat chart="30" format="156" series="1">
      <pivotArea type="data" outline="0" fieldPosition="0">
        <references count="2">
          <reference field="4294967294" count="1" selected="0">
            <x v="0"/>
          </reference>
          <reference field="11" count="1" selected="0">
            <x v="6"/>
          </reference>
        </references>
      </pivotArea>
    </chartFormat>
    <chartFormat chart="30" format="157" series="1">
      <pivotArea type="data" outline="0" fieldPosition="0">
        <references count="1">
          <reference field="4294967294" count="1" selected="0">
            <x v="0"/>
          </reference>
        </references>
      </pivotArea>
    </chartFormat>
    <chartFormat chart="30" format="158" series="1">
      <pivotArea type="data" outline="0" fieldPosition="0">
        <references count="2">
          <reference field="4294967294" count="1" selected="0">
            <x v="0"/>
          </reference>
          <reference field="8" count="1" selected="0">
            <x v="5"/>
          </reference>
        </references>
      </pivotArea>
    </chartFormat>
    <chartFormat chart="30" format="159" series="1">
      <pivotArea type="data" outline="0" fieldPosition="0">
        <references count="2">
          <reference field="4294967294" count="1" selected="0">
            <x v="0"/>
          </reference>
          <reference field="8" count="1" selected="0">
            <x v="9"/>
          </reference>
        </references>
      </pivotArea>
    </chartFormat>
    <chartFormat chart="30" format="160" series="1">
      <pivotArea type="data" outline="0" fieldPosition="0">
        <references count="2">
          <reference field="4294967294" count="1" selected="0">
            <x v="0"/>
          </reference>
          <reference field="8" count="1" selected="0">
            <x v="28"/>
          </reference>
        </references>
      </pivotArea>
    </chartFormat>
    <chartFormat chart="30" format="161" series="1">
      <pivotArea type="data" outline="0" fieldPosition="0">
        <references count="2">
          <reference field="4294967294" count="1" selected="0">
            <x v="0"/>
          </reference>
          <reference field="8" count="1" selected="0">
            <x v="117"/>
          </reference>
        </references>
      </pivotArea>
    </chartFormat>
    <chartFormat chart="30" format="162" series="1">
      <pivotArea type="data" outline="0" fieldPosition="0">
        <references count="2">
          <reference field="4294967294" count="1" selected="0">
            <x v="0"/>
          </reference>
          <reference field="8" count="1" selected="0">
            <x v="78"/>
          </reference>
        </references>
      </pivotArea>
    </chartFormat>
    <chartFormat chart="30" format="163" series="1">
      <pivotArea type="data" outline="0" fieldPosition="0">
        <references count="2">
          <reference field="4294967294" count="1" selected="0">
            <x v="0"/>
          </reference>
          <reference field="8" count="1" selected="0">
            <x v="79"/>
          </reference>
        </references>
      </pivotArea>
    </chartFormat>
    <chartFormat chart="30" format="164" series="1">
      <pivotArea type="data" outline="0" fieldPosition="0">
        <references count="2">
          <reference field="4294967294" count="1" selected="0">
            <x v="0"/>
          </reference>
          <reference field="8" count="1" selected="0">
            <x v="127"/>
          </reference>
        </references>
      </pivotArea>
    </chartFormat>
    <chartFormat chart="30" format="165" series="1">
      <pivotArea type="data" outline="0" fieldPosition="0">
        <references count="2">
          <reference field="4294967294" count="1" selected="0">
            <x v="0"/>
          </reference>
          <reference field="8" count="1" selected="0">
            <x v="33"/>
          </reference>
        </references>
      </pivotArea>
    </chartFormat>
    <chartFormat chart="30" format="166" series="1">
      <pivotArea type="data" outline="0" fieldPosition="0">
        <references count="2">
          <reference field="4294967294" count="1" selected="0">
            <x v="0"/>
          </reference>
          <reference field="8" count="1" selected="0">
            <x v="68"/>
          </reference>
        </references>
      </pivotArea>
    </chartFormat>
    <chartFormat chart="30" format="167" series="1">
      <pivotArea type="data" outline="0" fieldPosition="0">
        <references count="2">
          <reference field="4294967294" count="1" selected="0">
            <x v="0"/>
          </reference>
          <reference field="8" count="1" selected="0">
            <x v="118"/>
          </reference>
        </references>
      </pivotArea>
    </chartFormat>
    <chartFormat chart="30" format="168" series="1">
      <pivotArea type="data" outline="0" fieldPosition="0">
        <references count="2">
          <reference field="4294967294" count="1" selected="0">
            <x v="0"/>
          </reference>
          <reference field="8" count="1" selected="0">
            <x v="111"/>
          </reference>
        </references>
      </pivotArea>
    </chartFormat>
    <chartFormat chart="30" format="169" series="1">
      <pivotArea type="data" outline="0" fieldPosition="0">
        <references count="2">
          <reference field="4294967294" count="1" selected="0">
            <x v="0"/>
          </reference>
          <reference field="8" count="1" selected="0">
            <x v="115"/>
          </reference>
        </references>
      </pivotArea>
    </chartFormat>
    <chartFormat chart="30" format="170" series="1">
      <pivotArea type="data" outline="0" fieldPosition="0">
        <references count="2">
          <reference field="4294967294" count="1" selected="0">
            <x v="0"/>
          </reference>
          <reference field="8" count="1" selected="0">
            <x v="88"/>
          </reference>
        </references>
      </pivotArea>
    </chartFormat>
    <chartFormat chart="30" format="171" series="1">
      <pivotArea type="data" outline="0" fieldPosition="0">
        <references count="2">
          <reference field="4294967294" count="1" selected="0">
            <x v="0"/>
          </reference>
          <reference field="8" count="1" selected="0">
            <x v="71"/>
          </reference>
        </references>
      </pivotArea>
    </chartFormat>
    <chartFormat chart="30" format="172" series="1">
      <pivotArea type="data" outline="0" fieldPosition="0">
        <references count="2">
          <reference field="4294967294" count="1" selected="0">
            <x v="0"/>
          </reference>
          <reference field="8" count="1" selected="0">
            <x v="130"/>
          </reference>
        </references>
      </pivotArea>
    </chartFormat>
    <chartFormat chart="30" format="173" series="1">
      <pivotArea type="data" outline="0" fieldPosition="0">
        <references count="2">
          <reference field="4294967294" count="1" selected="0">
            <x v="0"/>
          </reference>
          <reference field="8" count="1" selected="0">
            <x v="122"/>
          </reference>
        </references>
      </pivotArea>
    </chartFormat>
    <chartFormat chart="30" format="174" series="1">
      <pivotArea type="data" outline="0" fieldPosition="0">
        <references count="2">
          <reference field="4294967294" count="1" selected="0">
            <x v="0"/>
          </reference>
          <reference field="8" count="1" selected="0">
            <x v="31"/>
          </reference>
        </references>
      </pivotArea>
    </chartFormat>
    <chartFormat chart="30" format="175" series="1">
      <pivotArea type="data" outline="0" fieldPosition="0">
        <references count="2">
          <reference field="4294967294" count="1" selected="0">
            <x v="0"/>
          </reference>
          <reference field="8" count="1" selected="0">
            <x v="83"/>
          </reference>
        </references>
      </pivotArea>
    </chartFormat>
    <chartFormat chart="30" format="176" series="1">
      <pivotArea type="data" outline="0" fieldPosition="0">
        <references count="2">
          <reference field="4294967294" count="1" selected="0">
            <x v="0"/>
          </reference>
          <reference field="8" count="1" selected="0">
            <x v="37"/>
          </reference>
        </references>
      </pivotArea>
    </chartFormat>
    <chartFormat chart="30" format="177" series="1">
      <pivotArea type="data" outline="0" fieldPosition="0">
        <references count="2">
          <reference field="4294967294" count="1" selected="0">
            <x v="0"/>
          </reference>
          <reference field="8" count="1" selected="0">
            <x v="3"/>
          </reference>
        </references>
      </pivotArea>
    </chartFormat>
    <chartFormat chart="30" format="178" series="1">
      <pivotArea type="data" outline="0" fieldPosition="0">
        <references count="2">
          <reference field="4294967294" count="1" selected="0">
            <x v="0"/>
          </reference>
          <reference field="8" count="1" selected="0">
            <x v="113"/>
          </reference>
        </references>
      </pivotArea>
    </chartFormat>
    <chartFormat chart="30" format="179" series="1">
      <pivotArea type="data" outline="0" fieldPosition="0">
        <references count="2">
          <reference field="4294967294" count="1" selected="0">
            <x v="0"/>
          </reference>
          <reference field="8" count="1" selected="0">
            <x v="24"/>
          </reference>
        </references>
      </pivotArea>
    </chartFormat>
    <chartFormat chart="30" format="180" series="1">
      <pivotArea type="data" outline="0" fieldPosition="0">
        <references count="2">
          <reference field="4294967294" count="1" selected="0">
            <x v="0"/>
          </reference>
          <reference field="8" count="1" selected="0">
            <x v="34"/>
          </reference>
        </references>
      </pivotArea>
    </chartFormat>
    <chartFormat chart="30" format="181" series="1">
      <pivotArea type="data" outline="0" fieldPosition="0">
        <references count="2">
          <reference field="4294967294" count="1" selected="0">
            <x v="0"/>
          </reference>
          <reference field="8" count="1" selected="0">
            <x v="8"/>
          </reference>
        </references>
      </pivotArea>
    </chartFormat>
    <chartFormat chart="30" format="182" series="1">
      <pivotArea type="data" outline="0" fieldPosition="0">
        <references count="2">
          <reference field="4294967294" count="1" selected="0">
            <x v="0"/>
          </reference>
          <reference field="8" count="1" selected="0">
            <x v="0"/>
          </reference>
        </references>
      </pivotArea>
    </chartFormat>
    <chartFormat chart="30" format="183" series="1">
      <pivotArea type="data" outline="0" fieldPosition="0">
        <references count="2">
          <reference field="4294967294" count="1" selected="0">
            <x v="0"/>
          </reference>
          <reference field="8" count="1" selected="0">
            <x v="75"/>
          </reference>
        </references>
      </pivotArea>
    </chartFormat>
    <chartFormat chart="30" format="184" series="1">
      <pivotArea type="data" outline="0" fieldPosition="0">
        <references count="2">
          <reference field="4294967294" count="1" selected="0">
            <x v="0"/>
          </reference>
          <reference field="8" count="1" selected="0">
            <x v="25"/>
          </reference>
        </references>
      </pivotArea>
    </chartFormat>
    <chartFormat chart="30" format="185" series="1">
      <pivotArea type="data" outline="0" fieldPosition="0">
        <references count="2">
          <reference field="4294967294" count="1" selected="0">
            <x v="0"/>
          </reference>
          <reference field="8" count="1" selected="0">
            <x v="22"/>
          </reference>
        </references>
      </pivotArea>
    </chartFormat>
    <chartFormat chart="30" format="186" series="1">
      <pivotArea type="data" outline="0" fieldPosition="0">
        <references count="2">
          <reference field="4294967294" count="1" selected="0">
            <x v="0"/>
          </reference>
          <reference field="8" count="1" selected="0">
            <x v="15"/>
          </reference>
        </references>
      </pivotArea>
    </chartFormat>
    <chartFormat chart="30" format="187" series="1">
      <pivotArea type="data" outline="0" fieldPosition="0">
        <references count="2">
          <reference field="4294967294" count="1" selected="0">
            <x v="0"/>
          </reference>
          <reference field="8" count="1" selected="0">
            <x v="76"/>
          </reference>
        </references>
      </pivotArea>
    </chartFormat>
    <chartFormat chart="30" format="188" series="1">
      <pivotArea type="data" outline="0" fieldPosition="0">
        <references count="2">
          <reference field="4294967294" count="1" selected="0">
            <x v="0"/>
          </reference>
          <reference field="8" count="1" selected="0">
            <x v="98"/>
          </reference>
        </references>
      </pivotArea>
    </chartFormat>
    <chartFormat chart="30" format="189" series="1">
      <pivotArea type="data" outline="0" fieldPosition="0">
        <references count="2">
          <reference field="4294967294" count="1" selected="0">
            <x v="0"/>
          </reference>
          <reference field="8" count="1" selected="0">
            <x v="74"/>
          </reference>
        </references>
      </pivotArea>
    </chartFormat>
    <chartFormat chart="30" format="190" series="1">
      <pivotArea type="data" outline="0" fieldPosition="0">
        <references count="2">
          <reference field="4294967294" count="1" selected="0">
            <x v="0"/>
          </reference>
          <reference field="8" count="1" selected="0">
            <x v="99"/>
          </reference>
        </references>
      </pivotArea>
    </chartFormat>
    <chartFormat chart="30" format="191" series="1">
      <pivotArea type="data" outline="0" fieldPosition="0">
        <references count="2">
          <reference field="4294967294" count="1" selected="0">
            <x v="0"/>
          </reference>
          <reference field="8" count="1" selected="0">
            <x v="43"/>
          </reference>
        </references>
      </pivotArea>
    </chartFormat>
    <chartFormat chart="30" format="192" series="1">
      <pivotArea type="data" outline="0" fieldPosition="0">
        <references count="2">
          <reference field="4294967294" count="1" selected="0">
            <x v="0"/>
          </reference>
          <reference field="8" count="1" selected="0">
            <x v="97"/>
          </reference>
        </references>
      </pivotArea>
    </chartFormat>
    <chartFormat chart="30" format="193" series="1">
      <pivotArea type="data" outline="0" fieldPosition="0">
        <references count="2">
          <reference field="4294967294" count="1" selected="0">
            <x v="0"/>
          </reference>
          <reference field="8" count="1" selected="0">
            <x v="126"/>
          </reference>
        </references>
      </pivotArea>
    </chartFormat>
    <chartFormat chart="30" format="194" series="1">
      <pivotArea type="data" outline="0" fieldPosition="0">
        <references count="2">
          <reference field="4294967294" count="1" selected="0">
            <x v="0"/>
          </reference>
          <reference field="8" count="1" selected="0">
            <x v="18"/>
          </reference>
        </references>
      </pivotArea>
    </chartFormat>
    <chartFormat chart="30" format="195" series="1">
      <pivotArea type="data" outline="0" fieldPosition="0">
        <references count="2">
          <reference field="4294967294" count="1" selected="0">
            <x v="0"/>
          </reference>
          <reference field="8" count="1" selected="0">
            <x v="94"/>
          </reference>
        </references>
      </pivotArea>
    </chartFormat>
    <chartFormat chart="30" format="196" series="1">
      <pivotArea type="data" outline="0" fieldPosition="0">
        <references count="2">
          <reference field="4294967294" count="1" selected="0">
            <x v="0"/>
          </reference>
          <reference field="8" count="1" selected="0">
            <x v="61"/>
          </reference>
        </references>
      </pivotArea>
    </chartFormat>
    <chartFormat chart="30" format="197" series="1">
      <pivotArea type="data" outline="0" fieldPosition="0">
        <references count="2">
          <reference field="4294967294" count="1" selected="0">
            <x v="0"/>
          </reference>
          <reference field="8" count="1" selected="0">
            <x v="52"/>
          </reference>
        </references>
      </pivotArea>
    </chartFormat>
    <chartFormat chart="30" format="198" series="1">
      <pivotArea type="data" outline="0" fieldPosition="0">
        <references count="2">
          <reference field="4294967294" count="1" selected="0">
            <x v="0"/>
          </reference>
          <reference field="8" count="1" selected="0">
            <x v="44"/>
          </reference>
        </references>
      </pivotArea>
    </chartFormat>
    <chartFormat chart="30" format="199" series="1">
      <pivotArea type="data" outline="0" fieldPosition="0">
        <references count="2">
          <reference field="4294967294" count="1" selected="0">
            <x v="0"/>
          </reference>
          <reference field="8" count="1" selected="0">
            <x v="72"/>
          </reference>
        </references>
      </pivotArea>
    </chartFormat>
    <chartFormat chart="30" format="200" series="1">
      <pivotArea type="data" outline="0" fieldPosition="0">
        <references count="2">
          <reference field="4294967294" count="1" selected="0">
            <x v="0"/>
          </reference>
          <reference field="8" count="1" selected="0">
            <x v="59"/>
          </reference>
        </references>
      </pivotArea>
    </chartFormat>
    <chartFormat chart="30" format="201" series="1">
      <pivotArea type="data" outline="0" fieldPosition="0">
        <references count="2">
          <reference field="4294967294" count="1" selected="0">
            <x v="0"/>
          </reference>
          <reference field="8" count="1" selected="0">
            <x v="4"/>
          </reference>
        </references>
      </pivotArea>
    </chartFormat>
    <chartFormat chart="30" format="202" series="1">
      <pivotArea type="data" outline="0" fieldPosition="0">
        <references count="2">
          <reference field="4294967294" count="1" selected="0">
            <x v="0"/>
          </reference>
          <reference field="8" count="1" selected="0">
            <x v="112"/>
          </reference>
        </references>
      </pivotArea>
    </chartFormat>
    <chartFormat chart="30" format="203" series="1">
      <pivotArea type="data" outline="0" fieldPosition="0">
        <references count="2">
          <reference field="4294967294" count="1" selected="0">
            <x v="0"/>
          </reference>
          <reference field="8" count="1" selected="0">
            <x v="101"/>
          </reference>
        </references>
      </pivotArea>
    </chartFormat>
    <chartFormat chart="30" format="204" series="1">
      <pivotArea type="data" outline="0" fieldPosition="0">
        <references count="2">
          <reference field="4294967294" count="1" selected="0">
            <x v="0"/>
          </reference>
          <reference field="8" count="1" selected="0">
            <x v="91"/>
          </reference>
        </references>
      </pivotArea>
    </chartFormat>
    <chartFormat chart="30" format="205" series="1">
      <pivotArea type="data" outline="0" fieldPosition="0">
        <references count="2">
          <reference field="4294967294" count="1" selected="0">
            <x v="0"/>
          </reference>
          <reference field="8" count="1" selected="0">
            <x v="11"/>
          </reference>
        </references>
      </pivotArea>
    </chartFormat>
    <chartFormat chart="30" format="206" series="1">
      <pivotArea type="data" outline="0" fieldPosition="0">
        <references count="2">
          <reference field="4294967294" count="1" selected="0">
            <x v="0"/>
          </reference>
          <reference field="8" count="1" selected="0">
            <x v="65"/>
          </reference>
        </references>
      </pivotArea>
    </chartFormat>
    <chartFormat chart="30" format="207" series="1">
      <pivotArea type="data" outline="0" fieldPosition="0">
        <references count="2">
          <reference field="4294967294" count="1" selected="0">
            <x v="0"/>
          </reference>
          <reference field="8" count="1" selected="0">
            <x v="67"/>
          </reference>
        </references>
      </pivotArea>
    </chartFormat>
    <chartFormat chart="30" format="208" series="1">
      <pivotArea type="data" outline="0" fieldPosition="0">
        <references count="2">
          <reference field="4294967294" count="1" selected="0">
            <x v="0"/>
          </reference>
          <reference field="8" count="1" selected="0">
            <x v="95"/>
          </reference>
        </references>
      </pivotArea>
    </chartFormat>
    <chartFormat chart="30" format="209" series="1">
      <pivotArea type="data" outline="0" fieldPosition="0">
        <references count="2">
          <reference field="4294967294" count="1" selected="0">
            <x v="0"/>
          </reference>
          <reference field="8" count="1" selected="0">
            <x v="64"/>
          </reference>
        </references>
      </pivotArea>
    </chartFormat>
    <chartFormat chart="30" format="210" series="1">
      <pivotArea type="data" outline="0" fieldPosition="0">
        <references count="2">
          <reference field="4294967294" count="1" selected="0">
            <x v="0"/>
          </reference>
          <reference field="8" count="1" selected="0">
            <x v="36"/>
          </reference>
        </references>
      </pivotArea>
    </chartFormat>
    <chartFormat chart="30" format="211" series="1">
      <pivotArea type="data" outline="0" fieldPosition="0">
        <references count="2">
          <reference field="4294967294" count="1" selected="0">
            <x v="0"/>
          </reference>
          <reference field="8" count="1" selected="0">
            <x v="124"/>
          </reference>
        </references>
      </pivotArea>
    </chartFormat>
    <chartFormat chart="30" format="212" series="1">
      <pivotArea type="data" outline="0" fieldPosition="0">
        <references count="2">
          <reference field="4294967294" count="1" selected="0">
            <x v="0"/>
          </reference>
          <reference field="8" count="1" selected="0">
            <x v="20"/>
          </reference>
        </references>
      </pivotArea>
    </chartFormat>
    <chartFormat chart="30" format="213" series="1">
      <pivotArea type="data" outline="0" fieldPosition="0">
        <references count="2">
          <reference field="4294967294" count="1" selected="0">
            <x v="0"/>
          </reference>
          <reference field="8" count="1" selected="0">
            <x v="13"/>
          </reference>
        </references>
      </pivotArea>
    </chartFormat>
    <chartFormat chart="30" format="214" series="1">
      <pivotArea type="data" outline="0" fieldPosition="0">
        <references count="2">
          <reference field="4294967294" count="1" selected="0">
            <x v="0"/>
          </reference>
          <reference field="8" count="1" selected="0">
            <x v="58"/>
          </reference>
        </references>
      </pivotArea>
    </chartFormat>
    <chartFormat chart="30" format="215" series="1">
      <pivotArea type="data" outline="0" fieldPosition="0">
        <references count="2">
          <reference field="4294967294" count="1" selected="0">
            <x v="0"/>
          </reference>
          <reference field="8" count="1" selected="0">
            <x v="17"/>
          </reference>
        </references>
      </pivotArea>
    </chartFormat>
    <chartFormat chart="30" format="216" series="1">
      <pivotArea type="data" outline="0" fieldPosition="0">
        <references count="2">
          <reference field="4294967294" count="1" selected="0">
            <x v="0"/>
          </reference>
          <reference field="8" count="1" selected="0">
            <x v="73"/>
          </reference>
        </references>
      </pivotArea>
    </chartFormat>
    <chartFormat chart="30" format="217" series="1">
      <pivotArea type="data" outline="0" fieldPosition="0">
        <references count="2">
          <reference field="4294967294" count="1" selected="0">
            <x v="0"/>
          </reference>
          <reference field="8" count="1" selected="0">
            <x v="120"/>
          </reference>
        </references>
      </pivotArea>
    </chartFormat>
    <chartFormat chart="30" format="218" series="1">
      <pivotArea type="data" outline="0" fieldPosition="0">
        <references count="2">
          <reference field="4294967294" count="1" selected="0">
            <x v="0"/>
          </reference>
          <reference field="8" count="1" selected="0">
            <x v="42"/>
          </reference>
        </references>
      </pivotArea>
    </chartFormat>
    <chartFormat chart="30" format="219" series="1">
      <pivotArea type="data" outline="0" fieldPosition="0">
        <references count="2">
          <reference field="4294967294" count="1" selected="0">
            <x v="0"/>
          </reference>
          <reference field="8" count="1" selected="0">
            <x v="92"/>
          </reference>
        </references>
      </pivotArea>
    </chartFormat>
    <chartFormat chart="30" format="220" series="1">
      <pivotArea type="data" outline="0" fieldPosition="0">
        <references count="2">
          <reference field="4294967294" count="1" selected="0">
            <x v="0"/>
          </reference>
          <reference field="8" count="1" selected="0">
            <x v="26"/>
          </reference>
        </references>
      </pivotArea>
    </chartFormat>
    <chartFormat chart="30" format="221" series="1">
      <pivotArea type="data" outline="0" fieldPosition="0">
        <references count="2">
          <reference field="4294967294" count="1" selected="0">
            <x v="0"/>
          </reference>
          <reference field="8" count="1" selected="0">
            <x v="46"/>
          </reference>
        </references>
      </pivotArea>
    </chartFormat>
    <chartFormat chart="30" format="222" series="1">
      <pivotArea type="data" outline="0" fieldPosition="0">
        <references count="2">
          <reference field="4294967294" count="1" selected="0">
            <x v="0"/>
          </reference>
          <reference field="8" count="1" selected="0">
            <x v="121"/>
          </reference>
        </references>
      </pivotArea>
    </chartFormat>
    <chartFormat chart="30" format="223" series="1">
      <pivotArea type="data" outline="0" fieldPosition="0">
        <references count="2">
          <reference field="4294967294" count="1" selected="0">
            <x v="0"/>
          </reference>
          <reference field="8" count="1" selected="0">
            <x v="19"/>
          </reference>
        </references>
      </pivotArea>
    </chartFormat>
    <chartFormat chart="30" format="224" series="1">
      <pivotArea type="data" outline="0" fieldPosition="0">
        <references count="2">
          <reference field="4294967294" count="1" selected="0">
            <x v="0"/>
          </reference>
          <reference field="8" count="1" selected="0">
            <x v="106"/>
          </reference>
        </references>
      </pivotArea>
    </chartFormat>
    <chartFormat chart="30" format="225" series="1">
      <pivotArea type="data" outline="0" fieldPosition="0">
        <references count="2">
          <reference field="4294967294" count="1" selected="0">
            <x v="0"/>
          </reference>
          <reference field="8" count="1" selected="0">
            <x v="7"/>
          </reference>
        </references>
      </pivotArea>
    </chartFormat>
    <chartFormat chart="30" format="226" series="1">
      <pivotArea type="data" outline="0" fieldPosition="0">
        <references count="2">
          <reference field="4294967294" count="1" selected="0">
            <x v="0"/>
          </reference>
          <reference field="8" count="1" selected="0">
            <x v="114"/>
          </reference>
        </references>
      </pivotArea>
    </chartFormat>
    <chartFormat chart="30" format="227" series="1">
      <pivotArea type="data" outline="0" fieldPosition="0">
        <references count="2">
          <reference field="4294967294" count="1" selected="0">
            <x v="0"/>
          </reference>
          <reference field="8" count="1" selected="0">
            <x v="49"/>
          </reference>
        </references>
      </pivotArea>
    </chartFormat>
    <chartFormat chart="30" format="228" series="1">
      <pivotArea type="data" outline="0" fieldPosition="0">
        <references count="2">
          <reference field="4294967294" count="1" selected="0">
            <x v="0"/>
          </reference>
          <reference field="8" count="1" selected="0">
            <x v="89"/>
          </reference>
        </references>
      </pivotArea>
    </chartFormat>
    <chartFormat chart="30" format="229" series="1">
      <pivotArea type="data" outline="0" fieldPosition="0">
        <references count="2">
          <reference field="4294967294" count="1" selected="0">
            <x v="0"/>
          </reference>
          <reference field="8" count="1" selected="0">
            <x v="86"/>
          </reference>
        </references>
      </pivotArea>
    </chartFormat>
    <chartFormat chart="30" format="230" series="1">
      <pivotArea type="data" outline="0" fieldPosition="0">
        <references count="2">
          <reference field="4294967294" count="1" selected="0">
            <x v="0"/>
          </reference>
          <reference field="8" count="1" selected="0">
            <x v="125"/>
          </reference>
        </references>
      </pivotArea>
    </chartFormat>
    <chartFormat chart="30" format="231" series="1">
      <pivotArea type="data" outline="0" fieldPosition="0">
        <references count="2">
          <reference field="4294967294" count="1" selected="0">
            <x v="0"/>
          </reference>
          <reference field="8" count="1" selected="0">
            <x v="110"/>
          </reference>
        </references>
      </pivotArea>
    </chartFormat>
    <chartFormat chart="30" format="232" series="1">
      <pivotArea type="data" outline="0" fieldPosition="0">
        <references count="2">
          <reference field="4294967294" count="1" selected="0">
            <x v="0"/>
          </reference>
          <reference field="8" count="1" selected="0">
            <x v="132"/>
          </reference>
        </references>
      </pivotArea>
    </chartFormat>
    <chartFormat chart="30" format="233" series="1">
      <pivotArea type="data" outline="0" fieldPosition="0">
        <references count="2">
          <reference field="4294967294" count="1" selected="0">
            <x v="0"/>
          </reference>
          <reference field="8" count="1" selected="0">
            <x v="56"/>
          </reference>
        </references>
      </pivotArea>
    </chartFormat>
    <chartFormat chart="30" format="234" series="1">
      <pivotArea type="data" outline="0" fieldPosition="0">
        <references count="2">
          <reference field="4294967294" count="1" selected="0">
            <x v="0"/>
          </reference>
          <reference field="8" count="1" selected="0">
            <x v="6"/>
          </reference>
        </references>
      </pivotArea>
    </chartFormat>
    <chartFormat chart="30" format="235" series="1">
      <pivotArea type="data" outline="0" fieldPosition="0">
        <references count="2">
          <reference field="4294967294" count="1" selected="0">
            <x v="0"/>
          </reference>
          <reference field="8" count="1" selected="0">
            <x v="77"/>
          </reference>
        </references>
      </pivotArea>
    </chartFormat>
    <chartFormat chart="30" format="236" series="1">
      <pivotArea type="data" outline="0" fieldPosition="0">
        <references count="2">
          <reference field="4294967294" count="1" selected="0">
            <x v="0"/>
          </reference>
          <reference field="8" count="1" selected="0">
            <x v="39"/>
          </reference>
        </references>
      </pivotArea>
    </chartFormat>
    <chartFormat chart="30" format="237" series="1">
      <pivotArea type="data" outline="0" fieldPosition="0">
        <references count="2">
          <reference field="4294967294" count="1" selected="0">
            <x v="0"/>
          </reference>
          <reference field="8" count="1" selected="0">
            <x v="54"/>
          </reference>
        </references>
      </pivotArea>
    </chartFormat>
    <chartFormat chart="30" format="238" series="1">
      <pivotArea type="data" outline="0" fieldPosition="0">
        <references count="2">
          <reference field="4294967294" count="1" selected="0">
            <x v="0"/>
          </reference>
          <reference field="8" count="1" selected="0">
            <x v="51"/>
          </reference>
        </references>
      </pivotArea>
    </chartFormat>
    <chartFormat chart="30" format="239" series="1">
      <pivotArea type="data" outline="0" fieldPosition="0">
        <references count="2">
          <reference field="4294967294" count="1" selected="0">
            <x v="0"/>
          </reference>
          <reference field="8" count="1" selected="0">
            <x v="38"/>
          </reference>
        </references>
      </pivotArea>
    </chartFormat>
    <chartFormat chart="30" format="240" series="1">
      <pivotArea type="data" outline="0" fieldPosition="0">
        <references count="2">
          <reference field="4294967294" count="1" selected="0">
            <x v="0"/>
          </reference>
          <reference field="8" count="1" selected="0">
            <x v="10"/>
          </reference>
        </references>
      </pivotArea>
    </chartFormat>
    <chartFormat chart="30" format="241" series="1">
      <pivotArea type="data" outline="0" fieldPosition="0">
        <references count="2">
          <reference field="4294967294" count="1" selected="0">
            <x v="0"/>
          </reference>
          <reference field="8" count="1" selected="0">
            <x v="123"/>
          </reference>
        </references>
      </pivotArea>
    </chartFormat>
    <chartFormat chart="30" format="242" series="1">
      <pivotArea type="data" outline="0" fieldPosition="0">
        <references count="2">
          <reference field="4294967294" count="1" selected="0">
            <x v="0"/>
          </reference>
          <reference field="8" count="1" selected="0">
            <x v="47"/>
          </reference>
        </references>
      </pivotArea>
    </chartFormat>
    <chartFormat chart="30" format="243" series="1">
      <pivotArea type="data" outline="0" fieldPosition="0">
        <references count="2">
          <reference field="4294967294" count="1" selected="0">
            <x v="0"/>
          </reference>
          <reference field="8" count="1" selected="0">
            <x v="40"/>
          </reference>
        </references>
      </pivotArea>
    </chartFormat>
    <chartFormat chart="30" format="244" series="1">
      <pivotArea type="data" outline="0" fieldPosition="0">
        <references count="2">
          <reference field="4294967294" count="1" selected="0">
            <x v="0"/>
          </reference>
          <reference field="8" count="1" selected="0">
            <x v="62"/>
          </reference>
        </references>
      </pivotArea>
    </chartFormat>
    <chartFormat chart="30" format="245" series="1">
      <pivotArea type="data" outline="0" fieldPosition="0">
        <references count="2">
          <reference field="4294967294" count="1" selected="0">
            <x v="0"/>
          </reference>
          <reference field="8" count="1" selected="0">
            <x v="116"/>
          </reference>
        </references>
      </pivotArea>
    </chartFormat>
    <chartFormat chart="30" format="246" series="1">
      <pivotArea type="data" outline="0" fieldPosition="0">
        <references count="2">
          <reference field="4294967294" count="1" selected="0">
            <x v="0"/>
          </reference>
          <reference field="8" count="1" selected="0">
            <x v="53"/>
          </reference>
        </references>
      </pivotArea>
    </chartFormat>
    <chartFormat chart="30" format="247" series="1">
      <pivotArea type="data" outline="0" fieldPosition="0">
        <references count="2">
          <reference field="4294967294" count="1" selected="0">
            <x v="0"/>
          </reference>
          <reference field="8" count="1" selected="0">
            <x v="30"/>
          </reference>
        </references>
      </pivotArea>
    </chartFormat>
    <chartFormat chart="30" format="248" series="1">
      <pivotArea type="data" outline="0" fieldPosition="0">
        <references count="2">
          <reference field="4294967294" count="1" selected="0">
            <x v="0"/>
          </reference>
          <reference field="8" count="1" selected="0">
            <x v="119"/>
          </reference>
        </references>
      </pivotArea>
    </chartFormat>
    <chartFormat chart="30" format="249" series="1">
      <pivotArea type="data" outline="0" fieldPosition="0">
        <references count="2">
          <reference field="4294967294" count="1" selected="0">
            <x v="0"/>
          </reference>
          <reference field="8" count="1" selected="0">
            <x v="96"/>
          </reference>
        </references>
      </pivotArea>
    </chartFormat>
    <chartFormat chart="30" format="250" series="1">
      <pivotArea type="data" outline="0" fieldPosition="0">
        <references count="2">
          <reference field="4294967294" count="1" selected="0">
            <x v="0"/>
          </reference>
          <reference field="8" count="1" selected="0">
            <x v="35"/>
          </reference>
        </references>
      </pivotArea>
    </chartFormat>
    <chartFormat chart="30" format="251" series="1">
      <pivotArea type="data" outline="0" fieldPosition="0">
        <references count="2">
          <reference field="4294967294" count="1" selected="0">
            <x v="0"/>
          </reference>
          <reference field="8" count="1" selected="0">
            <x v="82"/>
          </reference>
        </references>
      </pivotArea>
    </chartFormat>
    <chartFormat chart="30" format="252" series="1">
      <pivotArea type="data" outline="0" fieldPosition="0">
        <references count="2">
          <reference field="4294967294" count="1" selected="0">
            <x v="0"/>
          </reference>
          <reference field="8" count="1" selected="0">
            <x v="55"/>
          </reference>
        </references>
      </pivotArea>
    </chartFormat>
    <chartFormat chart="30" format="253" series="1">
      <pivotArea type="data" outline="0" fieldPosition="0">
        <references count="2">
          <reference field="4294967294" count="1" selected="0">
            <x v="0"/>
          </reference>
          <reference field="8" count="1" selected="0">
            <x v="57"/>
          </reference>
        </references>
      </pivotArea>
    </chartFormat>
    <chartFormat chart="30" format="254" series="1">
      <pivotArea type="data" outline="0" fieldPosition="0">
        <references count="2">
          <reference field="4294967294" count="1" selected="0">
            <x v="0"/>
          </reference>
          <reference field="8" count="1" selected="0">
            <x v="108"/>
          </reference>
        </references>
      </pivotArea>
    </chartFormat>
    <chartFormat chart="30" format="255" series="1">
      <pivotArea type="data" outline="0" fieldPosition="0">
        <references count="2">
          <reference field="4294967294" count="1" selected="0">
            <x v="0"/>
          </reference>
          <reference field="8" count="1" selected="0">
            <x v="14"/>
          </reference>
        </references>
      </pivotArea>
    </chartFormat>
    <chartFormat chart="30" format="256" series="1">
      <pivotArea type="data" outline="0" fieldPosition="0">
        <references count="2">
          <reference field="4294967294" count="1" selected="0">
            <x v="0"/>
          </reference>
          <reference field="8" count="1" selected="0">
            <x v="2"/>
          </reference>
        </references>
      </pivotArea>
    </chartFormat>
    <chartFormat chart="30" format="257" series="1">
      <pivotArea type="data" outline="0" fieldPosition="0">
        <references count="2">
          <reference field="4294967294" count="1" selected="0">
            <x v="0"/>
          </reference>
          <reference field="8" count="1" selected="0">
            <x v="32"/>
          </reference>
        </references>
      </pivotArea>
    </chartFormat>
    <chartFormat chart="30" format="258" series="1">
      <pivotArea type="data" outline="0" fieldPosition="0">
        <references count="2">
          <reference field="4294967294" count="1" selected="0">
            <x v="0"/>
          </reference>
          <reference field="8" count="1" selected="0">
            <x v="84"/>
          </reference>
        </references>
      </pivotArea>
    </chartFormat>
    <chartFormat chart="30" format="259" series="1">
      <pivotArea type="data" outline="0" fieldPosition="0">
        <references count="2">
          <reference field="4294967294" count="1" selected="0">
            <x v="0"/>
          </reference>
          <reference field="8" count="1" selected="0">
            <x v="21"/>
          </reference>
        </references>
      </pivotArea>
    </chartFormat>
    <chartFormat chart="30" format="260" series="1">
      <pivotArea type="data" outline="0" fieldPosition="0">
        <references count="2">
          <reference field="4294967294" count="1" selected="0">
            <x v="0"/>
          </reference>
          <reference field="8" count="1" selected="0">
            <x v="69"/>
          </reference>
        </references>
      </pivotArea>
    </chartFormat>
    <chartFormat chart="30" format="261" series="1">
      <pivotArea type="data" outline="0" fieldPosition="0">
        <references count="2">
          <reference field="4294967294" count="1" selected="0">
            <x v="0"/>
          </reference>
          <reference field="8" count="1" selected="0">
            <x v="50"/>
          </reference>
        </references>
      </pivotArea>
    </chartFormat>
    <chartFormat chart="30" format="262" series="1">
      <pivotArea type="data" outline="0" fieldPosition="0">
        <references count="2">
          <reference field="4294967294" count="1" selected="0">
            <x v="0"/>
          </reference>
          <reference field="8" count="1" selected="0">
            <x v="93"/>
          </reference>
        </references>
      </pivotArea>
    </chartFormat>
    <chartFormat chart="30" format="263" series="1">
      <pivotArea type="data" outline="0" fieldPosition="0">
        <references count="2">
          <reference field="4294967294" count="1" selected="0">
            <x v="0"/>
          </reference>
          <reference field="8" count="1" selected="0">
            <x v="100"/>
          </reference>
        </references>
      </pivotArea>
    </chartFormat>
    <chartFormat chart="30" format="264" series="1">
      <pivotArea type="data" outline="0" fieldPosition="0">
        <references count="2">
          <reference field="4294967294" count="1" selected="0">
            <x v="0"/>
          </reference>
          <reference field="8" count="1" selected="0">
            <x v="129"/>
          </reference>
        </references>
      </pivotArea>
    </chartFormat>
    <chartFormat chart="30" format="265" series="1">
      <pivotArea type="data" outline="0" fieldPosition="0">
        <references count="2">
          <reference field="4294967294" count="1" selected="0">
            <x v="0"/>
          </reference>
          <reference field="8" count="1" selected="0">
            <x v="41"/>
          </reference>
        </references>
      </pivotArea>
    </chartFormat>
    <chartFormat chart="30" format="266" series="1">
      <pivotArea type="data" outline="0" fieldPosition="0">
        <references count="2">
          <reference field="4294967294" count="1" selected="0">
            <x v="0"/>
          </reference>
          <reference field="8" count="1" selected="0">
            <x v="27"/>
          </reference>
        </references>
      </pivotArea>
    </chartFormat>
    <chartFormat chart="30" format="267" series="1">
      <pivotArea type="data" outline="0" fieldPosition="0">
        <references count="2">
          <reference field="4294967294" count="1" selected="0">
            <x v="0"/>
          </reference>
          <reference field="8" count="1" selected="0">
            <x v="104"/>
          </reference>
        </references>
      </pivotArea>
    </chartFormat>
    <chartFormat chart="30" format="268" series="1">
      <pivotArea type="data" outline="0" fieldPosition="0">
        <references count="2">
          <reference field="4294967294" count="1" selected="0">
            <x v="0"/>
          </reference>
          <reference field="8" count="1" selected="0">
            <x v="81"/>
          </reference>
        </references>
      </pivotArea>
    </chartFormat>
    <chartFormat chart="30" format="269" series="1">
      <pivotArea type="data" outline="0" fieldPosition="0">
        <references count="2">
          <reference field="4294967294" count="1" selected="0">
            <x v="0"/>
          </reference>
          <reference field="8" count="1" selected="0">
            <x v="63"/>
          </reference>
        </references>
      </pivotArea>
    </chartFormat>
    <chartFormat chart="30" format="270" series="1">
      <pivotArea type="data" outline="0" fieldPosition="0">
        <references count="2">
          <reference field="4294967294" count="1" selected="0">
            <x v="0"/>
          </reference>
          <reference field="8" count="1" selected="0">
            <x v="102"/>
          </reference>
        </references>
      </pivotArea>
    </chartFormat>
    <chartFormat chart="30" format="271" series="1">
      <pivotArea type="data" outline="0" fieldPosition="0">
        <references count="2">
          <reference field="4294967294" count="1" selected="0">
            <x v="0"/>
          </reference>
          <reference field="8" count="1" selected="0">
            <x v="12"/>
          </reference>
        </references>
      </pivotArea>
    </chartFormat>
    <chartFormat chart="30" format="272" series="1">
      <pivotArea type="data" outline="0" fieldPosition="0">
        <references count="2">
          <reference field="4294967294" count="1" selected="0">
            <x v="0"/>
          </reference>
          <reference field="8" count="1" selected="0">
            <x v="85"/>
          </reference>
        </references>
      </pivotArea>
    </chartFormat>
    <chartFormat chart="30" format="273" series="1">
      <pivotArea type="data" outline="0" fieldPosition="0">
        <references count="2">
          <reference field="4294967294" count="1" selected="0">
            <x v="0"/>
          </reference>
          <reference field="8" count="1" selected="0">
            <x v="103"/>
          </reference>
        </references>
      </pivotArea>
    </chartFormat>
    <chartFormat chart="30" format="274" series="1">
      <pivotArea type="data" outline="0" fieldPosition="0">
        <references count="2">
          <reference field="4294967294" count="1" selected="0">
            <x v="0"/>
          </reference>
          <reference field="8" count="1" selected="0">
            <x v="128"/>
          </reference>
        </references>
      </pivotArea>
    </chartFormat>
    <chartFormat chart="30" format="275" series="1">
      <pivotArea type="data" outline="0" fieldPosition="0">
        <references count="2">
          <reference field="4294967294" count="1" selected="0">
            <x v="0"/>
          </reference>
          <reference field="8" count="1" selected="0">
            <x v="66"/>
          </reference>
        </references>
      </pivotArea>
    </chartFormat>
    <chartFormat chart="30" format="276" series="1">
      <pivotArea type="data" outline="0" fieldPosition="0">
        <references count="2">
          <reference field="4294967294" count="1" selected="0">
            <x v="0"/>
          </reference>
          <reference field="8" count="1" selected="0">
            <x v="105"/>
          </reference>
        </references>
      </pivotArea>
    </chartFormat>
    <chartFormat chart="30" format="277" series="1">
      <pivotArea type="data" outline="0" fieldPosition="0">
        <references count="2">
          <reference field="4294967294" count="1" selected="0">
            <x v="0"/>
          </reference>
          <reference field="8" count="1" selected="0">
            <x v="23"/>
          </reference>
        </references>
      </pivotArea>
    </chartFormat>
    <chartFormat chart="30" format="278" series="1">
      <pivotArea type="data" outline="0" fieldPosition="0">
        <references count="2">
          <reference field="4294967294" count="1" selected="0">
            <x v="0"/>
          </reference>
          <reference field="8" count="1" selected="0">
            <x v="131"/>
          </reference>
        </references>
      </pivotArea>
    </chartFormat>
    <chartFormat chart="30" format="279" series="1">
      <pivotArea type="data" outline="0" fieldPosition="0">
        <references count="2">
          <reference field="4294967294" count="1" selected="0">
            <x v="0"/>
          </reference>
          <reference field="8" count="1" selected="0">
            <x v="80"/>
          </reference>
        </references>
      </pivotArea>
    </chartFormat>
    <chartFormat chart="30" format="280" series="1">
      <pivotArea type="data" outline="0" fieldPosition="0">
        <references count="2">
          <reference field="4294967294" count="1" selected="0">
            <x v="0"/>
          </reference>
          <reference field="8" count="1" selected="0">
            <x v="109"/>
          </reference>
        </references>
      </pivotArea>
    </chartFormat>
    <chartFormat chart="30" format="281" series="1">
      <pivotArea type="data" outline="0" fieldPosition="0">
        <references count="2">
          <reference field="4294967294" count="1" selected="0">
            <x v="0"/>
          </reference>
          <reference field="8" count="1" selected="0">
            <x v="90"/>
          </reference>
        </references>
      </pivotArea>
    </chartFormat>
  </chartFormats>
  <pivotTableStyleInfo name="PivotStyleLight16" showRowHeaders="1" showColHeaders="1" showRowStripes="0" showColStripes="0" showLastColumn="1"/>
  <filters count="1">
    <filter fld="8" type="count" evalOrder="-1" id="36"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1DB617-2ED7-2C43-A3AB-539E56DA8BAD}" name="PivotTable16"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2">
  <location ref="A78:B103" firstHeaderRow="1" firstDataRow="1" firstDataCol="1"/>
  <pivotFields count="18">
    <pivotField showAll="0">
      <items count="428">
        <item x="0"/>
        <item x="9"/>
        <item x="99"/>
        <item x="100"/>
        <item x="101"/>
        <item x="102"/>
        <item x="103"/>
        <item x="104"/>
        <item x="105"/>
        <item x="106"/>
        <item x="107"/>
        <item x="10"/>
        <item x="108"/>
        <item x="109"/>
        <item x="110"/>
        <item x="111"/>
        <item x="112"/>
        <item x="113"/>
        <item x="114"/>
        <item x="115"/>
        <item x="116"/>
        <item x="117"/>
        <item x="11"/>
        <item x="118"/>
        <item x="119"/>
        <item x="120"/>
        <item x="121"/>
        <item x="122"/>
        <item x="123"/>
        <item x="124"/>
        <item x="125"/>
        <item x="126"/>
        <item x="127"/>
        <item x="12"/>
        <item x="128"/>
        <item x="129"/>
        <item x="130"/>
        <item x="131"/>
        <item x="132"/>
        <item x="133"/>
        <item x="134"/>
        <item x="135"/>
        <item x="136"/>
        <item x="137"/>
        <item x="13"/>
        <item x="138"/>
        <item x="139"/>
        <item x="140"/>
        <item x="141"/>
        <item x="142"/>
        <item x="143"/>
        <item x="144"/>
        <item x="145"/>
        <item x="146"/>
        <item x="147"/>
        <item x="14"/>
        <item x="148"/>
        <item x="149"/>
        <item x="150"/>
        <item x="151"/>
        <item x="152"/>
        <item x="153"/>
        <item x="154"/>
        <item x="155"/>
        <item x="156"/>
        <item x="157"/>
        <item x="15"/>
        <item x="158"/>
        <item x="159"/>
        <item x="160"/>
        <item x="161"/>
        <item x="162"/>
        <item x="163"/>
        <item x="164"/>
        <item x="165"/>
        <item x="166"/>
        <item x="167"/>
        <item x="16"/>
        <item x="168"/>
        <item x="169"/>
        <item x="170"/>
        <item x="171"/>
        <item x="172"/>
        <item x="173"/>
        <item x="174"/>
        <item x="175"/>
        <item x="176"/>
        <item x="17"/>
        <item x="177"/>
        <item x="178"/>
        <item x="179"/>
        <item x="180"/>
        <item x="181"/>
        <item x="182"/>
        <item x="183"/>
        <item x="184"/>
        <item x="185"/>
        <item x="186"/>
        <item x="18"/>
        <item x="187"/>
        <item x="188"/>
        <item x="189"/>
        <item x="190"/>
        <item x="191"/>
        <item x="192"/>
        <item x="193"/>
        <item x="194"/>
        <item x="195"/>
        <item x="196"/>
        <item x="1"/>
        <item x="19"/>
        <item x="197"/>
        <item x="198"/>
        <item x="199"/>
        <item x="200"/>
        <item x="201"/>
        <item x="202"/>
        <item x="203"/>
        <item x="204"/>
        <item x="205"/>
        <item x="206"/>
        <item x="20"/>
        <item x="207"/>
        <item x="208"/>
        <item x="209"/>
        <item x="210"/>
        <item x="211"/>
        <item x="212"/>
        <item x="213"/>
        <item x="214"/>
        <item x="215"/>
        <item x="216"/>
        <item x="21"/>
        <item x="217"/>
        <item x="218"/>
        <item x="219"/>
        <item x="220"/>
        <item x="221"/>
        <item x="222"/>
        <item x="223"/>
        <item x="224"/>
        <item x="225"/>
        <item x="226"/>
        <item x="22"/>
        <item x="227"/>
        <item x="228"/>
        <item x="229"/>
        <item x="230"/>
        <item x="231"/>
        <item x="232"/>
        <item x="233"/>
        <item x="234"/>
        <item x="235"/>
        <item x="236"/>
        <item x="23"/>
        <item x="237"/>
        <item x="238"/>
        <item x="239"/>
        <item x="240"/>
        <item x="241"/>
        <item x="242"/>
        <item x="243"/>
        <item x="244"/>
        <item x="245"/>
        <item x="246"/>
        <item x="24"/>
        <item x="247"/>
        <item x="248"/>
        <item x="249"/>
        <item x="250"/>
        <item x="251"/>
        <item x="252"/>
        <item x="253"/>
        <item x="254"/>
        <item x="255"/>
        <item x="256"/>
        <item x="25"/>
        <item x="257"/>
        <item x="258"/>
        <item x="259"/>
        <item x="260"/>
        <item x="261"/>
        <item x="262"/>
        <item x="263"/>
        <item x="264"/>
        <item x="265"/>
        <item x="266"/>
        <item x="26"/>
        <item x="267"/>
        <item x="268"/>
        <item x="269"/>
        <item x="270"/>
        <item x="271"/>
        <item x="272"/>
        <item x="273"/>
        <item x="274"/>
        <item x="275"/>
        <item x="276"/>
        <item x="27"/>
        <item x="277"/>
        <item x="278"/>
        <item x="279"/>
        <item x="280"/>
        <item x="281"/>
        <item x="282"/>
        <item x="283"/>
        <item x="284"/>
        <item x="285"/>
        <item x="286"/>
        <item x="28"/>
        <item x="287"/>
        <item x="288"/>
        <item x="289"/>
        <item x="290"/>
        <item x="291"/>
        <item x="292"/>
        <item x="293"/>
        <item x="294"/>
        <item x="295"/>
        <item x="296"/>
        <item x="2"/>
        <item x="29"/>
        <item x="297"/>
        <item x="298"/>
        <item x="299"/>
        <item x="300"/>
        <item x="301"/>
        <item x="302"/>
        <item x="303"/>
        <item x="304"/>
        <item x="305"/>
        <item x="306"/>
        <item x="30"/>
        <item x="307"/>
        <item x="308"/>
        <item x="309"/>
        <item x="310"/>
        <item x="311"/>
        <item x="312"/>
        <item x="313"/>
        <item x="314"/>
        <item x="315"/>
        <item x="316"/>
        <item x="31"/>
        <item x="317"/>
        <item x="318"/>
        <item x="319"/>
        <item x="320"/>
        <item x="321"/>
        <item x="322"/>
        <item x="323"/>
        <item x="324"/>
        <item x="325"/>
        <item x="326"/>
        <item x="32"/>
        <item x="327"/>
        <item x="328"/>
        <item x="329"/>
        <item x="330"/>
        <item x="331"/>
        <item x="332"/>
        <item x="333"/>
        <item x="334"/>
        <item x="335"/>
        <item x="336"/>
        <item x="33"/>
        <item x="337"/>
        <item x="338"/>
        <item x="339"/>
        <item x="340"/>
        <item x="341"/>
        <item x="342"/>
        <item x="343"/>
        <item x="344"/>
        <item x="345"/>
        <item x="346"/>
        <item x="34"/>
        <item x="347"/>
        <item x="348"/>
        <item x="349"/>
        <item x="350"/>
        <item x="351"/>
        <item x="352"/>
        <item x="353"/>
        <item x="354"/>
        <item x="355"/>
        <item x="356"/>
        <item x="35"/>
        <item x="357"/>
        <item x="358"/>
        <item x="359"/>
        <item x="360"/>
        <item x="361"/>
        <item x="362"/>
        <item x="363"/>
        <item x="364"/>
        <item x="365"/>
        <item x="366"/>
        <item x="36"/>
        <item x="367"/>
        <item x="368"/>
        <item x="369"/>
        <item x="370"/>
        <item x="371"/>
        <item x="372"/>
        <item x="373"/>
        <item x="374"/>
        <item x="375"/>
        <item x="376"/>
        <item x="37"/>
        <item x="377"/>
        <item x="378"/>
        <item x="379"/>
        <item x="380"/>
        <item x="381"/>
        <item x="382"/>
        <item x="383"/>
        <item x="384"/>
        <item x="385"/>
        <item x="386"/>
        <item x="38"/>
        <item x="387"/>
        <item x="388"/>
        <item x="389"/>
        <item x="390"/>
        <item x="391"/>
        <item x="392"/>
        <item x="393"/>
        <item x="394"/>
        <item x="395"/>
        <item x="396"/>
        <item x="3"/>
        <item x="39"/>
        <item x="397"/>
        <item x="398"/>
        <item x="399"/>
        <item x="400"/>
        <item x="401"/>
        <item x="402"/>
        <item x="403"/>
        <item x="404"/>
        <item x="405"/>
        <item x="406"/>
        <item x="40"/>
        <item x="407"/>
        <item x="408"/>
        <item x="409"/>
        <item x="410"/>
        <item x="411"/>
        <item x="412"/>
        <item x="413"/>
        <item x="414"/>
        <item x="415"/>
        <item x="416"/>
        <item x="41"/>
        <item x="417"/>
        <item x="418"/>
        <item x="419"/>
        <item x="420"/>
        <item x="421"/>
        <item x="422"/>
        <item x="423"/>
        <item x="424"/>
        <item x="425"/>
        <item x="426"/>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numFmtId="164" showAll="0">
      <items count="15">
        <item x="0"/>
        <item x="1"/>
        <item x="2"/>
        <item x="3"/>
        <item x="4"/>
        <item x="5"/>
        <item x="6"/>
        <item x="7"/>
        <item x="8"/>
        <item x="9"/>
        <item x="10"/>
        <item x="11"/>
        <item x="12"/>
        <item x="13"/>
        <item t="default"/>
      </items>
    </pivotField>
    <pivotField showAll="0">
      <items count="8">
        <item x="1"/>
        <item x="3"/>
        <item x="0"/>
        <item x="6"/>
        <item x="2"/>
        <item x="5"/>
        <item x="4"/>
        <item t="default"/>
      </items>
    </pivotField>
    <pivotField numFmtId="165" showAll="0" sortType="ascending">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sortType="descending">
      <items count="5">
        <item sd="0" x="1"/>
        <item sd="0" x="2"/>
        <item sd="0" x="3"/>
        <item sd="0" x="0"/>
        <item t="default"/>
      </items>
    </pivotField>
    <pivotField numFmtId="167" showAll="0">
      <items count="76">
        <item x="2"/>
        <item x="39"/>
        <item x="42"/>
        <item x="4"/>
        <item x="53"/>
        <item x="18"/>
        <item x="6"/>
        <item x="48"/>
        <item x="35"/>
        <item x="38"/>
        <item x="32"/>
        <item x="30"/>
        <item x="14"/>
        <item x="29"/>
        <item x="46"/>
        <item x="31"/>
        <item x="44"/>
        <item x="17"/>
        <item x="57"/>
        <item x="41"/>
        <item x="49"/>
        <item x="59"/>
        <item x="13"/>
        <item x="47"/>
        <item x="56"/>
        <item x="62"/>
        <item x="67"/>
        <item x="58"/>
        <item x="73"/>
        <item x="5"/>
        <item x="50"/>
        <item x="60"/>
        <item x="19"/>
        <item x="15"/>
        <item x="33"/>
        <item x="63"/>
        <item x="34"/>
        <item x="0"/>
        <item x="45"/>
        <item x="74"/>
        <item x="7"/>
        <item x="64"/>
        <item x="22"/>
        <item x="26"/>
        <item x="8"/>
        <item x="24"/>
        <item x="16"/>
        <item x="27"/>
        <item x="70"/>
        <item x="40"/>
        <item x="25"/>
        <item x="1"/>
        <item x="69"/>
        <item x="51"/>
        <item x="36"/>
        <item x="72"/>
        <item x="21"/>
        <item x="37"/>
        <item x="11"/>
        <item x="28"/>
        <item x="20"/>
        <item x="54"/>
        <item x="68"/>
        <item x="12"/>
        <item x="9"/>
        <item x="71"/>
        <item x="65"/>
        <item x="23"/>
        <item x="52"/>
        <item x="3"/>
        <item x="66"/>
        <item x="43"/>
        <item x="55"/>
        <item x="61"/>
        <item x="10"/>
        <item t="default"/>
      </items>
    </pivotField>
    <pivotField numFmtId="167" showAll="0"/>
    <pivotField dataField="1" showAll="0">
      <items count="3">
        <item x="0"/>
        <item x="1"/>
        <item t="default"/>
      </items>
    </pivotField>
    <pivotField showAll="0">
      <items count="134">
        <item x="10"/>
        <item x="82"/>
        <item x="34"/>
        <item x="57"/>
        <item x="8"/>
        <item x="110"/>
        <item x="118"/>
        <item x="4"/>
        <item x="35"/>
        <item x="53"/>
        <item x="86"/>
        <item x="95"/>
        <item x="3"/>
        <item x="33"/>
        <item x="32"/>
        <item x="48"/>
        <item x="12"/>
        <item x="37"/>
        <item x="1"/>
        <item x="2"/>
        <item x="45"/>
        <item x="87"/>
        <item x="20"/>
        <item x="115"/>
        <item x="68"/>
        <item x="50"/>
        <item x="127"/>
        <item x="44"/>
        <item x="19"/>
        <item x="96"/>
        <item x="117"/>
        <item x="25"/>
        <item x="65"/>
        <item x="97"/>
        <item x="74"/>
        <item x="106"/>
        <item x="63"/>
        <item x="60"/>
        <item x="125"/>
        <item x="83"/>
        <item x="112"/>
        <item x="7"/>
        <item x="55"/>
        <item x="75"/>
        <item x="90"/>
        <item x="54"/>
        <item x="92"/>
        <item x="121"/>
        <item x="116"/>
        <item x="102"/>
        <item x="58"/>
        <item x="131"/>
        <item x="78"/>
        <item x="128"/>
        <item x="94"/>
        <item x="76"/>
        <item x="70"/>
        <item x="66"/>
        <item x="56"/>
        <item x="11"/>
        <item x="99"/>
        <item x="22"/>
        <item x="111"/>
        <item x="15"/>
        <item x="26"/>
        <item x="9"/>
        <item x="119"/>
        <item x="17"/>
        <item x="23"/>
        <item x="59"/>
        <item x="103"/>
        <item x="123"/>
        <item x="84"/>
        <item x="29"/>
        <item x="6"/>
        <item x="27"/>
        <item x="43"/>
        <item x="93"/>
        <item x="105"/>
        <item x="124"/>
        <item x="120"/>
        <item x="61"/>
        <item x="42"/>
        <item x="79"/>
        <item x="40"/>
        <item x="101"/>
        <item x="132"/>
        <item x="46"/>
        <item x="91"/>
        <item x="130"/>
        <item x="30"/>
        <item x="36"/>
        <item x="21"/>
        <item x="28"/>
        <item x="88"/>
        <item x="64"/>
        <item x="107"/>
        <item x="100"/>
        <item x="52"/>
        <item x="114"/>
        <item x="129"/>
        <item x="0"/>
        <item x="122"/>
        <item x="67"/>
        <item x="80"/>
        <item x="104"/>
        <item x="69"/>
        <item x="113"/>
        <item x="14"/>
        <item x="47"/>
        <item x="16"/>
        <item x="81"/>
        <item x="31"/>
        <item x="89"/>
        <item x="98"/>
        <item x="77"/>
        <item x="109"/>
        <item x="24"/>
        <item x="38"/>
        <item x="71"/>
        <item x="62"/>
        <item x="126"/>
        <item x="18"/>
        <item x="85"/>
        <item x="13"/>
        <item x="39"/>
        <item x="108"/>
        <item x="49"/>
        <item x="5"/>
        <item x="51"/>
        <item x="72"/>
        <item x="41"/>
        <item x="73"/>
        <item t="default"/>
      </items>
    </pivotField>
    <pivotField showAll="0">
      <items count="11">
        <item x="6"/>
        <item x="4"/>
        <item x="1"/>
        <item x="7"/>
        <item x="0"/>
        <item x="2"/>
        <item x="5"/>
        <item x="9"/>
        <item x="3"/>
        <item x="8"/>
        <item t="default"/>
      </items>
    </pivotField>
    <pivotField axis="axisRow" showAll="0" defaultSubtotal="0">
      <items count="6">
        <item sd="0" x="0"/>
        <item x="1"/>
        <item x="2"/>
        <item x="3"/>
        <item x="4"/>
        <item sd="0" x="5"/>
      </items>
    </pivotField>
    <pivotField axis="axisRow" showAll="0" sortType="ascending" defaultSubtotal="0">
      <items count="7">
        <item x="0"/>
        <item x="6"/>
        <item x="1"/>
        <item x="2"/>
        <item x="3"/>
        <item x="4"/>
        <item x="5"/>
      </items>
    </pivotField>
    <pivotField dragToRow="0" dragToCol="0" dragToPage="0" showAll="0" defaultSubtotal="0"/>
    <pivotField dragToRow="0" dragToCol="0" dragToPage="0" showAll="0" defaultSubtotal="0"/>
    <pivotField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11"/>
    <field x="10"/>
  </rowFields>
  <rowItems count="25">
    <i>
      <x v="2"/>
    </i>
    <i r="1">
      <x v="1"/>
    </i>
    <i r="1">
      <x v="2"/>
    </i>
    <i r="1">
      <x v="3"/>
    </i>
    <i r="1">
      <x v="4"/>
    </i>
    <i>
      <x v="3"/>
    </i>
    <i r="1">
      <x v="1"/>
    </i>
    <i r="1">
      <x v="2"/>
    </i>
    <i r="1">
      <x v="3"/>
    </i>
    <i r="1">
      <x v="4"/>
    </i>
    <i>
      <x v="4"/>
    </i>
    <i r="1">
      <x v="1"/>
    </i>
    <i r="1">
      <x v="2"/>
    </i>
    <i r="1">
      <x v="3"/>
    </i>
    <i r="1">
      <x v="4"/>
    </i>
    <i>
      <x v="5"/>
    </i>
    <i r="1">
      <x v="1"/>
    </i>
    <i r="1">
      <x v="2"/>
    </i>
    <i r="1">
      <x v="3"/>
    </i>
    <i r="1">
      <x v="4"/>
    </i>
    <i>
      <x v="6"/>
    </i>
    <i r="1">
      <x v="1"/>
    </i>
    <i r="1">
      <x v="2"/>
    </i>
    <i r="1">
      <x v="3"/>
    </i>
    <i t="grand">
      <x/>
    </i>
  </rowItems>
  <colItems count="1">
    <i/>
  </colItems>
  <dataFields count="1">
    <dataField name="Count of discount" fld="7" subtotal="count" baseField="0" baseItem="0" numFmtId="1"/>
  </dataFields>
  <formats count="2">
    <format dxfId="79">
      <pivotArea dataOnly="0" labelOnly="1" outline="0" axis="axisValues" fieldPosition="0"/>
    </format>
    <format dxfId="78">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ion_center" xr10:uid="{6369991A-FD15-8643-ADE1-B84408E31D3E}" sourceName="distribution_center">
  <pivotTables>
    <pivotTable tabId="6" name="PivotTable3"/>
    <pivotTable tabId="6" name="PivotTable10"/>
    <pivotTable tabId="6" name="PivotTable16"/>
    <pivotTable tabId="6" name="PivotTable17"/>
    <pivotTable tabId="6" name="PivotTable18"/>
    <pivotTable tabId="6" name="PivotTable19"/>
    <pivotTable tabId="6" name="PivotTable4"/>
    <pivotTable tabId="6" name="PivotTable5"/>
    <pivotTable tabId="6" name="PivotTable6"/>
    <pivotTable tabId="6" name="PivotTable7"/>
    <pivotTable tabId="6" name="PivotTable9"/>
    <pivotTable tabId="7" name="PivotTable3"/>
    <pivotTable tabId="7" name="PivotTable5"/>
  </pivotTables>
  <data>
    <tabular pivotCacheId="1070888953">
      <items count="10">
        <i x="6" s="1"/>
        <i x="4" s="1"/>
        <i x="1" s="1"/>
        <i x="7" s="1"/>
        <i x="0" s="1"/>
        <i x="2" s="1"/>
        <i x="5" s="1"/>
        <i x="9" s="1"/>
        <i x="3"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696010DC-8B35-E441-80A6-EC5049868576}" sourceName="Quarters">
  <pivotTables>
    <pivotTable tabId="6" name="PivotTable3"/>
    <pivotTable tabId="6" name="PivotTable10"/>
    <pivotTable tabId="6" name="PivotTable16"/>
    <pivotTable tabId="6" name="PivotTable17"/>
    <pivotTable tabId="6" name="PivotTable18"/>
    <pivotTable tabId="6" name="PivotTable19"/>
    <pivotTable tabId="6" name="PivotTable4"/>
    <pivotTable tabId="6" name="PivotTable5"/>
    <pivotTable tabId="6" name="PivotTable6"/>
    <pivotTable tabId="6" name="PivotTable7"/>
    <pivotTable tabId="6" name="PivotTable9"/>
    <pivotTable tabId="7" name="PivotTable3"/>
    <pivotTable tabId="7" name="PivotTable5"/>
  </pivotTables>
  <data>
    <tabular pivotCacheId="1070888953">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6846959-84F5-EA4E-A95F-2D5F69199AD9}" sourceName="Years">
  <pivotTables>
    <pivotTable tabId="6" name="PivotTable3"/>
    <pivotTable tabId="6" name="PivotTable10"/>
    <pivotTable tabId="6" name="PivotTable16"/>
    <pivotTable tabId="6" name="PivotTable17"/>
    <pivotTable tabId="6" name="PivotTable18"/>
    <pivotTable tabId="6" name="PivotTable19"/>
    <pivotTable tabId="6" name="PivotTable4"/>
    <pivotTable tabId="6" name="PivotTable5"/>
    <pivotTable tabId="6" name="PivotTable6"/>
    <pivotTable tabId="6" name="PivotTable7"/>
    <pivotTable tabId="6" name="PivotTable9"/>
    <pivotTable tabId="7" name="PivotTable3"/>
    <pivotTable tabId="7" name="PivotTable5"/>
  </pivotTables>
  <data>
    <tabular pivotCacheId="1070888953">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date" xr10:uid="{02BED1BA-23F6-8A47-9B32-BC7B9132B905}" sourceName="created_date">
  <pivotTables>
    <pivotTable tabId="6" name="PivotTable3"/>
    <pivotTable tabId="7" name="PivotTable3"/>
    <pivotTable tabId="7" name="PivotTable5"/>
    <pivotTable tabId="6" name="PivotTable10"/>
    <pivotTable tabId="6" name="PivotTable16"/>
    <pivotTable tabId="6" name="PivotTable17"/>
    <pivotTable tabId="6" name="PivotTable18"/>
    <pivotTable tabId="6" name="PivotTable19"/>
    <pivotTable tabId="6" name="PivotTable4"/>
    <pivotTable tabId="6" name="PivotTable5"/>
    <pivotTable tabId="6" name="PivotTable6"/>
    <pivotTable tabId="6" name="PivotTable7"/>
    <pivotTable tabId="6" name="PivotTable9"/>
  </pivotTables>
  <data>
    <tabular pivotCacheId="107088895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ion_center" xr10:uid="{3C024057-BD8F-8946-A7C3-1BB95CFD21CA}" cache="Slicer_distribution_center" caption="distribution_center" style="SlicerStyleLight2" rowHeight="251883"/>
  <slicer name="Quarters" xr10:uid="{62E1BBAF-1810-5446-AD49-C79BC9A5F62F}" cache="Slicer_Quarters" caption="Quarters" style="SlicerStyleLight2" rowHeight="251883"/>
  <slicer name="Years" xr10:uid="{285490AA-F7F0-A340-9A10-1635CFF9C315}" cache="Slicer_Years" caption="Years" style="SlicerStyleLight2" rowHeight="251883"/>
  <slicer name="created_date" xr10:uid="{66931C16-BDF6-3D4A-B8B5-C6EF547AF61A}" cache="Slicer_created_date" caption="Month"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C68A9D-70F7-4145-A540-CFADE9E7E711}" name="Table2" displayName="Table2" ref="A1:J2501" totalsRowShown="0">
  <autoFilter ref="A1:J2501" xr:uid="{E3C68A9D-70F7-4145-A540-CFADE9E7E711}"/>
  <tableColumns count="10">
    <tableColumn id="1" xr3:uid="{7E01D04E-8633-BF4C-A2D2-B5ECAA6E7AE1}" name="product_id" dataDxfId="107"/>
    <tableColumn id="2" xr3:uid="{BC536DC3-12A0-D24A-BE78-BFA27604B82E}" name="created_date" dataDxfId="106"/>
    <tableColumn id="3" xr3:uid="{DACDBEBC-6607-A54A-836A-974D7DB0930F}" name="created_weekday" dataDxfId="105">
      <calculatedColumnFormula>_xlfn.IFS(WEEKDAY(B2,2)=1,"Monday",WEEKDAY(B2,2)=2,"Tuesday",WEEKDAY(B2,2)=3,"Wednesday",WEEKDAY(B2,2)=4,"Thursday",WEEKDAY(B2,2)=5,"Friday",WEEKDAY(B2,2)=6,"Saturday",WEEKDAY(B2,2)=7,"Sunday")</calculatedColumnFormula>
    </tableColumn>
    <tableColumn id="4" xr3:uid="{32FE83FB-C7B4-2F4B-84B5-82C62AA1290E}" name="created_time" dataDxfId="104"/>
    <tableColumn id="5" xr3:uid="{753521E5-A258-CE46-B9B9-ECEC40186C25}" name="created_timeframe">
      <calculatedColumnFormula>_xlfn.IFS(AND(D3&gt;=VALUE("00:00"),D3&lt;VALUE("6:00")),"midnight to dawn",AND(D3&gt;=VALUE("6:00"),D3&lt;VALUE("13:00")),"morning to noon",AND(D3&gt;=VALUE("13:00"),D3&lt;VALUE("20:00")),"afternoon to evening",AND(D3&gt;=VALUE("20:00"),D3&lt;VALUE("24:00")),"night to midnight")</calculatedColumnFormula>
    </tableColumn>
    <tableColumn id="6" xr3:uid="{A20F4AC2-E171-A342-8F75-6432B71488FE}" name="revenue" dataDxfId="103"/>
    <tableColumn id="7" xr3:uid="{296354DB-36B0-A24F-9CC6-1A4DB0E46A5B}" name="cost" dataDxfId="102">
      <calculatedColumnFormula>VLOOKUP(Table2[[#This Row],[product_id]],Table3[#All],2,FALSE)</calculatedColumnFormula>
    </tableColumn>
    <tableColumn id="11" xr3:uid="{D0CF51DE-5663-954C-B443-B4D762AAEBE9}" name="discount" dataDxfId="101">
      <calculatedColumnFormula>IF(Table2[[#This Row],[cost]]&gt;Table2[[#This Row],[revenue]],TRUE,FALSE)</calculatedColumnFormula>
    </tableColumn>
    <tableColumn id="8" xr3:uid="{CE08BCB0-72CD-9B4A-A4C7-B5CDD4B99EEA}" name="brand" dataDxfId="100">
      <calculatedColumnFormula>VLOOKUP(Table2[[#This Row],[product_id]],Table3[#All],3,FALSE)</calculatedColumnFormula>
    </tableColumn>
    <tableColumn id="10" xr3:uid="{5C8FA0F5-CFBB-004E-AB06-182D3F055331}" name="distribution_center" dataDxfId="99">
      <calculatedColumnFormula>VLOOKUP(Table2[[#This Row],[product_id]],Table3[#All],5,FALSE)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5C89CC-EF5D-EF4D-92A6-28BBF48BB146}" name="Table3" displayName="Table3" ref="A1:E430" totalsRowShown="0">
  <autoFilter ref="A1:E430" xr:uid="{195C89CC-EF5D-EF4D-92A6-28BBF48BB146}"/>
  <sortState xmlns:xlrd2="http://schemas.microsoft.com/office/spreadsheetml/2017/richdata2" ref="A2:D430">
    <sortCondition ref="D1:D430"/>
  </sortState>
  <tableColumns count="5">
    <tableColumn id="1" xr3:uid="{CD46082B-86F4-AF49-8F13-7E388FEAAE61}" name="id" dataDxfId="98"/>
    <tableColumn id="2" xr3:uid="{53E9946A-3D99-6F46-9D75-6015C29EAF7A}" name="cost" dataDxfId="97"/>
    <tableColumn id="4" xr3:uid="{E906ECC4-97AC-C845-A599-1D17C89552F1}" name="brand"/>
    <tableColumn id="5" xr3:uid="{E323311F-F539-A945-A333-72E04F8CC423}" name="distribution_center_id" dataDxfId="96"/>
    <tableColumn id="6" xr3:uid="{95FBC847-98ED-9748-A306-90D4A807DE8F}" name="distributon_center_name" dataDxfId="95">
      <calculatedColumnFormula>VLOOKUP(Table3[[#This Row],[distribution_center_id]],Table5[#All],2,FALSE)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861233-C2F6-E140-B1EA-B1D7A8F3C5B0}" name="Table5" displayName="Table5" ref="A1:B11" totalsRowShown="0">
  <autoFilter ref="A1:B11" xr:uid="{E4861233-C2F6-E140-B1EA-B1D7A8F3C5B0}"/>
  <tableColumns count="2">
    <tableColumn id="1" xr3:uid="{7A262228-B8BC-1948-85B0-873DB82DD345}" name="id"/>
    <tableColumn id="2" xr3:uid="{6691D16A-D986-FC4B-B201-095BD90581BB}" name="nam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B5B7-3165-974B-A598-90269515199E}">
  <dimension ref="A1:J2501"/>
  <sheetViews>
    <sheetView zoomScale="99" workbookViewId="0">
      <selection activeCell="M2484" sqref="M2484"/>
    </sheetView>
  </sheetViews>
  <sheetFormatPr baseColWidth="10" defaultRowHeight="16" x14ac:dyDescent="0.2"/>
  <cols>
    <col min="1" max="1" width="13.5" customWidth="1"/>
    <col min="2" max="2" width="19.83203125" style="1" customWidth="1"/>
    <col min="3" max="3" width="19.83203125" customWidth="1"/>
    <col min="4" max="4" width="13.5" style="2" customWidth="1"/>
    <col min="5" max="5" width="23.83203125" customWidth="1"/>
    <col min="6" max="7" width="10.6640625" style="7" customWidth="1"/>
    <col min="8" max="8" width="15.5" customWidth="1"/>
    <col min="9" max="10" width="39.6640625" bestFit="1" customWidth="1"/>
  </cols>
  <sheetData>
    <row r="1" spans="1:10" x14ac:dyDescent="0.2">
      <c r="A1" s="3" t="s">
        <v>0</v>
      </c>
      <c r="B1" s="1" t="s">
        <v>141</v>
      </c>
      <c r="C1" t="s">
        <v>594</v>
      </c>
      <c r="D1" s="2" t="s">
        <v>139</v>
      </c>
      <c r="E1" t="s">
        <v>140</v>
      </c>
      <c r="F1" s="7" t="s">
        <v>570</v>
      </c>
      <c r="G1" s="7" t="s">
        <v>2</v>
      </c>
      <c r="H1" s="7" t="s">
        <v>619</v>
      </c>
      <c r="I1" t="s">
        <v>3</v>
      </c>
      <c r="J1" t="s">
        <v>606</v>
      </c>
    </row>
    <row r="2" spans="1:10" x14ac:dyDescent="0.2">
      <c r="A2" t="s">
        <v>142</v>
      </c>
      <c r="B2" s="1">
        <v>44209</v>
      </c>
      <c r="C2" t="str">
        <f>_xlfn.IFS(WEEKDAY(B2,2)=1,"Monday",WEEKDAY(B2,2)=2,"Tuesday",WEEKDAY(B2,2)=3,"Wednesday",WEEKDAY(B2,2)=4,"Thursday",WEEKDAY(B2,2)=5,"Friday",WEEKDAY(B2,2)=6,"Saturday",WEEKDAY(B2,2)=7,"Sunday")</f>
        <v>Wednesday</v>
      </c>
      <c r="D2" s="2">
        <v>0.98819444444444438</v>
      </c>
      <c r="E2" t="str">
        <f>_xlfn.IFS(AND(D3&gt;=VALUE("00:00"),D3&lt;VALUE("6:00")),"midnight to dawn",AND(D3&gt;=VALUE("6:00"),D3&lt;VALUE("13:00")),"morning to noon",AND(D3&gt;=VALUE("13:00"),D3&lt;VALUE("20:00")),"afternoon to evening",AND(D3&gt;=VALUE("20:00"),D3&lt;VALUE("24:00")),"night to midnight")</f>
        <v>afternoon to evening</v>
      </c>
      <c r="F2" s="8">
        <v>49</v>
      </c>
      <c r="G2" s="7">
        <f>VLOOKUP(Table2[[#This Row],[product_id]],Table3[#All],2,FALSE)</f>
        <v>27</v>
      </c>
      <c r="H2" s="7" t="b">
        <f>IF(Table2[[#This Row],[cost]]&gt;Table2[[#This Row],[revenue]],TRUE,FALSE)</f>
        <v>0</v>
      </c>
      <c r="I2" t="str">
        <f>VLOOKUP(Table2[[#This Row],[product_id]],Table3[#All],3,FALSE)</f>
        <v>Seven7</v>
      </c>
      <c r="J2" t="str">
        <f>VLOOKUP(Table2[[#This Row],[product_id]],Table3[#All],5,FALSE)</f>
        <v>Memphis TN</v>
      </c>
    </row>
    <row r="3" spans="1:10" x14ac:dyDescent="0.2">
      <c r="A3" t="s">
        <v>142</v>
      </c>
      <c r="B3" s="1">
        <v>44641</v>
      </c>
      <c r="C3" t="str">
        <f t="shared" ref="C3:C66" si="0">_xlfn.IFS(WEEKDAY(B3,2)=1,"Monday",WEEKDAY(B3,2)=2,"Tuesday",WEEKDAY(B3,2)=3,"Wednesday",WEEKDAY(B3,2)=4,"Thursday",WEEKDAY(B3,2)=5,"Friday",WEEKDAY(B3,2)=6,"Saturday",WEEKDAY(B3,2)=7,"Sunday")</f>
        <v>Monday</v>
      </c>
      <c r="D3" s="2">
        <v>0.67361111111111116</v>
      </c>
      <c r="E3" t="str">
        <f t="shared" ref="E3:E66" si="1">_xlfn.IFS(AND(D4&gt;=VALUE("00:00"),D4&lt;VALUE("6:00")),"midnight to dawn",AND(D4&gt;=VALUE("6:00"),D4&lt;VALUE("13:00")),"morning to noon",AND(D4&gt;=VALUE("13:00"),D4&lt;VALUE("20:00")),"afternoon to evening",AND(D4&gt;=VALUE("20:00"),D4&lt;VALUE("24:00")),"night to midnight")</f>
        <v>night to midnight</v>
      </c>
      <c r="F3" s="7">
        <v>49</v>
      </c>
      <c r="G3" s="7">
        <f>VLOOKUP(Table2[[#This Row],[product_id]],Table3[#All],2,FALSE)</f>
        <v>27</v>
      </c>
      <c r="H3" s="7" t="b">
        <f>IF(Table2[[#This Row],[cost]]&gt;Table2[[#This Row],[revenue]],TRUE,FALSE)</f>
        <v>0</v>
      </c>
      <c r="I3" t="str">
        <f>VLOOKUP(Table2[[#This Row],[product_id]],Table3[#All],3,FALSE)</f>
        <v>Seven7</v>
      </c>
      <c r="J3" t="str">
        <f>VLOOKUP(Table2[[#This Row],[product_id]],Table3[#All],5,FALSE)</f>
        <v>Memphis TN</v>
      </c>
    </row>
    <row r="4" spans="1:10" x14ac:dyDescent="0.2">
      <c r="A4" t="s">
        <v>142</v>
      </c>
      <c r="B4" s="1">
        <v>45070</v>
      </c>
      <c r="C4" t="str">
        <f t="shared" si="0"/>
        <v>Wednesday</v>
      </c>
      <c r="D4" s="2">
        <v>0.98402777777777783</v>
      </c>
      <c r="E4" t="str">
        <f t="shared" si="1"/>
        <v>afternoon to evening</v>
      </c>
      <c r="F4" s="7">
        <v>49</v>
      </c>
      <c r="G4" s="7">
        <f>VLOOKUP(Table2[[#This Row],[product_id]],Table3[#All],2,FALSE)</f>
        <v>27</v>
      </c>
      <c r="H4" s="7" t="b">
        <f>IF(Table2[[#This Row],[cost]]&gt;Table2[[#This Row],[revenue]],TRUE,FALSE)</f>
        <v>0</v>
      </c>
      <c r="I4" t="str">
        <f>VLOOKUP(Table2[[#This Row],[product_id]],Table3[#All],3,FALSE)</f>
        <v>Seven7</v>
      </c>
      <c r="J4" t="str">
        <f>VLOOKUP(Table2[[#This Row],[product_id]],Table3[#All],5,FALSE)</f>
        <v>Memphis TN</v>
      </c>
    </row>
    <row r="5" spans="1:10" x14ac:dyDescent="0.2">
      <c r="A5" t="s">
        <v>142</v>
      </c>
      <c r="B5" s="1">
        <v>44650</v>
      </c>
      <c r="C5" t="str">
        <f t="shared" si="0"/>
        <v>Wednesday</v>
      </c>
      <c r="D5" s="2">
        <v>0.62569444444444444</v>
      </c>
      <c r="E5" t="str">
        <f t="shared" si="1"/>
        <v>morning to noon</v>
      </c>
      <c r="F5" s="7">
        <v>49</v>
      </c>
      <c r="G5" s="7">
        <f>VLOOKUP(Table2[[#This Row],[product_id]],Table3[#All],2,FALSE)</f>
        <v>27</v>
      </c>
      <c r="H5" s="7" t="b">
        <f>IF(Table2[[#This Row],[cost]]&gt;Table2[[#This Row],[revenue]],TRUE,FALSE)</f>
        <v>0</v>
      </c>
      <c r="I5" t="str">
        <f>VLOOKUP(Table2[[#This Row],[product_id]],Table3[#All],3,FALSE)</f>
        <v>Seven7</v>
      </c>
      <c r="J5" t="str">
        <f>VLOOKUP(Table2[[#This Row],[product_id]],Table3[#All],5,FALSE)</f>
        <v>Memphis TN</v>
      </c>
    </row>
    <row r="6" spans="1:10" x14ac:dyDescent="0.2">
      <c r="A6" t="s">
        <v>144</v>
      </c>
      <c r="B6" s="1">
        <v>45044</v>
      </c>
      <c r="C6" t="str">
        <f t="shared" si="0"/>
        <v>Friday</v>
      </c>
      <c r="D6" s="2">
        <v>0.37013888888888885</v>
      </c>
      <c r="E6" t="str">
        <f t="shared" si="1"/>
        <v>midnight to dawn</v>
      </c>
      <c r="F6" s="7">
        <v>69</v>
      </c>
      <c r="G6" s="7">
        <f>VLOOKUP(Table2[[#This Row],[product_id]],Table3[#All],2,FALSE)</f>
        <v>36</v>
      </c>
      <c r="H6" s="7" t="b">
        <f>IF(Table2[[#This Row],[cost]]&gt;Table2[[#This Row],[revenue]],TRUE,FALSE)</f>
        <v>0</v>
      </c>
      <c r="I6" t="str">
        <f>VLOOKUP(Table2[[#This Row],[product_id]],Table3[#All],3,FALSE)</f>
        <v>Calvin Klein</v>
      </c>
      <c r="J6" t="str">
        <f>VLOOKUP(Table2[[#This Row],[product_id]],Table3[#All],5,FALSE)</f>
        <v>Houston TX</v>
      </c>
    </row>
    <row r="7" spans="1:10" x14ac:dyDescent="0.2">
      <c r="A7" t="s">
        <v>144</v>
      </c>
      <c r="B7" s="1">
        <v>43970</v>
      </c>
      <c r="C7" t="str">
        <f t="shared" si="0"/>
        <v>Tuesday</v>
      </c>
      <c r="D7" s="2">
        <v>0.15555555555555556</v>
      </c>
      <c r="E7" t="str">
        <f t="shared" si="1"/>
        <v>morning to noon</v>
      </c>
      <c r="F7" s="7">
        <v>69</v>
      </c>
      <c r="G7" s="7">
        <f>VLOOKUP(Table2[[#This Row],[product_id]],Table3[#All],2,FALSE)</f>
        <v>36</v>
      </c>
      <c r="H7" s="7" t="b">
        <f>IF(Table2[[#This Row],[cost]]&gt;Table2[[#This Row],[revenue]],TRUE,FALSE)</f>
        <v>0</v>
      </c>
      <c r="I7" t="str">
        <f>VLOOKUP(Table2[[#This Row],[product_id]],Table3[#All],3,FALSE)</f>
        <v>Calvin Klein</v>
      </c>
      <c r="J7" t="str">
        <f>VLOOKUP(Table2[[#This Row],[product_id]],Table3[#All],5,FALSE)</f>
        <v>Houston TX</v>
      </c>
    </row>
    <row r="8" spans="1:10" x14ac:dyDescent="0.2">
      <c r="A8" t="s">
        <v>144</v>
      </c>
      <c r="B8" s="1">
        <v>45109</v>
      </c>
      <c r="C8" t="str">
        <f t="shared" si="0"/>
        <v>Sunday</v>
      </c>
      <c r="D8" s="2">
        <v>0.37916666666666665</v>
      </c>
      <c r="E8" t="str">
        <f t="shared" si="1"/>
        <v>midnight to dawn</v>
      </c>
      <c r="F8" s="7">
        <v>69</v>
      </c>
      <c r="G8" s="7">
        <f>VLOOKUP(Table2[[#This Row],[product_id]],Table3[#All],2,FALSE)</f>
        <v>36</v>
      </c>
      <c r="H8" s="7" t="b">
        <f>IF(Table2[[#This Row],[cost]]&gt;Table2[[#This Row],[revenue]],TRUE,FALSE)</f>
        <v>0</v>
      </c>
      <c r="I8" t="str">
        <f>VLOOKUP(Table2[[#This Row],[product_id]],Table3[#All],3,FALSE)</f>
        <v>Calvin Klein</v>
      </c>
      <c r="J8" t="str">
        <f>VLOOKUP(Table2[[#This Row],[product_id]],Table3[#All],5,FALSE)</f>
        <v>Houston TX</v>
      </c>
    </row>
    <row r="9" spans="1:10" x14ac:dyDescent="0.2">
      <c r="A9" t="s">
        <v>144</v>
      </c>
      <c r="B9" s="1">
        <v>44243</v>
      </c>
      <c r="C9" t="str">
        <f t="shared" si="0"/>
        <v>Tuesday</v>
      </c>
      <c r="D9" s="2">
        <v>0.16180555555555556</v>
      </c>
      <c r="E9" t="str">
        <f t="shared" si="1"/>
        <v>midnight to dawn</v>
      </c>
      <c r="F9" s="7">
        <v>69</v>
      </c>
      <c r="G9" s="7">
        <f>VLOOKUP(Table2[[#This Row],[product_id]],Table3[#All],2,FALSE)</f>
        <v>36</v>
      </c>
      <c r="H9" s="7" t="b">
        <f>IF(Table2[[#This Row],[cost]]&gt;Table2[[#This Row],[revenue]],TRUE,FALSE)</f>
        <v>0</v>
      </c>
      <c r="I9" t="str">
        <f>VLOOKUP(Table2[[#This Row],[product_id]],Table3[#All],3,FALSE)</f>
        <v>Calvin Klein</v>
      </c>
      <c r="J9" t="str">
        <f>VLOOKUP(Table2[[#This Row],[product_id]],Table3[#All],5,FALSE)</f>
        <v>Houston TX</v>
      </c>
    </row>
    <row r="10" spans="1:10" x14ac:dyDescent="0.2">
      <c r="A10" t="s">
        <v>144</v>
      </c>
      <c r="B10" s="1">
        <v>44078</v>
      </c>
      <c r="C10" t="str">
        <f t="shared" si="0"/>
        <v>Friday</v>
      </c>
      <c r="D10" s="2">
        <v>0.18333333333333335</v>
      </c>
      <c r="E10" t="str">
        <f t="shared" si="1"/>
        <v>midnight to dawn</v>
      </c>
      <c r="F10" s="7">
        <v>69</v>
      </c>
      <c r="G10" s="7">
        <f>VLOOKUP(Table2[[#This Row],[product_id]],Table3[#All],2,FALSE)</f>
        <v>36</v>
      </c>
      <c r="H10" s="7" t="b">
        <f>IF(Table2[[#This Row],[cost]]&gt;Table2[[#This Row],[revenue]],TRUE,FALSE)</f>
        <v>0</v>
      </c>
      <c r="I10" t="str">
        <f>VLOOKUP(Table2[[#This Row],[product_id]],Table3[#All],3,FALSE)</f>
        <v>Calvin Klein</v>
      </c>
      <c r="J10" t="str">
        <f>VLOOKUP(Table2[[#This Row],[product_id]],Table3[#All],5,FALSE)</f>
        <v>Houston TX</v>
      </c>
    </row>
    <row r="11" spans="1:10" x14ac:dyDescent="0.2">
      <c r="A11" t="s">
        <v>144</v>
      </c>
      <c r="B11" s="1">
        <v>45087</v>
      </c>
      <c r="C11" t="str">
        <f t="shared" si="0"/>
        <v>Saturday</v>
      </c>
      <c r="D11" s="2">
        <v>0.16597222222222222</v>
      </c>
      <c r="E11" t="str">
        <f t="shared" si="1"/>
        <v>midnight to dawn</v>
      </c>
      <c r="F11" s="7">
        <v>69</v>
      </c>
      <c r="G11" s="7">
        <f>VLOOKUP(Table2[[#This Row],[product_id]],Table3[#All],2,FALSE)</f>
        <v>36</v>
      </c>
      <c r="H11" s="7" t="b">
        <f>IF(Table2[[#This Row],[cost]]&gt;Table2[[#This Row],[revenue]],TRUE,FALSE)</f>
        <v>0</v>
      </c>
      <c r="I11" t="str">
        <f>VLOOKUP(Table2[[#This Row],[product_id]],Table3[#All],3,FALSE)</f>
        <v>Calvin Klein</v>
      </c>
      <c r="J11" t="str">
        <f>VLOOKUP(Table2[[#This Row],[product_id]],Table3[#All],5,FALSE)</f>
        <v>Houston TX</v>
      </c>
    </row>
    <row r="12" spans="1:10" x14ac:dyDescent="0.2">
      <c r="A12" t="s">
        <v>144</v>
      </c>
      <c r="B12" s="1">
        <v>44716</v>
      </c>
      <c r="C12" t="str">
        <f t="shared" si="0"/>
        <v>Saturday</v>
      </c>
      <c r="D12" s="2">
        <v>1.3888888888888888E-2</v>
      </c>
      <c r="E12" t="str">
        <f t="shared" si="1"/>
        <v>morning to noon</v>
      </c>
      <c r="F12" s="7">
        <v>69</v>
      </c>
      <c r="G12" s="7">
        <f>VLOOKUP(Table2[[#This Row],[product_id]],Table3[#All],2,FALSE)</f>
        <v>36</v>
      </c>
      <c r="H12" s="7" t="b">
        <f>IF(Table2[[#This Row],[cost]]&gt;Table2[[#This Row],[revenue]],TRUE,FALSE)</f>
        <v>0</v>
      </c>
      <c r="I12" t="str">
        <f>VLOOKUP(Table2[[#This Row],[product_id]],Table3[#All],3,FALSE)</f>
        <v>Calvin Klein</v>
      </c>
      <c r="J12" t="str">
        <f>VLOOKUP(Table2[[#This Row],[product_id]],Table3[#All],5,FALSE)</f>
        <v>Houston TX</v>
      </c>
    </row>
    <row r="13" spans="1:10" x14ac:dyDescent="0.2">
      <c r="A13" t="s">
        <v>144</v>
      </c>
      <c r="B13" s="1">
        <v>44974</v>
      </c>
      <c r="C13" t="str">
        <f t="shared" si="0"/>
        <v>Friday</v>
      </c>
      <c r="D13" s="2">
        <v>0.40347222222222223</v>
      </c>
      <c r="E13" t="str">
        <f t="shared" si="1"/>
        <v>midnight to dawn</v>
      </c>
      <c r="F13" s="7">
        <v>69</v>
      </c>
      <c r="G13" s="7">
        <f>VLOOKUP(Table2[[#This Row],[product_id]],Table3[#All],2,FALSE)</f>
        <v>36</v>
      </c>
      <c r="H13" s="7" t="b">
        <f>IF(Table2[[#This Row],[cost]]&gt;Table2[[#This Row],[revenue]],TRUE,FALSE)</f>
        <v>0</v>
      </c>
      <c r="I13" t="str">
        <f>VLOOKUP(Table2[[#This Row],[product_id]],Table3[#All],3,FALSE)</f>
        <v>Calvin Klein</v>
      </c>
      <c r="J13" t="str">
        <f>VLOOKUP(Table2[[#This Row],[product_id]],Table3[#All],5,FALSE)</f>
        <v>Houston TX</v>
      </c>
    </row>
    <row r="14" spans="1:10" x14ac:dyDescent="0.2">
      <c r="A14" t="s">
        <v>145</v>
      </c>
      <c r="B14" s="1">
        <v>45095</v>
      </c>
      <c r="C14" t="str">
        <f t="shared" si="0"/>
        <v>Sunday</v>
      </c>
      <c r="D14" s="2">
        <v>0.16458333333333333</v>
      </c>
      <c r="E14" t="str">
        <f t="shared" si="1"/>
        <v>midnight to dawn</v>
      </c>
      <c r="F14" s="7">
        <v>69</v>
      </c>
      <c r="G14" s="7">
        <f>VLOOKUP(Table2[[#This Row],[product_id]],Table3[#All],2,FALSE)</f>
        <v>41</v>
      </c>
      <c r="H14" s="7" t="b">
        <f>IF(Table2[[#This Row],[cost]]&gt;Table2[[#This Row],[revenue]],TRUE,FALSE)</f>
        <v>0</v>
      </c>
      <c r="I14" t="str">
        <f>VLOOKUP(Table2[[#This Row],[product_id]],Table3[#All],3,FALSE)</f>
        <v>Calvin Klein Jeans</v>
      </c>
      <c r="J14" t="str">
        <f>VLOOKUP(Table2[[#This Row],[product_id]],Table3[#All],5,FALSE)</f>
        <v>Mobile AL</v>
      </c>
    </row>
    <row r="15" spans="1:10" x14ac:dyDescent="0.2">
      <c r="A15" t="s">
        <v>146</v>
      </c>
      <c r="B15" s="1">
        <v>43974</v>
      </c>
      <c r="C15" t="str">
        <f t="shared" si="0"/>
        <v>Saturday</v>
      </c>
      <c r="D15" s="2">
        <v>0.1388888888888889</v>
      </c>
      <c r="E15" t="str">
        <f t="shared" si="1"/>
        <v>midnight to dawn</v>
      </c>
      <c r="F15" s="7">
        <v>10</v>
      </c>
      <c r="G15" s="7">
        <f>VLOOKUP(Table2[[#This Row],[product_id]],Table3[#All],2,FALSE)</f>
        <v>57</v>
      </c>
      <c r="H15" s="7" t="b">
        <f>IF(Table2[[#This Row],[cost]]&gt;Table2[[#This Row],[revenue]],TRUE,FALSE)</f>
        <v>1</v>
      </c>
      <c r="I15" t="str">
        <f>VLOOKUP(Table2[[#This Row],[product_id]],Table3[#All],3,FALSE)</f>
        <v>Bailey 44</v>
      </c>
      <c r="J15" t="str">
        <f>VLOOKUP(Table2[[#This Row],[product_id]],Table3[#All],5,FALSE)</f>
        <v>Port Authority of New York/New Jersey NY/NJ</v>
      </c>
    </row>
    <row r="16" spans="1:10" x14ac:dyDescent="0.2">
      <c r="A16" t="s">
        <v>146</v>
      </c>
      <c r="B16" s="1">
        <v>45091</v>
      </c>
      <c r="C16" t="str">
        <f t="shared" si="0"/>
        <v>Wednesday</v>
      </c>
      <c r="D16" s="2">
        <v>0.10277777777777779</v>
      </c>
      <c r="E16" t="str">
        <f t="shared" si="1"/>
        <v>midnight to dawn</v>
      </c>
      <c r="F16" s="7">
        <v>10</v>
      </c>
      <c r="G16" s="7">
        <f>VLOOKUP(Table2[[#This Row],[product_id]],Table3[#All],2,FALSE)</f>
        <v>57</v>
      </c>
      <c r="H16" s="7" t="b">
        <f>IF(Table2[[#This Row],[cost]]&gt;Table2[[#This Row],[revenue]],TRUE,FALSE)</f>
        <v>1</v>
      </c>
      <c r="I16" t="str">
        <f>VLOOKUP(Table2[[#This Row],[product_id]],Table3[#All],3,FALSE)</f>
        <v>Bailey 44</v>
      </c>
      <c r="J16" t="str">
        <f>VLOOKUP(Table2[[#This Row],[product_id]],Table3[#All],5,FALSE)</f>
        <v>Port Authority of New York/New Jersey NY/NJ</v>
      </c>
    </row>
    <row r="17" spans="1:10" x14ac:dyDescent="0.2">
      <c r="A17" t="s">
        <v>146</v>
      </c>
      <c r="B17" s="1">
        <v>45014</v>
      </c>
      <c r="C17" t="str">
        <f t="shared" si="0"/>
        <v>Wednesday</v>
      </c>
      <c r="D17" s="2">
        <v>1.6666666666666666E-2</v>
      </c>
      <c r="E17" t="str">
        <f t="shared" si="1"/>
        <v>midnight to dawn</v>
      </c>
      <c r="F17" s="7">
        <v>10</v>
      </c>
      <c r="G17" s="7">
        <f>VLOOKUP(Table2[[#This Row],[product_id]],Table3[#All],2,FALSE)</f>
        <v>57</v>
      </c>
      <c r="H17" s="7" t="b">
        <f>IF(Table2[[#This Row],[cost]]&gt;Table2[[#This Row],[revenue]],TRUE,FALSE)</f>
        <v>1</v>
      </c>
      <c r="I17" t="str">
        <f>VLOOKUP(Table2[[#This Row],[product_id]],Table3[#All],3,FALSE)</f>
        <v>Bailey 44</v>
      </c>
      <c r="J17" t="str">
        <f>VLOOKUP(Table2[[#This Row],[product_id]],Table3[#All],5,FALSE)</f>
        <v>Port Authority of New York/New Jersey NY/NJ</v>
      </c>
    </row>
    <row r="18" spans="1:10" x14ac:dyDescent="0.2">
      <c r="A18" t="s">
        <v>146</v>
      </c>
      <c r="B18" s="1">
        <v>44750</v>
      </c>
      <c r="C18" t="str">
        <f t="shared" si="0"/>
        <v>Friday</v>
      </c>
      <c r="D18" s="2">
        <v>0.16041666666666668</v>
      </c>
      <c r="E18" t="str">
        <f t="shared" si="1"/>
        <v>afternoon to evening</v>
      </c>
      <c r="F18" s="7">
        <v>10</v>
      </c>
      <c r="G18" s="7">
        <f>VLOOKUP(Table2[[#This Row],[product_id]],Table3[#All],2,FALSE)</f>
        <v>57</v>
      </c>
      <c r="H18" s="7" t="b">
        <f>IF(Table2[[#This Row],[cost]]&gt;Table2[[#This Row],[revenue]],TRUE,FALSE)</f>
        <v>1</v>
      </c>
      <c r="I18" t="str">
        <f>VLOOKUP(Table2[[#This Row],[product_id]],Table3[#All],3,FALSE)</f>
        <v>Bailey 44</v>
      </c>
      <c r="J18" t="str">
        <f>VLOOKUP(Table2[[#This Row],[product_id]],Table3[#All],5,FALSE)</f>
        <v>Port Authority of New York/New Jersey NY/NJ</v>
      </c>
    </row>
    <row r="19" spans="1:10" x14ac:dyDescent="0.2">
      <c r="A19" t="s">
        <v>146</v>
      </c>
      <c r="B19" s="1">
        <v>44324</v>
      </c>
      <c r="C19" t="str">
        <f t="shared" si="0"/>
        <v>Saturday</v>
      </c>
      <c r="D19" s="2">
        <v>0.625</v>
      </c>
      <c r="E19" t="str">
        <f t="shared" si="1"/>
        <v>afternoon to evening</v>
      </c>
      <c r="F19" s="7">
        <v>10</v>
      </c>
      <c r="G19" s="7">
        <f>VLOOKUP(Table2[[#This Row],[product_id]],Table3[#All],2,FALSE)</f>
        <v>57</v>
      </c>
      <c r="H19" s="7" t="b">
        <f>IF(Table2[[#This Row],[cost]]&gt;Table2[[#This Row],[revenue]],TRUE,FALSE)</f>
        <v>1</v>
      </c>
      <c r="I19" t="str">
        <f>VLOOKUP(Table2[[#This Row],[product_id]],Table3[#All],3,FALSE)</f>
        <v>Bailey 44</v>
      </c>
      <c r="J19" t="str">
        <f>VLOOKUP(Table2[[#This Row],[product_id]],Table3[#All],5,FALSE)</f>
        <v>Port Authority of New York/New Jersey NY/NJ</v>
      </c>
    </row>
    <row r="20" spans="1:10" x14ac:dyDescent="0.2">
      <c r="A20" t="s">
        <v>146</v>
      </c>
      <c r="B20" s="1">
        <v>45083</v>
      </c>
      <c r="C20" t="str">
        <f t="shared" si="0"/>
        <v>Tuesday</v>
      </c>
      <c r="D20" s="2">
        <v>0.74861111111111101</v>
      </c>
      <c r="E20" t="str">
        <f t="shared" si="1"/>
        <v>morning to noon</v>
      </c>
      <c r="F20" s="7">
        <v>10</v>
      </c>
      <c r="G20" s="7">
        <f>VLOOKUP(Table2[[#This Row],[product_id]],Table3[#All],2,FALSE)</f>
        <v>57</v>
      </c>
      <c r="H20" s="7" t="b">
        <f>IF(Table2[[#This Row],[cost]]&gt;Table2[[#This Row],[revenue]],TRUE,FALSE)</f>
        <v>1</v>
      </c>
      <c r="I20" t="str">
        <f>VLOOKUP(Table2[[#This Row],[product_id]],Table3[#All],3,FALSE)</f>
        <v>Bailey 44</v>
      </c>
      <c r="J20" t="str">
        <f>VLOOKUP(Table2[[#This Row],[product_id]],Table3[#All],5,FALSE)</f>
        <v>Port Authority of New York/New Jersey NY/NJ</v>
      </c>
    </row>
    <row r="21" spans="1:10" x14ac:dyDescent="0.2">
      <c r="A21" t="s">
        <v>146</v>
      </c>
      <c r="B21" s="1">
        <v>44799</v>
      </c>
      <c r="C21" t="str">
        <f t="shared" si="0"/>
        <v>Friday</v>
      </c>
      <c r="D21" s="2">
        <v>0.28611111111111115</v>
      </c>
      <c r="E21" t="str">
        <f t="shared" si="1"/>
        <v>afternoon to evening</v>
      </c>
      <c r="F21" s="7">
        <v>10</v>
      </c>
      <c r="G21" s="7">
        <f>VLOOKUP(Table2[[#This Row],[product_id]],Table3[#All],2,FALSE)</f>
        <v>57</v>
      </c>
      <c r="H21" s="7" t="b">
        <f>IF(Table2[[#This Row],[cost]]&gt;Table2[[#This Row],[revenue]],TRUE,FALSE)</f>
        <v>1</v>
      </c>
      <c r="I21" t="str">
        <f>VLOOKUP(Table2[[#This Row],[product_id]],Table3[#All],3,FALSE)</f>
        <v>Bailey 44</v>
      </c>
      <c r="J21" t="str">
        <f>VLOOKUP(Table2[[#This Row],[product_id]],Table3[#All],5,FALSE)</f>
        <v>Port Authority of New York/New Jersey NY/NJ</v>
      </c>
    </row>
    <row r="22" spans="1:10" x14ac:dyDescent="0.2">
      <c r="A22" t="s">
        <v>146</v>
      </c>
      <c r="B22" s="1">
        <v>44350</v>
      </c>
      <c r="C22" t="str">
        <f t="shared" si="0"/>
        <v>Thursday</v>
      </c>
      <c r="D22" s="2">
        <v>0.61388888888888882</v>
      </c>
      <c r="E22" t="str">
        <f t="shared" si="1"/>
        <v>midnight to dawn</v>
      </c>
      <c r="F22" s="7">
        <v>10</v>
      </c>
      <c r="G22" s="7">
        <f>VLOOKUP(Table2[[#This Row],[product_id]],Table3[#All],2,FALSE)</f>
        <v>57</v>
      </c>
      <c r="H22" s="7" t="b">
        <f>IF(Table2[[#This Row],[cost]]&gt;Table2[[#This Row],[revenue]],TRUE,FALSE)</f>
        <v>1</v>
      </c>
      <c r="I22" t="str">
        <f>VLOOKUP(Table2[[#This Row],[product_id]],Table3[#All],3,FALSE)</f>
        <v>Bailey 44</v>
      </c>
      <c r="J22" t="str">
        <f>VLOOKUP(Table2[[#This Row],[product_id]],Table3[#All],5,FALSE)</f>
        <v>Port Authority of New York/New Jersey NY/NJ</v>
      </c>
    </row>
    <row r="23" spans="1:10" x14ac:dyDescent="0.2">
      <c r="A23" t="s">
        <v>146</v>
      </c>
      <c r="B23" s="1">
        <v>44924</v>
      </c>
      <c r="C23" t="str">
        <f t="shared" si="0"/>
        <v>Thursday</v>
      </c>
      <c r="D23" s="2">
        <v>1.5277777777777777E-2</v>
      </c>
      <c r="E23" t="str">
        <f t="shared" si="1"/>
        <v>midnight to dawn</v>
      </c>
      <c r="F23" s="7">
        <v>10</v>
      </c>
      <c r="G23" s="7">
        <f>VLOOKUP(Table2[[#This Row],[product_id]],Table3[#All],2,FALSE)</f>
        <v>57</v>
      </c>
      <c r="H23" s="7" t="b">
        <f>IF(Table2[[#This Row],[cost]]&gt;Table2[[#This Row],[revenue]],TRUE,FALSE)</f>
        <v>1</v>
      </c>
      <c r="I23" t="str">
        <f>VLOOKUP(Table2[[#This Row],[product_id]],Table3[#All],3,FALSE)</f>
        <v>Bailey 44</v>
      </c>
      <c r="J23" t="str">
        <f>VLOOKUP(Table2[[#This Row],[product_id]],Table3[#All],5,FALSE)</f>
        <v>Port Authority of New York/New Jersey NY/NJ</v>
      </c>
    </row>
    <row r="24" spans="1:10" x14ac:dyDescent="0.2">
      <c r="A24" t="s">
        <v>147</v>
      </c>
      <c r="B24" s="1">
        <v>44594</v>
      </c>
      <c r="C24" t="str">
        <f t="shared" si="0"/>
        <v>Wednesday</v>
      </c>
      <c r="D24" s="2">
        <v>4.9999999999999996E-2</v>
      </c>
      <c r="E24" t="str">
        <f t="shared" si="1"/>
        <v>morning to noon</v>
      </c>
      <c r="F24" s="7">
        <v>94</v>
      </c>
      <c r="G24" s="7">
        <f>VLOOKUP(Table2[[#This Row],[product_id]],Table3[#All],2,FALSE)</f>
        <v>52</v>
      </c>
      <c r="H24" s="7" t="b">
        <f>IF(Table2[[#This Row],[cost]]&gt;Table2[[#This Row],[revenue]],TRUE,FALSE)</f>
        <v>0</v>
      </c>
      <c r="I24" t="str">
        <f>VLOOKUP(Table2[[#This Row],[product_id]],Table3[#All],3,FALSE)</f>
        <v>Anne Klein</v>
      </c>
      <c r="J24" t="str">
        <f>VLOOKUP(Table2[[#This Row],[product_id]],Table3[#All],5,FALSE)</f>
        <v>Chicago IL</v>
      </c>
    </row>
    <row r="25" spans="1:10" x14ac:dyDescent="0.2">
      <c r="A25" t="s">
        <v>147</v>
      </c>
      <c r="B25" s="1">
        <v>44377</v>
      </c>
      <c r="C25" t="str">
        <f t="shared" si="0"/>
        <v>Wednesday</v>
      </c>
      <c r="D25" s="2">
        <v>0.3833333333333333</v>
      </c>
      <c r="E25" t="str">
        <f t="shared" si="1"/>
        <v>midnight to dawn</v>
      </c>
      <c r="F25" s="7">
        <v>94</v>
      </c>
      <c r="G25" s="7">
        <f>VLOOKUP(Table2[[#This Row],[product_id]],Table3[#All],2,FALSE)</f>
        <v>52</v>
      </c>
      <c r="H25" s="7" t="b">
        <f>IF(Table2[[#This Row],[cost]]&gt;Table2[[#This Row],[revenue]],TRUE,FALSE)</f>
        <v>0</v>
      </c>
      <c r="I25" t="str">
        <f>VLOOKUP(Table2[[#This Row],[product_id]],Table3[#All],3,FALSE)</f>
        <v>Anne Klein</v>
      </c>
      <c r="J25" t="str">
        <f>VLOOKUP(Table2[[#This Row],[product_id]],Table3[#All],5,FALSE)</f>
        <v>Chicago IL</v>
      </c>
    </row>
    <row r="26" spans="1:10" x14ac:dyDescent="0.2">
      <c r="A26" t="s">
        <v>147</v>
      </c>
      <c r="B26" s="1">
        <v>44429</v>
      </c>
      <c r="C26" t="str">
        <f t="shared" si="0"/>
        <v>Saturday</v>
      </c>
      <c r="D26" s="2">
        <v>1.8749999999999999E-2</v>
      </c>
      <c r="E26" t="str">
        <f t="shared" si="1"/>
        <v>morning to noon</v>
      </c>
      <c r="F26" s="7">
        <v>94</v>
      </c>
      <c r="G26" s="7">
        <f>VLOOKUP(Table2[[#This Row],[product_id]],Table3[#All],2,FALSE)</f>
        <v>52</v>
      </c>
      <c r="H26" s="7" t="b">
        <f>IF(Table2[[#This Row],[cost]]&gt;Table2[[#This Row],[revenue]],TRUE,FALSE)</f>
        <v>0</v>
      </c>
      <c r="I26" t="str">
        <f>VLOOKUP(Table2[[#This Row],[product_id]],Table3[#All],3,FALSE)</f>
        <v>Anne Klein</v>
      </c>
      <c r="J26" t="str">
        <f>VLOOKUP(Table2[[#This Row],[product_id]],Table3[#All],5,FALSE)</f>
        <v>Chicago IL</v>
      </c>
    </row>
    <row r="27" spans="1:10" x14ac:dyDescent="0.2">
      <c r="A27" t="s">
        <v>147</v>
      </c>
      <c r="B27" s="1">
        <v>44018</v>
      </c>
      <c r="C27" t="str">
        <f t="shared" si="0"/>
        <v>Monday</v>
      </c>
      <c r="D27" s="2">
        <v>0.31388888888888888</v>
      </c>
      <c r="E27" t="str">
        <f t="shared" si="1"/>
        <v>midnight to dawn</v>
      </c>
      <c r="F27" s="7">
        <v>94</v>
      </c>
      <c r="G27" s="7">
        <f>VLOOKUP(Table2[[#This Row],[product_id]],Table3[#All],2,FALSE)</f>
        <v>52</v>
      </c>
      <c r="H27" s="7" t="b">
        <f>IF(Table2[[#This Row],[cost]]&gt;Table2[[#This Row],[revenue]],TRUE,FALSE)</f>
        <v>0</v>
      </c>
      <c r="I27" t="str">
        <f>VLOOKUP(Table2[[#This Row],[product_id]],Table3[#All],3,FALSE)</f>
        <v>Anne Klein</v>
      </c>
      <c r="J27" t="str">
        <f>VLOOKUP(Table2[[#This Row],[product_id]],Table3[#All],5,FALSE)</f>
        <v>Chicago IL</v>
      </c>
    </row>
    <row r="28" spans="1:10" x14ac:dyDescent="0.2">
      <c r="A28" t="s">
        <v>148</v>
      </c>
      <c r="B28" s="1">
        <v>44041</v>
      </c>
      <c r="C28" t="str">
        <f t="shared" si="0"/>
        <v>Wednesday</v>
      </c>
      <c r="D28" s="2">
        <v>7.9861111111111105E-2</v>
      </c>
      <c r="E28" t="str">
        <f t="shared" si="1"/>
        <v>afternoon to evening</v>
      </c>
      <c r="F28" s="7">
        <v>13</v>
      </c>
      <c r="G28" s="7">
        <f>VLOOKUP(Table2[[#This Row],[product_id]],Table3[#All],2,FALSE)</f>
        <v>78</v>
      </c>
      <c r="H28" s="7" t="b">
        <f>IF(Table2[[#This Row],[cost]]&gt;Table2[[#This Row],[revenue]],TRUE,FALSE)</f>
        <v>1</v>
      </c>
      <c r="I28" t="str">
        <f>VLOOKUP(Table2[[#This Row],[product_id]],Table3[#All],3,FALSE)</f>
        <v>Wilt</v>
      </c>
      <c r="J28" t="str">
        <f>VLOOKUP(Table2[[#This Row],[product_id]],Table3[#All],5,FALSE)</f>
        <v>Port Authority of New York/New Jersey NY/NJ</v>
      </c>
    </row>
    <row r="29" spans="1:10" x14ac:dyDescent="0.2">
      <c r="A29" t="s">
        <v>148</v>
      </c>
      <c r="B29" s="1">
        <v>44154</v>
      </c>
      <c r="C29" t="str">
        <f t="shared" si="0"/>
        <v>Thursday</v>
      </c>
      <c r="D29" s="2">
        <v>0.57708333333333328</v>
      </c>
      <c r="E29" t="str">
        <f t="shared" si="1"/>
        <v>morning to noon</v>
      </c>
      <c r="F29" s="7">
        <v>13</v>
      </c>
      <c r="G29" s="7">
        <f>VLOOKUP(Table2[[#This Row],[product_id]],Table3[#All],2,FALSE)</f>
        <v>78</v>
      </c>
      <c r="H29" s="7" t="b">
        <f>IF(Table2[[#This Row],[cost]]&gt;Table2[[#This Row],[revenue]],TRUE,FALSE)</f>
        <v>1</v>
      </c>
      <c r="I29" t="str">
        <f>VLOOKUP(Table2[[#This Row],[product_id]],Table3[#All],3,FALSE)</f>
        <v>Wilt</v>
      </c>
      <c r="J29" t="str">
        <f>VLOOKUP(Table2[[#This Row],[product_id]],Table3[#All],5,FALSE)</f>
        <v>Port Authority of New York/New Jersey NY/NJ</v>
      </c>
    </row>
    <row r="30" spans="1:10" x14ac:dyDescent="0.2">
      <c r="A30" t="s">
        <v>148</v>
      </c>
      <c r="B30" s="1">
        <v>44740</v>
      </c>
      <c r="C30" t="str">
        <f t="shared" si="0"/>
        <v>Tuesday</v>
      </c>
      <c r="D30" s="2">
        <v>0.3979166666666667</v>
      </c>
      <c r="E30" t="str">
        <f t="shared" si="1"/>
        <v>midnight to dawn</v>
      </c>
      <c r="F30" s="7">
        <v>13</v>
      </c>
      <c r="G30" s="7">
        <f>VLOOKUP(Table2[[#This Row],[product_id]],Table3[#All],2,FALSE)</f>
        <v>78</v>
      </c>
      <c r="H30" s="7" t="b">
        <f>IF(Table2[[#This Row],[cost]]&gt;Table2[[#This Row],[revenue]],TRUE,FALSE)</f>
        <v>1</v>
      </c>
      <c r="I30" t="str">
        <f>VLOOKUP(Table2[[#This Row],[product_id]],Table3[#All],3,FALSE)</f>
        <v>Wilt</v>
      </c>
      <c r="J30" t="str">
        <f>VLOOKUP(Table2[[#This Row],[product_id]],Table3[#All],5,FALSE)</f>
        <v>Port Authority of New York/New Jersey NY/NJ</v>
      </c>
    </row>
    <row r="31" spans="1:10" x14ac:dyDescent="0.2">
      <c r="A31" t="s">
        <v>148</v>
      </c>
      <c r="B31" s="1">
        <v>44134</v>
      </c>
      <c r="C31" t="str">
        <f t="shared" si="0"/>
        <v>Friday</v>
      </c>
      <c r="D31" s="2">
        <v>2.8472222222222222E-2</v>
      </c>
      <c r="E31" t="str">
        <f t="shared" si="1"/>
        <v>morning to noon</v>
      </c>
      <c r="F31" s="7">
        <v>13</v>
      </c>
      <c r="G31" s="7">
        <f>VLOOKUP(Table2[[#This Row],[product_id]],Table3[#All],2,FALSE)</f>
        <v>78</v>
      </c>
      <c r="H31" s="7" t="b">
        <f>IF(Table2[[#This Row],[cost]]&gt;Table2[[#This Row],[revenue]],TRUE,FALSE)</f>
        <v>1</v>
      </c>
      <c r="I31" t="str">
        <f>VLOOKUP(Table2[[#This Row],[product_id]],Table3[#All],3,FALSE)</f>
        <v>Wilt</v>
      </c>
      <c r="J31" t="str">
        <f>VLOOKUP(Table2[[#This Row],[product_id]],Table3[#All],5,FALSE)</f>
        <v>Port Authority of New York/New Jersey NY/NJ</v>
      </c>
    </row>
    <row r="32" spans="1:10" x14ac:dyDescent="0.2">
      <c r="A32" t="s">
        <v>148</v>
      </c>
      <c r="B32" s="1">
        <v>45090</v>
      </c>
      <c r="C32" t="str">
        <f t="shared" si="0"/>
        <v>Tuesday</v>
      </c>
      <c r="D32" s="2">
        <v>0.53194444444444444</v>
      </c>
      <c r="E32" t="str">
        <f t="shared" si="1"/>
        <v>afternoon to evening</v>
      </c>
      <c r="F32" s="7">
        <v>13</v>
      </c>
      <c r="G32" s="7">
        <f>VLOOKUP(Table2[[#This Row],[product_id]],Table3[#All],2,FALSE)</f>
        <v>78</v>
      </c>
      <c r="H32" s="7" t="b">
        <f>IF(Table2[[#This Row],[cost]]&gt;Table2[[#This Row],[revenue]],TRUE,FALSE)</f>
        <v>1</v>
      </c>
      <c r="I32" t="str">
        <f>VLOOKUP(Table2[[#This Row],[product_id]],Table3[#All],3,FALSE)</f>
        <v>Wilt</v>
      </c>
      <c r="J32" t="str">
        <f>VLOOKUP(Table2[[#This Row],[product_id]],Table3[#All],5,FALSE)</f>
        <v>Port Authority of New York/New Jersey NY/NJ</v>
      </c>
    </row>
    <row r="33" spans="1:10" x14ac:dyDescent="0.2">
      <c r="A33" t="s">
        <v>148</v>
      </c>
      <c r="B33" s="1">
        <v>44863</v>
      </c>
      <c r="C33" t="str">
        <f t="shared" si="0"/>
        <v>Saturday</v>
      </c>
      <c r="D33" s="2">
        <v>0.60277777777777775</v>
      </c>
      <c r="E33" t="str">
        <f t="shared" si="1"/>
        <v>midnight to dawn</v>
      </c>
      <c r="F33" s="7">
        <v>13</v>
      </c>
      <c r="G33" s="7">
        <f>VLOOKUP(Table2[[#This Row],[product_id]],Table3[#All],2,FALSE)</f>
        <v>78</v>
      </c>
      <c r="H33" s="7" t="b">
        <f>IF(Table2[[#This Row],[cost]]&gt;Table2[[#This Row],[revenue]],TRUE,FALSE)</f>
        <v>1</v>
      </c>
      <c r="I33" t="str">
        <f>VLOOKUP(Table2[[#This Row],[product_id]],Table3[#All],3,FALSE)</f>
        <v>Wilt</v>
      </c>
      <c r="J33" t="str">
        <f>VLOOKUP(Table2[[#This Row],[product_id]],Table3[#All],5,FALSE)</f>
        <v>Port Authority of New York/New Jersey NY/NJ</v>
      </c>
    </row>
    <row r="34" spans="1:10" x14ac:dyDescent="0.2">
      <c r="A34" t="s">
        <v>148</v>
      </c>
      <c r="B34" s="1">
        <v>44660</v>
      </c>
      <c r="C34" t="str">
        <f t="shared" si="0"/>
        <v>Saturday</v>
      </c>
      <c r="D34" s="2">
        <v>0.19027777777777777</v>
      </c>
      <c r="E34" t="str">
        <f t="shared" si="1"/>
        <v>afternoon to evening</v>
      </c>
      <c r="F34" s="7">
        <v>13</v>
      </c>
      <c r="G34" s="7">
        <f>VLOOKUP(Table2[[#This Row],[product_id]],Table3[#All],2,FALSE)</f>
        <v>78</v>
      </c>
      <c r="H34" s="7" t="b">
        <f>IF(Table2[[#This Row],[cost]]&gt;Table2[[#This Row],[revenue]],TRUE,FALSE)</f>
        <v>1</v>
      </c>
      <c r="I34" t="str">
        <f>VLOOKUP(Table2[[#This Row],[product_id]],Table3[#All],3,FALSE)</f>
        <v>Wilt</v>
      </c>
      <c r="J34" t="str">
        <f>VLOOKUP(Table2[[#This Row],[product_id]],Table3[#All],5,FALSE)</f>
        <v>Port Authority of New York/New Jersey NY/NJ</v>
      </c>
    </row>
    <row r="35" spans="1:10" x14ac:dyDescent="0.2">
      <c r="A35" t="s">
        <v>148</v>
      </c>
      <c r="B35" s="1">
        <v>44364</v>
      </c>
      <c r="C35" t="str">
        <f t="shared" si="0"/>
        <v>Thursday</v>
      </c>
      <c r="D35" s="2">
        <v>0.59791666666666665</v>
      </c>
      <c r="E35" t="str">
        <f t="shared" si="1"/>
        <v>morning to noon</v>
      </c>
      <c r="F35" s="7">
        <v>13</v>
      </c>
      <c r="G35" s="7">
        <f>VLOOKUP(Table2[[#This Row],[product_id]],Table3[#All],2,FALSE)</f>
        <v>78</v>
      </c>
      <c r="H35" s="7" t="b">
        <f>IF(Table2[[#This Row],[cost]]&gt;Table2[[#This Row],[revenue]],TRUE,FALSE)</f>
        <v>1</v>
      </c>
      <c r="I35" t="str">
        <f>VLOOKUP(Table2[[#This Row],[product_id]],Table3[#All],3,FALSE)</f>
        <v>Wilt</v>
      </c>
      <c r="J35" t="str">
        <f>VLOOKUP(Table2[[#This Row],[product_id]],Table3[#All],5,FALSE)</f>
        <v>Port Authority of New York/New Jersey NY/NJ</v>
      </c>
    </row>
    <row r="36" spans="1:10" x14ac:dyDescent="0.2">
      <c r="A36" t="s">
        <v>148</v>
      </c>
      <c r="B36" s="1">
        <v>44427</v>
      </c>
      <c r="C36" t="str">
        <f t="shared" si="0"/>
        <v>Thursday</v>
      </c>
      <c r="D36" s="2">
        <v>0.41875000000000001</v>
      </c>
      <c r="E36" t="str">
        <f t="shared" si="1"/>
        <v>midnight to dawn</v>
      </c>
      <c r="F36" s="7">
        <v>13</v>
      </c>
      <c r="G36" s="7">
        <f>VLOOKUP(Table2[[#This Row],[product_id]],Table3[#All],2,FALSE)</f>
        <v>78</v>
      </c>
      <c r="H36" s="7" t="b">
        <f>IF(Table2[[#This Row],[cost]]&gt;Table2[[#This Row],[revenue]],TRUE,FALSE)</f>
        <v>1</v>
      </c>
      <c r="I36" t="str">
        <f>VLOOKUP(Table2[[#This Row],[product_id]],Table3[#All],3,FALSE)</f>
        <v>Wilt</v>
      </c>
      <c r="J36" t="str">
        <f>VLOOKUP(Table2[[#This Row],[product_id]],Table3[#All],5,FALSE)</f>
        <v>Port Authority of New York/New Jersey NY/NJ</v>
      </c>
    </row>
    <row r="37" spans="1:10" x14ac:dyDescent="0.2">
      <c r="A37" t="s">
        <v>148</v>
      </c>
      <c r="B37" s="1">
        <v>44665</v>
      </c>
      <c r="C37" t="str">
        <f t="shared" si="0"/>
        <v>Thursday</v>
      </c>
      <c r="D37" s="2">
        <v>0.22708333333333333</v>
      </c>
      <c r="E37" t="str">
        <f t="shared" si="1"/>
        <v>midnight to dawn</v>
      </c>
      <c r="F37" s="7">
        <v>13</v>
      </c>
      <c r="G37" s="7">
        <f>VLOOKUP(Table2[[#This Row],[product_id]],Table3[#All],2,FALSE)</f>
        <v>78</v>
      </c>
      <c r="H37" s="7" t="b">
        <f>IF(Table2[[#This Row],[cost]]&gt;Table2[[#This Row],[revenue]],TRUE,FALSE)</f>
        <v>1</v>
      </c>
      <c r="I37" t="str">
        <f>VLOOKUP(Table2[[#This Row],[product_id]],Table3[#All],3,FALSE)</f>
        <v>Wilt</v>
      </c>
      <c r="J37" t="str">
        <f>VLOOKUP(Table2[[#This Row],[product_id]],Table3[#All],5,FALSE)</f>
        <v>Port Authority of New York/New Jersey NY/NJ</v>
      </c>
    </row>
    <row r="38" spans="1:10" x14ac:dyDescent="0.2">
      <c r="A38" t="s">
        <v>149</v>
      </c>
      <c r="B38" s="1">
        <v>44231</v>
      </c>
      <c r="C38" t="str">
        <f t="shared" si="0"/>
        <v>Thursday</v>
      </c>
      <c r="D38" s="2">
        <v>0.24513888888888888</v>
      </c>
      <c r="E38" t="str">
        <f t="shared" si="1"/>
        <v>morning to noon</v>
      </c>
      <c r="F38" s="7">
        <v>39</v>
      </c>
      <c r="G38" s="7">
        <f>VLOOKUP(Table2[[#This Row],[product_id]],Table3[#All],2,FALSE)</f>
        <v>20</v>
      </c>
      <c r="H38" s="7" t="b">
        <f>IF(Table2[[#This Row],[cost]]&gt;Table2[[#This Row],[revenue]],TRUE,FALSE)</f>
        <v>0</v>
      </c>
      <c r="I38" t="str">
        <f>VLOOKUP(Table2[[#This Row],[product_id]],Table3[#All],3,FALSE)</f>
        <v>Lucky Brand</v>
      </c>
      <c r="J38" t="str">
        <f>VLOOKUP(Table2[[#This Row],[product_id]],Table3[#All],5,FALSE)</f>
        <v>New Orleans LA</v>
      </c>
    </row>
    <row r="39" spans="1:10" x14ac:dyDescent="0.2">
      <c r="A39" t="s">
        <v>149</v>
      </c>
      <c r="B39" s="1">
        <v>44672</v>
      </c>
      <c r="C39" t="str">
        <f t="shared" si="0"/>
        <v>Thursday</v>
      </c>
      <c r="D39" s="2">
        <v>0.30694444444444441</v>
      </c>
      <c r="E39" t="str">
        <f t="shared" si="1"/>
        <v>midnight to dawn</v>
      </c>
      <c r="F39" s="7">
        <v>39</v>
      </c>
      <c r="G39" s="7">
        <f>VLOOKUP(Table2[[#This Row],[product_id]],Table3[#All],2,FALSE)</f>
        <v>20</v>
      </c>
      <c r="H39" s="7" t="b">
        <f>IF(Table2[[#This Row],[cost]]&gt;Table2[[#This Row],[revenue]],TRUE,FALSE)</f>
        <v>0</v>
      </c>
      <c r="I39" t="str">
        <f>VLOOKUP(Table2[[#This Row],[product_id]],Table3[#All],3,FALSE)</f>
        <v>Lucky Brand</v>
      </c>
      <c r="J39" t="str">
        <f>VLOOKUP(Table2[[#This Row],[product_id]],Table3[#All],5,FALSE)</f>
        <v>New Orleans LA</v>
      </c>
    </row>
    <row r="40" spans="1:10" x14ac:dyDescent="0.2">
      <c r="A40" t="s">
        <v>149</v>
      </c>
      <c r="B40" s="1">
        <v>44943</v>
      </c>
      <c r="C40" t="str">
        <f t="shared" si="0"/>
        <v>Tuesday</v>
      </c>
      <c r="D40" s="2">
        <v>0.1013888888888889</v>
      </c>
      <c r="E40" t="str">
        <f t="shared" si="1"/>
        <v>morning to noon</v>
      </c>
      <c r="F40" s="7">
        <v>39</v>
      </c>
      <c r="G40" s="7">
        <f>VLOOKUP(Table2[[#This Row],[product_id]],Table3[#All],2,FALSE)</f>
        <v>20</v>
      </c>
      <c r="H40" s="7" t="b">
        <f>IF(Table2[[#This Row],[cost]]&gt;Table2[[#This Row],[revenue]],TRUE,FALSE)</f>
        <v>0</v>
      </c>
      <c r="I40" t="str">
        <f>VLOOKUP(Table2[[#This Row],[product_id]],Table3[#All],3,FALSE)</f>
        <v>Lucky Brand</v>
      </c>
      <c r="J40" t="str">
        <f>VLOOKUP(Table2[[#This Row],[product_id]],Table3[#All],5,FALSE)</f>
        <v>New Orleans LA</v>
      </c>
    </row>
    <row r="41" spans="1:10" x14ac:dyDescent="0.2">
      <c r="A41" t="s">
        <v>149</v>
      </c>
      <c r="B41" s="1">
        <v>44589</v>
      </c>
      <c r="C41" t="str">
        <f t="shared" si="0"/>
        <v>Friday</v>
      </c>
      <c r="D41" s="2">
        <v>0.34166666666666662</v>
      </c>
      <c r="E41" t="str">
        <f t="shared" si="1"/>
        <v>morning to noon</v>
      </c>
      <c r="F41" s="7">
        <v>39</v>
      </c>
      <c r="G41" s="7">
        <f>VLOOKUP(Table2[[#This Row],[product_id]],Table3[#All],2,FALSE)</f>
        <v>20</v>
      </c>
      <c r="H41" s="7" t="b">
        <f>IF(Table2[[#This Row],[cost]]&gt;Table2[[#This Row],[revenue]],TRUE,FALSE)</f>
        <v>0</v>
      </c>
      <c r="I41" t="str">
        <f>VLOOKUP(Table2[[#This Row],[product_id]],Table3[#All],3,FALSE)</f>
        <v>Lucky Brand</v>
      </c>
      <c r="J41" t="str">
        <f>VLOOKUP(Table2[[#This Row],[product_id]],Table3[#All],5,FALSE)</f>
        <v>New Orleans LA</v>
      </c>
    </row>
    <row r="42" spans="1:10" x14ac:dyDescent="0.2">
      <c r="A42" t="s">
        <v>150</v>
      </c>
      <c r="B42" s="1">
        <v>45113</v>
      </c>
      <c r="C42" t="str">
        <f t="shared" si="0"/>
        <v>Thursday</v>
      </c>
      <c r="D42" s="2">
        <v>0.51111111111111118</v>
      </c>
      <c r="E42" t="str">
        <f t="shared" si="1"/>
        <v>midnight to dawn</v>
      </c>
      <c r="F42" s="7">
        <v>16</v>
      </c>
      <c r="G42" s="7">
        <f>VLOOKUP(Table2[[#This Row],[product_id]],Table3[#All],2,FALSE)</f>
        <v>10</v>
      </c>
      <c r="H42" s="7" t="b">
        <f>IF(Table2[[#This Row],[cost]]&gt;Table2[[#This Row],[revenue]],TRUE,FALSE)</f>
        <v>0</v>
      </c>
      <c r="I42" t="str">
        <f>VLOOKUP(Table2[[#This Row],[product_id]],Table3[#All],3,FALSE)</f>
        <v>Ella Moss</v>
      </c>
      <c r="J42" t="str">
        <f>VLOOKUP(Table2[[#This Row],[product_id]],Table3[#All],5,FALSE)</f>
        <v>Houston TX</v>
      </c>
    </row>
    <row r="43" spans="1:10" x14ac:dyDescent="0.2">
      <c r="A43" t="s">
        <v>150</v>
      </c>
      <c r="B43" s="1">
        <v>44698</v>
      </c>
      <c r="C43" t="str">
        <f t="shared" si="0"/>
        <v>Tuesday</v>
      </c>
      <c r="D43" s="2">
        <v>4.6527777777777779E-2</v>
      </c>
      <c r="E43" t="str">
        <f t="shared" si="1"/>
        <v>midnight to dawn</v>
      </c>
      <c r="F43" s="7">
        <v>16</v>
      </c>
      <c r="G43" s="7">
        <f>VLOOKUP(Table2[[#This Row],[product_id]],Table3[#All],2,FALSE)</f>
        <v>10</v>
      </c>
      <c r="H43" s="7" t="b">
        <f>IF(Table2[[#This Row],[cost]]&gt;Table2[[#This Row],[revenue]],TRUE,FALSE)</f>
        <v>0</v>
      </c>
      <c r="I43" t="str">
        <f>VLOOKUP(Table2[[#This Row],[product_id]],Table3[#All],3,FALSE)</f>
        <v>Ella Moss</v>
      </c>
      <c r="J43" t="str">
        <f>VLOOKUP(Table2[[#This Row],[product_id]],Table3[#All],5,FALSE)</f>
        <v>Houston TX</v>
      </c>
    </row>
    <row r="44" spans="1:10" x14ac:dyDescent="0.2">
      <c r="A44" t="s">
        <v>150</v>
      </c>
      <c r="B44" s="1">
        <v>44692</v>
      </c>
      <c r="C44" t="str">
        <f t="shared" si="0"/>
        <v>Wednesday</v>
      </c>
      <c r="D44" s="2">
        <v>0.1277777777777778</v>
      </c>
      <c r="E44" t="str">
        <f t="shared" si="1"/>
        <v>morning to noon</v>
      </c>
      <c r="F44" s="7">
        <v>16</v>
      </c>
      <c r="G44" s="7">
        <f>VLOOKUP(Table2[[#This Row],[product_id]],Table3[#All],2,FALSE)</f>
        <v>10</v>
      </c>
      <c r="H44" s="7" t="b">
        <f>IF(Table2[[#This Row],[cost]]&gt;Table2[[#This Row],[revenue]],TRUE,FALSE)</f>
        <v>0</v>
      </c>
      <c r="I44" t="str">
        <f>VLOOKUP(Table2[[#This Row],[product_id]],Table3[#All],3,FALSE)</f>
        <v>Ella Moss</v>
      </c>
      <c r="J44" t="str">
        <f>VLOOKUP(Table2[[#This Row],[product_id]],Table3[#All],5,FALSE)</f>
        <v>Houston TX</v>
      </c>
    </row>
    <row r="45" spans="1:10" x14ac:dyDescent="0.2">
      <c r="A45" t="s">
        <v>150</v>
      </c>
      <c r="B45" s="1">
        <v>44967</v>
      </c>
      <c r="C45" t="str">
        <f t="shared" si="0"/>
        <v>Friday</v>
      </c>
      <c r="D45" s="2">
        <v>0.28402777777777777</v>
      </c>
      <c r="E45" t="str">
        <f t="shared" si="1"/>
        <v>morning to noon</v>
      </c>
      <c r="F45" s="7">
        <v>16</v>
      </c>
      <c r="G45" s="7">
        <f>VLOOKUP(Table2[[#This Row],[product_id]],Table3[#All],2,FALSE)</f>
        <v>10</v>
      </c>
      <c r="H45" s="7" t="b">
        <f>IF(Table2[[#This Row],[cost]]&gt;Table2[[#This Row],[revenue]],TRUE,FALSE)</f>
        <v>0</v>
      </c>
      <c r="I45" t="str">
        <f>VLOOKUP(Table2[[#This Row],[product_id]],Table3[#All],3,FALSE)</f>
        <v>Ella Moss</v>
      </c>
      <c r="J45" t="str">
        <f>VLOOKUP(Table2[[#This Row],[product_id]],Table3[#All],5,FALSE)</f>
        <v>Houston TX</v>
      </c>
    </row>
    <row r="46" spans="1:10" x14ac:dyDescent="0.2">
      <c r="A46" t="s">
        <v>150</v>
      </c>
      <c r="B46" s="1">
        <v>43971</v>
      </c>
      <c r="C46" t="str">
        <f t="shared" si="0"/>
        <v>Wednesday</v>
      </c>
      <c r="D46" s="2">
        <v>0.37777777777777777</v>
      </c>
      <c r="E46" t="str">
        <f t="shared" si="1"/>
        <v>morning to noon</v>
      </c>
      <c r="F46" s="7">
        <v>16</v>
      </c>
      <c r="G46" s="7">
        <f>VLOOKUP(Table2[[#This Row],[product_id]],Table3[#All],2,FALSE)</f>
        <v>10</v>
      </c>
      <c r="H46" s="7" t="b">
        <f>IF(Table2[[#This Row],[cost]]&gt;Table2[[#This Row],[revenue]],TRUE,FALSE)</f>
        <v>0</v>
      </c>
      <c r="I46" t="str">
        <f>VLOOKUP(Table2[[#This Row],[product_id]],Table3[#All],3,FALSE)</f>
        <v>Ella Moss</v>
      </c>
      <c r="J46" t="str">
        <f>VLOOKUP(Table2[[#This Row],[product_id]],Table3[#All],5,FALSE)</f>
        <v>Houston TX</v>
      </c>
    </row>
    <row r="47" spans="1:10" x14ac:dyDescent="0.2">
      <c r="A47" t="s">
        <v>150</v>
      </c>
      <c r="B47" s="1">
        <v>43778</v>
      </c>
      <c r="C47" t="str">
        <f t="shared" si="0"/>
        <v>Saturday</v>
      </c>
      <c r="D47" s="2">
        <v>0.4826388888888889</v>
      </c>
      <c r="E47" t="str">
        <f t="shared" si="1"/>
        <v>midnight to dawn</v>
      </c>
      <c r="F47" s="7">
        <v>16</v>
      </c>
      <c r="G47" s="7">
        <f>VLOOKUP(Table2[[#This Row],[product_id]],Table3[#All],2,FALSE)</f>
        <v>10</v>
      </c>
      <c r="H47" s="7" t="b">
        <f>IF(Table2[[#This Row],[cost]]&gt;Table2[[#This Row],[revenue]],TRUE,FALSE)</f>
        <v>0</v>
      </c>
      <c r="I47" t="str">
        <f>VLOOKUP(Table2[[#This Row],[product_id]],Table3[#All],3,FALSE)</f>
        <v>Ella Moss</v>
      </c>
      <c r="J47" t="str">
        <f>VLOOKUP(Table2[[#This Row],[product_id]],Table3[#All],5,FALSE)</f>
        <v>Houston TX</v>
      </c>
    </row>
    <row r="48" spans="1:10" x14ac:dyDescent="0.2">
      <c r="A48" t="s">
        <v>150</v>
      </c>
      <c r="B48" s="1">
        <v>44931</v>
      </c>
      <c r="C48" t="str">
        <f t="shared" si="0"/>
        <v>Thursday</v>
      </c>
      <c r="D48" s="2">
        <v>4.3055555555555562E-2</v>
      </c>
      <c r="E48" t="str">
        <f t="shared" si="1"/>
        <v>morning to noon</v>
      </c>
      <c r="F48" s="7">
        <v>16</v>
      </c>
      <c r="G48" s="7">
        <f>VLOOKUP(Table2[[#This Row],[product_id]],Table3[#All],2,FALSE)</f>
        <v>10</v>
      </c>
      <c r="H48" s="7" t="b">
        <f>IF(Table2[[#This Row],[cost]]&gt;Table2[[#This Row],[revenue]],TRUE,FALSE)</f>
        <v>0</v>
      </c>
      <c r="I48" t="str">
        <f>VLOOKUP(Table2[[#This Row],[product_id]],Table3[#All],3,FALSE)</f>
        <v>Ella Moss</v>
      </c>
      <c r="J48" t="str">
        <f>VLOOKUP(Table2[[#This Row],[product_id]],Table3[#All],5,FALSE)</f>
        <v>Houston TX</v>
      </c>
    </row>
    <row r="49" spans="1:10" x14ac:dyDescent="0.2">
      <c r="A49" t="s">
        <v>150</v>
      </c>
      <c r="B49" s="1">
        <v>45038</v>
      </c>
      <c r="C49" t="str">
        <f t="shared" si="0"/>
        <v>Saturday</v>
      </c>
      <c r="D49" s="2">
        <v>0.51111111111111118</v>
      </c>
      <c r="E49" t="str">
        <f t="shared" si="1"/>
        <v>morning to noon</v>
      </c>
      <c r="F49" s="7">
        <v>16</v>
      </c>
      <c r="G49" s="7">
        <f>VLOOKUP(Table2[[#This Row],[product_id]],Table3[#All],2,FALSE)</f>
        <v>10</v>
      </c>
      <c r="H49" s="7" t="b">
        <f>IF(Table2[[#This Row],[cost]]&gt;Table2[[#This Row],[revenue]],TRUE,FALSE)</f>
        <v>0</v>
      </c>
      <c r="I49" t="str">
        <f>VLOOKUP(Table2[[#This Row],[product_id]],Table3[#All],3,FALSE)</f>
        <v>Ella Moss</v>
      </c>
      <c r="J49" t="str">
        <f>VLOOKUP(Table2[[#This Row],[product_id]],Table3[#All],5,FALSE)</f>
        <v>Houston TX</v>
      </c>
    </row>
    <row r="50" spans="1:10" x14ac:dyDescent="0.2">
      <c r="A50" t="s">
        <v>150</v>
      </c>
      <c r="B50" s="1">
        <v>44944</v>
      </c>
      <c r="C50" t="str">
        <f t="shared" si="0"/>
        <v>Wednesday</v>
      </c>
      <c r="D50" s="2">
        <v>0.37361111111111112</v>
      </c>
      <c r="E50" t="str">
        <f t="shared" si="1"/>
        <v>midnight to dawn</v>
      </c>
      <c r="F50" s="7">
        <v>16</v>
      </c>
      <c r="G50" s="7">
        <f>VLOOKUP(Table2[[#This Row],[product_id]],Table3[#All],2,FALSE)</f>
        <v>10</v>
      </c>
      <c r="H50" s="7" t="b">
        <f>IF(Table2[[#This Row],[cost]]&gt;Table2[[#This Row],[revenue]],TRUE,FALSE)</f>
        <v>0</v>
      </c>
      <c r="I50" t="str">
        <f>VLOOKUP(Table2[[#This Row],[product_id]],Table3[#All],3,FALSE)</f>
        <v>Ella Moss</v>
      </c>
      <c r="J50" t="str">
        <f>VLOOKUP(Table2[[#This Row],[product_id]],Table3[#All],5,FALSE)</f>
        <v>Houston TX</v>
      </c>
    </row>
    <row r="51" spans="1:10" x14ac:dyDescent="0.2">
      <c r="A51" t="s">
        <v>151</v>
      </c>
      <c r="B51" s="1">
        <v>44938</v>
      </c>
      <c r="C51" t="str">
        <f t="shared" si="0"/>
        <v>Thursday</v>
      </c>
      <c r="D51" s="2">
        <v>0.23750000000000002</v>
      </c>
      <c r="E51" t="str">
        <f t="shared" si="1"/>
        <v>midnight to dawn</v>
      </c>
      <c r="F51" s="7">
        <v>54</v>
      </c>
      <c r="G51" s="7">
        <f>VLOOKUP(Table2[[#This Row],[product_id]],Table3[#All],2,FALSE)</f>
        <v>27</v>
      </c>
      <c r="H51" s="7" t="b">
        <f>IF(Table2[[#This Row],[cost]]&gt;Table2[[#This Row],[revenue]],TRUE,FALSE)</f>
        <v>0</v>
      </c>
      <c r="I51" t="str">
        <f>VLOOKUP(Table2[[#This Row],[product_id]],Table3[#All],3,FALSE)</f>
        <v>Alternative</v>
      </c>
      <c r="J51" t="str">
        <f>VLOOKUP(Table2[[#This Row],[product_id]],Table3[#All],5,FALSE)</f>
        <v>Chicago IL</v>
      </c>
    </row>
    <row r="52" spans="1:10" x14ac:dyDescent="0.2">
      <c r="A52" t="s">
        <v>151</v>
      </c>
      <c r="B52" s="1">
        <v>44966</v>
      </c>
      <c r="C52" t="str">
        <f t="shared" si="0"/>
        <v>Thursday</v>
      </c>
      <c r="D52" s="2">
        <v>0.2076388888888889</v>
      </c>
      <c r="E52" t="str">
        <f t="shared" si="1"/>
        <v>afternoon to evening</v>
      </c>
      <c r="F52" s="7">
        <v>54</v>
      </c>
      <c r="G52" s="7">
        <f>VLOOKUP(Table2[[#This Row],[product_id]],Table3[#All],2,FALSE)</f>
        <v>27</v>
      </c>
      <c r="H52" s="7" t="b">
        <f>IF(Table2[[#This Row],[cost]]&gt;Table2[[#This Row],[revenue]],TRUE,FALSE)</f>
        <v>0</v>
      </c>
      <c r="I52" t="str">
        <f>VLOOKUP(Table2[[#This Row],[product_id]],Table3[#All],3,FALSE)</f>
        <v>Alternative</v>
      </c>
      <c r="J52" t="str">
        <f>VLOOKUP(Table2[[#This Row],[product_id]],Table3[#All],5,FALSE)</f>
        <v>Chicago IL</v>
      </c>
    </row>
    <row r="53" spans="1:10" x14ac:dyDescent="0.2">
      <c r="A53" t="s">
        <v>152</v>
      </c>
      <c r="B53" s="1">
        <v>45101</v>
      </c>
      <c r="C53" t="str">
        <f t="shared" si="0"/>
        <v>Saturday</v>
      </c>
      <c r="D53" s="2">
        <v>0.70486111111111116</v>
      </c>
      <c r="E53" t="str">
        <f t="shared" si="1"/>
        <v>midnight to dawn</v>
      </c>
      <c r="F53" s="7">
        <v>59</v>
      </c>
      <c r="G53" s="7">
        <f>VLOOKUP(Table2[[#This Row],[product_id]],Table3[#All],2,FALSE)</f>
        <v>32</v>
      </c>
      <c r="H53" s="7" t="b">
        <f>IF(Table2[[#This Row],[cost]]&gt;Table2[[#This Row],[revenue]],TRUE,FALSE)</f>
        <v>0</v>
      </c>
      <c r="I53" t="str">
        <f>VLOOKUP(Table2[[#This Row],[product_id]],Table3[#All],3,FALSE)</f>
        <v>Calvin Klein</v>
      </c>
      <c r="J53" t="str">
        <f>VLOOKUP(Table2[[#This Row],[product_id]],Table3[#All],5,FALSE)</f>
        <v>Houston TX</v>
      </c>
    </row>
    <row r="54" spans="1:10" x14ac:dyDescent="0.2">
      <c r="A54" t="s">
        <v>152</v>
      </c>
      <c r="B54" s="1">
        <v>44720</v>
      </c>
      <c r="C54" t="str">
        <f t="shared" si="0"/>
        <v>Wednesday</v>
      </c>
      <c r="D54" s="2">
        <v>9.9999999999999992E-2</v>
      </c>
      <c r="E54" t="str">
        <f t="shared" si="1"/>
        <v>afternoon to evening</v>
      </c>
      <c r="F54" s="7">
        <v>59</v>
      </c>
      <c r="G54" s="7">
        <f>VLOOKUP(Table2[[#This Row],[product_id]],Table3[#All],2,FALSE)</f>
        <v>32</v>
      </c>
      <c r="H54" s="7" t="b">
        <f>IF(Table2[[#This Row],[cost]]&gt;Table2[[#This Row],[revenue]],TRUE,FALSE)</f>
        <v>0</v>
      </c>
      <c r="I54" t="str">
        <f>VLOOKUP(Table2[[#This Row],[product_id]],Table3[#All],3,FALSE)</f>
        <v>Calvin Klein</v>
      </c>
      <c r="J54" t="str">
        <f>VLOOKUP(Table2[[#This Row],[product_id]],Table3[#All],5,FALSE)</f>
        <v>Houston TX</v>
      </c>
    </row>
    <row r="55" spans="1:10" x14ac:dyDescent="0.2">
      <c r="A55" t="s">
        <v>152</v>
      </c>
      <c r="B55" s="1">
        <v>45029</v>
      </c>
      <c r="C55" t="str">
        <f t="shared" si="0"/>
        <v>Thursday</v>
      </c>
      <c r="D55" s="2">
        <v>0.68888888888888899</v>
      </c>
      <c r="E55" t="str">
        <f t="shared" si="1"/>
        <v>afternoon to evening</v>
      </c>
      <c r="F55" s="7">
        <v>59</v>
      </c>
      <c r="G55" s="7">
        <f>VLOOKUP(Table2[[#This Row],[product_id]],Table3[#All],2,FALSE)</f>
        <v>32</v>
      </c>
      <c r="H55" s="7" t="b">
        <f>IF(Table2[[#This Row],[cost]]&gt;Table2[[#This Row],[revenue]],TRUE,FALSE)</f>
        <v>0</v>
      </c>
      <c r="I55" t="str">
        <f>VLOOKUP(Table2[[#This Row],[product_id]],Table3[#All],3,FALSE)</f>
        <v>Calvin Klein</v>
      </c>
      <c r="J55" t="str">
        <f>VLOOKUP(Table2[[#This Row],[product_id]],Table3[#All],5,FALSE)</f>
        <v>Houston TX</v>
      </c>
    </row>
    <row r="56" spans="1:10" x14ac:dyDescent="0.2">
      <c r="A56" t="s">
        <v>152</v>
      </c>
      <c r="B56" s="1">
        <v>45025</v>
      </c>
      <c r="C56" t="str">
        <f t="shared" si="0"/>
        <v>Sunday</v>
      </c>
      <c r="D56" s="2">
        <v>0.63611111111111118</v>
      </c>
      <c r="E56" t="str">
        <f t="shared" si="1"/>
        <v>afternoon to evening</v>
      </c>
      <c r="F56" s="7">
        <v>59</v>
      </c>
      <c r="G56" s="7">
        <f>VLOOKUP(Table2[[#This Row],[product_id]],Table3[#All],2,FALSE)</f>
        <v>32</v>
      </c>
      <c r="H56" s="7" t="b">
        <f>IF(Table2[[#This Row],[cost]]&gt;Table2[[#This Row],[revenue]],TRUE,FALSE)</f>
        <v>0</v>
      </c>
      <c r="I56" t="str">
        <f>VLOOKUP(Table2[[#This Row],[product_id]],Table3[#All],3,FALSE)</f>
        <v>Calvin Klein</v>
      </c>
      <c r="J56" t="str">
        <f>VLOOKUP(Table2[[#This Row],[product_id]],Table3[#All],5,FALSE)</f>
        <v>Houston TX</v>
      </c>
    </row>
    <row r="57" spans="1:10" x14ac:dyDescent="0.2">
      <c r="A57" t="s">
        <v>152</v>
      </c>
      <c r="B57" s="1">
        <v>44866</v>
      </c>
      <c r="C57" t="str">
        <f t="shared" si="0"/>
        <v>Tuesday</v>
      </c>
      <c r="D57" s="2">
        <v>0.65277777777777779</v>
      </c>
      <c r="E57" t="str">
        <f t="shared" si="1"/>
        <v>midnight to dawn</v>
      </c>
      <c r="F57" s="7">
        <v>59</v>
      </c>
      <c r="G57" s="7">
        <f>VLOOKUP(Table2[[#This Row],[product_id]],Table3[#All],2,FALSE)</f>
        <v>32</v>
      </c>
      <c r="H57" s="7" t="b">
        <f>IF(Table2[[#This Row],[cost]]&gt;Table2[[#This Row],[revenue]],TRUE,FALSE)</f>
        <v>0</v>
      </c>
      <c r="I57" t="str">
        <f>VLOOKUP(Table2[[#This Row],[product_id]],Table3[#All],3,FALSE)</f>
        <v>Calvin Klein</v>
      </c>
      <c r="J57" t="str">
        <f>VLOOKUP(Table2[[#This Row],[product_id]],Table3[#All],5,FALSE)</f>
        <v>Houston TX</v>
      </c>
    </row>
    <row r="58" spans="1:10" x14ac:dyDescent="0.2">
      <c r="A58" t="s">
        <v>153</v>
      </c>
      <c r="B58" s="1">
        <v>44672</v>
      </c>
      <c r="C58" t="str">
        <f t="shared" si="0"/>
        <v>Thursday</v>
      </c>
      <c r="D58" s="2">
        <v>0.15763888888888888</v>
      </c>
      <c r="E58" t="str">
        <f t="shared" si="1"/>
        <v>midnight to dawn</v>
      </c>
      <c r="F58" s="7">
        <v>89</v>
      </c>
      <c r="G58" s="7">
        <f>VLOOKUP(Table2[[#This Row],[product_id]],Table3[#All],2,FALSE)</f>
        <v>48</v>
      </c>
      <c r="H58" s="7" t="b">
        <f>IF(Table2[[#This Row],[cost]]&gt;Table2[[#This Row],[revenue]],TRUE,FALSE)</f>
        <v>0</v>
      </c>
      <c r="I58" t="str">
        <f>VLOOKUP(Table2[[#This Row],[product_id]],Table3[#All],3,FALSE)</f>
        <v>Lucky Brand</v>
      </c>
      <c r="J58" t="str">
        <f>VLOOKUP(Table2[[#This Row],[product_id]],Table3[#All],5,FALSE)</f>
        <v>New Orleans LA</v>
      </c>
    </row>
    <row r="59" spans="1:10" x14ac:dyDescent="0.2">
      <c r="A59" t="s">
        <v>153</v>
      </c>
      <c r="B59" s="1">
        <v>44798</v>
      </c>
      <c r="C59" t="str">
        <f t="shared" si="0"/>
        <v>Thursday</v>
      </c>
      <c r="D59" s="2">
        <v>9.7916666666666666E-2</v>
      </c>
      <c r="E59" t="str">
        <f t="shared" si="1"/>
        <v>afternoon to evening</v>
      </c>
      <c r="F59" s="7">
        <v>89</v>
      </c>
      <c r="G59" s="7">
        <f>VLOOKUP(Table2[[#This Row],[product_id]],Table3[#All],2,FALSE)</f>
        <v>48</v>
      </c>
      <c r="H59" s="7" t="b">
        <f>IF(Table2[[#This Row],[cost]]&gt;Table2[[#This Row],[revenue]],TRUE,FALSE)</f>
        <v>0</v>
      </c>
      <c r="I59" t="str">
        <f>VLOOKUP(Table2[[#This Row],[product_id]],Table3[#All],3,FALSE)</f>
        <v>Lucky Brand</v>
      </c>
      <c r="J59" t="str">
        <f>VLOOKUP(Table2[[#This Row],[product_id]],Table3[#All],5,FALSE)</f>
        <v>New Orleans LA</v>
      </c>
    </row>
    <row r="60" spans="1:10" x14ac:dyDescent="0.2">
      <c r="A60" t="s">
        <v>153</v>
      </c>
      <c r="B60" s="1">
        <v>45105</v>
      </c>
      <c r="C60" t="str">
        <f t="shared" si="0"/>
        <v>Wednesday</v>
      </c>
      <c r="D60" s="2">
        <v>0.67499999999999993</v>
      </c>
      <c r="E60" t="str">
        <f t="shared" si="1"/>
        <v>afternoon to evening</v>
      </c>
      <c r="F60" s="7">
        <v>89</v>
      </c>
      <c r="G60" s="7">
        <f>VLOOKUP(Table2[[#This Row],[product_id]],Table3[#All],2,FALSE)</f>
        <v>48</v>
      </c>
      <c r="H60" s="7" t="b">
        <f>IF(Table2[[#This Row],[cost]]&gt;Table2[[#This Row],[revenue]],TRUE,FALSE)</f>
        <v>0</v>
      </c>
      <c r="I60" t="str">
        <f>VLOOKUP(Table2[[#This Row],[product_id]],Table3[#All],3,FALSE)</f>
        <v>Lucky Brand</v>
      </c>
      <c r="J60" t="str">
        <f>VLOOKUP(Table2[[#This Row],[product_id]],Table3[#All],5,FALSE)</f>
        <v>New Orleans LA</v>
      </c>
    </row>
    <row r="61" spans="1:10" x14ac:dyDescent="0.2">
      <c r="A61" t="s">
        <v>153</v>
      </c>
      <c r="B61" s="1">
        <v>45090</v>
      </c>
      <c r="C61" t="str">
        <f t="shared" si="0"/>
        <v>Tuesday</v>
      </c>
      <c r="D61" s="2">
        <v>0.5756944444444444</v>
      </c>
      <c r="E61" t="str">
        <f t="shared" si="1"/>
        <v>morning to noon</v>
      </c>
      <c r="F61" s="7">
        <v>89</v>
      </c>
      <c r="G61" s="7">
        <f>VLOOKUP(Table2[[#This Row],[product_id]],Table3[#All],2,FALSE)</f>
        <v>48</v>
      </c>
      <c r="H61" s="7" t="b">
        <f>IF(Table2[[#This Row],[cost]]&gt;Table2[[#This Row],[revenue]],TRUE,FALSE)</f>
        <v>0</v>
      </c>
      <c r="I61" t="str">
        <f>VLOOKUP(Table2[[#This Row],[product_id]],Table3[#All],3,FALSE)</f>
        <v>Lucky Brand</v>
      </c>
      <c r="J61" t="str">
        <f>VLOOKUP(Table2[[#This Row],[product_id]],Table3[#All],5,FALSE)</f>
        <v>New Orleans LA</v>
      </c>
    </row>
    <row r="62" spans="1:10" x14ac:dyDescent="0.2">
      <c r="A62" t="s">
        <v>154</v>
      </c>
      <c r="B62" s="1">
        <v>44348</v>
      </c>
      <c r="C62" t="str">
        <f t="shared" si="0"/>
        <v>Tuesday</v>
      </c>
      <c r="D62" s="2">
        <v>0.39930555555555558</v>
      </c>
      <c r="E62" t="str">
        <f t="shared" si="1"/>
        <v>morning to noon</v>
      </c>
      <c r="F62" s="7">
        <v>99</v>
      </c>
      <c r="G62" s="7">
        <f>VLOOKUP(Table2[[#This Row],[product_id]],Table3[#All],2,FALSE)</f>
        <v>50</v>
      </c>
      <c r="H62" s="7" t="b">
        <f>IF(Table2[[#This Row],[cost]]&gt;Table2[[#This Row],[revenue]],TRUE,FALSE)</f>
        <v>0</v>
      </c>
      <c r="I62" t="str">
        <f>VLOOKUP(Table2[[#This Row],[product_id]],Table3[#All],3,FALSE)</f>
        <v>Jones New York</v>
      </c>
      <c r="J62" t="str">
        <f>VLOOKUP(Table2[[#This Row],[product_id]],Table3[#All],5,FALSE)</f>
        <v>Houston TX</v>
      </c>
    </row>
    <row r="63" spans="1:10" x14ac:dyDescent="0.2">
      <c r="A63" t="s">
        <v>154</v>
      </c>
      <c r="B63" s="1">
        <v>44142</v>
      </c>
      <c r="C63" t="str">
        <f t="shared" si="0"/>
        <v>Saturday</v>
      </c>
      <c r="D63" s="2">
        <v>0.41180555555555554</v>
      </c>
      <c r="E63" t="str">
        <f t="shared" si="1"/>
        <v>morning to noon</v>
      </c>
      <c r="F63" s="7">
        <v>99</v>
      </c>
      <c r="G63" s="7">
        <f>VLOOKUP(Table2[[#This Row],[product_id]],Table3[#All],2,FALSE)</f>
        <v>50</v>
      </c>
      <c r="H63" s="7" t="b">
        <f>IF(Table2[[#This Row],[cost]]&gt;Table2[[#This Row],[revenue]],TRUE,FALSE)</f>
        <v>0</v>
      </c>
      <c r="I63" t="str">
        <f>VLOOKUP(Table2[[#This Row],[product_id]],Table3[#All],3,FALSE)</f>
        <v>Jones New York</v>
      </c>
      <c r="J63" t="str">
        <f>VLOOKUP(Table2[[#This Row],[product_id]],Table3[#All],5,FALSE)</f>
        <v>Houston TX</v>
      </c>
    </row>
    <row r="64" spans="1:10" x14ac:dyDescent="0.2">
      <c r="A64" t="s">
        <v>154</v>
      </c>
      <c r="B64" s="1">
        <v>45075</v>
      </c>
      <c r="C64" t="str">
        <f t="shared" si="0"/>
        <v>Monday</v>
      </c>
      <c r="D64" s="2">
        <v>0.3743055555555555</v>
      </c>
      <c r="E64" t="str">
        <f t="shared" si="1"/>
        <v>morning to noon</v>
      </c>
      <c r="F64" s="7">
        <v>99</v>
      </c>
      <c r="G64" s="7">
        <f>VLOOKUP(Table2[[#This Row],[product_id]],Table3[#All],2,FALSE)</f>
        <v>50</v>
      </c>
      <c r="H64" s="7" t="b">
        <f>IF(Table2[[#This Row],[cost]]&gt;Table2[[#This Row],[revenue]],TRUE,FALSE)</f>
        <v>0</v>
      </c>
      <c r="I64" t="str">
        <f>VLOOKUP(Table2[[#This Row],[product_id]],Table3[#All],3,FALSE)</f>
        <v>Jones New York</v>
      </c>
      <c r="J64" t="str">
        <f>VLOOKUP(Table2[[#This Row],[product_id]],Table3[#All],5,FALSE)</f>
        <v>Houston TX</v>
      </c>
    </row>
    <row r="65" spans="1:10" x14ac:dyDescent="0.2">
      <c r="A65" t="s">
        <v>154</v>
      </c>
      <c r="B65" s="1">
        <v>44788</v>
      </c>
      <c r="C65" t="str">
        <f t="shared" si="0"/>
        <v>Monday</v>
      </c>
      <c r="D65" s="2">
        <v>0.51041666666666663</v>
      </c>
      <c r="E65" t="str">
        <f t="shared" si="1"/>
        <v>morning to noon</v>
      </c>
      <c r="F65" s="7">
        <v>99</v>
      </c>
      <c r="G65" s="7">
        <f>VLOOKUP(Table2[[#This Row],[product_id]],Table3[#All],2,FALSE)</f>
        <v>50</v>
      </c>
      <c r="H65" s="7" t="b">
        <f>IF(Table2[[#This Row],[cost]]&gt;Table2[[#This Row],[revenue]],TRUE,FALSE)</f>
        <v>0</v>
      </c>
      <c r="I65" t="str">
        <f>VLOOKUP(Table2[[#This Row],[product_id]],Table3[#All],3,FALSE)</f>
        <v>Jones New York</v>
      </c>
      <c r="J65" t="str">
        <f>VLOOKUP(Table2[[#This Row],[product_id]],Table3[#All],5,FALSE)</f>
        <v>Houston TX</v>
      </c>
    </row>
    <row r="66" spans="1:10" x14ac:dyDescent="0.2">
      <c r="A66" t="s">
        <v>154</v>
      </c>
      <c r="B66" s="1">
        <v>44397</v>
      </c>
      <c r="C66" t="str">
        <f t="shared" si="0"/>
        <v>Tuesday</v>
      </c>
      <c r="D66" s="2">
        <v>0.2673611111111111</v>
      </c>
      <c r="E66" t="str">
        <f t="shared" si="1"/>
        <v>night to midnight</v>
      </c>
      <c r="F66" s="7">
        <v>99</v>
      </c>
      <c r="G66" s="7">
        <f>VLOOKUP(Table2[[#This Row],[product_id]],Table3[#All],2,FALSE)</f>
        <v>50</v>
      </c>
      <c r="H66" s="7" t="b">
        <f>IF(Table2[[#This Row],[cost]]&gt;Table2[[#This Row],[revenue]],TRUE,FALSE)</f>
        <v>0</v>
      </c>
      <c r="I66" t="str">
        <f>VLOOKUP(Table2[[#This Row],[product_id]],Table3[#All],3,FALSE)</f>
        <v>Jones New York</v>
      </c>
      <c r="J66" t="str">
        <f>VLOOKUP(Table2[[#This Row],[product_id]],Table3[#All],5,FALSE)</f>
        <v>Houston TX</v>
      </c>
    </row>
    <row r="67" spans="1:10" x14ac:dyDescent="0.2">
      <c r="A67" t="s">
        <v>154</v>
      </c>
      <c r="B67" s="1">
        <v>44698</v>
      </c>
      <c r="C67" t="str">
        <f t="shared" ref="C67:C130" si="2">_xlfn.IFS(WEEKDAY(B67,2)=1,"Monday",WEEKDAY(B67,2)=2,"Tuesday",WEEKDAY(B67,2)=3,"Wednesday",WEEKDAY(B67,2)=4,"Thursday",WEEKDAY(B67,2)=5,"Friday",WEEKDAY(B67,2)=6,"Saturday",WEEKDAY(B67,2)=7,"Sunday")</f>
        <v>Tuesday</v>
      </c>
      <c r="D67" s="2">
        <v>0.84583333333333333</v>
      </c>
      <c r="E67" t="str">
        <f t="shared" ref="E67:E130" si="3">_xlfn.IFS(AND(D68&gt;=VALUE("00:00"),D68&lt;VALUE("6:00")),"midnight to dawn",AND(D68&gt;=VALUE("6:00"),D68&lt;VALUE("13:00")),"morning to noon",AND(D68&gt;=VALUE("13:00"),D68&lt;VALUE("20:00")),"afternoon to evening",AND(D68&gt;=VALUE("20:00"),D68&lt;VALUE("24:00")),"night to midnight")</f>
        <v>morning to noon</v>
      </c>
      <c r="F67" s="7">
        <v>99</v>
      </c>
      <c r="G67" s="7">
        <f>VLOOKUP(Table2[[#This Row],[product_id]],Table3[#All],2,FALSE)</f>
        <v>50</v>
      </c>
      <c r="H67" s="7" t="b">
        <f>IF(Table2[[#This Row],[cost]]&gt;Table2[[#This Row],[revenue]],TRUE,FALSE)</f>
        <v>0</v>
      </c>
      <c r="I67" t="str">
        <f>VLOOKUP(Table2[[#This Row],[product_id]],Table3[#All],3,FALSE)</f>
        <v>Jones New York</v>
      </c>
      <c r="J67" t="str">
        <f>VLOOKUP(Table2[[#This Row],[product_id]],Table3[#All],5,FALSE)</f>
        <v>Houston TX</v>
      </c>
    </row>
    <row r="68" spans="1:10" x14ac:dyDescent="0.2">
      <c r="A68" t="s">
        <v>155</v>
      </c>
      <c r="B68" s="1">
        <v>44078</v>
      </c>
      <c r="C68" t="str">
        <f t="shared" si="2"/>
        <v>Friday</v>
      </c>
      <c r="D68" s="2">
        <v>0.47152777777777777</v>
      </c>
      <c r="E68" t="str">
        <f t="shared" si="3"/>
        <v>night to midnight</v>
      </c>
      <c r="F68" s="7">
        <v>76</v>
      </c>
      <c r="G68" s="7">
        <f>VLOOKUP(Table2[[#This Row],[product_id]],Table3[#All],2,FALSE)</f>
        <v>45</v>
      </c>
      <c r="H68" s="7" t="b">
        <f>IF(Table2[[#This Row],[cost]]&gt;Table2[[#This Row],[revenue]],TRUE,FALSE)</f>
        <v>0</v>
      </c>
      <c r="I68" t="str">
        <f>VLOOKUP(Table2[[#This Row],[product_id]],Table3[#All],3,FALSE)</f>
        <v>Jones New York</v>
      </c>
      <c r="J68" t="str">
        <f>VLOOKUP(Table2[[#This Row],[product_id]],Table3[#All],5,FALSE)</f>
        <v>Houston TX</v>
      </c>
    </row>
    <row r="69" spans="1:10" x14ac:dyDescent="0.2">
      <c r="A69" t="s">
        <v>155</v>
      </c>
      <c r="B69" s="1">
        <v>44881</v>
      </c>
      <c r="C69" t="str">
        <f t="shared" si="2"/>
        <v>Wednesday</v>
      </c>
      <c r="D69" s="2">
        <v>0.91736111111111107</v>
      </c>
      <c r="E69" t="str">
        <f t="shared" si="3"/>
        <v>midnight to dawn</v>
      </c>
      <c r="F69" s="7">
        <v>76</v>
      </c>
      <c r="G69" s="7">
        <f>VLOOKUP(Table2[[#This Row],[product_id]],Table3[#All],2,FALSE)</f>
        <v>45</v>
      </c>
      <c r="H69" s="7" t="b">
        <f>IF(Table2[[#This Row],[cost]]&gt;Table2[[#This Row],[revenue]],TRUE,FALSE)</f>
        <v>0</v>
      </c>
      <c r="I69" t="str">
        <f>VLOOKUP(Table2[[#This Row],[product_id]],Table3[#All],3,FALSE)</f>
        <v>Jones New York</v>
      </c>
      <c r="J69" t="str">
        <f>VLOOKUP(Table2[[#This Row],[product_id]],Table3[#All],5,FALSE)</f>
        <v>Houston TX</v>
      </c>
    </row>
    <row r="70" spans="1:10" x14ac:dyDescent="0.2">
      <c r="A70" t="s">
        <v>156</v>
      </c>
      <c r="B70" s="1">
        <v>43707</v>
      </c>
      <c r="C70" t="str">
        <f t="shared" si="2"/>
        <v>Friday</v>
      </c>
      <c r="D70" s="2">
        <v>0.17083333333333331</v>
      </c>
      <c r="E70" t="str">
        <f t="shared" si="3"/>
        <v>midnight to dawn</v>
      </c>
      <c r="F70" s="7">
        <v>88</v>
      </c>
      <c r="G70" s="7">
        <f>VLOOKUP(Table2[[#This Row],[product_id]],Table3[#All],2,FALSE)</f>
        <v>50</v>
      </c>
      <c r="H70" s="7" t="b">
        <f>IF(Table2[[#This Row],[cost]]&gt;Table2[[#This Row],[revenue]],TRUE,FALSE)</f>
        <v>0</v>
      </c>
      <c r="I70" t="str">
        <f>VLOOKUP(Table2[[#This Row],[product_id]],Table3[#All],3,FALSE)</f>
        <v>Alternative</v>
      </c>
      <c r="J70" t="str">
        <f>VLOOKUP(Table2[[#This Row],[product_id]],Table3[#All],5,FALSE)</f>
        <v>Chicago IL</v>
      </c>
    </row>
    <row r="71" spans="1:10" x14ac:dyDescent="0.2">
      <c r="A71" t="s">
        <v>157</v>
      </c>
      <c r="B71" s="1">
        <v>45005</v>
      </c>
      <c r="C71" t="str">
        <f t="shared" si="2"/>
        <v>Monday</v>
      </c>
      <c r="D71" s="2">
        <v>0.14166666666666666</v>
      </c>
      <c r="E71" t="str">
        <f t="shared" si="3"/>
        <v>night to midnight</v>
      </c>
      <c r="F71" s="7">
        <v>49</v>
      </c>
      <c r="G71" s="7">
        <f>VLOOKUP(Table2[[#This Row],[product_id]],Table3[#All],2,FALSE)</f>
        <v>25</v>
      </c>
      <c r="H71" s="7" t="b">
        <f>IF(Table2[[#This Row],[cost]]&gt;Table2[[#This Row],[revenue]],TRUE,FALSE)</f>
        <v>0</v>
      </c>
      <c r="I71" t="str">
        <f>VLOOKUP(Table2[[#This Row],[product_id]],Table3[#All],3,FALSE)</f>
        <v>Lucky Brand</v>
      </c>
      <c r="J71" t="str">
        <f>VLOOKUP(Table2[[#This Row],[product_id]],Table3[#All],5,FALSE)</f>
        <v>New Orleans LA</v>
      </c>
    </row>
    <row r="72" spans="1:10" x14ac:dyDescent="0.2">
      <c r="A72" t="s">
        <v>157</v>
      </c>
      <c r="B72" s="1">
        <v>45043</v>
      </c>
      <c r="C72" t="str">
        <f t="shared" si="2"/>
        <v>Thursday</v>
      </c>
      <c r="D72" s="2">
        <v>0.92291666666666661</v>
      </c>
      <c r="E72" t="str">
        <f t="shared" si="3"/>
        <v>night to midnight</v>
      </c>
      <c r="F72" s="7">
        <v>49</v>
      </c>
      <c r="G72" s="7">
        <f>VLOOKUP(Table2[[#This Row],[product_id]],Table3[#All],2,FALSE)</f>
        <v>25</v>
      </c>
      <c r="H72" s="7" t="b">
        <f>IF(Table2[[#This Row],[cost]]&gt;Table2[[#This Row],[revenue]],TRUE,FALSE)</f>
        <v>0</v>
      </c>
      <c r="I72" t="str">
        <f>VLOOKUP(Table2[[#This Row],[product_id]],Table3[#All],3,FALSE)</f>
        <v>Lucky Brand</v>
      </c>
      <c r="J72" t="str">
        <f>VLOOKUP(Table2[[#This Row],[product_id]],Table3[#All],5,FALSE)</f>
        <v>New Orleans LA</v>
      </c>
    </row>
    <row r="73" spans="1:10" x14ac:dyDescent="0.2">
      <c r="A73" t="s">
        <v>157</v>
      </c>
      <c r="B73" s="1">
        <v>45023</v>
      </c>
      <c r="C73" t="str">
        <f t="shared" si="2"/>
        <v>Friday</v>
      </c>
      <c r="D73" s="2">
        <v>0.89861111111111114</v>
      </c>
      <c r="E73" t="str">
        <f t="shared" si="3"/>
        <v>morning to noon</v>
      </c>
      <c r="F73" s="7">
        <v>49</v>
      </c>
      <c r="G73" s="7">
        <f>VLOOKUP(Table2[[#This Row],[product_id]],Table3[#All],2,FALSE)</f>
        <v>25</v>
      </c>
      <c r="H73" s="7" t="b">
        <f>IF(Table2[[#This Row],[cost]]&gt;Table2[[#This Row],[revenue]],TRUE,FALSE)</f>
        <v>0</v>
      </c>
      <c r="I73" t="str">
        <f>VLOOKUP(Table2[[#This Row],[product_id]],Table3[#All],3,FALSE)</f>
        <v>Lucky Brand</v>
      </c>
      <c r="J73" t="str">
        <f>VLOOKUP(Table2[[#This Row],[product_id]],Table3[#All],5,FALSE)</f>
        <v>New Orleans LA</v>
      </c>
    </row>
    <row r="74" spans="1:10" x14ac:dyDescent="0.2">
      <c r="A74" t="s">
        <v>157</v>
      </c>
      <c r="B74" s="1">
        <v>45111</v>
      </c>
      <c r="C74" t="str">
        <f t="shared" si="2"/>
        <v>Tuesday</v>
      </c>
      <c r="D74" s="2">
        <v>0.35347222222222219</v>
      </c>
      <c r="E74" t="str">
        <f t="shared" si="3"/>
        <v>afternoon to evening</v>
      </c>
      <c r="F74" s="7">
        <v>49</v>
      </c>
      <c r="G74" s="7">
        <f>VLOOKUP(Table2[[#This Row],[product_id]],Table3[#All],2,FALSE)</f>
        <v>25</v>
      </c>
      <c r="H74" s="7" t="b">
        <f>IF(Table2[[#This Row],[cost]]&gt;Table2[[#This Row],[revenue]],TRUE,FALSE)</f>
        <v>0</v>
      </c>
      <c r="I74" t="str">
        <f>VLOOKUP(Table2[[#This Row],[product_id]],Table3[#All],3,FALSE)</f>
        <v>Lucky Brand</v>
      </c>
      <c r="J74" t="str">
        <f>VLOOKUP(Table2[[#This Row],[product_id]],Table3[#All],5,FALSE)</f>
        <v>New Orleans LA</v>
      </c>
    </row>
    <row r="75" spans="1:10" x14ac:dyDescent="0.2">
      <c r="A75" t="s">
        <v>157</v>
      </c>
      <c r="B75" s="1">
        <v>44445</v>
      </c>
      <c r="C75" t="str">
        <f t="shared" si="2"/>
        <v>Monday</v>
      </c>
      <c r="D75" s="2">
        <v>0.76041666666666663</v>
      </c>
      <c r="E75" t="str">
        <f t="shared" si="3"/>
        <v>midnight to dawn</v>
      </c>
      <c r="F75" s="7">
        <v>49</v>
      </c>
      <c r="G75" s="7">
        <f>VLOOKUP(Table2[[#This Row],[product_id]],Table3[#All],2,FALSE)</f>
        <v>25</v>
      </c>
      <c r="H75" s="7" t="b">
        <f>IF(Table2[[#This Row],[cost]]&gt;Table2[[#This Row],[revenue]],TRUE,FALSE)</f>
        <v>0</v>
      </c>
      <c r="I75" t="str">
        <f>VLOOKUP(Table2[[#This Row],[product_id]],Table3[#All],3,FALSE)</f>
        <v>Lucky Brand</v>
      </c>
      <c r="J75" t="str">
        <f>VLOOKUP(Table2[[#This Row],[product_id]],Table3[#All],5,FALSE)</f>
        <v>New Orleans LA</v>
      </c>
    </row>
    <row r="76" spans="1:10" x14ac:dyDescent="0.2">
      <c r="A76" t="s">
        <v>157</v>
      </c>
      <c r="B76" s="1">
        <v>44513</v>
      </c>
      <c r="C76" t="str">
        <f t="shared" si="2"/>
        <v>Saturday</v>
      </c>
      <c r="D76" s="2">
        <v>0.22569444444444445</v>
      </c>
      <c r="E76" t="str">
        <f t="shared" si="3"/>
        <v>morning to noon</v>
      </c>
      <c r="F76" s="7">
        <v>49</v>
      </c>
      <c r="G76" s="7">
        <f>VLOOKUP(Table2[[#This Row],[product_id]],Table3[#All],2,FALSE)</f>
        <v>25</v>
      </c>
      <c r="H76" s="7" t="b">
        <f>IF(Table2[[#This Row],[cost]]&gt;Table2[[#This Row],[revenue]],TRUE,FALSE)</f>
        <v>0</v>
      </c>
      <c r="I76" t="str">
        <f>VLOOKUP(Table2[[#This Row],[product_id]],Table3[#All],3,FALSE)</f>
        <v>Lucky Brand</v>
      </c>
      <c r="J76" t="str">
        <f>VLOOKUP(Table2[[#This Row],[product_id]],Table3[#All],5,FALSE)</f>
        <v>New Orleans LA</v>
      </c>
    </row>
    <row r="77" spans="1:10" x14ac:dyDescent="0.2">
      <c r="A77" t="s">
        <v>157</v>
      </c>
      <c r="B77" s="1">
        <v>44220</v>
      </c>
      <c r="C77" t="str">
        <f t="shared" si="2"/>
        <v>Sunday</v>
      </c>
      <c r="D77" s="2">
        <v>0.50347222222222221</v>
      </c>
      <c r="E77" t="str">
        <f t="shared" si="3"/>
        <v>afternoon to evening</v>
      </c>
      <c r="F77" s="7">
        <v>49</v>
      </c>
      <c r="G77" s="7">
        <f>VLOOKUP(Table2[[#This Row],[product_id]],Table3[#All],2,FALSE)</f>
        <v>25</v>
      </c>
      <c r="H77" s="7" t="b">
        <f>IF(Table2[[#This Row],[cost]]&gt;Table2[[#This Row],[revenue]],TRUE,FALSE)</f>
        <v>0</v>
      </c>
      <c r="I77" t="str">
        <f>VLOOKUP(Table2[[#This Row],[product_id]],Table3[#All],3,FALSE)</f>
        <v>Lucky Brand</v>
      </c>
      <c r="J77" t="str">
        <f>VLOOKUP(Table2[[#This Row],[product_id]],Table3[#All],5,FALSE)</f>
        <v>New Orleans LA</v>
      </c>
    </row>
    <row r="78" spans="1:10" x14ac:dyDescent="0.2">
      <c r="A78" t="s">
        <v>157</v>
      </c>
      <c r="B78" s="1">
        <v>44561</v>
      </c>
      <c r="C78" t="str">
        <f t="shared" si="2"/>
        <v>Friday</v>
      </c>
      <c r="D78" s="2">
        <v>0.55486111111111114</v>
      </c>
      <c r="E78" t="str">
        <f t="shared" si="3"/>
        <v>afternoon to evening</v>
      </c>
      <c r="F78" s="7">
        <v>49</v>
      </c>
      <c r="G78" s="7">
        <f>VLOOKUP(Table2[[#This Row],[product_id]],Table3[#All],2,FALSE)</f>
        <v>25</v>
      </c>
      <c r="H78" s="7" t="b">
        <f>IF(Table2[[#This Row],[cost]]&gt;Table2[[#This Row],[revenue]],TRUE,FALSE)</f>
        <v>0</v>
      </c>
      <c r="I78" t="str">
        <f>VLOOKUP(Table2[[#This Row],[product_id]],Table3[#All],3,FALSE)</f>
        <v>Lucky Brand</v>
      </c>
      <c r="J78" t="str">
        <f>VLOOKUP(Table2[[#This Row],[product_id]],Table3[#All],5,FALSE)</f>
        <v>New Orleans LA</v>
      </c>
    </row>
    <row r="79" spans="1:10" x14ac:dyDescent="0.2">
      <c r="A79" t="s">
        <v>158</v>
      </c>
      <c r="B79" s="1">
        <v>44580</v>
      </c>
      <c r="C79" t="str">
        <f t="shared" si="2"/>
        <v>Wednesday</v>
      </c>
      <c r="D79" s="2">
        <v>0.7006944444444444</v>
      </c>
      <c r="E79" t="str">
        <f t="shared" si="3"/>
        <v>afternoon to evening</v>
      </c>
      <c r="F79" s="7">
        <v>32</v>
      </c>
      <c r="G79" s="7">
        <f>VLOOKUP(Table2[[#This Row],[product_id]],Table3[#All],2,FALSE)</f>
        <v>18</v>
      </c>
      <c r="H79" s="7" t="b">
        <f>IF(Table2[[#This Row],[cost]]&gt;Table2[[#This Row],[revenue]],TRUE,FALSE)</f>
        <v>0</v>
      </c>
      <c r="I79" t="str">
        <f>VLOOKUP(Table2[[#This Row],[product_id]],Table3[#All],3,FALSE)</f>
        <v>2b by bebe</v>
      </c>
      <c r="J79" t="str">
        <f>VLOOKUP(Table2[[#This Row],[product_id]],Table3[#All],5,FALSE)</f>
        <v>New Orleans LA</v>
      </c>
    </row>
    <row r="80" spans="1:10" x14ac:dyDescent="0.2">
      <c r="A80" t="s">
        <v>158</v>
      </c>
      <c r="B80" s="1">
        <v>45036</v>
      </c>
      <c r="C80" t="str">
        <f t="shared" si="2"/>
        <v>Thursday</v>
      </c>
      <c r="D80" s="2">
        <v>0.54513888888888895</v>
      </c>
      <c r="E80" t="str">
        <f t="shared" si="3"/>
        <v>midnight to dawn</v>
      </c>
      <c r="F80" s="7">
        <v>32</v>
      </c>
      <c r="G80" s="7">
        <f>VLOOKUP(Table2[[#This Row],[product_id]],Table3[#All],2,FALSE)</f>
        <v>18</v>
      </c>
      <c r="H80" s="7" t="b">
        <f>IF(Table2[[#This Row],[cost]]&gt;Table2[[#This Row],[revenue]],TRUE,FALSE)</f>
        <v>0</v>
      </c>
      <c r="I80" t="str">
        <f>VLOOKUP(Table2[[#This Row],[product_id]],Table3[#All],3,FALSE)</f>
        <v>2b by bebe</v>
      </c>
      <c r="J80" t="str">
        <f>VLOOKUP(Table2[[#This Row],[product_id]],Table3[#All],5,FALSE)</f>
        <v>New Orleans LA</v>
      </c>
    </row>
    <row r="81" spans="1:10" x14ac:dyDescent="0.2">
      <c r="A81" t="s">
        <v>158</v>
      </c>
      <c r="B81" s="1">
        <v>43652</v>
      </c>
      <c r="C81" t="str">
        <f t="shared" si="2"/>
        <v>Saturday</v>
      </c>
      <c r="D81" s="2">
        <v>9.7916666666666666E-2</v>
      </c>
      <c r="E81" t="str">
        <f t="shared" si="3"/>
        <v>morning to noon</v>
      </c>
      <c r="F81" s="7">
        <v>32</v>
      </c>
      <c r="G81" s="7">
        <f>VLOOKUP(Table2[[#This Row],[product_id]],Table3[#All],2,FALSE)</f>
        <v>18</v>
      </c>
      <c r="H81" s="7" t="b">
        <f>IF(Table2[[#This Row],[cost]]&gt;Table2[[#This Row],[revenue]],TRUE,FALSE)</f>
        <v>0</v>
      </c>
      <c r="I81" t="str">
        <f>VLOOKUP(Table2[[#This Row],[product_id]],Table3[#All],3,FALSE)</f>
        <v>2b by bebe</v>
      </c>
      <c r="J81" t="str">
        <f>VLOOKUP(Table2[[#This Row],[product_id]],Table3[#All],5,FALSE)</f>
        <v>New Orleans LA</v>
      </c>
    </row>
    <row r="82" spans="1:10" x14ac:dyDescent="0.2">
      <c r="A82" t="s">
        <v>158</v>
      </c>
      <c r="B82" s="1">
        <v>43724</v>
      </c>
      <c r="C82" t="str">
        <f t="shared" si="2"/>
        <v>Monday</v>
      </c>
      <c r="D82" s="2">
        <v>0.37222222222222223</v>
      </c>
      <c r="E82" t="str">
        <f t="shared" si="3"/>
        <v>afternoon to evening</v>
      </c>
      <c r="F82" s="7">
        <v>32</v>
      </c>
      <c r="G82" s="7">
        <f>VLOOKUP(Table2[[#This Row],[product_id]],Table3[#All],2,FALSE)</f>
        <v>18</v>
      </c>
      <c r="H82" s="7" t="b">
        <f>IF(Table2[[#This Row],[cost]]&gt;Table2[[#This Row],[revenue]],TRUE,FALSE)</f>
        <v>0</v>
      </c>
      <c r="I82" t="str">
        <f>VLOOKUP(Table2[[#This Row],[product_id]],Table3[#All],3,FALSE)</f>
        <v>2b by bebe</v>
      </c>
      <c r="J82" t="str">
        <f>VLOOKUP(Table2[[#This Row],[product_id]],Table3[#All],5,FALSE)</f>
        <v>New Orleans LA</v>
      </c>
    </row>
    <row r="83" spans="1:10" x14ac:dyDescent="0.2">
      <c r="A83" t="s">
        <v>159</v>
      </c>
      <c r="B83" s="1">
        <v>43896</v>
      </c>
      <c r="C83" t="str">
        <f t="shared" si="2"/>
        <v>Friday</v>
      </c>
      <c r="D83" s="2">
        <v>0.71736111111111101</v>
      </c>
      <c r="E83" t="str">
        <f t="shared" si="3"/>
        <v>afternoon to evening</v>
      </c>
      <c r="F83" s="7">
        <v>59</v>
      </c>
      <c r="G83" s="7">
        <f>VLOOKUP(Table2[[#This Row],[product_id]],Table3[#All],2,FALSE)</f>
        <v>34</v>
      </c>
      <c r="H83" s="7" t="b">
        <f>IF(Table2[[#This Row],[cost]]&gt;Table2[[#This Row],[revenue]],TRUE,FALSE)</f>
        <v>0</v>
      </c>
      <c r="I83" t="str">
        <f>VLOOKUP(Table2[[#This Row],[product_id]],Table3[#All],3,FALSE)</f>
        <v>Calvin Klein Jeans</v>
      </c>
      <c r="J83" t="str">
        <f>VLOOKUP(Table2[[#This Row],[product_id]],Table3[#All],5,FALSE)</f>
        <v>Mobile AL</v>
      </c>
    </row>
    <row r="84" spans="1:10" x14ac:dyDescent="0.2">
      <c r="A84" t="s">
        <v>159</v>
      </c>
      <c r="B84" s="1">
        <v>45107</v>
      </c>
      <c r="C84" t="str">
        <f t="shared" si="2"/>
        <v>Friday</v>
      </c>
      <c r="D84" s="2">
        <v>0.66875000000000007</v>
      </c>
      <c r="E84" t="str">
        <f t="shared" si="3"/>
        <v>morning to noon</v>
      </c>
      <c r="F84" s="7">
        <v>59</v>
      </c>
      <c r="G84" s="7">
        <f>VLOOKUP(Table2[[#This Row],[product_id]],Table3[#All],2,FALSE)</f>
        <v>34</v>
      </c>
      <c r="H84" s="7" t="b">
        <f>IF(Table2[[#This Row],[cost]]&gt;Table2[[#This Row],[revenue]],TRUE,FALSE)</f>
        <v>0</v>
      </c>
      <c r="I84" t="str">
        <f>VLOOKUP(Table2[[#This Row],[product_id]],Table3[#All],3,FALSE)</f>
        <v>Calvin Klein Jeans</v>
      </c>
      <c r="J84" t="str">
        <f>VLOOKUP(Table2[[#This Row],[product_id]],Table3[#All],5,FALSE)</f>
        <v>Mobile AL</v>
      </c>
    </row>
    <row r="85" spans="1:10" x14ac:dyDescent="0.2">
      <c r="A85" t="s">
        <v>159</v>
      </c>
      <c r="B85" s="1">
        <v>44248</v>
      </c>
      <c r="C85" t="str">
        <f t="shared" si="2"/>
        <v>Sunday</v>
      </c>
      <c r="D85" s="2">
        <v>0.4458333333333333</v>
      </c>
      <c r="E85" t="str">
        <f t="shared" si="3"/>
        <v>midnight to dawn</v>
      </c>
      <c r="F85" s="7">
        <v>59</v>
      </c>
      <c r="G85" s="7">
        <f>VLOOKUP(Table2[[#This Row],[product_id]],Table3[#All],2,FALSE)</f>
        <v>34</v>
      </c>
      <c r="H85" s="7" t="b">
        <f>IF(Table2[[#This Row],[cost]]&gt;Table2[[#This Row],[revenue]],TRUE,FALSE)</f>
        <v>0</v>
      </c>
      <c r="I85" t="str">
        <f>VLOOKUP(Table2[[#This Row],[product_id]],Table3[#All],3,FALSE)</f>
        <v>Calvin Klein Jeans</v>
      </c>
      <c r="J85" t="str">
        <f>VLOOKUP(Table2[[#This Row],[product_id]],Table3[#All],5,FALSE)</f>
        <v>Mobile AL</v>
      </c>
    </row>
    <row r="86" spans="1:10" x14ac:dyDescent="0.2">
      <c r="A86" t="s">
        <v>159</v>
      </c>
      <c r="B86" s="1">
        <v>44604</v>
      </c>
      <c r="C86" t="str">
        <f t="shared" si="2"/>
        <v>Saturday</v>
      </c>
      <c r="D86" s="2">
        <v>6.6666666666666666E-2</v>
      </c>
      <c r="E86" t="str">
        <f t="shared" si="3"/>
        <v>midnight to dawn</v>
      </c>
      <c r="F86" s="7">
        <v>59</v>
      </c>
      <c r="G86" s="7">
        <f>VLOOKUP(Table2[[#This Row],[product_id]],Table3[#All],2,FALSE)</f>
        <v>34</v>
      </c>
      <c r="H86" s="7" t="b">
        <f>IF(Table2[[#This Row],[cost]]&gt;Table2[[#This Row],[revenue]],TRUE,FALSE)</f>
        <v>0</v>
      </c>
      <c r="I86" t="str">
        <f>VLOOKUP(Table2[[#This Row],[product_id]],Table3[#All],3,FALSE)</f>
        <v>Calvin Klein Jeans</v>
      </c>
      <c r="J86" t="str">
        <f>VLOOKUP(Table2[[#This Row],[product_id]],Table3[#All],5,FALSE)</f>
        <v>Mobile AL</v>
      </c>
    </row>
    <row r="87" spans="1:10" x14ac:dyDescent="0.2">
      <c r="A87" t="s">
        <v>159</v>
      </c>
      <c r="B87" s="1">
        <v>44593</v>
      </c>
      <c r="C87" t="str">
        <f t="shared" si="2"/>
        <v>Tuesday</v>
      </c>
      <c r="D87" s="2">
        <v>6.6666666666666666E-2</v>
      </c>
      <c r="E87" t="str">
        <f t="shared" si="3"/>
        <v>afternoon to evening</v>
      </c>
      <c r="F87" s="7">
        <v>59</v>
      </c>
      <c r="G87" s="7">
        <f>VLOOKUP(Table2[[#This Row],[product_id]],Table3[#All],2,FALSE)</f>
        <v>34</v>
      </c>
      <c r="H87" s="7" t="b">
        <f>IF(Table2[[#This Row],[cost]]&gt;Table2[[#This Row],[revenue]],TRUE,FALSE)</f>
        <v>0</v>
      </c>
      <c r="I87" t="str">
        <f>VLOOKUP(Table2[[#This Row],[product_id]],Table3[#All],3,FALSE)</f>
        <v>Calvin Klein Jeans</v>
      </c>
      <c r="J87" t="str">
        <f>VLOOKUP(Table2[[#This Row],[product_id]],Table3[#All],5,FALSE)</f>
        <v>Mobile AL</v>
      </c>
    </row>
    <row r="88" spans="1:10" x14ac:dyDescent="0.2">
      <c r="A88" t="s">
        <v>159</v>
      </c>
      <c r="B88" s="1">
        <v>44972</v>
      </c>
      <c r="C88" t="str">
        <f t="shared" si="2"/>
        <v>Wednesday</v>
      </c>
      <c r="D88" s="2">
        <v>0.57430555555555551</v>
      </c>
      <c r="E88" t="str">
        <f t="shared" si="3"/>
        <v>midnight to dawn</v>
      </c>
      <c r="F88" s="7">
        <v>59</v>
      </c>
      <c r="G88" s="7">
        <f>VLOOKUP(Table2[[#This Row],[product_id]],Table3[#All],2,FALSE)</f>
        <v>34</v>
      </c>
      <c r="H88" s="7" t="b">
        <f>IF(Table2[[#This Row],[cost]]&gt;Table2[[#This Row],[revenue]],TRUE,FALSE)</f>
        <v>0</v>
      </c>
      <c r="I88" t="str">
        <f>VLOOKUP(Table2[[#This Row],[product_id]],Table3[#All],3,FALSE)</f>
        <v>Calvin Klein Jeans</v>
      </c>
      <c r="J88" t="str">
        <f>VLOOKUP(Table2[[#This Row],[product_id]],Table3[#All],5,FALSE)</f>
        <v>Mobile AL</v>
      </c>
    </row>
    <row r="89" spans="1:10" x14ac:dyDescent="0.2">
      <c r="A89" t="s">
        <v>160</v>
      </c>
      <c r="B89" s="1">
        <v>44055</v>
      </c>
      <c r="C89" t="str">
        <f t="shared" si="2"/>
        <v>Wednesday</v>
      </c>
      <c r="D89" s="2">
        <v>0.12152777777777778</v>
      </c>
      <c r="E89" t="str">
        <f t="shared" si="3"/>
        <v>morning to noon</v>
      </c>
      <c r="F89" s="7">
        <v>22</v>
      </c>
      <c r="G89" s="7">
        <f>VLOOKUP(Table2[[#This Row],[product_id]],Table3[#All],2,FALSE)</f>
        <v>12</v>
      </c>
      <c r="H89" s="7" t="b">
        <f>IF(Table2[[#This Row],[cost]]&gt;Table2[[#This Row],[revenue]],TRUE,FALSE)</f>
        <v>0</v>
      </c>
      <c r="I89" t="str">
        <f>VLOOKUP(Table2[[#This Row],[product_id]],Table3[#All],3,FALSE)</f>
        <v>Hurley</v>
      </c>
      <c r="J89" t="str">
        <f>VLOOKUP(Table2[[#This Row],[product_id]],Table3[#All],5,FALSE)</f>
        <v>Memphis TN</v>
      </c>
    </row>
    <row r="90" spans="1:10" x14ac:dyDescent="0.2">
      <c r="A90" t="s">
        <v>160</v>
      </c>
      <c r="B90" s="1">
        <v>45026</v>
      </c>
      <c r="C90" t="str">
        <f t="shared" si="2"/>
        <v>Monday</v>
      </c>
      <c r="D90" s="2">
        <v>0.40416666666666662</v>
      </c>
      <c r="E90" t="str">
        <f t="shared" si="3"/>
        <v>midnight to dawn</v>
      </c>
      <c r="F90" s="7">
        <v>22</v>
      </c>
      <c r="G90" s="7">
        <f>VLOOKUP(Table2[[#This Row],[product_id]],Table3[#All],2,FALSE)</f>
        <v>12</v>
      </c>
      <c r="H90" s="7" t="b">
        <f>IF(Table2[[#This Row],[cost]]&gt;Table2[[#This Row],[revenue]],TRUE,FALSE)</f>
        <v>0</v>
      </c>
      <c r="I90" t="str">
        <f>VLOOKUP(Table2[[#This Row],[product_id]],Table3[#All],3,FALSE)</f>
        <v>Hurley</v>
      </c>
      <c r="J90" t="str">
        <f>VLOOKUP(Table2[[#This Row],[product_id]],Table3[#All],5,FALSE)</f>
        <v>Memphis TN</v>
      </c>
    </row>
    <row r="91" spans="1:10" x14ac:dyDescent="0.2">
      <c r="A91" t="s">
        <v>160</v>
      </c>
      <c r="B91" s="1">
        <v>45087</v>
      </c>
      <c r="C91" t="str">
        <f t="shared" si="2"/>
        <v>Saturday</v>
      </c>
      <c r="D91" s="2">
        <v>0.1277777777777778</v>
      </c>
      <c r="E91" t="str">
        <f t="shared" si="3"/>
        <v>morning to noon</v>
      </c>
      <c r="F91" s="7">
        <v>22</v>
      </c>
      <c r="G91" s="7">
        <f>VLOOKUP(Table2[[#This Row],[product_id]],Table3[#All],2,FALSE)</f>
        <v>12</v>
      </c>
      <c r="H91" s="7" t="b">
        <f>IF(Table2[[#This Row],[cost]]&gt;Table2[[#This Row],[revenue]],TRUE,FALSE)</f>
        <v>0</v>
      </c>
      <c r="I91" t="str">
        <f>VLOOKUP(Table2[[#This Row],[product_id]],Table3[#All],3,FALSE)</f>
        <v>Hurley</v>
      </c>
      <c r="J91" t="str">
        <f>VLOOKUP(Table2[[#This Row],[product_id]],Table3[#All],5,FALSE)</f>
        <v>Memphis TN</v>
      </c>
    </row>
    <row r="92" spans="1:10" x14ac:dyDescent="0.2">
      <c r="A92" t="s">
        <v>160</v>
      </c>
      <c r="B92" s="1">
        <v>44455</v>
      </c>
      <c r="C92" t="str">
        <f t="shared" si="2"/>
        <v>Thursday</v>
      </c>
      <c r="D92" s="2">
        <v>0.4513888888888889</v>
      </c>
      <c r="E92" t="str">
        <f t="shared" si="3"/>
        <v>afternoon to evening</v>
      </c>
      <c r="F92" s="7">
        <v>22</v>
      </c>
      <c r="G92" s="7">
        <f>VLOOKUP(Table2[[#This Row],[product_id]],Table3[#All],2,FALSE)</f>
        <v>12</v>
      </c>
      <c r="H92" s="7" t="b">
        <f>IF(Table2[[#This Row],[cost]]&gt;Table2[[#This Row],[revenue]],TRUE,FALSE)</f>
        <v>0</v>
      </c>
      <c r="I92" t="str">
        <f>VLOOKUP(Table2[[#This Row],[product_id]],Table3[#All],3,FALSE)</f>
        <v>Hurley</v>
      </c>
      <c r="J92" t="str">
        <f>VLOOKUP(Table2[[#This Row],[product_id]],Table3[#All],5,FALSE)</f>
        <v>Memphis TN</v>
      </c>
    </row>
    <row r="93" spans="1:10" x14ac:dyDescent="0.2">
      <c r="A93" t="s">
        <v>160</v>
      </c>
      <c r="B93" s="1">
        <v>44981</v>
      </c>
      <c r="C93" t="str">
        <f t="shared" si="2"/>
        <v>Friday</v>
      </c>
      <c r="D93" s="2">
        <v>0.75347222222222221</v>
      </c>
      <c r="E93" t="str">
        <f t="shared" si="3"/>
        <v>midnight to dawn</v>
      </c>
      <c r="F93" s="7">
        <v>22</v>
      </c>
      <c r="G93" s="7">
        <f>VLOOKUP(Table2[[#This Row],[product_id]],Table3[#All],2,FALSE)</f>
        <v>12</v>
      </c>
      <c r="H93" s="7" t="b">
        <f>IF(Table2[[#This Row],[cost]]&gt;Table2[[#This Row],[revenue]],TRUE,FALSE)</f>
        <v>0</v>
      </c>
      <c r="I93" t="str">
        <f>VLOOKUP(Table2[[#This Row],[product_id]],Table3[#All],3,FALSE)</f>
        <v>Hurley</v>
      </c>
      <c r="J93" t="str">
        <f>VLOOKUP(Table2[[#This Row],[product_id]],Table3[#All],5,FALSE)</f>
        <v>Memphis TN</v>
      </c>
    </row>
    <row r="94" spans="1:10" x14ac:dyDescent="0.2">
      <c r="A94" t="s">
        <v>160</v>
      </c>
      <c r="B94" s="1">
        <v>44676</v>
      </c>
      <c r="C94" t="str">
        <f t="shared" si="2"/>
        <v>Monday</v>
      </c>
      <c r="D94" s="2">
        <v>0.22013888888888888</v>
      </c>
      <c r="E94" t="str">
        <f t="shared" si="3"/>
        <v>morning to noon</v>
      </c>
      <c r="F94" s="7">
        <v>22</v>
      </c>
      <c r="G94" s="7">
        <f>VLOOKUP(Table2[[#This Row],[product_id]],Table3[#All],2,FALSE)</f>
        <v>12</v>
      </c>
      <c r="H94" s="7" t="b">
        <f>IF(Table2[[#This Row],[cost]]&gt;Table2[[#This Row],[revenue]],TRUE,FALSE)</f>
        <v>0</v>
      </c>
      <c r="I94" t="str">
        <f>VLOOKUP(Table2[[#This Row],[product_id]],Table3[#All],3,FALSE)</f>
        <v>Hurley</v>
      </c>
      <c r="J94" t="str">
        <f>VLOOKUP(Table2[[#This Row],[product_id]],Table3[#All],5,FALSE)</f>
        <v>Memphis TN</v>
      </c>
    </row>
    <row r="95" spans="1:10" x14ac:dyDescent="0.2">
      <c r="A95" t="s">
        <v>160</v>
      </c>
      <c r="B95" s="1">
        <v>44757</v>
      </c>
      <c r="C95" t="str">
        <f t="shared" si="2"/>
        <v>Friday</v>
      </c>
      <c r="D95" s="2">
        <v>0.51180555555555551</v>
      </c>
      <c r="E95" t="str">
        <f t="shared" si="3"/>
        <v>midnight to dawn</v>
      </c>
      <c r="F95" s="7">
        <v>22</v>
      </c>
      <c r="G95" s="7">
        <f>VLOOKUP(Table2[[#This Row],[product_id]],Table3[#All],2,FALSE)</f>
        <v>12</v>
      </c>
      <c r="H95" s="7" t="b">
        <f>IF(Table2[[#This Row],[cost]]&gt;Table2[[#This Row],[revenue]],TRUE,FALSE)</f>
        <v>0</v>
      </c>
      <c r="I95" t="str">
        <f>VLOOKUP(Table2[[#This Row],[product_id]],Table3[#All],3,FALSE)</f>
        <v>Hurley</v>
      </c>
      <c r="J95" t="str">
        <f>VLOOKUP(Table2[[#This Row],[product_id]],Table3[#All],5,FALSE)</f>
        <v>Memphis TN</v>
      </c>
    </row>
    <row r="96" spans="1:10" x14ac:dyDescent="0.2">
      <c r="A96" t="s">
        <v>160</v>
      </c>
      <c r="B96" s="1">
        <v>44972</v>
      </c>
      <c r="C96" t="str">
        <f t="shared" si="2"/>
        <v>Wednesday</v>
      </c>
      <c r="D96" s="2">
        <v>6.8749999999999992E-2</v>
      </c>
      <c r="E96" t="str">
        <f t="shared" si="3"/>
        <v>midnight to dawn</v>
      </c>
      <c r="F96" s="7">
        <v>22</v>
      </c>
      <c r="G96" s="7">
        <f>VLOOKUP(Table2[[#This Row],[product_id]],Table3[#All],2,FALSE)</f>
        <v>12</v>
      </c>
      <c r="H96" s="7" t="b">
        <f>IF(Table2[[#This Row],[cost]]&gt;Table2[[#This Row],[revenue]],TRUE,FALSE)</f>
        <v>0</v>
      </c>
      <c r="I96" t="str">
        <f>VLOOKUP(Table2[[#This Row],[product_id]],Table3[#All],3,FALSE)</f>
        <v>Hurley</v>
      </c>
      <c r="J96" t="str">
        <f>VLOOKUP(Table2[[#This Row],[product_id]],Table3[#All],5,FALSE)</f>
        <v>Memphis TN</v>
      </c>
    </row>
    <row r="97" spans="1:10" x14ac:dyDescent="0.2">
      <c r="A97" t="s">
        <v>160</v>
      </c>
      <c r="B97" s="1">
        <v>43837</v>
      </c>
      <c r="C97" t="str">
        <f t="shared" si="2"/>
        <v>Tuesday</v>
      </c>
      <c r="D97" s="2">
        <v>0.10416666666666667</v>
      </c>
      <c r="E97" t="str">
        <f t="shared" si="3"/>
        <v>afternoon to evening</v>
      </c>
      <c r="F97" s="7">
        <v>22</v>
      </c>
      <c r="G97" s="7">
        <f>VLOOKUP(Table2[[#This Row],[product_id]],Table3[#All],2,FALSE)</f>
        <v>12</v>
      </c>
      <c r="H97" s="7" t="b">
        <f>IF(Table2[[#This Row],[cost]]&gt;Table2[[#This Row],[revenue]],TRUE,FALSE)</f>
        <v>0</v>
      </c>
      <c r="I97" t="str">
        <f>VLOOKUP(Table2[[#This Row],[product_id]],Table3[#All],3,FALSE)</f>
        <v>Hurley</v>
      </c>
      <c r="J97" t="str">
        <f>VLOOKUP(Table2[[#This Row],[product_id]],Table3[#All],5,FALSE)</f>
        <v>Memphis TN</v>
      </c>
    </row>
    <row r="98" spans="1:10" x14ac:dyDescent="0.2">
      <c r="A98" t="s">
        <v>160</v>
      </c>
      <c r="B98" s="1">
        <v>45092</v>
      </c>
      <c r="C98" t="str">
        <f t="shared" si="2"/>
        <v>Thursday</v>
      </c>
      <c r="D98" s="2">
        <v>0.5444444444444444</v>
      </c>
      <c r="E98" t="str">
        <f t="shared" si="3"/>
        <v>midnight to dawn</v>
      </c>
      <c r="F98" s="7">
        <v>22</v>
      </c>
      <c r="G98" s="7">
        <f>VLOOKUP(Table2[[#This Row],[product_id]],Table3[#All],2,FALSE)</f>
        <v>12</v>
      </c>
      <c r="H98" s="7" t="b">
        <f>IF(Table2[[#This Row],[cost]]&gt;Table2[[#This Row],[revenue]],TRUE,FALSE)</f>
        <v>0</v>
      </c>
      <c r="I98" t="str">
        <f>VLOOKUP(Table2[[#This Row],[product_id]],Table3[#All],3,FALSE)</f>
        <v>Hurley</v>
      </c>
      <c r="J98" t="str">
        <f>VLOOKUP(Table2[[#This Row],[product_id]],Table3[#All],5,FALSE)</f>
        <v>Memphis TN</v>
      </c>
    </row>
    <row r="99" spans="1:10" x14ac:dyDescent="0.2">
      <c r="A99" t="s">
        <v>161</v>
      </c>
      <c r="B99" s="1">
        <v>45030</v>
      </c>
      <c r="C99" t="str">
        <f t="shared" si="2"/>
        <v>Friday</v>
      </c>
      <c r="D99" s="2">
        <v>0.21180555555555555</v>
      </c>
      <c r="E99" t="str">
        <f t="shared" si="3"/>
        <v>midnight to dawn</v>
      </c>
      <c r="F99" s="7">
        <v>45</v>
      </c>
      <c r="G99" s="7">
        <f>VLOOKUP(Table2[[#This Row],[product_id]],Table3[#All],2,FALSE)</f>
        <v>13</v>
      </c>
      <c r="H99" s="7" t="b">
        <f>IF(Table2[[#This Row],[cost]]&gt;Table2[[#This Row],[revenue]],TRUE,FALSE)</f>
        <v>0</v>
      </c>
      <c r="I99" t="str">
        <f>VLOOKUP(Table2[[#This Row],[product_id]],Table3[#All],3,FALSE)</f>
        <v>Billabong</v>
      </c>
      <c r="J99" t="str">
        <f>VLOOKUP(Table2[[#This Row],[product_id]],Table3[#All],5,FALSE)</f>
        <v>Charleston SC</v>
      </c>
    </row>
    <row r="100" spans="1:10" x14ac:dyDescent="0.2">
      <c r="A100" t="s">
        <v>161</v>
      </c>
      <c r="B100" s="1">
        <v>44906</v>
      </c>
      <c r="C100" t="str">
        <f t="shared" si="2"/>
        <v>Sunday</v>
      </c>
      <c r="D100" s="2">
        <v>0.19236111111111112</v>
      </c>
      <c r="E100" t="str">
        <f t="shared" si="3"/>
        <v>midnight to dawn</v>
      </c>
      <c r="F100" s="7">
        <v>45</v>
      </c>
      <c r="G100" s="7">
        <f>VLOOKUP(Table2[[#This Row],[product_id]],Table3[#All],2,FALSE)</f>
        <v>13</v>
      </c>
      <c r="H100" s="7" t="b">
        <f>IF(Table2[[#This Row],[cost]]&gt;Table2[[#This Row],[revenue]],TRUE,FALSE)</f>
        <v>0</v>
      </c>
      <c r="I100" t="str">
        <f>VLOOKUP(Table2[[#This Row],[product_id]],Table3[#All],3,FALSE)</f>
        <v>Billabong</v>
      </c>
      <c r="J100" t="str">
        <f>VLOOKUP(Table2[[#This Row],[product_id]],Table3[#All],5,FALSE)</f>
        <v>Charleston SC</v>
      </c>
    </row>
    <row r="101" spans="1:10" x14ac:dyDescent="0.2">
      <c r="A101" t="s">
        <v>161</v>
      </c>
      <c r="B101" s="1">
        <v>44746</v>
      </c>
      <c r="C101" t="str">
        <f t="shared" si="2"/>
        <v>Monday</v>
      </c>
      <c r="D101" s="2">
        <v>0.1423611111111111</v>
      </c>
      <c r="E101" t="str">
        <f t="shared" si="3"/>
        <v>morning to noon</v>
      </c>
      <c r="F101" s="7">
        <v>45</v>
      </c>
      <c r="G101" s="7">
        <f>VLOOKUP(Table2[[#This Row],[product_id]],Table3[#All],2,FALSE)</f>
        <v>13</v>
      </c>
      <c r="H101" s="7" t="b">
        <f>IF(Table2[[#This Row],[cost]]&gt;Table2[[#This Row],[revenue]],TRUE,FALSE)</f>
        <v>0</v>
      </c>
      <c r="I101" t="str">
        <f>VLOOKUP(Table2[[#This Row],[product_id]],Table3[#All],3,FALSE)</f>
        <v>Billabong</v>
      </c>
      <c r="J101" t="str">
        <f>VLOOKUP(Table2[[#This Row],[product_id]],Table3[#All],5,FALSE)</f>
        <v>Charleston SC</v>
      </c>
    </row>
    <row r="102" spans="1:10" x14ac:dyDescent="0.2">
      <c r="A102" t="s">
        <v>161</v>
      </c>
      <c r="B102" s="1">
        <v>44877</v>
      </c>
      <c r="C102" t="str">
        <f t="shared" si="2"/>
        <v>Saturday</v>
      </c>
      <c r="D102" s="2">
        <v>0.51527777777777783</v>
      </c>
      <c r="E102" t="str">
        <f t="shared" si="3"/>
        <v>morning to noon</v>
      </c>
      <c r="F102" s="7">
        <v>45</v>
      </c>
      <c r="G102" s="7">
        <f>VLOOKUP(Table2[[#This Row],[product_id]],Table3[#All],2,FALSE)</f>
        <v>13</v>
      </c>
      <c r="H102" s="7" t="b">
        <f>IF(Table2[[#This Row],[cost]]&gt;Table2[[#This Row],[revenue]],TRUE,FALSE)</f>
        <v>0</v>
      </c>
      <c r="I102" t="str">
        <f>VLOOKUP(Table2[[#This Row],[product_id]],Table3[#All],3,FALSE)</f>
        <v>Billabong</v>
      </c>
      <c r="J102" t="str">
        <f>VLOOKUP(Table2[[#This Row],[product_id]],Table3[#All],5,FALSE)</f>
        <v>Charleston SC</v>
      </c>
    </row>
    <row r="103" spans="1:10" x14ac:dyDescent="0.2">
      <c r="A103" t="s">
        <v>162</v>
      </c>
      <c r="B103" s="1">
        <v>45052</v>
      </c>
      <c r="C103" t="str">
        <f t="shared" si="2"/>
        <v>Saturday</v>
      </c>
      <c r="D103" s="2">
        <v>0.33194444444444443</v>
      </c>
      <c r="E103" t="str">
        <f t="shared" si="3"/>
        <v>midnight to dawn</v>
      </c>
      <c r="F103" s="7">
        <v>63</v>
      </c>
      <c r="G103" s="7">
        <f>VLOOKUP(Table2[[#This Row],[product_id]],Table3[#All],2,FALSE)</f>
        <v>36</v>
      </c>
      <c r="H103" s="7" t="b">
        <f>IF(Table2[[#This Row],[cost]]&gt;Table2[[#This Row],[revenue]],TRUE,FALSE)</f>
        <v>0</v>
      </c>
      <c r="I103" t="str">
        <f>VLOOKUP(Table2[[#This Row],[product_id]],Table3[#All],3,FALSE)</f>
        <v>Anne Klein</v>
      </c>
      <c r="J103" t="str">
        <f>VLOOKUP(Table2[[#This Row],[product_id]],Table3[#All],5,FALSE)</f>
        <v>Chicago IL</v>
      </c>
    </row>
    <row r="104" spans="1:10" x14ac:dyDescent="0.2">
      <c r="A104" t="s">
        <v>162</v>
      </c>
      <c r="B104" s="1">
        <v>44388</v>
      </c>
      <c r="C104" t="str">
        <f t="shared" si="2"/>
        <v>Sunday</v>
      </c>
      <c r="D104" s="2">
        <v>0.21180555555555555</v>
      </c>
      <c r="E104" t="str">
        <f t="shared" si="3"/>
        <v>afternoon to evening</v>
      </c>
      <c r="F104" s="7">
        <v>63</v>
      </c>
      <c r="G104" s="7">
        <f>VLOOKUP(Table2[[#This Row],[product_id]],Table3[#All],2,FALSE)</f>
        <v>36</v>
      </c>
      <c r="H104" s="7" t="b">
        <f>IF(Table2[[#This Row],[cost]]&gt;Table2[[#This Row],[revenue]],TRUE,FALSE)</f>
        <v>0</v>
      </c>
      <c r="I104" t="str">
        <f>VLOOKUP(Table2[[#This Row],[product_id]],Table3[#All],3,FALSE)</f>
        <v>Anne Klein</v>
      </c>
      <c r="J104" t="str">
        <f>VLOOKUP(Table2[[#This Row],[product_id]],Table3[#All],5,FALSE)</f>
        <v>Chicago IL</v>
      </c>
    </row>
    <row r="105" spans="1:10" x14ac:dyDescent="0.2">
      <c r="A105" t="s">
        <v>162</v>
      </c>
      <c r="B105" s="1">
        <v>44417</v>
      </c>
      <c r="C105" t="str">
        <f t="shared" si="2"/>
        <v>Monday</v>
      </c>
      <c r="D105" s="2">
        <v>0.57777777777777783</v>
      </c>
      <c r="E105" t="str">
        <f t="shared" si="3"/>
        <v>night to midnight</v>
      </c>
      <c r="F105" s="7">
        <v>63</v>
      </c>
      <c r="G105" s="7">
        <f>VLOOKUP(Table2[[#This Row],[product_id]],Table3[#All],2,FALSE)</f>
        <v>36</v>
      </c>
      <c r="H105" s="7" t="b">
        <f>IF(Table2[[#This Row],[cost]]&gt;Table2[[#This Row],[revenue]],TRUE,FALSE)</f>
        <v>0</v>
      </c>
      <c r="I105" t="str">
        <f>VLOOKUP(Table2[[#This Row],[product_id]],Table3[#All],3,FALSE)</f>
        <v>Anne Klein</v>
      </c>
      <c r="J105" t="str">
        <f>VLOOKUP(Table2[[#This Row],[product_id]],Table3[#All],5,FALSE)</f>
        <v>Chicago IL</v>
      </c>
    </row>
    <row r="106" spans="1:10" x14ac:dyDescent="0.2">
      <c r="A106" t="s">
        <v>162</v>
      </c>
      <c r="B106" s="1">
        <v>44687</v>
      </c>
      <c r="C106" t="str">
        <f t="shared" si="2"/>
        <v>Friday</v>
      </c>
      <c r="D106" s="2">
        <v>0.97777777777777775</v>
      </c>
      <c r="E106" t="str">
        <f t="shared" si="3"/>
        <v>midnight to dawn</v>
      </c>
      <c r="F106" s="7">
        <v>63</v>
      </c>
      <c r="G106" s="7">
        <f>VLOOKUP(Table2[[#This Row],[product_id]],Table3[#All],2,FALSE)</f>
        <v>36</v>
      </c>
      <c r="H106" s="7" t="b">
        <f>IF(Table2[[#This Row],[cost]]&gt;Table2[[#This Row],[revenue]],TRUE,FALSE)</f>
        <v>0</v>
      </c>
      <c r="I106" t="str">
        <f>VLOOKUP(Table2[[#This Row],[product_id]],Table3[#All],3,FALSE)</f>
        <v>Anne Klein</v>
      </c>
      <c r="J106" t="str">
        <f>VLOOKUP(Table2[[#This Row],[product_id]],Table3[#All],5,FALSE)</f>
        <v>Chicago IL</v>
      </c>
    </row>
    <row r="107" spans="1:10" x14ac:dyDescent="0.2">
      <c r="A107" t="s">
        <v>162</v>
      </c>
      <c r="B107" s="1">
        <v>44962</v>
      </c>
      <c r="C107" t="str">
        <f t="shared" si="2"/>
        <v>Sunday</v>
      </c>
      <c r="D107" s="2">
        <v>2.4305555555555556E-2</v>
      </c>
      <c r="E107" t="str">
        <f t="shared" si="3"/>
        <v>morning to noon</v>
      </c>
      <c r="F107" s="7">
        <v>63</v>
      </c>
      <c r="G107" s="7">
        <f>VLOOKUP(Table2[[#This Row],[product_id]],Table3[#All],2,FALSE)</f>
        <v>36</v>
      </c>
      <c r="H107" s="7" t="b">
        <f>IF(Table2[[#This Row],[cost]]&gt;Table2[[#This Row],[revenue]],TRUE,FALSE)</f>
        <v>0</v>
      </c>
      <c r="I107" t="str">
        <f>VLOOKUP(Table2[[#This Row],[product_id]],Table3[#All],3,FALSE)</f>
        <v>Anne Klein</v>
      </c>
      <c r="J107" t="str">
        <f>VLOOKUP(Table2[[#This Row],[product_id]],Table3[#All],5,FALSE)</f>
        <v>Chicago IL</v>
      </c>
    </row>
    <row r="108" spans="1:10" x14ac:dyDescent="0.2">
      <c r="A108" t="s">
        <v>162</v>
      </c>
      <c r="B108" s="1">
        <v>44771</v>
      </c>
      <c r="C108" t="str">
        <f t="shared" si="2"/>
        <v>Friday</v>
      </c>
      <c r="D108" s="2">
        <v>0.51666666666666672</v>
      </c>
      <c r="E108" t="str">
        <f t="shared" si="3"/>
        <v>midnight to dawn</v>
      </c>
      <c r="F108" s="7">
        <v>63</v>
      </c>
      <c r="G108" s="7">
        <f>VLOOKUP(Table2[[#This Row],[product_id]],Table3[#All],2,FALSE)</f>
        <v>36</v>
      </c>
      <c r="H108" s="7" t="b">
        <f>IF(Table2[[#This Row],[cost]]&gt;Table2[[#This Row],[revenue]],TRUE,FALSE)</f>
        <v>0</v>
      </c>
      <c r="I108" t="str">
        <f>VLOOKUP(Table2[[#This Row],[product_id]],Table3[#All],3,FALSE)</f>
        <v>Anne Klein</v>
      </c>
      <c r="J108" t="str">
        <f>VLOOKUP(Table2[[#This Row],[product_id]],Table3[#All],5,FALSE)</f>
        <v>Chicago IL</v>
      </c>
    </row>
    <row r="109" spans="1:10" x14ac:dyDescent="0.2">
      <c r="A109" t="s">
        <v>163</v>
      </c>
      <c r="B109" s="1">
        <v>45037</v>
      </c>
      <c r="C109" t="str">
        <f t="shared" si="2"/>
        <v>Friday</v>
      </c>
      <c r="D109" s="2">
        <v>6.458333333333334E-2</v>
      </c>
      <c r="E109" t="str">
        <f t="shared" si="3"/>
        <v>midnight to dawn</v>
      </c>
      <c r="F109" s="7">
        <v>27</v>
      </c>
      <c r="G109" s="7">
        <f>VLOOKUP(Table2[[#This Row],[product_id]],Table3[#All],2,FALSE)</f>
        <v>14</v>
      </c>
      <c r="H109" s="7" t="b">
        <f>IF(Table2[[#This Row],[cost]]&gt;Table2[[#This Row],[revenue]],TRUE,FALSE)</f>
        <v>0</v>
      </c>
      <c r="I109" t="str">
        <f>VLOOKUP(Table2[[#This Row],[product_id]],Table3[#All],3,FALSE)</f>
        <v>Volcom</v>
      </c>
      <c r="J109" t="str">
        <f>VLOOKUP(Table2[[#This Row],[product_id]],Table3[#All],5,FALSE)</f>
        <v>Los Angeles CA</v>
      </c>
    </row>
    <row r="110" spans="1:10" x14ac:dyDescent="0.2">
      <c r="A110" t="s">
        <v>163</v>
      </c>
      <c r="B110" s="1">
        <v>45077</v>
      </c>
      <c r="C110" t="str">
        <f t="shared" si="2"/>
        <v>Wednesday</v>
      </c>
      <c r="D110" s="2">
        <v>0.2388888888888889</v>
      </c>
      <c r="E110" t="str">
        <f t="shared" si="3"/>
        <v>afternoon to evening</v>
      </c>
      <c r="F110" s="7">
        <v>27</v>
      </c>
      <c r="G110" s="7">
        <f>VLOOKUP(Table2[[#This Row],[product_id]],Table3[#All],2,FALSE)</f>
        <v>14</v>
      </c>
      <c r="H110" s="7" t="b">
        <f>IF(Table2[[#This Row],[cost]]&gt;Table2[[#This Row],[revenue]],TRUE,FALSE)</f>
        <v>0</v>
      </c>
      <c r="I110" t="str">
        <f>VLOOKUP(Table2[[#This Row],[product_id]],Table3[#All],3,FALSE)</f>
        <v>Volcom</v>
      </c>
      <c r="J110" t="str">
        <f>VLOOKUP(Table2[[#This Row],[product_id]],Table3[#All],5,FALSE)</f>
        <v>Los Angeles CA</v>
      </c>
    </row>
    <row r="111" spans="1:10" x14ac:dyDescent="0.2">
      <c r="A111" t="s">
        <v>163</v>
      </c>
      <c r="B111" s="1">
        <v>44927</v>
      </c>
      <c r="C111" t="str">
        <f t="shared" si="2"/>
        <v>Sunday</v>
      </c>
      <c r="D111" s="2">
        <v>0.75138888888888899</v>
      </c>
      <c r="E111" t="str">
        <f t="shared" si="3"/>
        <v>morning to noon</v>
      </c>
      <c r="F111" s="7">
        <v>27</v>
      </c>
      <c r="G111" s="7">
        <f>VLOOKUP(Table2[[#This Row],[product_id]],Table3[#All],2,FALSE)</f>
        <v>14</v>
      </c>
      <c r="H111" s="7" t="b">
        <f>IF(Table2[[#This Row],[cost]]&gt;Table2[[#This Row],[revenue]],TRUE,FALSE)</f>
        <v>0</v>
      </c>
      <c r="I111" t="str">
        <f>VLOOKUP(Table2[[#This Row],[product_id]],Table3[#All],3,FALSE)</f>
        <v>Volcom</v>
      </c>
      <c r="J111" t="str">
        <f>VLOOKUP(Table2[[#This Row],[product_id]],Table3[#All],5,FALSE)</f>
        <v>Los Angeles CA</v>
      </c>
    </row>
    <row r="112" spans="1:10" x14ac:dyDescent="0.2">
      <c r="A112" t="s">
        <v>163</v>
      </c>
      <c r="B112" s="1">
        <v>45107</v>
      </c>
      <c r="C112" t="str">
        <f t="shared" si="2"/>
        <v>Friday</v>
      </c>
      <c r="D112" s="2">
        <v>0.35416666666666669</v>
      </c>
      <c r="E112" t="str">
        <f t="shared" si="3"/>
        <v>morning to noon</v>
      </c>
      <c r="F112" s="7">
        <v>27</v>
      </c>
      <c r="G112" s="7">
        <f>VLOOKUP(Table2[[#This Row],[product_id]],Table3[#All],2,FALSE)</f>
        <v>14</v>
      </c>
      <c r="H112" s="7" t="b">
        <f>IF(Table2[[#This Row],[cost]]&gt;Table2[[#This Row],[revenue]],TRUE,FALSE)</f>
        <v>0</v>
      </c>
      <c r="I112" t="str">
        <f>VLOOKUP(Table2[[#This Row],[product_id]],Table3[#All],3,FALSE)</f>
        <v>Volcom</v>
      </c>
      <c r="J112" t="str">
        <f>VLOOKUP(Table2[[#This Row],[product_id]],Table3[#All],5,FALSE)</f>
        <v>Los Angeles CA</v>
      </c>
    </row>
    <row r="113" spans="1:10" x14ac:dyDescent="0.2">
      <c r="A113" t="s">
        <v>163</v>
      </c>
      <c r="B113" s="1">
        <v>44562</v>
      </c>
      <c r="C113" t="str">
        <f t="shared" si="2"/>
        <v>Saturday</v>
      </c>
      <c r="D113" s="2">
        <v>0.4236111111111111</v>
      </c>
      <c r="E113" t="str">
        <f t="shared" si="3"/>
        <v>afternoon to evening</v>
      </c>
      <c r="F113" s="7">
        <v>27</v>
      </c>
      <c r="G113" s="7">
        <f>VLOOKUP(Table2[[#This Row],[product_id]],Table3[#All],2,FALSE)</f>
        <v>14</v>
      </c>
      <c r="H113" s="7" t="b">
        <f>IF(Table2[[#This Row],[cost]]&gt;Table2[[#This Row],[revenue]],TRUE,FALSE)</f>
        <v>0</v>
      </c>
      <c r="I113" t="str">
        <f>VLOOKUP(Table2[[#This Row],[product_id]],Table3[#All],3,FALSE)</f>
        <v>Volcom</v>
      </c>
      <c r="J113" t="str">
        <f>VLOOKUP(Table2[[#This Row],[product_id]],Table3[#All],5,FALSE)</f>
        <v>Los Angeles CA</v>
      </c>
    </row>
    <row r="114" spans="1:10" x14ac:dyDescent="0.2">
      <c r="A114" t="s">
        <v>163</v>
      </c>
      <c r="B114" s="1">
        <v>44270</v>
      </c>
      <c r="C114" t="str">
        <f t="shared" si="2"/>
        <v>Monday</v>
      </c>
      <c r="D114" s="2">
        <v>0.61944444444444446</v>
      </c>
      <c r="E114" t="str">
        <f t="shared" si="3"/>
        <v>midnight to dawn</v>
      </c>
      <c r="F114" s="7">
        <v>27</v>
      </c>
      <c r="G114" s="7">
        <f>VLOOKUP(Table2[[#This Row],[product_id]],Table3[#All],2,FALSE)</f>
        <v>14</v>
      </c>
      <c r="H114" s="7" t="b">
        <f>IF(Table2[[#This Row],[cost]]&gt;Table2[[#This Row],[revenue]],TRUE,FALSE)</f>
        <v>0</v>
      </c>
      <c r="I114" t="str">
        <f>VLOOKUP(Table2[[#This Row],[product_id]],Table3[#All],3,FALSE)</f>
        <v>Volcom</v>
      </c>
      <c r="J114" t="str">
        <f>VLOOKUP(Table2[[#This Row],[product_id]],Table3[#All],5,FALSE)</f>
        <v>Los Angeles CA</v>
      </c>
    </row>
    <row r="115" spans="1:10" x14ac:dyDescent="0.2">
      <c r="A115" t="s">
        <v>164</v>
      </c>
      <c r="B115" s="1">
        <v>44518</v>
      </c>
      <c r="C115" t="str">
        <f t="shared" si="2"/>
        <v>Thursday</v>
      </c>
      <c r="D115" s="2">
        <v>0.22013888888888888</v>
      </c>
      <c r="E115" t="str">
        <f t="shared" si="3"/>
        <v>afternoon to evening</v>
      </c>
      <c r="F115" s="7">
        <v>15</v>
      </c>
      <c r="G115" s="7">
        <f>VLOOKUP(Table2[[#This Row],[product_id]],Table3[#All],2,FALSE)</f>
        <v>88</v>
      </c>
      <c r="H115" s="7" t="b">
        <f>IF(Table2[[#This Row],[cost]]&gt;Table2[[#This Row],[revenue]],TRUE,FALSE)</f>
        <v>1</v>
      </c>
      <c r="I115" t="str">
        <f>VLOOKUP(Table2[[#This Row],[product_id]],Table3[#All],3,FALSE)</f>
        <v>Ella Moss</v>
      </c>
      <c r="J115" t="str">
        <f>VLOOKUP(Table2[[#This Row],[product_id]],Table3[#All],5,FALSE)</f>
        <v>Houston TX</v>
      </c>
    </row>
    <row r="116" spans="1:10" x14ac:dyDescent="0.2">
      <c r="A116" t="s">
        <v>164</v>
      </c>
      <c r="B116" s="1">
        <v>44902</v>
      </c>
      <c r="C116" t="str">
        <f t="shared" si="2"/>
        <v>Wednesday</v>
      </c>
      <c r="D116" s="2">
        <v>0.73541666666666661</v>
      </c>
      <c r="E116" t="str">
        <f t="shared" si="3"/>
        <v>afternoon to evening</v>
      </c>
      <c r="F116" s="7">
        <v>15</v>
      </c>
      <c r="G116" s="7">
        <f>VLOOKUP(Table2[[#This Row],[product_id]],Table3[#All],2,FALSE)</f>
        <v>88</v>
      </c>
      <c r="H116" s="7" t="b">
        <f>IF(Table2[[#This Row],[cost]]&gt;Table2[[#This Row],[revenue]],TRUE,FALSE)</f>
        <v>1</v>
      </c>
      <c r="I116" t="str">
        <f>VLOOKUP(Table2[[#This Row],[product_id]],Table3[#All],3,FALSE)</f>
        <v>Ella Moss</v>
      </c>
      <c r="J116" t="str">
        <f>VLOOKUP(Table2[[#This Row],[product_id]],Table3[#All],5,FALSE)</f>
        <v>Houston TX</v>
      </c>
    </row>
    <row r="117" spans="1:10" x14ac:dyDescent="0.2">
      <c r="A117" t="s">
        <v>164</v>
      </c>
      <c r="B117" s="1">
        <v>44611</v>
      </c>
      <c r="C117" t="str">
        <f t="shared" si="2"/>
        <v>Saturday</v>
      </c>
      <c r="D117" s="2">
        <v>0.57916666666666672</v>
      </c>
      <c r="E117" t="str">
        <f t="shared" si="3"/>
        <v>morning to noon</v>
      </c>
      <c r="F117" s="7">
        <v>15</v>
      </c>
      <c r="G117" s="7">
        <f>VLOOKUP(Table2[[#This Row],[product_id]],Table3[#All],2,FALSE)</f>
        <v>88</v>
      </c>
      <c r="H117" s="7" t="b">
        <f>IF(Table2[[#This Row],[cost]]&gt;Table2[[#This Row],[revenue]],TRUE,FALSE)</f>
        <v>1</v>
      </c>
      <c r="I117" t="str">
        <f>VLOOKUP(Table2[[#This Row],[product_id]],Table3[#All],3,FALSE)</f>
        <v>Ella Moss</v>
      </c>
      <c r="J117" t="str">
        <f>VLOOKUP(Table2[[#This Row],[product_id]],Table3[#All],5,FALSE)</f>
        <v>Houston TX</v>
      </c>
    </row>
    <row r="118" spans="1:10" x14ac:dyDescent="0.2">
      <c r="A118" t="s">
        <v>164</v>
      </c>
      <c r="B118" s="1">
        <v>45107</v>
      </c>
      <c r="C118" t="str">
        <f t="shared" si="2"/>
        <v>Friday</v>
      </c>
      <c r="D118" s="2">
        <v>0.52916666666666667</v>
      </c>
      <c r="E118" t="str">
        <f t="shared" si="3"/>
        <v>midnight to dawn</v>
      </c>
      <c r="F118" s="7">
        <v>15</v>
      </c>
      <c r="G118" s="7">
        <f>VLOOKUP(Table2[[#This Row],[product_id]],Table3[#All],2,FALSE)</f>
        <v>88</v>
      </c>
      <c r="H118" s="7" t="b">
        <f>IF(Table2[[#This Row],[cost]]&gt;Table2[[#This Row],[revenue]],TRUE,FALSE)</f>
        <v>1</v>
      </c>
      <c r="I118" t="str">
        <f>VLOOKUP(Table2[[#This Row],[product_id]],Table3[#All],3,FALSE)</f>
        <v>Ella Moss</v>
      </c>
      <c r="J118" t="str">
        <f>VLOOKUP(Table2[[#This Row],[product_id]],Table3[#All],5,FALSE)</f>
        <v>Houston TX</v>
      </c>
    </row>
    <row r="119" spans="1:10" x14ac:dyDescent="0.2">
      <c r="A119" t="s">
        <v>164</v>
      </c>
      <c r="B119" s="1">
        <v>44160</v>
      </c>
      <c r="C119" t="str">
        <f t="shared" si="2"/>
        <v>Wednesday</v>
      </c>
      <c r="D119" s="2">
        <v>2.4999999999999998E-2</v>
      </c>
      <c r="E119" t="str">
        <f t="shared" si="3"/>
        <v>midnight to dawn</v>
      </c>
      <c r="F119" s="7">
        <v>15</v>
      </c>
      <c r="G119" s="7">
        <f>VLOOKUP(Table2[[#This Row],[product_id]],Table3[#All],2,FALSE)</f>
        <v>88</v>
      </c>
      <c r="H119" s="7" t="b">
        <f>IF(Table2[[#This Row],[cost]]&gt;Table2[[#This Row],[revenue]],TRUE,FALSE)</f>
        <v>1</v>
      </c>
      <c r="I119" t="str">
        <f>VLOOKUP(Table2[[#This Row],[product_id]],Table3[#All],3,FALSE)</f>
        <v>Ella Moss</v>
      </c>
      <c r="J119" t="str">
        <f>VLOOKUP(Table2[[#This Row],[product_id]],Table3[#All],5,FALSE)</f>
        <v>Houston TX</v>
      </c>
    </row>
    <row r="120" spans="1:10" x14ac:dyDescent="0.2">
      <c r="A120" t="s">
        <v>164</v>
      </c>
      <c r="B120" s="1">
        <v>45058</v>
      </c>
      <c r="C120" t="str">
        <f t="shared" si="2"/>
        <v>Friday</v>
      </c>
      <c r="D120" s="2">
        <v>0.1423611111111111</v>
      </c>
      <c r="E120" t="str">
        <f t="shared" si="3"/>
        <v>morning to noon</v>
      </c>
      <c r="F120" s="7">
        <v>15</v>
      </c>
      <c r="G120" s="7">
        <f>VLOOKUP(Table2[[#This Row],[product_id]],Table3[#All],2,FALSE)</f>
        <v>88</v>
      </c>
      <c r="H120" s="7" t="b">
        <f>IF(Table2[[#This Row],[cost]]&gt;Table2[[#This Row],[revenue]],TRUE,FALSE)</f>
        <v>1</v>
      </c>
      <c r="I120" t="str">
        <f>VLOOKUP(Table2[[#This Row],[product_id]],Table3[#All],3,FALSE)</f>
        <v>Ella Moss</v>
      </c>
      <c r="J120" t="str">
        <f>VLOOKUP(Table2[[#This Row],[product_id]],Table3[#All],5,FALSE)</f>
        <v>Houston TX</v>
      </c>
    </row>
    <row r="121" spans="1:10" x14ac:dyDescent="0.2">
      <c r="A121" t="s">
        <v>164</v>
      </c>
      <c r="B121" s="1">
        <v>43828</v>
      </c>
      <c r="C121" t="str">
        <f t="shared" si="2"/>
        <v>Sunday</v>
      </c>
      <c r="D121" s="2">
        <v>0.47430555555555554</v>
      </c>
      <c r="E121" t="str">
        <f t="shared" si="3"/>
        <v>morning to noon</v>
      </c>
      <c r="F121" s="7">
        <v>15</v>
      </c>
      <c r="G121" s="7">
        <f>VLOOKUP(Table2[[#This Row],[product_id]],Table3[#All],2,FALSE)</f>
        <v>88</v>
      </c>
      <c r="H121" s="7" t="b">
        <f>IF(Table2[[#This Row],[cost]]&gt;Table2[[#This Row],[revenue]],TRUE,FALSE)</f>
        <v>1</v>
      </c>
      <c r="I121" t="str">
        <f>VLOOKUP(Table2[[#This Row],[product_id]],Table3[#All],3,FALSE)</f>
        <v>Ella Moss</v>
      </c>
      <c r="J121" t="str">
        <f>VLOOKUP(Table2[[#This Row],[product_id]],Table3[#All],5,FALSE)</f>
        <v>Houston TX</v>
      </c>
    </row>
    <row r="122" spans="1:10" x14ac:dyDescent="0.2">
      <c r="A122" t="s">
        <v>164</v>
      </c>
      <c r="B122" s="1">
        <v>44592</v>
      </c>
      <c r="C122" t="str">
        <f t="shared" si="2"/>
        <v>Monday</v>
      </c>
      <c r="D122" s="2">
        <v>0.39166666666666666</v>
      </c>
      <c r="E122" t="str">
        <f t="shared" si="3"/>
        <v>afternoon to evening</v>
      </c>
      <c r="F122" s="7">
        <v>15</v>
      </c>
      <c r="G122" s="7">
        <f>VLOOKUP(Table2[[#This Row],[product_id]],Table3[#All],2,FALSE)</f>
        <v>88</v>
      </c>
      <c r="H122" s="7" t="b">
        <f>IF(Table2[[#This Row],[cost]]&gt;Table2[[#This Row],[revenue]],TRUE,FALSE)</f>
        <v>1</v>
      </c>
      <c r="I122" t="str">
        <f>VLOOKUP(Table2[[#This Row],[product_id]],Table3[#All],3,FALSE)</f>
        <v>Ella Moss</v>
      </c>
      <c r="J122" t="str">
        <f>VLOOKUP(Table2[[#This Row],[product_id]],Table3[#All],5,FALSE)</f>
        <v>Houston TX</v>
      </c>
    </row>
    <row r="123" spans="1:10" x14ac:dyDescent="0.2">
      <c r="A123" t="s">
        <v>165</v>
      </c>
      <c r="B123" s="1">
        <v>44772</v>
      </c>
      <c r="C123" t="str">
        <f t="shared" si="2"/>
        <v>Saturday</v>
      </c>
      <c r="D123" s="2">
        <v>0.54375000000000007</v>
      </c>
      <c r="E123" t="str">
        <f t="shared" si="3"/>
        <v>midnight to dawn</v>
      </c>
      <c r="F123" s="7">
        <v>59</v>
      </c>
      <c r="G123" s="7">
        <f>VLOOKUP(Table2[[#This Row],[product_id]],Table3[#All],2,FALSE)</f>
        <v>35</v>
      </c>
      <c r="H123" s="7" t="b">
        <f>IF(Table2[[#This Row],[cost]]&gt;Table2[[#This Row],[revenue]],TRUE,FALSE)</f>
        <v>0</v>
      </c>
      <c r="I123" t="str">
        <f>VLOOKUP(Table2[[#This Row],[product_id]],Table3[#All],3,FALSE)</f>
        <v>Lucky Brand</v>
      </c>
      <c r="J123" t="str">
        <f>VLOOKUP(Table2[[#This Row],[product_id]],Table3[#All],5,FALSE)</f>
        <v>New Orleans LA</v>
      </c>
    </row>
    <row r="124" spans="1:10" x14ac:dyDescent="0.2">
      <c r="A124" t="s">
        <v>165</v>
      </c>
      <c r="B124" s="1">
        <v>43644</v>
      </c>
      <c r="C124" t="str">
        <f t="shared" si="2"/>
        <v>Friday</v>
      </c>
      <c r="D124" s="2">
        <v>3.472222222222222E-3</v>
      </c>
      <c r="E124" t="str">
        <f t="shared" si="3"/>
        <v>midnight to dawn</v>
      </c>
      <c r="F124" s="7">
        <v>59</v>
      </c>
      <c r="G124" s="7">
        <f>VLOOKUP(Table2[[#This Row],[product_id]],Table3[#All],2,FALSE)</f>
        <v>35</v>
      </c>
      <c r="H124" s="7" t="b">
        <f>IF(Table2[[#This Row],[cost]]&gt;Table2[[#This Row],[revenue]],TRUE,FALSE)</f>
        <v>0</v>
      </c>
      <c r="I124" t="str">
        <f>VLOOKUP(Table2[[#This Row],[product_id]],Table3[#All],3,FALSE)</f>
        <v>Lucky Brand</v>
      </c>
      <c r="J124" t="str">
        <f>VLOOKUP(Table2[[#This Row],[product_id]],Table3[#All],5,FALSE)</f>
        <v>New Orleans LA</v>
      </c>
    </row>
    <row r="125" spans="1:10" x14ac:dyDescent="0.2">
      <c r="A125" t="s">
        <v>165</v>
      </c>
      <c r="B125" s="1">
        <v>43998</v>
      </c>
      <c r="C125" t="str">
        <f t="shared" si="2"/>
        <v>Tuesday</v>
      </c>
      <c r="D125" s="2">
        <v>0.23194444444444443</v>
      </c>
      <c r="E125" t="str">
        <f t="shared" si="3"/>
        <v>morning to noon</v>
      </c>
      <c r="F125" s="7">
        <v>59</v>
      </c>
      <c r="G125" s="7">
        <f>VLOOKUP(Table2[[#This Row],[product_id]],Table3[#All],2,FALSE)</f>
        <v>35</v>
      </c>
      <c r="H125" s="7" t="b">
        <f>IF(Table2[[#This Row],[cost]]&gt;Table2[[#This Row],[revenue]],TRUE,FALSE)</f>
        <v>0</v>
      </c>
      <c r="I125" t="str">
        <f>VLOOKUP(Table2[[#This Row],[product_id]],Table3[#All],3,FALSE)</f>
        <v>Lucky Brand</v>
      </c>
      <c r="J125" t="str">
        <f>VLOOKUP(Table2[[#This Row],[product_id]],Table3[#All],5,FALSE)</f>
        <v>New Orleans LA</v>
      </c>
    </row>
    <row r="126" spans="1:10" x14ac:dyDescent="0.2">
      <c r="A126" t="s">
        <v>166</v>
      </c>
      <c r="B126" s="1">
        <v>44905</v>
      </c>
      <c r="C126" t="str">
        <f t="shared" si="2"/>
        <v>Saturday</v>
      </c>
      <c r="D126" s="2">
        <v>0.26527777777777778</v>
      </c>
      <c r="E126" t="str">
        <f t="shared" si="3"/>
        <v>night to midnight</v>
      </c>
      <c r="F126" s="7">
        <v>44</v>
      </c>
      <c r="G126" s="7">
        <f>VLOOKUP(Table2[[#This Row],[product_id]],Table3[#All],2,FALSE)</f>
        <v>23</v>
      </c>
      <c r="H126" s="7" t="b">
        <f>IF(Table2[[#This Row],[cost]]&gt;Table2[[#This Row],[revenue]],TRUE,FALSE)</f>
        <v>0</v>
      </c>
      <c r="I126" t="str">
        <f>VLOOKUP(Table2[[#This Row],[product_id]],Table3[#All],3,FALSE)</f>
        <v>Seven7</v>
      </c>
      <c r="J126" t="str">
        <f>VLOOKUP(Table2[[#This Row],[product_id]],Table3[#All],5,FALSE)</f>
        <v>Memphis TN</v>
      </c>
    </row>
    <row r="127" spans="1:10" x14ac:dyDescent="0.2">
      <c r="A127" t="s">
        <v>166</v>
      </c>
      <c r="B127" s="1">
        <v>44827</v>
      </c>
      <c r="C127" t="str">
        <f t="shared" si="2"/>
        <v>Friday</v>
      </c>
      <c r="D127" s="2">
        <v>0.96250000000000002</v>
      </c>
      <c r="E127" t="str">
        <f t="shared" si="3"/>
        <v>night to midnight</v>
      </c>
      <c r="F127" s="7">
        <v>44</v>
      </c>
      <c r="G127" s="7">
        <f>VLOOKUP(Table2[[#This Row],[product_id]],Table3[#All],2,FALSE)</f>
        <v>23</v>
      </c>
      <c r="H127" s="7" t="b">
        <f>IF(Table2[[#This Row],[cost]]&gt;Table2[[#This Row],[revenue]],TRUE,FALSE)</f>
        <v>0</v>
      </c>
      <c r="I127" t="str">
        <f>VLOOKUP(Table2[[#This Row],[product_id]],Table3[#All],3,FALSE)</f>
        <v>Seven7</v>
      </c>
      <c r="J127" t="str">
        <f>VLOOKUP(Table2[[#This Row],[product_id]],Table3[#All],5,FALSE)</f>
        <v>Memphis TN</v>
      </c>
    </row>
    <row r="128" spans="1:10" x14ac:dyDescent="0.2">
      <c r="A128" t="s">
        <v>166</v>
      </c>
      <c r="B128" s="1">
        <v>44482</v>
      </c>
      <c r="C128" t="str">
        <f t="shared" si="2"/>
        <v>Wednesday</v>
      </c>
      <c r="D128" s="2">
        <v>0.99861111111111101</v>
      </c>
      <c r="E128" t="str">
        <f t="shared" si="3"/>
        <v>night to midnight</v>
      </c>
      <c r="F128" s="7">
        <v>44</v>
      </c>
      <c r="G128" s="7">
        <f>VLOOKUP(Table2[[#This Row],[product_id]],Table3[#All],2,FALSE)</f>
        <v>23</v>
      </c>
      <c r="H128" s="7" t="b">
        <f>IF(Table2[[#This Row],[cost]]&gt;Table2[[#This Row],[revenue]],TRUE,FALSE)</f>
        <v>0</v>
      </c>
      <c r="I128" t="str">
        <f>VLOOKUP(Table2[[#This Row],[product_id]],Table3[#All],3,FALSE)</f>
        <v>Seven7</v>
      </c>
      <c r="J128" t="str">
        <f>VLOOKUP(Table2[[#This Row],[product_id]],Table3[#All],5,FALSE)</f>
        <v>Memphis TN</v>
      </c>
    </row>
    <row r="129" spans="1:10" x14ac:dyDescent="0.2">
      <c r="A129" t="s">
        <v>166</v>
      </c>
      <c r="B129" s="1">
        <v>45003</v>
      </c>
      <c r="C129" t="str">
        <f t="shared" si="2"/>
        <v>Saturday</v>
      </c>
      <c r="D129" s="2">
        <v>0.8847222222222223</v>
      </c>
      <c r="E129" t="str">
        <f t="shared" si="3"/>
        <v>afternoon to evening</v>
      </c>
      <c r="F129" s="7">
        <v>44</v>
      </c>
      <c r="G129" s="7">
        <f>VLOOKUP(Table2[[#This Row],[product_id]],Table3[#All],2,FALSE)</f>
        <v>23</v>
      </c>
      <c r="H129" s="7" t="b">
        <f>IF(Table2[[#This Row],[cost]]&gt;Table2[[#This Row],[revenue]],TRUE,FALSE)</f>
        <v>0</v>
      </c>
      <c r="I129" t="str">
        <f>VLOOKUP(Table2[[#This Row],[product_id]],Table3[#All],3,FALSE)</f>
        <v>Seven7</v>
      </c>
      <c r="J129" t="str">
        <f>VLOOKUP(Table2[[#This Row],[product_id]],Table3[#All],5,FALSE)</f>
        <v>Memphis TN</v>
      </c>
    </row>
    <row r="130" spans="1:10" x14ac:dyDescent="0.2">
      <c r="A130" t="s">
        <v>166</v>
      </c>
      <c r="B130" s="1">
        <v>44978</v>
      </c>
      <c r="C130" t="str">
        <f t="shared" si="2"/>
        <v>Tuesday</v>
      </c>
      <c r="D130" s="2">
        <v>0.72083333333333333</v>
      </c>
      <c r="E130" t="str">
        <f t="shared" si="3"/>
        <v>midnight to dawn</v>
      </c>
      <c r="F130" s="7">
        <v>44</v>
      </c>
      <c r="G130" s="7">
        <f>VLOOKUP(Table2[[#This Row],[product_id]],Table3[#All],2,FALSE)</f>
        <v>23</v>
      </c>
      <c r="H130" s="7" t="b">
        <f>IF(Table2[[#This Row],[cost]]&gt;Table2[[#This Row],[revenue]],TRUE,FALSE)</f>
        <v>0</v>
      </c>
      <c r="I130" t="str">
        <f>VLOOKUP(Table2[[#This Row],[product_id]],Table3[#All],3,FALSE)</f>
        <v>Seven7</v>
      </c>
      <c r="J130" t="str">
        <f>VLOOKUP(Table2[[#This Row],[product_id]],Table3[#All],5,FALSE)</f>
        <v>Memphis TN</v>
      </c>
    </row>
    <row r="131" spans="1:10" x14ac:dyDescent="0.2">
      <c r="A131" t="s">
        <v>166</v>
      </c>
      <c r="B131" s="1">
        <v>44928</v>
      </c>
      <c r="C131" t="str">
        <f t="shared" ref="C131:C194" si="4">_xlfn.IFS(WEEKDAY(B131,2)=1,"Monday",WEEKDAY(B131,2)=2,"Tuesday",WEEKDAY(B131,2)=3,"Wednesday",WEEKDAY(B131,2)=4,"Thursday",WEEKDAY(B131,2)=5,"Friday",WEEKDAY(B131,2)=6,"Saturday",WEEKDAY(B131,2)=7,"Sunday")</f>
        <v>Monday</v>
      </c>
      <c r="D131" s="2">
        <v>0.23402777777777781</v>
      </c>
      <c r="E131" t="str">
        <f t="shared" ref="E131:E194" si="5">_xlfn.IFS(AND(D132&gt;=VALUE("00:00"),D132&lt;VALUE("6:00")),"midnight to dawn",AND(D132&gt;=VALUE("6:00"),D132&lt;VALUE("13:00")),"morning to noon",AND(D132&gt;=VALUE("13:00"),D132&lt;VALUE("20:00")),"afternoon to evening",AND(D132&gt;=VALUE("20:00"),D132&lt;VALUE("24:00")),"night to midnight")</f>
        <v>morning to noon</v>
      </c>
      <c r="F131" s="7">
        <v>44</v>
      </c>
      <c r="G131" s="7">
        <f>VLOOKUP(Table2[[#This Row],[product_id]],Table3[#All],2,FALSE)</f>
        <v>23</v>
      </c>
      <c r="H131" s="7" t="b">
        <f>IF(Table2[[#This Row],[cost]]&gt;Table2[[#This Row],[revenue]],TRUE,FALSE)</f>
        <v>0</v>
      </c>
      <c r="I131" t="str">
        <f>VLOOKUP(Table2[[#This Row],[product_id]],Table3[#All],3,FALSE)</f>
        <v>Seven7</v>
      </c>
      <c r="J131" t="str">
        <f>VLOOKUP(Table2[[#This Row],[product_id]],Table3[#All],5,FALSE)</f>
        <v>Memphis TN</v>
      </c>
    </row>
    <row r="132" spans="1:10" x14ac:dyDescent="0.2">
      <c r="A132" t="s">
        <v>167</v>
      </c>
      <c r="B132" s="1">
        <v>44210</v>
      </c>
      <c r="C132" t="str">
        <f t="shared" si="4"/>
        <v>Thursday</v>
      </c>
      <c r="D132" s="2">
        <v>0.41666666666666669</v>
      </c>
      <c r="E132" t="str">
        <f t="shared" si="5"/>
        <v>morning to noon</v>
      </c>
      <c r="F132" s="7">
        <v>79</v>
      </c>
      <c r="G132" s="7">
        <f>VLOOKUP(Table2[[#This Row],[product_id]],Table3[#All],2,FALSE)</f>
        <v>46</v>
      </c>
      <c r="H132" s="7" t="b">
        <f>IF(Table2[[#This Row],[cost]]&gt;Table2[[#This Row],[revenue]],TRUE,FALSE)</f>
        <v>0</v>
      </c>
      <c r="I132" t="str">
        <f>VLOOKUP(Table2[[#This Row],[product_id]],Table3[#All],3,FALSE)</f>
        <v>Lucky Brand</v>
      </c>
      <c r="J132" t="str">
        <f>VLOOKUP(Table2[[#This Row],[product_id]],Table3[#All],5,FALSE)</f>
        <v>New Orleans LA</v>
      </c>
    </row>
    <row r="133" spans="1:10" x14ac:dyDescent="0.2">
      <c r="A133" t="s">
        <v>167</v>
      </c>
      <c r="B133" s="1">
        <v>44691</v>
      </c>
      <c r="C133" t="str">
        <f t="shared" si="4"/>
        <v>Tuesday</v>
      </c>
      <c r="D133" s="2">
        <v>0.50486111111111109</v>
      </c>
      <c r="E133" t="str">
        <f t="shared" si="5"/>
        <v>afternoon to evening</v>
      </c>
      <c r="F133" s="7">
        <v>79</v>
      </c>
      <c r="G133" s="7">
        <f>VLOOKUP(Table2[[#This Row],[product_id]],Table3[#All],2,FALSE)</f>
        <v>46</v>
      </c>
      <c r="H133" s="7" t="b">
        <f>IF(Table2[[#This Row],[cost]]&gt;Table2[[#This Row],[revenue]],TRUE,FALSE)</f>
        <v>0</v>
      </c>
      <c r="I133" t="str">
        <f>VLOOKUP(Table2[[#This Row],[product_id]],Table3[#All],3,FALSE)</f>
        <v>Lucky Brand</v>
      </c>
      <c r="J133" t="str">
        <f>VLOOKUP(Table2[[#This Row],[product_id]],Table3[#All],5,FALSE)</f>
        <v>New Orleans LA</v>
      </c>
    </row>
    <row r="134" spans="1:10" x14ac:dyDescent="0.2">
      <c r="A134" t="s">
        <v>167</v>
      </c>
      <c r="B134" s="1">
        <v>45073</v>
      </c>
      <c r="C134" t="str">
        <f t="shared" si="4"/>
        <v>Saturday</v>
      </c>
      <c r="D134" s="2">
        <v>0.7416666666666667</v>
      </c>
      <c r="E134" t="str">
        <f t="shared" si="5"/>
        <v>midnight to dawn</v>
      </c>
      <c r="F134" s="7">
        <v>79</v>
      </c>
      <c r="G134" s="7">
        <f>VLOOKUP(Table2[[#This Row],[product_id]],Table3[#All],2,FALSE)</f>
        <v>46</v>
      </c>
      <c r="H134" s="7" t="b">
        <f>IF(Table2[[#This Row],[cost]]&gt;Table2[[#This Row],[revenue]],TRUE,FALSE)</f>
        <v>0</v>
      </c>
      <c r="I134" t="str">
        <f>VLOOKUP(Table2[[#This Row],[product_id]],Table3[#All],3,FALSE)</f>
        <v>Lucky Brand</v>
      </c>
      <c r="J134" t="str">
        <f>VLOOKUP(Table2[[#This Row],[product_id]],Table3[#All],5,FALSE)</f>
        <v>New Orleans LA</v>
      </c>
    </row>
    <row r="135" spans="1:10" x14ac:dyDescent="0.2">
      <c r="A135" t="s">
        <v>167</v>
      </c>
      <c r="B135" s="1">
        <v>43994</v>
      </c>
      <c r="C135" t="str">
        <f t="shared" si="4"/>
        <v>Friday</v>
      </c>
      <c r="D135" s="2">
        <v>6.25E-2</v>
      </c>
      <c r="E135" t="str">
        <f t="shared" si="5"/>
        <v>midnight to dawn</v>
      </c>
      <c r="F135" s="7">
        <v>79</v>
      </c>
      <c r="G135" s="7">
        <f>VLOOKUP(Table2[[#This Row],[product_id]],Table3[#All],2,FALSE)</f>
        <v>46</v>
      </c>
      <c r="H135" s="7" t="b">
        <f>IF(Table2[[#This Row],[cost]]&gt;Table2[[#This Row],[revenue]],TRUE,FALSE)</f>
        <v>0</v>
      </c>
      <c r="I135" t="str">
        <f>VLOOKUP(Table2[[#This Row],[product_id]],Table3[#All],3,FALSE)</f>
        <v>Lucky Brand</v>
      </c>
      <c r="J135" t="str">
        <f>VLOOKUP(Table2[[#This Row],[product_id]],Table3[#All],5,FALSE)</f>
        <v>New Orleans LA</v>
      </c>
    </row>
    <row r="136" spans="1:10" x14ac:dyDescent="0.2">
      <c r="A136" t="s">
        <v>167</v>
      </c>
      <c r="B136" s="1">
        <v>44428</v>
      </c>
      <c r="C136" t="str">
        <f t="shared" si="4"/>
        <v>Friday</v>
      </c>
      <c r="D136" s="2">
        <v>0.19999999999999998</v>
      </c>
      <c r="E136" t="str">
        <f t="shared" si="5"/>
        <v>midnight to dawn</v>
      </c>
      <c r="F136" s="7">
        <v>79</v>
      </c>
      <c r="G136" s="7">
        <f>VLOOKUP(Table2[[#This Row],[product_id]],Table3[#All],2,FALSE)</f>
        <v>46</v>
      </c>
      <c r="H136" s="7" t="b">
        <f>IF(Table2[[#This Row],[cost]]&gt;Table2[[#This Row],[revenue]],TRUE,FALSE)</f>
        <v>0</v>
      </c>
      <c r="I136" t="str">
        <f>VLOOKUP(Table2[[#This Row],[product_id]],Table3[#All],3,FALSE)</f>
        <v>Lucky Brand</v>
      </c>
      <c r="J136" t="str">
        <f>VLOOKUP(Table2[[#This Row],[product_id]],Table3[#All],5,FALSE)</f>
        <v>New Orleans LA</v>
      </c>
    </row>
    <row r="137" spans="1:10" x14ac:dyDescent="0.2">
      <c r="A137" t="s">
        <v>168</v>
      </c>
      <c r="B137" s="1">
        <v>44616</v>
      </c>
      <c r="C137" t="str">
        <f t="shared" si="4"/>
        <v>Thursday</v>
      </c>
      <c r="D137" s="2">
        <v>0.12291666666666667</v>
      </c>
      <c r="E137" t="str">
        <f t="shared" si="5"/>
        <v>midnight to dawn</v>
      </c>
      <c r="F137" s="7">
        <v>49</v>
      </c>
      <c r="G137" s="7">
        <f>VLOOKUP(Table2[[#This Row],[product_id]],Table3[#All],2,FALSE)</f>
        <v>26</v>
      </c>
      <c r="H137" s="7" t="b">
        <f>IF(Table2[[#This Row],[cost]]&gt;Table2[[#This Row],[revenue]],TRUE,FALSE)</f>
        <v>0</v>
      </c>
      <c r="I137" t="str">
        <f>VLOOKUP(Table2[[#This Row],[product_id]],Table3[#All],3,FALSE)</f>
        <v>Lucky Brand</v>
      </c>
      <c r="J137" t="str">
        <f>VLOOKUP(Table2[[#This Row],[product_id]],Table3[#All],5,FALSE)</f>
        <v>New Orleans LA</v>
      </c>
    </row>
    <row r="138" spans="1:10" x14ac:dyDescent="0.2">
      <c r="A138" t="s">
        <v>168</v>
      </c>
      <c r="B138" s="1">
        <v>44514</v>
      </c>
      <c r="C138" t="str">
        <f t="shared" si="4"/>
        <v>Sunday</v>
      </c>
      <c r="D138" s="2">
        <v>0.1986111111111111</v>
      </c>
      <c r="E138" t="str">
        <f t="shared" si="5"/>
        <v>morning to noon</v>
      </c>
      <c r="F138" s="7">
        <v>49</v>
      </c>
      <c r="G138" s="7">
        <f>VLOOKUP(Table2[[#This Row],[product_id]],Table3[#All],2,FALSE)</f>
        <v>26</v>
      </c>
      <c r="H138" s="7" t="b">
        <f>IF(Table2[[#This Row],[cost]]&gt;Table2[[#This Row],[revenue]],TRUE,FALSE)</f>
        <v>0</v>
      </c>
      <c r="I138" t="str">
        <f>VLOOKUP(Table2[[#This Row],[product_id]],Table3[#All],3,FALSE)</f>
        <v>Lucky Brand</v>
      </c>
      <c r="J138" t="str">
        <f>VLOOKUP(Table2[[#This Row],[product_id]],Table3[#All],5,FALSE)</f>
        <v>New Orleans LA</v>
      </c>
    </row>
    <row r="139" spans="1:10" x14ac:dyDescent="0.2">
      <c r="A139" t="s">
        <v>168</v>
      </c>
      <c r="B139" s="1">
        <v>45032</v>
      </c>
      <c r="C139" t="str">
        <f t="shared" si="4"/>
        <v>Sunday</v>
      </c>
      <c r="D139" s="2">
        <v>0.37916666666666665</v>
      </c>
      <c r="E139" t="str">
        <f t="shared" si="5"/>
        <v>midnight to dawn</v>
      </c>
      <c r="F139" s="7">
        <v>49</v>
      </c>
      <c r="G139" s="7">
        <f>VLOOKUP(Table2[[#This Row],[product_id]],Table3[#All],2,FALSE)</f>
        <v>26</v>
      </c>
      <c r="H139" s="7" t="b">
        <f>IF(Table2[[#This Row],[cost]]&gt;Table2[[#This Row],[revenue]],TRUE,FALSE)</f>
        <v>0</v>
      </c>
      <c r="I139" t="str">
        <f>VLOOKUP(Table2[[#This Row],[product_id]],Table3[#All],3,FALSE)</f>
        <v>Lucky Brand</v>
      </c>
      <c r="J139" t="str">
        <f>VLOOKUP(Table2[[#This Row],[product_id]],Table3[#All],5,FALSE)</f>
        <v>New Orleans LA</v>
      </c>
    </row>
    <row r="140" spans="1:10" x14ac:dyDescent="0.2">
      <c r="A140" t="s">
        <v>168</v>
      </c>
      <c r="B140" s="1">
        <v>44634</v>
      </c>
      <c r="C140" t="str">
        <f t="shared" si="4"/>
        <v>Monday</v>
      </c>
      <c r="D140" s="2">
        <v>0.18055555555555555</v>
      </c>
      <c r="E140" t="str">
        <f t="shared" si="5"/>
        <v>morning to noon</v>
      </c>
      <c r="F140" s="7">
        <v>49</v>
      </c>
      <c r="G140" s="7">
        <f>VLOOKUP(Table2[[#This Row],[product_id]],Table3[#All],2,FALSE)</f>
        <v>26</v>
      </c>
      <c r="H140" s="7" t="b">
        <f>IF(Table2[[#This Row],[cost]]&gt;Table2[[#This Row],[revenue]],TRUE,FALSE)</f>
        <v>0</v>
      </c>
      <c r="I140" t="str">
        <f>VLOOKUP(Table2[[#This Row],[product_id]],Table3[#All],3,FALSE)</f>
        <v>Lucky Brand</v>
      </c>
      <c r="J140" t="str">
        <f>VLOOKUP(Table2[[#This Row],[product_id]],Table3[#All],5,FALSE)</f>
        <v>New Orleans LA</v>
      </c>
    </row>
    <row r="141" spans="1:10" x14ac:dyDescent="0.2">
      <c r="A141" t="s">
        <v>169</v>
      </c>
      <c r="B141" s="1">
        <v>44735</v>
      </c>
      <c r="C141" t="str">
        <f t="shared" si="4"/>
        <v>Thursday</v>
      </c>
      <c r="D141" s="2">
        <v>0.36736111111111108</v>
      </c>
      <c r="E141" t="str">
        <f t="shared" si="5"/>
        <v>afternoon to evening</v>
      </c>
      <c r="F141" s="7">
        <v>74</v>
      </c>
      <c r="G141" s="7">
        <f>VLOOKUP(Table2[[#This Row],[product_id]],Table3[#All],2,FALSE)</f>
        <v>38</v>
      </c>
      <c r="H141" s="7" t="b">
        <f>IF(Table2[[#This Row],[cost]]&gt;Table2[[#This Row],[revenue]],TRUE,FALSE)</f>
        <v>0</v>
      </c>
      <c r="I141" t="str">
        <f>VLOOKUP(Table2[[#This Row],[product_id]],Table3[#All],3,FALSE)</f>
        <v>Splendid</v>
      </c>
      <c r="J141" t="str">
        <f>VLOOKUP(Table2[[#This Row],[product_id]],Table3[#All],5,FALSE)</f>
        <v>Savannah GA</v>
      </c>
    </row>
    <row r="142" spans="1:10" x14ac:dyDescent="0.2">
      <c r="A142" t="s">
        <v>169</v>
      </c>
      <c r="B142" s="1">
        <v>45021</v>
      </c>
      <c r="C142" t="str">
        <f t="shared" si="4"/>
        <v>Wednesday</v>
      </c>
      <c r="D142" s="2">
        <v>0.6381944444444444</v>
      </c>
      <c r="E142" t="str">
        <f t="shared" si="5"/>
        <v>morning to noon</v>
      </c>
      <c r="F142" s="7">
        <v>74</v>
      </c>
      <c r="G142" s="7">
        <f>VLOOKUP(Table2[[#This Row],[product_id]],Table3[#All],2,FALSE)</f>
        <v>38</v>
      </c>
      <c r="H142" s="7" t="b">
        <f>IF(Table2[[#This Row],[cost]]&gt;Table2[[#This Row],[revenue]],TRUE,FALSE)</f>
        <v>0</v>
      </c>
      <c r="I142" t="str">
        <f>VLOOKUP(Table2[[#This Row],[product_id]],Table3[#All],3,FALSE)</f>
        <v>Splendid</v>
      </c>
      <c r="J142" t="str">
        <f>VLOOKUP(Table2[[#This Row],[product_id]],Table3[#All],5,FALSE)</f>
        <v>Savannah GA</v>
      </c>
    </row>
    <row r="143" spans="1:10" x14ac:dyDescent="0.2">
      <c r="A143" t="s">
        <v>169</v>
      </c>
      <c r="B143" s="1">
        <v>44368</v>
      </c>
      <c r="C143" t="str">
        <f t="shared" si="4"/>
        <v>Monday</v>
      </c>
      <c r="D143" s="2">
        <v>0.44861111111111113</v>
      </c>
      <c r="E143" t="str">
        <f t="shared" si="5"/>
        <v>morning to noon</v>
      </c>
      <c r="F143" s="7">
        <v>74</v>
      </c>
      <c r="G143" s="7">
        <f>VLOOKUP(Table2[[#This Row],[product_id]],Table3[#All],2,FALSE)</f>
        <v>38</v>
      </c>
      <c r="H143" s="7" t="b">
        <f>IF(Table2[[#This Row],[cost]]&gt;Table2[[#This Row],[revenue]],TRUE,FALSE)</f>
        <v>0</v>
      </c>
      <c r="I143" t="str">
        <f>VLOOKUP(Table2[[#This Row],[product_id]],Table3[#All],3,FALSE)</f>
        <v>Splendid</v>
      </c>
      <c r="J143" t="str">
        <f>VLOOKUP(Table2[[#This Row],[product_id]],Table3[#All],5,FALSE)</f>
        <v>Savannah GA</v>
      </c>
    </row>
    <row r="144" spans="1:10" x14ac:dyDescent="0.2">
      <c r="A144" t="s">
        <v>169</v>
      </c>
      <c r="B144" s="1">
        <v>44913</v>
      </c>
      <c r="C144" t="str">
        <f t="shared" si="4"/>
        <v>Sunday</v>
      </c>
      <c r="D144" s="2">
        <v>0.5180555555555556</v>
      </c>
      <c r="E144" t="str">
        <f t="shared" si="5"/>
        <v>midnight to dawn</v>
      </c>
      <c r="F144" s="7">
        <v>74</v>
      </c>
      <c r="G144" s="7">
        <f>VLOOKUP(Table2[[#This Row],[product_id]],Table3[#All],2,FALSE)</f>
        <v>38</v>
      </c>
      <c r="H144" s="7" t="b">
        <f>IF(Table2[[#This Row],[cost]]&gt;Table2[[#This Row],[revenue]],TRUE,FALSE)</f>
        <v>0</v>
      </c>
      <c r="I144" t="str">
        <f>VLOOKUP(Table2[[#This Row],[product_id]],Table3[#All],3,FALSE)</f>
        <v>Splendid</v>
      </c>
      <c r="J144" t="str">
        <f>VLOOKUP(Table2[[#This Row],[product_id]],Table3[#All],5,FALSE)</f>
        <v>Savannah GA</v>
      </c>
    </row>
    <row r="145" spans="1:10" x14ac:dyDescent="0.2">
      <c r="A145" t="s">
        <v>170</v>
      </c>
      <c r="B145" s="1">
        <v>44482</v>
      </c>
      <c r="C145" t="str">
        <f t="shared" si="4"/>
        <v>Wednesday</v>
      </c>
      <c r="D145" s="2">
        <v>6.7361111111111108E-2</v>
      </c>
      <c r="E145" t="str">
        <f t="shared" si="5"/>
        <v>morning to noon</v>
      </c>
      <c r="F145" s="7">
        <v>15</v>
      </c>
      <c r="G145" s="7">
        <f>VLOOKUP(Table2[[#This Row],[product_id]],Table3[#All],2,FALSE)</f>
        <v>84</v>
      </c>
      <c r="H145" s="7" t="b">
        <f>IF(Table2[[#This Row],[cost]]&gt;Table2[[#This Row],[revenue]],TRUE,FALSE)</f>
        <v>1</v>
      </c>
      <c r="I145" t="str">
        <f>VLOOKUP(Table2[[#This Row],[product_id]],Table3[#All],3,FALSE)</f>
        <v>Joe's Jeans</v>
      </c>
      <c r="J145" t="str">
        <f>VLOOKUP(Table2[[#This Row],[product_id]],Table3[#All],5,FALSE)</f>
        <v>Port Authority of New York/New Jersey NY/NJ</v>
      </c>
    </row>
    <row r="146" spans="1:10" x14ac:dyDescent="0.2">
      <c r="A146" t="s">
        <v>170</v>
      </c>
      <c r="B146" s="1">
        <v>44362</v>
      </c>
      <c r="C146" t="str">
        <f t="shared" si="4"/>
        <v>Tuesday</v>
      </c>
      <c r="D146" s="2">
        <v>0.46527777777777773</v>
      </c>
      <c r="E146" t="str">
        <f t="shared" si="5"/>
        <v>afternoon to evening</v>
      </c>
      <c r="F146" s="7">
        <v>15</v>
      </c>
      <c r="G146" s="7">
        <f>VLOOKUP(Table2[[#This Row],[product_id]],Table3[#All],2,FALSE)</f>
        <v>84</v>
      </c>
      <c r="H146" s="7" t="b">
        <f>IF(Table2[[#This Row],[cost]]&gt;Table2[[#This Row],[revenue]],TRUE,FALSE)</f>
        <v>1</v>
      </c>
      <c r="I146" t="str">
        <f>VLOOKUP(Table2[[#This Row],[product_id]],Table3[#All],3,FALSE)</f>
        <v>Joe's Jeans</v>
      </c>
      <c r="J146" t="str">
        <f>VLOOKUP(Table2[[#This Row],[product_id]],Table3[#All],5,FALSE)</f>
        <v>Port Authority of New York/New Jersey NY/NJ</v>
      </c>
    </row>
    <row r="147" spans="1:10" x14ac:dyDescent="0.2">
      <c r="A147" t="s">
        <v>170</v>
      </c>
      <c r="B147" s="1">
        <v>43628</v>
      </c>
      <c r="C147" t="str">
        <f t="shared" si="4"/>
        <v>Wednesday</v>
      </c>
      <c r="D147" s="2">
        <v>0.62916666666666665</v>
      </c>
      <c r="E147" t="str">
        <f t="shared" si="5"/>
        <v>night to midnight</v>
      </c>
      <c r="F147" s="7">
        <v>15</v>
      </c>
      <c r="G147" s="7">
        <f>VLOOKUP(Table2[[#This Row],[product_id]],Table3[#All],2,FALSE)</f>
        <v>84</v>
      </c>
      <c r="H147" s="7" t="b">
        <f>IF(Table2[[#This Row],[cost]]&gt;Table2[[#This Row],[revenue]],TRUE,FALSE)</f>
        <v>1</v>
      </c>
      <c r="I147" t="str">
        <f>VLOOKUP(Table2[[#This Row],[product_id]],Table3[#All],3,FALSE)</f>
        <v>Joe's Jeans</v>
      </c>
      <c r="J147" t="str">
        <f>VLOOKUP(Table2[[#This Row],[product_id]],Table3[#All],5,FALSE)</f>
        <v>Port Authority of New York/New Jersey NY/NJ</v>
      </c>
    </row>
    <row r="148" spans="1:10" x14ac:dyDescent="0.2">
      <c r="A148" t="s">
        <v>170</v>
      </c>
      <c r="B148" s="1">
        <v>44274</v>
      </c>
      <c r="C148" t="str">
        <f t="shared" si="4"/>
        <v>Friday</v>
      </c>
      <c r="D148" s="2">
        <v>0.88402777777777775</v>
      </c>
      <c r="E148" t="str">
        <f t="shared" si="5"/>
        <v>night to midnight</v>
      </c>
      <c r="F148" s="7">
        <v>15</v>
      </c>
      <c r="G148" s="7">
        <f>VLOOKUP(Table2[[#This Row],[product_id]],Table3[#All],2,FALSE)</f>
        <v>84</v>
      </c>
      <c r="H148" s="7" t="b">
        <f>IF(Table2[[#This Row],[cost]]&gt;Table2[[#This Row],[revenue]],TRUE,FALSE)</f>
        <v>1</v>
      </c>
      <c r="I148" t="str">
        <f>VLOOKUP(Table2[[#This Row],[product_id]],Table3[#All],3,FALSE)</f>
        <v>Joe's Jeans</v>
      </c>
      <c r="J148" t="str">
        <f>VLOOKUP(Table2[[#This Row],[product_id]],Table3[#All],5,FALSE)</f>
        <v>Port Authority of New York/New Jersey NY/NJ</v>
      </c>
    </row>
    <row r="149" spans="1:10" x14ac:dyDescent="0.2">
      <c r="A149" t="s">
        <v>170</v>
      </c>
      <c r="B149" s="1">
        <v>45110</v>
      </c>
      <c r="C149" t="str">
        <f t="shared" si="4"/>
        <v>Monday</v>
      </c>
      <c r="D149" s="2">
        <v>0.95972222222222225</v>
      </c>
      <c r="E149" t="str">
        <f t="shared" si="5"/>
        <v>night to midnight</v>
      </c>
      <c r="F149" s="7">
        <v>15</v>
      </c>
      <c r="G149" s="7">
        <f>VLOOKUP(Table2[[#This Row],[product_id]],Table3[#All],2,FALSE)</f>
        <v>84</v>
      </c>
      <c r="H149" s="7" t="b">
        <f>IF(Table2[[#This Row],[cost]]&gt;Table2[[#This Row],[revenue]],TRUE,FALSE)</f>
        <v>1</v>
      </c>
      <c r="I149" t="str">
        <f>VLOOKUP(Table2[[#This Row],[product_id]],Table3[#All],3,FALSE)</f>
        <v>Joe's Jeans</v>
      </c>
      <c r="J149" t="str">
        <f>VLOOKUP(Table2[[#This Row],[product_id]],Table3[#All],5,FALSE)</f>
        <v>Port Authority of New York/New Jersey NY/NJ</v>
      </c>
    </row>
    <row r="150" spans="1:10" x14ac:dyDescent="0.2">
      <c r="A150" t="s">
        <v>170</v>
      </c>
      <c r="B150" s="1">
        <v>44895</v>
      </c>
      <c r="C150" t="str">
        <f t="shared" si="4"/>
        <v>Wednesday</v>
      </c>
      <c r="D150" s="2">
        <v>0.9159722222222223</v>
      </c>
      <c r="E150" t="str">
        <f t="shared" si="5"/>
        <v>night to midnight</v>
      </c>
      <c r="F150" s="7">
        <v>15</v>
      </c>
      <c r="G150" s="7">
        <f>VLOOKUP(Table2[[#This Row],[product_id]],Table3[#All],2,FALSE)</f>
        <v>84</v>
      </c>
      <c r="H150" s="7" t="b">
        <f>IF(Table2[[#This Row],[cost]]&gt;Table2[[#This Row],[revenue]],TRUE,FALSE)</f>
        <v>1</v>
      </c>
      <c r="I150" t="str">
        <f>VLOOKUP(Table2[[#This Row],[product_id]],Table3[#All],3,FALSE)</f>
        <v>Joe's Jeans</v>
      </c>
      <c r="J150" t="str">
        <f>VLOOKUP(Table2[[#This Row],[product_id]],Table3[#All],5,FALSE)</f>
        <v>Port Authority of New York/New Jersey NY/NJ</v>
      </c>
    </row>
    <row r="151" spans="1:10" x14ac:dyDescent="0.2">
      <c r="A151" t="s">
        <v>170</v>
      </c>
      <c r="B151" s="1">
        <v>45006</v>
      </c>
      <c r="C151" t="str">
        <f t="shared" si="4"/>
        <v>Tuesday</v>
      </c>
      <c r="D151" s="2">
        <v>0.9819444444444444</v>
      </c>
      <c r="E151" t="str">
        <f t="shared" si="5"/>
        <v>midnight to dawn</v>
      </c>
      <c r="F151" s="7">
        <v>15</v>
      </c>
      <c r="G151" s="7">
        <f>VLOOKUP(Table2[[#This Row],[product_id]],Table3[#All],2,FALSE)</f>
        <v>84</v>
      </c>
      <c r="H151" s="7" t="b">
        <f>IF(Table2[[#This Row],[cost]]&gt;Table2[[#This Row],[revenue]],TRUE,FALSE)</f>
        <v>1</v>
      </c>
      <c r="I151" t="str">
        <f>VLOOKUP(Table2[[#This Row],[product_id]],Table3[#All],3,FALSE)</f>
        <v>Joe's Jeans</v>
      </c>
      <c r="J151" t="str">
        <f>VLOOKUP(Table2[[#This Row],[product_id]],Table3[#All],5,FALSE)</f>
        <v>Port Authority of New York/New Jersey NY/NJ</v>
      </c>
    </row>
    <row r="152" spans="1:10" x14ac:dyDescent="0.2">
      <c r="A152" t="s">
        <v>171</v>
      </c>
      <c r="B152" s="1">
        <v>44043</v>
      </c>
      <c r="C152" t="str">
        <f t="shared" si="4"/>
        <v>Friday</v>
      </c>
      <c r="D152" s="2">
        <v>0.15</v>
      </c>
      <c r="E152" t="str">
        <f t="shared" si="5"/>
        <v>midnight to dawn</v>
      </c>
      <c r="F152" s="7">
        <v>69</v>
      </c>
      <c r="G152" s="7">
        <f>VLOOKUP(Table2[[#This Row],[product_id]],Table3[#All],2,FALSE)</f>
        <v>41</v>
      </c>
      <c r="H152" s="7" t="b">
        <f>IF(Table2[[#This Row],[cost]]&gt;Table2[[#This Row],[revenue]],TRUE,FALSE)</f>
        <v>0</v>
      </c>
      <c r="I152" t="str">
        <f>VLOOKUP(Table2[[#This Row],[product_id]],Table3[#All],3,FALSE)</f>
        <v>Calvin Klein</v>
      </c>
      <c r="J152" t="str">
        <f>VLOOKUP(Table2[[#This Row],[product_id]],Table3[#All],5,FALSE)</f>
        <v>Houston TX</v>
      </c>
    </row>
    <row r="153" spans="1:10" x14ac:dyDescent="0.2">
      <c r="A153" t="s">
        <v>171</v>
      </c>
      <c r="B153" s="1">
        <v>43750</v>
      </c>
      <c r="C153" t="str">
        <f t="shared" si="4"/>
        <v>Saturday</v>
      </c>
      <c r="D153" s="2">
        <v>0.13263888888888889</v>
      </c>
      <c r="E153" t="str">
        <f t="shared" si="5"/>
        <v>midnight to dawn</v>
      </c>
      <c r="F153" s="7">
        <v>69</v>
      </c>
      <c r="G153" s="7">
        <f>VLOOKUP(Table2[[#This Row],[product_id]],Table3[#All],2,FALSE)</f>
        <v>41</v>
      </c>
      <c r="H153" s="7" t="b">
        <f>IF(Table2[[#This Row],[cost]]&gt;Table2[[#This Row],[revenue]],TRUE,FALSE)</f>
        <v>0</v>
      </c>
      <c r="I153" t="str">
        <f>VLOOKUP(Table2[[#This Row],[product_id]],Table3[#All],3,FALSE)</f>
        <v>Calvin Klein</v>
      </c>
      <c r="J153" t="str">
        <f>VLOOKUP(Table2[[#This Row],[product_id]],Table3[#All],5,FALSE)</f>
        <v>Houston TX</v>
      </c>
    </row>
    <row r="154" spans="1:10" x14ac:dyDescent="0.2">
      <c r="A154" t="s">
        <v>171</v>
      </c>
      <c r="B154" s="1">
        <v>44859</v>
      </c>
      <c r="C154" t="str">
        <f t="shared" si="4"/>
        <v>Tuesday</v>
      </c>
      <c r="D154" s="2">
        <v>0.16180555555555556</v>
      </c>
      <c r="E154" t="str">
        <f t="shared" si="5"/>
        <v>afternoon to evening</v>
      </c>
      <c r="F154" s="7">
        <v>69</v>
      </c>
      <c r="G154" s="7">
        <f>VLOOKUP(Table2[[#This Row],[product_id]],Table3[#All],2,FALSE)</f>
        <v>41</v>
      </c>
      <c r="H154" s="7" t="b">
        <f>IF(Table2[[#This Row],[cost]]&gt;Table2[[#This Row],[revenue]],TRUE,FALSE)</f>
        <v>0</v>
      </c>
      <c r="I154" t="str">
        <f>VLOOKUP(Table2[[#This Row],[product_id]],Table3[#All],3,FALSE)</f>
        <v>Calvin Klein</v>
      </c>
      <c r="J154" t="str">
        <f>VLOOKUP(Table2[[#This Row],[product_id]],Table3[#All],5,FALSE)</f>
        <v>Houston TX</v>
      </c>
    </row>
    <row r="155" spans="1:10" x14ac:dyDescent="0.2">
      <c r="A155" t="s">
        <v>171</v>
      </c>
      <c r="B155" s="1">
        <v>44768</v>
      </c>
      <c r="C155" t="str">
        <f t="shared" si="4"/>
        <v>Tuesday</v>
      </c>
      <c r="D155" s="2">
        <v>0.70763888888888893</v>
      </c>
      <c r="E155" t="str">
        <f t="shared" si="5"/>
        <v>midnight to dawn</v>
      </c>
      <c r="F155" s="7">
        <v>69</v>
      </c>
      <c r="G155" s="7">
        <f>VLOOKUP(Table2[[#This Row],[product_id]],Table3[#All],2,FALSE)</f>
        <v>41</v>
      </c>
      <c r="H155" s="7" t="b">
        <f>IF(Table2[[#This Row],[cost]]&gt;Table2[[#This Row],[revenue]],TRUE,FALSE)</f>
        <v>0</v>
      </c>
      <c r="I155" t="str">
        <f>VLOOKUP(Table2[[#This Row],[product_id]],Table3[#All],3,FALSE)</f>
        <v>Calvin Klein</v>
      </c>
      <c r="J155" t="str">
        <f>VLOOKUP(Table2[[#This Row],[product_id]],Table3[#All],5,FALSE)</f>
        <v>Houston TX</v>
      </c>
    </row>
    <row r="156" spans="1:10" x14ac:dyDescent="0.2">
      <c r="A156" t="s">
        <v>171</v>
      </c>
      <c r="B156" s="1">
        <v>44793</v>
      </c>
      <c r="C156" t="str">
        <f t="shared" si="4"/>
        <v>Saturday</v>
      </c>
      <c r="D156" s="2">
        <v>4.027777777777778E-2</v>
      </c>
      <c r="E156" t="str">
        <f t="shared" si="5"/>
        <v>midnight to dawn</v>
      </c>
      <c r="F156" s="7">
        <v>69</v>
      </c>
      <c r="G156" s="7">
        <f>VLOOKUP(Table2[[#This Row],[product_id]],Table3[#All],2,FALSE)</f>
        <v>41</v>
      </c>
      <c r="H156" s="7" t="b">
        <f>IF(Table2[[#This Row],[cost]]&gt;Table2[[#This Row],[revenue]],TRUE,FALSE)</f>
        <v>0</v>
      </c>
      <c r="I156" t="str">
        <f>VLOOKUP(Table2[[#This Row],[product_id]],Table3[#All],3,FALSE)</f>
        <v>Calvin Klein</v>
      </c>
      <c r="J156" t="str">
        <f>VLOOKUP(Table2[[#This Row],[product_id]],Table3[#All],5,FALSE)</f>
        <v>Houston TX</v>
      </c>
    </row>
    <row r="157" spans="1:10" x14ac:dyDescent="0.2">
      <c r="A157" t="s">
        <v>172</v>
      </c>
      <c r="B157" s="1">
        <v>44985</v>
      </c>
      <c r="C157" t="str">
        <f t="shared" si="4"/>
        <v>Tuesday</v>
      </c>
      <c r="D157" s="2">
        <v>4.3055555555555562E-2</v>
      </c>
      <c r="E157" t="str">
        <f t="shared" si="5"/>
        <v>afternoon to evening</v>
      </c>
      <c r="F157" s="7">
        <v>99</v>
      </c>
      <c r="G157" s="7">
        <f>VLOOKUP(Table2[[#This Row],[product_id]],Table3[#All],2,FALSE)</f>
        <v>51</v>
      </c>
      <c r="H157" s="7" t="b">
        <f>IF(Table2[[#This Row],[cost]]&gt;Table2[[#This Row],[revenue]],TRUE,FALSE)</f>
        <v>0</v>
      </c>
      <c r="I157" t="str">
        <f>VLOOKUP(Table2[[#This Row],[product_id]],Table3[#All],3,FALSE)</f>
        <v>Lucky Brand</v>
      </c>
      <c r="J157" t="str">
        <f>VLOOKUP(Table2[[#This Row],[product_id]],Table3[#All],5,FALSE)</f>
        <v>New Orleans LA</v>
      </c>
    </row>
    <row r="158" spans="1:10" x14ac:dyDescent="0.2">
      <c r="A158" t="s">
        <v>172</v>
      </c>
      <c r="B158" s="1">
        <v>44672</v>
      </c>
      <c r="C158" t="str">
        <f t="shared" si="4"/>
        <v>Thursday</v>
      </c>
      <c r="D158" s="2">
        <v>0.57152777777777775</v>
      </c>
      <c r="E158" t="str">
        <f t="shared" si="5"/>
        <v>morning to noon</v>
      </c>
      <c r="F158" s="7">
        <v>99</v>
      </c>
      <c r="G158" s="7">
        <f>VLOOKUP(Table2[[#This Row],[product_id]],Table3[#All],2,FALSE)</f>
        <v>51</v>
      </c>
      <c r="H158" s="7" t="b">
        <f>IF(Table2[[#This Row],[cost]]&gt;Table2[[#This Row],[revenue]],TRUE,FALSE)</f>
        <v>0</v>
      </c>
      <c r="I158" t="str">
        <f>VLOOKUP(Table2[[#This Row],[product_id]],Table3[#All],3,FALSE)</f>
        <v>Lucky Brand</v>
      </c>
      <c r="J158" t="str">
        <f>VLOOKUP(Table2[[#This Row],[product_id]],Table3[#All],5,FALSE)</f>
        <v>New Orleans LA</v>
      </c>
    </row>
    <row r="159" spans="1:10" x14ac:dyDescent="0.2">
      <c r="A159" t="s">
        <v>172</v>
      </c>
      <c r="B159" s="1">
        <v>44672</v>
      </c>
      <c r="C159" t="str">
        <f t="shared" si="4"/>
        <v>Thursday</v>
      </c>
      <c r="D159" s="2">
        <v>0.30208333333333331</v>
      </c>
      <c r="E159" t="str">
        <f t="shared" si="5"/>
        <v>morning to noon</v>
      </c>
      <c r="F159" s="7">
        <v>99</v>
      </c>
      <c r="G159" s="7">
        <f>VLOOKUP(Table2[[#This Row],[product_id]],Table3[#All],2,FALSE)</f>
        <v>51</v>
      </c>
      <c r="H159" s="7" t="b">
        <f>IF(Table2[[#This Row],[cost]]&gt;Table2[[#This Row],[revenue]],TRUE,FALSE)</f>
        <v>0</v>
      </c>
      <c r="I159" t="str">
        <f>VLOOKUP(Table2[[#This Row],[product_id]],Table3[#All],3,FALSE)</f>
        <v>Lucky Brand</v>
      </c>
      <c r="J159" t="str">
        <f>VLOOKUP(Table2[[#This Row],[product_id]],Table3[#All],5,FALSE)</f>
        <v>New Orleans LA</v>
      </c>
    </row>
    <row r="160" spans="1:10" x14ac:dyDescent="0.2">
      <c r="A160" t="s">
        <v>172</v>
      </c>
      <c r="B160" s="1">
        <v>45108</v>
      </c>
      <c r="C160" t="str">
        <f t="shared" si="4"/>
        <v>Saturday</v>
      </c>
      <c r="D160" s="2">
        <v>0.48680555555555555</v>
      </c>
      <c r="E160" t="str">
        <f t="shared" si="5"/>
        <v>night to midnight</v>
      </c>
      <c r="F160" s="7">
        <v>99</v>
      </c>
      <c r="G160" s="7">
        <f>VLOOKUP(Table2[[#This Row],[product_id]],Table3[#All],2,FALSE)</f>
        <v>51</v>
      </c>
      <c r="H160" s="7" t="b">
        <f>IF(Table2[[#This Row],[cost]]&gt;Table2[[#This Row],[revenue]],TRUE,FALSE)</f>
        <v>0</v>
      </c>
      <c r="I160" t="str">
        <f>VLOOKUP(Table2[[#This Row],[product_id]],Table3[#All],3,FALSE)</f>
        <v>Lucky Brand</v>
      </c>
      <c r="J160" t="str">
        <f>VLOOKUP(Table2[[#This Row],[product_id]],Table3[#All],5,FALSE)</f>
        <v>New Orleans LA</v>
      </c>
    </row>
    <row r="161" spans="1:10" x14ac:dyDescent="0.2">
      <c r="A161" t="s">
        <v>173</v>
      </c>
      <c r="B161" s="1">
        <v>44904</v>
      </c>
      <c r="C161" t="str">
        <f t="shared" si="4"/>
        <v>Friday</v>
      </c>
      <c r="D161" s="2">
        <v>0.88541666666666663</v>
      </c>
      <c r="E161" t="str">
        <f t="shared" si="5"/>
        <v>morning to noon</v>
      </c>
      <c r="F161" s="7">
        <v>57</v>
      </c>
      <c r="G161" s="7">
        <f>VLOOKUP(Table2[[#This Row],[product_id]],Table3[#All],2,FALSE)</f>
        <v>35</v>
      </c>
      <c r="H161" s="7" t="b">
        <f>IF(Table2[[#This Row],[cost]]&gt;Table2[[#This Row],[revenue]],TRUE,FALSE)</f>
        <v>0</v>
      </c>
      <c r="I161" t="str">
        <f>VLOOKUP(Table2[[#This Row],[product_id]],Table3[#All],3,FALSE)</f>
        <v>Anne Klein</v>
      </c>
      <c r="J161" t="str">
        <f>VLOOKUP(Table2[[#This Row],[product_id]],Table3[#All],5,FALSE)</f>
        <v>Chicago IL</v>
      </c>
    </row>
    <row r="162" spans="1:10" x14ac:dyDescent="0.2">
      <c r="A162" t="s">
        <v>173</v>
      </c>
      <c r="B162" s="1">
        <v>45034</v>
      </c>
      <c r="C162" t="str">
        <f t="shared" si="4"/>
        <v>Tuesday</v>
      </c>
      <c r="D162" s="2">
        <v>0.45763888888888887</v>
      </c>
      <c r="E162" t="str">
        <f t="shared" si="5"/>
        <v>afternoon to evening</v>
      </c>
      <c r="F162" s="7">
        <v>57</v>
      </c>
      <c r="G162" s="7">
        <f>VLOOKUP(Table2[[#This Row],[product_id]],Table3[#All],2,FALSE)</f>
        <v>35</v>
      </c>
      <c r="H162" s="7" t="b">
        <f>IF(Table2[[#This Row],[cost]]&gt;Table2[[#This Row],[revenue]],TRUE,FALSE)</f>
        <v>0</v>
      </c>
      <c r="I162" t="str">
        <f>VLOOKUP(Table2[[#This Row],[product_id]],Table3[#All],3,FALSE)</f>
        <v>Anne Klein</v>
      </c>
      <c r="J162" t="str">
        <f>VLOOKUP(Table2[[#This Row],[product_id]],Table3[#All],5,FALSE)</f>
        <v>Chicago IL</v>
      </c>
    </row>
    <row r="163" spans="1:10" x14ac:dyDescent="0.2">
      <c r="A163" t="s">
        <v>173</v>
      </c>
      <c r="B163" s="1">
        <v>43961</v>
      </c>
      <c r="C163" t="str">
        <f t="shared" si="4"/>
        <v>Sunday</v>
      </c>
      <c r="D163" s="2">
        <v>0.56736111111111109</v>
      </c>
      <c r="E163" t="str">
        <f t="shared" si="5"/>
        <v>night to midnight</v>
      </c>
      <c r="F163" s="7">
        <v>57</v>
      </c>
      <c r="G163" s="7">
        <f>VLOOKUP(Table2[[#This Row],[product_id]],Table3[#All],2,FALSE)</f>
        <v>35</v>
      </c>
      <c r="H163" s="7" t="b">
        <f>IF(Table2[[#This Row],[cost]]&gt;Table2[[#This Row],[revenue]],TRUE,FALSE)</f>
        <v>0</v>
      </c>
      <c r="I163" t="str">
        <f>VLOOKUP(Table2[[#This Row],[product_id]],Table3[#All],3,FALSE)</f>
        <v>Anne Klein</v>
      </c>
      <c r="J163" t="str">
        <f>VLOOKUP(Table2[[#This Row],[product_id]],Table3[#All],5,FALSE)</f>
        <v>Chicago IL</v>
      </c>
    </row>
    <row r="164" spans="1:10" x14ac:dyDescent="0.2">
      <c r="A164" t="s">
        <v>173</v>
      </c>
      <c r="B164" s="1">
        <v>44663</v>
      </c>
      <c r="C164" t="str">
        <f t="shared" si="4"/>
        <v>Tuesday</v>
      </c>
      <c r="D164" s="2">
        <v>0.9868055555555556</v>
      </c>
      <c r="E164" t="str">
        <f t="shared" si="5"/>
        <v>midnight to dawn</v>
      </c>
      <c r="F164" s="7">
        <v>57</v>
      </c>
      <c r="G164" s="7">
        <f>VLOOKUP(Table2[[#This Row],[product_id]],Table3[#All],2,FALSE)</f>
        <v>35</v>
      </c>
      <c r="H164" s="7" t="b">
        <f>IF(Table2[[#This Row],[cost]]&gt;Table2[[#This Row],[revenue]],TRUE,FALSE)</f>
        <v>0</v>
      </c>
      <c r="I164" t="str">
        <f>VLOOKUP(Table2[[#This Row],[product_id]],Table3[#All],3,FALSE)</f>
        <v>Anne Klein</v>
      </c>
      <c r="J164" t="str">
        <f>VLOOKUP(Table2[[#This Row],[product_id]],Table3[#All],5,FALSE)</f>
        <v>Chicago IL</v>
      </c>
    </row>
    <row r="165" spans="1:10" x14ac:dyDescent="0.2">
      <c r="A165" t="s">
        <v>173</v>
      </c>
      <c r="B165" s="1">
        <v>44982</v>
      </c>
      <c r="C165" t="str">
        <f t="shared" si="4"/>
        <v>Saturday</v>
      </c>
      <c r="D165" s="2">
        <v>0.16111111111111112</v>
      </c>
      <c r="E165" t="str">
        <f t="shared" si="5"/>
        <v>morning to noon</v>
      </c>
      <c r="F165" s="7">
        <v>57</v>
      </c>
      <c r="G165" s="7">
        <f>VLOOKUP(Table2[[#This Row],[product_id]],Table3[#All],2,FALSE)</f>
        <v>35</v>
      </c>
      <c r="H165" s="7" t="b">
        <f>IF(Table2[[#This Row],[cost]]&gt;Table2[[#This Row],[revenue]],TRUE,FALSE)</f>
        <v>0</v>
      </c>
      <c r="I165" t="str">
        <f>VLOOKUP(Table2[[#This Row],[product_id]],Table3[#All],3,FALSE)</f>
        <v>Anne Klein</v>
      </c>
      <c r="J165" t="str">
        <f>VLOOKUP(Table2[[#This Row],[product_id]],Table3[#All],5,FALSE)</f>
        <v>Chicago IL</v>
      </c>
    </row>
    <row r="166" spans="1:10" x14ac:dyDescent="0.2">
      <c r="A166" t="s">
        <v>173</v>
      </c>
      <c r="B166" s="1">
        <v>45016</v>
      </c>
      <c r="C166" t="str">
        <f t="shared" si="4"/>
        <v>Friday</v>
      </c>
      <c r="D166" s="2">
        <v>0.4777777777777778</v>
      </c>
      <c r="E166" t="str">
        <f t="shared" si="5"/>
        <v>midnight to dawn</v>
      </c>
      <c r="F166" s="7">
        <v>57</v>
      </c>
      <c r="G166" s="7">
        <f>VLOOKUP(Table2[[#This Row],[product_id]],Table3[#All],2,FALSE)</f>
        <v>35</v>
      </c>
      <c r="H166" s="7" t="b">
        <f>IF(Table2[[#This Row],[cost]]&gt;Table2[[#This Row],[revenue]],TRUE,FALSE)</f>
        <v>0</v>
      </c>
      <c r="I166" t="str">
        <f>VLOOKUP(Table2[[#This Row],[product_id]],Table3[#All],3,FALSE)</f>
        <v>Anne Klein</v>
      </c>
      <c r="J166" t="str">
        <f>VLOOKUP(Table2[[#This Row],[product_id]],Table3[#All],5,FALSE)</f>
        <v>Chicago IL</v>
      </c>
    </row>
    <row r="167" spans="1:10" x14ac:dyDescent="0.2">
      <c r="A167" t="s">
        <v>173</v>
      </c>
      <c r="B167" s="1">
        <v>44843</v>
      </c>
      <c r="C167" t="str">
        <f t="shared" si="4"/>
        <v>Sunday</v>
      </c>
      <c r="D167" s="2">
        <v>0.22361111111111109</v>
      </c>
      <c r="E167" t="str">
        <f t="shared" si="5"/>
        <v>morning to noon</v>
      </c>
      <c r="F167" s="7">
        <v>57</v>
      </c>
      <c r="G167" s="7">
        <f>VLOOKUP(Table2[[#This Row],[product_id]],Table3[#All],2,FALSE)</f>
        <v>35</v>
      </c>
      <c r="H167" s="7" t="b">
        <f>IF(Table2[[#This Row],[cost]]&gt;Table2[[#This Row],[revenue]],TRUE,FALSE)</f>
        <v>0</v>
      </c>
      <c r="I167" t="str">
        <f>VLOOKUP(Table2[[#This Row],[product_id]],Table3[#All],3,FALSE)</f>
        <v>Anne Klein</v>
      </c>
      <c r="J167" t="str">
        <f>VLOOKUP(Table2[[#This Row],[product_id]],Table3[#All],5,FALSE)</f>
        <v>Chicago IL</v>
      </c>
    </row>
    <row r="168" spans="1:10" x14ac:dyDescent="0.2">
      <c r="A168" t="s">
        <v>173</v>
      </c>
      <c r="B168" s="1">
        <v>43911</v>
      </c>
      <c r="C168" t="str">
        <f t="shared" si="4"/>
        <v>Saturday</v>
      </c>
      <c r="D168" s="2">
        <v>0.5131944444444444</v>
      </c>
      <c r="E168" t="str">
        <f t="shared" si="5"/>
        <v>morning to noon</v>
      </c>
      <c r="F168" s="7">
        <v>57</v>
      </c>
      <c r="G168" s="7">
        <f>VLOOKUP(Table2[[#This Row],[product_id]],Table3[#All],2,FALSE)</f>
        <v>35</v>
      </c>
      <c r="H168" s="7" t="b">
        <f>IF(Table2[[#This Row],[cost]]&gt;Table2[[#This Row],[revenue]],TRUE,FALSE)</f>
        <v>0</v>
      </c>
      <c r="I168" t="str">
        <f>VLOOKUP(Table2[[#This Row],[product_id]],Table3[#All],3,FALSE)</f>
        <v>Anne Klein</v>
      </c>
      <c r="J168" t="str">
        <f>VLOOKUP(Table2[[#This Row],[product_id]],Table3[#All],5,FALSE)</f>
        <v>Chicago IL</v>
      </c>
    </row>
    <row r="169" spans="1:10" x14ac:dyDescent="0.2">
      <c r="A169" t="s">
        <v>174</v>
      </c>
      <c r="B169" s="1">
        <v>44354</v>
      </c>
      <c r="C169" t="str">
        <f t="shared" si="4"/>
        <v>Monday</v>
      </c>
      <c r="D169" s="2">
        <v>0.32291666666666669</v>
      </c>
      <c r="E169" t="str">
        <f t="shared" si="5"/>
        <v>midnight to dawn</v>
      </c>
      <c r="F169" s="7">
        <v>92</v>
      </c>
      <c r="G169" s="7">
        <f>VLOOKUP(Table2[[#This Row],[product_id]],Table3[#All],2,FALSE)</f>
        <v>54</v>
      </c>
      <c r="H169" s="7" t="b">
        <f>IF(Table2[[#This Row],[cost]]&gt;Table2[[#This Row],[revenue]],TRUE,FALSE)</f>
        <v>0</v>
      </c>
      <c r="I169" t="str">
        <f>VLOOKUP(Table2[[#This Row],[product_id]],Table3[#All],3,FALSE)</f>
        <v>TEXTILE Elizabeth and James</v>
      </c>
      <c r="J169" t="str">
        <f>VLOOKUP(Table2[[#This Row],[product_id]],Table3[#All],5,FALSE)</f>
        <v>Houston TX</v>
      </c>
    </row>
    <row r="170" spans="1:10" x14ac:dyDescent="0.2">
      <c r="A170" t="s">
        <v>174</v>
      </c>
      <c r="B170" s="1">
        <v>45105</v>
      </c>
      <c r="C170" t="str">
        <f t="shared" si="4"/>
        <v>Wednesday</v>
      </c>
      <c r="D170" s="2">
        <v>0.18402777777777779</v>
      </c>
      <c r="E170" t="str">
        <f t="shared" si="5"/>
        <v>night to midnight</v>
      </c>
      <c r="F170" s="7">
        <v>92</v>
      </c>
      <c r="G170" s="7">
        <f>VLOOKUP(Table2[[#This Row],[product_id]],Table3[#All],2,FALSE)</f>
        <v>54</v>
      </c>
      <c r="H170" s="7" t="b">
        <f>IF(Table2[[#This Row],[cost]]&gt;Table2[[#This Row],[revenue]],TRUE,FALSE)</f>
        <v>0</v>
      </c>
      <c r="I170" t="str">
        <f>VLOOKUP(Table2[[#This Row],[product_id]],Table3[#All],3,FALSE)</f>
        <v>TEXTILE Elizabeth and James</v>
      </c>
      <c r="J170" t="str">
        <f>VLOOKUP(Table2[[#This Row],[product_id]],Table3[#All],5,FALSE)</f>
        <v>Houston TX</v>
      </c>
    </row>
    <row r="171" spans="1:10" x14ac:dyDescent="0.2">
      <c r="A171" t="s">
        <v>174</v>
      </c>
      <c r="B171" s="1">
        <v>44856</v>
      </c>
      <c r="C171" t="str">
        <f t="shared" si="4"/>
        <v>Saturday</v>
      </c>
      <c r="D171" s="2">
        <v>0.95763888888888893</v>
      </c>
      <c r="E171" t="str">
        <f t="shared" si="5"/>
        <v>midnight to dawn</v>
      </c>
      <c r="F171" s="7">
        <v>92</v>
      </c>
      <c r="G171" s="7">
        <f>VLOOKUP(Table2[[#This Row],[product_id]],Table3[#All],2,FALSE)</f>
        <v>54</v>
      </c>
      <c r="H171" s="7" t="b">
        <f>IF(Table2[[#This Row],[cost]]&gt;Table2[[#This Row],[revenue]],TRUE,FALSE)</f>
        <v>0</v>
      </c>
      <c r="I171" t="str">
        <f>VLOOKUP(Table2[[#This Row],[product_id]],Table3[#All],3,FALSE)</f>
        <v>TEXTILE Elizabeth and James</v>
      </c>
      <c r="J171" t="str">
        <f>VLOOKUP(Table2[[#This Row],[product_id]],Table3[#All],5,FALSE)</f>
        <v>Houston TX</v>
      </c>
    </row>
    <row r="172" spans="1:10" x14ac:dyDescent="0.2">
      <c r="A172" t="s">
        <v>174</v>
      </c>
      <c r="B172" s="1">
        <v>43807</v>
      </c>
      <c r="C172" t="str">
        <f t="shared" si="4"/>
        <v>Sunday</v>
      </c>
      <c r="D172" s="2">
        <v>3.4722222222222224E-2</v>
      </c>
      <c r="E172" t="str">
        <f t="shared" si="5"/>
        <v>midnight to dawn</v>
      </c>
      <c r="F172" s="7">
        <v>92</v>
      </c>
      <c r="G172" s="7">
        <f>VLOOKUP(Table2[[#This Row],[product_id]],Table3[#All],2,FALSE)</f>
        <v>54</v>
      </c>
      <c r="H172" s="7" t="b">
        <f>IF(Table2[[#This Row],[cost]]&gt;Table2[[#This Row],[revenue]],TRUE,FALSE)</f>
        <v>0</v>
      </c>
      <c r="I172" t="str">
        <f>VLOOKUP(Table2[[#This Row],[product_id]],Table3[#All],3,FALSE)</f>
        <v>TEXTILE Elizabeth and James</v>
      </c>
      <c r="J172" t="str">
        <f>VLOOKUP(Table2[[#This Row],[product_id]],Table3[#All],5,FALSE)</f>
        <v>Houston TX</v>
      </c>
    </row>
    <row r="173" spans="1:10" x14ac:dyDescent="0.2">
      <c r="A173" t="s">
        <v>174</v>
      </c>
      <c r="B173" s="1">
        <v>44284</v>
      </c>
      <c r="C173" t="str">
        <f t="shared" si="4"/>
        <v>Monday</v>
      </c>
      <c r="D173" s="2">
        <v>0.12013888888888889</v>
      </c>
      <c r="E173" t="str">
        <f t="shared" si="5"/>
        <v>morning to noon</v>
      </c>
      <c r="F173" s="7">
        <v>92</v>
      </c>
      <c r="G173" s="7">
        <f>VLOOKUP(Table2[[#This Row],[product_id]],Table3[#All],2,FALSE)</f>
        <v>54</v>
      </c>
      <c r="H173" s="7" t="b">
        <f>IF(Table2[[#This Row],[cost]]&gt;Table2[[#This Row],[revenue]],TRUE,FALSE)</f>
        <v>0</v>
      </c>
      <c r="I173" t="str">
        <f>VLOOKUP(Table2[[#This Row],[product_id]],Table3[#All],3,FALSE)</f>
        <v>TEXTILE Elizabeth and James</v>
      </c>
      <c r="J173" t="str">
        <f>VLOOKUP(Table2[[#This Row],[product_id]],Table3[#All],5,FALSE)</f>
        <v>Houston TX</v>
      </c>
    </row>
    <row r="174" spans="1:10" x14ac:dyDescent="0.2">
      <c r="A174" t="s">
        <v>174</v>
      </c>
      <c r="B174" s="1">
        <v>44995</v>
      </c>
      <c r="C174" t="str">
        <f t="shared" si="4"/>
        <v>Friday</v>
      </c>
      <c r="D174" s="2">
        <v>0.50138888888888888</v>
      </c>
      <c r="E174" t="str">
        <f t="shared" si="5"/>
        <v>afternoon to evening</v>
      </c>
      <c r="F174" s="7">
        <v>92</v>
      </c>
      <c r="G174" s="7">
        <f>VLOOKUP(Table2[[#This Row],[product_id]],Table3[#All],2,FALSE)</f>
        <v>54</v>
      </c>
      <c r="H174" s="7" t="b">
        <f>IF(Table2[[#This Row],[cost]]&gt;Table2[[#This Row],[revenue]],TRUE,FALSE)</f>
        <v>0</v>
      </c>
      <c r="I174" t="str">
        <f>VLOOKUP(Table2[[#This Row],[product_id]],Table3[#All],3,FALSE)</f>
        <v>TEXTILE Elizabeth and James</v>
      </c>
      <c r="J174" t="str">
        <f>VLOOKUP(Table2[[#This Row],[product_id]],Table3[#All],5,FALSE)</f>
        <v>Houston TX</v>
      </c>
    </row>
    <row r="175" spans="1:10" x14ac:dyDescent="0.2">
      <c r="A175" t="s">
        <v>174</v>
      </c>
      <c r="B175" s="1">
        <v>45006</v>
      </c>
      <c r="C175" t="str">
        <f t="shared" si="4"/>
        <v>Tuesday</v>
      </c>
      <c r="D175" s="2">
        <v>0.58888888888888891</v>
      </c>
      <c r="E175" t="str">
        <f t="shared" si="5"/>
        <v>afternoon to evening</v>
      </c>
      <c r="F175" s="7">
        <v>92</v>
      </c>
      <c r="G175" s="7">
        <f>VLOOKUP(Table2[[#This Row],[product_id]],Table3[#All],2,FALSE)</f>
        <v>54</v>
      </c>
      <c r="H175" s="7" t="b">
        <f>IF(Table2[[#This Row],[cost]]&gt;Table2[[#This Row],[revenue]],TRUE,FALSE)</f>
        <v>0</v>
      </c>
      <c r="I175" t="str">
        <f>VLOOKUP(Table2[[#This Row],[product_id]],Table3[#All],3,FALSE)</f>
        <v>TEXTILE Elizabeth and James</v>
      </c>
      <c r="J175" t="str">
        <f>VLOOKUP(Table2[[#This Row],[product_id]],Table3[#All],5,FALSE)</f>
        <v>Houston TX</v>
      </c>
    </row>
    <row r="176" spans="1:10" x14ac:dyDescent="0.2">
      <c r="A176" t="s">
        <v>175</v>
      </c>
      <c r="B176" s="1">
        <v>44728</v>
      </c>
      <c r="C176" t="str">
        <f t="shared" si="4"/>
        <v>Thursday</v>
      </c>
      <c r="D176" s="2">
        <v>0.54375000000000007</v>
      </c>
      <c r="E176" t="str">
        <f t="shared" si="5"/>
        <v>midnight to dawn</v>
      </c>
      <c r="F176" s="7">
        <v>62</v>
      </c>
      <c r="G176" s="7">
        <f>VLOOKUP(Table2[[#This Row],[product_id]],Table3[#All],2,FALSE)</f>
        <v>37</v>
      </c>
      <c r="H176" s="7" t="b">
        <f>IF(Table2[[#This Row],[cost]]&gt;Table2[[#This Row],[revenue]],TRUE,FALSE)</f>
        <v>0</v>
      </c>
      <c r="I176" t="str">
        <f>VLOOKUP(Table2[[#This Row],[product_id]],Table3[#All],3,FALSE)</f>
        <v>Kenneth Cole</v>
      </c>
      <c r="J176" t="str">
        <f>VLOOKUP(Table2[[#This Row],[product_id]],Table3[#All],5,FALSE)</f>
        <v>Port Authority of New York/New Jersey NY/NJ</v>
      </c>
    </row>
    <row r="177" spans="1:10" x14ac:dyDescent="0.2">
      <c r="A177" t="s">
        <v>175</v>
      </c>
      <c r="B177" s="1">
        <v>44855</v>
      </c>
      <c r="C177" t="str">
        <f t="shared" si="4"/>
        <v>Friday</v>
      </c>
      <c r="D177" s="2">
        <v>3.6111111111111115E-2</v>
      </c>
      <c r="E177" t="str">
        <f t="shared" si="5"/>
        <v>midnight to dawn</v>
      </c>
      <c r="F177" s="7">
        <v>62</v>
      </c>
      <c r="G177" s="7">
        <f>VLOOKUP(Table2[[#This Row],[product_id]],Table3[#All],2,FALSE)</f>
        <v>37</v>
      </c>
      <c r="H177" s="7" t="b">
        <f>IF(Table2[[#This Row],[cost]]&gt;Table2[[#This Row],[revenue]],TRUE,FALSE)</f>
        <v>0</v>
      </c>
      <c r="I177" t="str">
        <f>VLOOKUP(Table2[[#This Row],[product_id]],Table3[#All],3,FALSE)</f>
        <v>Kenneth Cole</v>
      </c>
      <c r="J177" t="str">
        <f>VLOOKUP(Table2[[#This Row],[product_id]],Table3[#All],5,FALSE)</f>
        <v>Port Authority of New York/New Jersey NY/NJ</v>
      </c>
    </row>
    <row r="178" spans="1:10" x14ac:dyDescent="0.2">
      <c r="A178" t="s">
        <v>175</v>
      </c>
      <c r="B178" s="1">
        <v>45105</v>
      </c>
      <c r="C178" t="str">
        <f t="shared" si="4"/>
        <v>Wednesday</v>
      </c>
      <c r="D178" s="2">
        <v>6.1805555555555558E-2</v>
      </c>
      <c r="E178" t="str">
        <f t="shared" si="5"/>
        <v>midnight to dawn</v>
      </c>
      <c r="F178" s="7">
        <v>62</v>
      </c>
      <c r="G178" s="7">
        <f>VLOOKUP(Table2[[#This Row],[product_id]],Table3[#All],2,FALSE)</f>
        <v>37</v>
      </c>
      <c r="H178" s="7" t="b">
        <f>IF(Table2[[#This Row],[cost]]&gt;Table2[[#This Row],[revenue]],TRUE,FALSE)</f>
        <v>0</v>
      </c>
      <c r="I178" t="str">
        <f>VLOOKUP(Table2[[#This Row],[product_id]],Table3[#All],3,FALSE)</f>
        <v>Kenneth Cole</v>
      </c>
      <c r="J178" t="str">
        <f>VLOOKUP(Table2[[#This Row],[product_id]],Table3[#All],5,FALSE)</f>
        <v>Port Authority of New York/New Jersey NY/NJ</v>
      </c>
    </row>
    <row r="179" spans="1:10" x14ac:dyDescent="0.2">
      <c r="A179" t="s">
        <v>175</v>
      </c>
      <c r="B179" s="1">
        <v>44922</v>
      </c>
      <c r="C179" t="str">
        <f t="shared" si="4"/>
        <v>Tuesday</v>
      </c>
      <c r="D179" s="2">
        <v>0.21944444444444444</v>
      </c>
      <c r="E179" t="str">
        <f t="shared" si="5"/>
        <v>afternoon to evening</v>
      </c>
      <c r="F179" s="7">
        <v>62</v>
      </c>
      <c r="G179" s="7">
        <f>VLOOKUP(Table2[[#This Row],[product_id]],Table3[#All],2,FALSE)</f>
        <v>37</v>
      </c>
      <c r="H179" s="7" t="b">
        <f>IF(Table2[[#This Row],[cost]]&gt;Table2[[#This Row],[revenue]],TRUE,FALSE)</f>
        <v>0</v>
      </c>
      <c r="I179" t="str">
        <f>VLOOKUP(Table2[[#This Row],[product_id]],Table3[#All],3,FALSE)</f>
        <v>Kenneth Cole</v>
      </c>
      <c r="J179" t="str">
        <f>VLOOKUP(Table2[[#This Row],[product_id]],Table3[#All],5,FALSE)</f>
        <v>Port Authority of New York/New Jersey NY/NJ</v>
      </c>
    </row>
    <row r="180" spans="1:10" x14ac:dyDescent="0.2">
      <c r="A180" t="s">
        <v>175</v>
      </c>
      <c r="B180" s="1">
        <v>44828</v>
      </c>
      <c r="C180" t="str">
        <f t="shared" si="4"/>
        <v>Saturday</v>
      </c>
      <c r="D180" s="2">
        <v>0.57847222222222217</v>
      </c>
      <c r="E180" t="str">
        <f t="shared" si="5"/>
        <v>night to midnight</v>
      </c>
      <c r="F180" s="7">
        <v>62</v>
      </c>
      <c r="G180" s="7">
        <f>VLOOKUP(Table2[[#This Row],[product_id]],Table3[#All],2,FALSE)</f>
        <v>37</v>
      </c>
      <c r="H180" s="7" t="b">
        <f>IF(Table2[[#This Row],[cost]]&gt;Table2[[#This Row],[revenue]],TRUE,FALSE)</f>
        <v>0</v>
      </c>
      <c r="I180" t="str">
        <f>VLOOKUP(Table2[[#This Row],[product_id]],Table3[#All],3,FALSE)</f>
        <v>Kenneth Cole</v>
      </c>
      <c r="J180" t="str">
        <f>VLOOKUP(Table2[[#This Row],[product_id]],Table3[#All],5,FALSE)</f>
        <v>Port Authority of New York/New Jersey NY/NJ</v>
      </c>
    </row>
    <row r="181" spans="1:10" x14ac:dyDescent="0.2">
      <c r="A181" t="s">
        <v>175</v>
      </c>
      <c r="B181" s="1">
        <v>44848</v>
      </c>
      <c r="C181" t="str">
        <f t="shared" si="4"/>
        <v>Friday</v>
      </c>
      <c r="D181" s="2">
        <v>0.97986111111111107</v>
      </c>
      <c r="E181" t="str">
        <f t="shared" si="5"/>
        <v>morning to noon</v>
      </c>
      <c r="F181" s="7">
        <v>62</v>
      </c>
      <c r="G181" s="7">
        <f>VLOOKUP(Table2[[#This Row],[product_id]],Table3[#All],2,FALSE)</f>
        <v>37</v>
      </c>
      <c r="H181" s="7" t="b">
        <f>IF(Table2[[#This Row],[cost]]&gt;Table2[[#This Row],[revenue]],TRUE,FALSE)</f>
        <v>0</v>
      </c>
      <c r="I181" t="str">
        <f>VLOOKUP(Table2[[#This Row],[product_id]],Table3[#All],3,FALSE)</f>
        <v>Kenneth Cole</v>
      </c>
      <c r="J181" t="str">
        <f>VLOOKUP(Table2[[#This Row],[product_id]],Table3[#All],5,FALSE)</f>
        <v>Port Authority of New York/New Jersey NY/NJ</v>
      </c>
    </row>
    <row r="182" spans="1:10" x14ac:dyDescent="0.2">
      <c r="A182" t="s">
        <v>175</v>
      </c>
      <c r="B182" s="1">
        <v>44196</v>
      </c>
      <c r="C182" t="str">
        <f t="shared" si="4"/>
        <v>Thursday</v>
      </c>
      <c r="D182" s="2">
        <v>0.3</v>
      </c>
      <c r="E182" t="str">
        <f t="shared" si="5"/>
        <v>morning to noon</v>
      </c>
      <c r="F182" s="7">
        <v>62</v>
      </c>
      <c r="G182" s="7">
        <f>VLOOKUP(Table2[[#This Row],[product_id]],Table3[#All],2,FALSE)</f>
        <v>37</v>
      </c>
      <c r="H182" s="7" t="b">
        <f>IF(Table2[[#This Row],[cost]]&gt;Table2[[#This Row],[revenue]],TRUE,FALSE)</f>
        <v>0</v>
      </c>
      <c r="I182" t="str">
        <f>VLOOKUP(Table2[[#This Row],[product_id]],Table3[#All],3,FALSE)</f>
        <v>Kenneth Cole</v>
      </c>
      <c r="J182" t="str">
        <f>VLOOKUP(Table2[[#This Row],[product_id]],Table3[#All],5,FALSE)</f>
        <v>Port Authority of New York/New Jersey NY/NJ</v>
      </c>
    </row>
    <row r="183" spans="1:10" x14ac:dyDescent="0.2">
      <c r="A183" t="s">
        <v>176</v>
      </c>
      <c r="B183" s="1">
        <v>45115</v>
      </c>
      <c r="C183" t="str">
        <f t="shared" si="4"/>
        <v>Saturday</v>
      </c>
      <c r="D183" s="2">
        <v>0.43055555555555558</v>
      </c>
      <c r="E183" t="str">
        <f t="shared" si="5"/>
        <v>midnight to dawn</v>
      </c>
      <c r="F183" s="7">
        <v>89</v>
      </c>
      <c r="G183" s="7">
        <f>VLOOKUP(Table2[[#This Row],[product_id]],Table3[#All],2,FALSE)</f>
        <v>49</v>
      </c>
      <c r="H183" s="7" t="b">
        <f>IF(Table2[[#This Row],[cost]]&gt;Table2[[#This Row],[revenue]],TRUE,FALSE)</f>
        <v>0</v>
      </c>
      <c r="I183" t="str">
        <f>VLOOKUP(Table2[[#This Row],[product_id]],Table3[#All],3,FALSE)</f>
        <v>Vince Camuto</v>
      </c>
      <c r="J183" t="str">
        <f>VLOOKUP(Table2[[#This Row],[product_id]],Table3[#All],5,FALSE)</f>
        <v>Memphis TN</v>
      </c>
    </row>
    <row r="184" spans="1:10" x14ac:dyDescent="0.2">
      <c r="A184" t="s">
        <v>176</v>
      </c>
      <c r="B184" s="1">
        <v>44538</v>
      </c>
      <c r="C184" t="str">
        <f t="shared" si="4"/>
        <v>Wednesday</v>
      </c>
      <c r="D184" s="2">
        <v>0.24861111111111112</v>
      </c>
      <c r="E184" t="str">
        <f t="shared" si="5"/>
        <v>afternoon to evening</v>
      </c>
      <c r="F184" s="7">
        <v>89</v>
      </c>
      <c r="G184" s="7">
        <f>VLOOKUP(Table2[[#This Row],[product_id]],Table3[#All],2,FALSE)</f>
        <v>49</v>
      </c>
      <c r="H184" s="7" t="b">
        <f>IF(Table2[[#This Row],[cost]]&gt;Table2[[#This Row],[revenue]],TRUE,FALSE)</f>
        <v>0</v>
      </c>
      <c r="I184" t="str">
        <f>VLOOKUP(Table2[[#This Row],[product_id]],Table3[#All],3,FALSE)</f>
        <v>Vince Camuto</v>
      </c>
      <c r="J184" t="str">
        <f>VLOOKUP(Table2[[#This Row],[product_id]],Table3[#All],5,FALSE)</f>
        <v>Memphis TN</v>
      </c>
    </row>
    <row r="185" spans="1:10" x14ac:dyDescent="0.2">
      <c r="A185" t="s">
        <v>176</v>
      </c>
      <c r="B185" s="1">
        <v>45049</v>
      </c>
      <c r="C185" t="str">
        <f t="shared" si="4"/>
        <v>Wednesday</v>
      </c>
      <c r="D185" s="2">
        <v>0.56874999999999998</v>
      </c>
      <c r="E185" t="str">
        <f t="shared" si="5"/>
        <v>morning to noon</v>
      </c>
      <c r="F185" s="7">
        <v>89</v>
      </c>
      <c r="G185" s="7">
        <f>VLOOKUP(Table2[[#This Row],[product_id]],Table3[#All],2,FALSE)</f>
        <v>49</v>
      </c>
      <c r="H185" s="7" t="b">
        <f>IF(Table2[[#This Row],[cost]]&gt;Table2[[#This Row],[revenue]],TRUE,FALSE)</f>
        <v>0</v>
      </c>
      <c r="I185" t="str">
        <f>VLOOKUP(Table2[[#This Row],[product_id]],Table3[#All],3,FALSE)</f>
        <v>Vince Camuto</v>
      </c>
      <c r="J185" t="str">
        <f>VLOOKUP(Table2[[#This Row],[product_id]],Table3[#All],5,FALSE)</f>
        <v>Memphis TN</v>
      </c>
    </row>
    <row r="186" spans="1:10" x14ac:dyDescent="0.2">
      <c r="A186" t="s">
        <v>176</v>
      </c>
      <c r="B186" s="1">
        <v>44037</v>
      </c>
      <c r="C186" t="str">
        <f t="shared" si="4"/>
        <v>Saturday</v>
      </c>
      <c r="D186" s="2">
        <v>0.50069444444444444</v>
      </c>
      <c r="E186" t="str">
        <f t="shared" si="5"/>
        <v>night to midnight</v>
      </c>
      <c r="F186" s="7">
        <v>89</v>
      </c>
      <c r="G186" s="7">
        <f>VLOOKUP(Table2[[#This Row],[product_id]],Table3[#All],2,FALSE)</f>
        <v>49</v>
      </c>
      <c r="H186" s="7" t="b">
        <f>IF(Table2[[#This Row],[cost]]&gt;Table2[[#This Row],[revenue]],TRUE,FALSE)</f>
        <v>0</v>
      </c>
      <c r="I186" t="str">
        <f>VLOOKUP(Table2[[#This Row],[product_id]],Table3[#All],3,FALSE)</f>
        <v>Vince Camuto</v>
      </c>
      <c r="J186" t="str">
        <f>VLOOKUP(Table2[[#This Row],[product_id]],Table3[#All],5,FALSE)</f>
        <v>Memphis TN</v>
      </c>
    </row>
    <row r="187" spans="1:10" x14ac:dyDescent="0.2">
      <c r="A187" t="s">
        <v>176</v>
      </c>
      <c r="B187" s="1">
        <v>44646</v>
      </c>
      <c r="C187" t="str">
        <f t="shared" si="4"/>
        <v>Saturday</v>
      </c>
      <c r="D187" s="2">
        <v>0.96875</v>
      </c>
      <c r="E187" t="str">
        <f t="shared" si="5"/>
        <v>midnight to dawn</v>
      </c>
      <c r="F187" s="7">
        <v>89</v>
      </c>
      <c r="G187" s="7">
        <f>VLOOKUP(Table2[[#This Row],[product_id]],Table3[#All],2,FALSE)</f>
        <v>49</v>
      </c>
      <c r="H187" s="7" t="b">
        <f>IF(Table2[[#This Row],[cost]]&gt;Table2[[#This Row],[revenue]],TRUE,FALSE)</f>
        <v>0</v>
      </c>
      <c r="I187" t="str">
        <f>VLOOKUP(Table2[[#This Row],[product_id]],Table3[#All],3,FALSE)</f>
        <v>Vince Camuto</v>
      </c>
      <c r="J187" t="str">
        <f>VLOOKUP(Table2[[#This Row],[product_id]],Table3[#All],5,FALSE)</f>
        <v>Memphis TN</v>
      </c>
    </row>
    <row r="188" spans="1:10" x14ac:dyDescent="0.2">
      <c r="A188" t="s">
        <v>176</v>
      </c>
      <c r="B188" s="1">
        <v>44954</v>
      </c>
      <c r="C188" t="str">
        <f t="shared" si="4"/>
        <v>Saturday</v>
      </c>
      <c r="D188" s="2">
        <v>7.013888888888889E-2</v>
      </c>
      <c r="E188" t="str">
        <f t="shared" si="5"/>
        <v>afternoon to evening</v>
      </c>
      <c r="F188" s="7">
        <v>89</v>
      </c>
      <c r="G188" s="7">
        <f>VLOOKUP(Table2[[#This Row],[product_id]],Table3[#All],2,FALSE)</f>
        <v>49</v>
      </c>
      <c r="H188" s="7" t="b">
        <f>IF(Table2[[#This Row],[cost]]&gt;Table2[[#This Row],[revenue]],TRUE,FALSE)</f>
        <v>0</v>
      </c>
      <c r="I188" t="str">
        <f>VLOOKUP(Table2[[#This Row],[product_id]],Table3[#All],3,FALSE)</f>
        <v>Vince Camuto</v>
      </c>
      <c r="J188" t="str">
        <f>VLOOKUP(Table2[[#This Row],[product_id]],Table3[#All],5,FALSE)</f>
        <v>Memphis TN</v>
      </c>
    </row>
    <row r="189" spans="1:10" x14ac:dyDescent="0.2">
      <c r="A189" t="s">
        <v>177</v>
      </c>
      <c r="B189" s="1">
        <v>44702</v>
      </c>
      <c r="C189" t="str">
        <f t="shared" si="4"/>
        <v>Saturday</v>
      </c>
      <c r="D189" s="2">
        <v>0.72638888888888886</v>
      </c>
      <c r="E189" t="str">
        <f t="shared" si="5"/>
        <v>midnight to dawn</v>
      </c>
      <c r="F189" s="7">
        <v>89</v>
      </c>
      <c r="G189" s="7">
        <f>VLOOKUP(Table2[[#This Row],[product_id]],Table3[#All],2,FALSE)</f>
        <v>46</v>
      </c>
      <c r="H189" s="7" t="b">
        <f>IF(Table2[[#This Row],[cost]]&gt;Table2[[#This Row],[revenue]],TRUE,FALSE)</f>
        <v>0</v>
      </c>
      <c r="I189" t="str">
        <f>VLOOKUP(Table2[[#This Row],[product_id]],Table3[#All],3,FALSE)</f>
        <v>D.E.P.T.</v>
      </c>
      <c r="J189" t="str">
        <f>VLOOKUP(Table2[[#This Row],[product_id]],Table3[#All],5,FALSE)</f>
        <v>Charleston SC</v>
      </c>
    </row>
    <row r="190" spans="1:10" x14ac:dyDescent="0.2">
      <c r="A190" t="s">
        <v>177</v>
      </c>
      <c r="B190" s="1">
        <v>43993</v>
      </c>
      <c r="C190" t="str">
        <f t="shared" si="4"/>
        <v>Thursday</v>
      </c>
      <c r="D190" s="2">
        <v>0.17708333333333334</v>
      </c>
      <c r="E190" t="str">
        <f t="shared" si="5"/>
        <v>night to midnight</v>
      </c>
      <c r="F190" s="7">
        <v>89</v>
      </c>
      <c r="G190" s="7">
        <f>VLOOKUP(Table2[[#This Row],[product_id]],Table3[#All],2,FALSE)</f>
        <v>46</v>
      </c>
      <c r="H190" s="7" t="b">
        <f>IF(Table2[[#This Row],[cost]]&gt;Table2[[#This Row],[revenue]],TRUE,FALSE)</f>
        <v>0</v>
      </c>
      <c r="I190" t="str">
        <f>VLOOKUP(Table2[[#This Row],[product_id]],Table3[#All],3,FALSE)</f>
        <v>D.E.P.T.</v>
      </c>
      <c r="J190" t="str">
        <f>VLOOKUP(Table2[[#This Row],[product_id]],Table3[#All],5,FALSE)</f>
        <v>Charleston SC</v>
      </c>
    </row>
    <row r="191" spans="1:10" x14ac:dyDescent="0.2">
      <c r="A191" t="s">
        <v>177</v>
      </c>
      <c r="B191" s="1">
        <v>45041</v>
      </c>
      <c r="C191" t="str">
        <f t="shared" si="4"/>
        <v>Tuesday</v>
      </c>
      <c r="D191" s="2">
        <v>0.87013888888888891</v>
      </c>
      <c r="E191" t="str">
        <f t="shared" si="5"/>
        <v>afternoon to evening</v>
      </c>
      <c r="F191" s="7">
        <v>89</v>
      </c>
      <c r="G191" s="7">
        <f>VLOOKUP(Table2[[#This Row],[product_id]],Table3[#All],2,FALSE)</f>
        <v>46</v>
      </c>
      <c r="H191" s="7" t="b">
        <f>IF(Table2[[#This Row],[cost]]&gt;Table2[[#This Row],[revenue]],TRUE,FALSE)</f>
        <v>0</v>
      </c>
      <c r="I191" t="str">
        <f>VLOOKUP(Table2[[#This Row],[product_id]],Table3[#All],3,FALSE)</f>
        <v>D.E.P.T.</v>
      </c>
      <c r="J191" t="str">
        <f>VLOOKUP(Table2[[#This Row],[product_id]],Table3[#All],5,FALSE)</f>
        <v>Charleston SC</v>
      </c>
    </row>
    <row r="192" spans="1:10" x14ac:dyDescent="0.2">
      <c r="A192" t="s">
        <v>177</v>
      </c>
      <c r="B192" s="1">
        <v>44678</v>
      </c>
      <c r="C192" t="str">
        <f t="shared" si="4"/>
        <v>Wednesday</v>
      </c>
      <c r="D192" s="2">
        <v>0.55208333333333337</v>
      </c>
      <c r="E192" t="str">
        <f t="shared" si="5"/>
        <v>morning to noon</v>
      </c>
      <c r="F192" s="7">
        <v>89</v>
      </c>
      <c r="G192" s="7">
        <f>VLOOKUP(Table2[[#This Row],[product_id]],Table3[#All],2,FALSE)</f>
        <v>46</v>
      </c>
      <c r="H192" s="7" t="b">
        <f>IF(Table2[[#This Row],[cost]]&gt;Table2[[#This Row],[revenue]],TRUE,FALSE)</f>
        <v>0</v>
      </c>
      <c r="I192" t="str">
        <f>VLOOKUP(Table2[[#This Row],[product_id]],Table3[#All],3,FALSE)</f>
        <v>D.E.P.T.</v>
      </c>
      <c r="J192" t="str">
        <f>VLOOKUP(Table2[[#This Row],[product_id]],Table3[#All],5,FALSE)</f>
        <v>Charleston SC</v>
      </c>
    </row>
    <row r="193" spans="1:10" x14ac:dyDescent="0.2">
      <c r="A193" t="s">
        <v>177</v>
      </c>
      <c r="B193" s="1">
        <v>45101</v>
      </c>
      <c r="C193" t="str">
        <f t="shared" si="4"/>
        <v>Saturday</v>
      </c>
      <c r="D193" s="2">
        <v>0.46180555555555558</v>
      </c>
      <c r="E193" t="str">
        <f t="shared" si="5"/>
        <v>morning to noon</v>
      </c>
      <c r="F193" s="7">
        <v>89</v>
      </c>
      <c r="G193" s="7">
        <f>VLOOKUP(Table2[[#This Row],[product_id]],Table3[#All],2,FALSE)</f>
        <v>46</v>
      </c>
      <c r="H193" s="7" t="b">
        <f>IF(Table2[[#This Row],[cost]]&gt;Table2[[#This Row],[revenue]],TRUE,FALSE)</f>
        <v>0</v>
      </c>
      <c r="I193" t="str">
        <f>VLOOKUP(Table2[[#This Row],[product_id]],Table3[#All],3,FALSE)</f>
        <v>D.E.P.T.</v>
      </c>
      <c r="J193" t="str">
        <f>VLOOKUP(Table2[[#This Row],[product_id]],Table3[#All],5,FALSE)</f>
        <v>Charleston SC</v>
      </c>
    </row>
    <row r="194" spans="1:10" x14ac:dyDescent="0.2">
      <c r="A194" t="s">
        <v>177</v>
      </c>
      <c r="B194" s="1">
        <v>44686</v>
      </c>
      <c r="C194" t="str">
        <f t="shared" si="4"/>
        <v>Thursday</v>
      </c>
      <c r="D194" s="2">
        <v>0.44375000000000003</v>
      </c>
      <c r="E194" t="str">
        <f t="shared" si="5"/>
        <v>morning to noon</v>
      </c>
      <c r="F194" s="7">
        <v>89</v>
      </c>
      <c r="G194" s="7">
        <f>VLOOKUP(Table2[[#This Row],[product_id]],Table3[#All],2,FALSE)</f>
        <v>46</v>
      </c>
      <c r="H194" s="7" t="b">
        <f>IF(Table2[[#This Row],[cost]]&gt;Table2[[#This Row],[revenue]],TRUE,FALSE)</f>
        <v>0</v>
      </c>
      <c r="I194" t="str">
        <f>VLOOKUP(Table2[[#This Row],[product_id]],Table3[#All],3,FALSE)</f>
        <v>D.E.P.T.</v>
      </c>
      <c r="J194" t="str">
        <f>VLOOKUP(Table2[[#This Row],[product_id]],Table3[#All],5,FALSE)</f>
        <v>Charleston SC</v>
      </c>
    </row>
    <row r="195" spans="1:10" x14ac:dyDescent="0.2">
      <c r="A195" t="s">
        <v>177</v>
      </c>
      <c r="B195" s="1">
        <v>45082</v>
      </c>
      <c r="C195" t="str">
        <f t="shared" ref="C195:C258" si="6">_xlfn.IFS(WEEKDAY(B195,2)=1,"Monday",WEEKDAY(B195,2)=2,"Tuesday",WEEKDAY(B195,2)=3,"Wednesday",WEEKDAY(B195,2)=4,"Thursday",WEEKDAY(B195,2)=5,"Friday",WEEKDAY(B195,2)=6,"Saturday",WEEKDAY(B195,2)=7,"Sunday")</f>
        <v>Monday</v>
      </c>
      <c r="D195" s="2">
        <v>0.44375000000000003</v>
      </c>
      <c r="E195" t="str">
        <f t="shared" ref="E195:E258" si="7">_xlfn.IFS(AND(D196&gt;=VALUE("00:00"),D196&lt;VALUE("6:00")),"midnight to dawn",AND(D196&gt;=VALUE("6:00"),D196&lt;VALUE("13:00")),"morning to noon",AND(D196&gt;=VALUE("13:00"),D196&lt;VALUE("20:00")),"afternoon to evening",AND(D196&gt;=VALUE("20:00"),D196&lt;VALUE("24:00")),"night to midnight")</f>
        <v>afternoon to evening</v>
      </c>
      <c r="F195" s="7">
        <v>89</v>
      </c>
      <c r="G195" s="7">
        <f>VLOOKUP(Table2[[#This Row],[product_id]],Table3[#All],2,FALSE)</f>
        <v>46</v>
      </c>
      <c r="H195" s="7" t="b">
        <f>IF(Table2[[#This Row],[cost]]&gt;Table2[[#This Row],[revenue]],TRUE,FALSE)</f>
        <v>0</v>
      </c>
      <c r="I195" t="str">
        <f>VLOOKUP(Table2[[#This Row],[product_id]],Table3[#All],3,FALSE)</f>
        <v>D.E.P.T.</v>
      </c>
      <c r="J195" t="str">
        <f>VLOOKUP(Table2[[#This Row],[product_id]],Table3[#All],5,FALSE)</f>
        <v>Charleston SC</v>
      </c>
    </row>
    <row r="196" spans="1:10" x14ac:dyDescent="0.2">
      <c r="A196" t="s">
        <v>177</v>
      </c>
      <c r="B196" s="1">
        <v>44967</v>
      </c>
      <c r="C196" t="str">
        <f t="shared" si="6"/>
        <v>Friday</v>
      </c>
      <c r="D196" s="2">
        <v>0.60902777777777783</v>
      </c>
      <c r="E196" t="str">
        <f t="shared" si="7"/>
        <v>night to midnight</v>
      </c>
      <c r="F196" s="7">
        <v>89</v>
      </c>
      <c r="G196" s="7">
        <f>VLOOKUP(Table2[[#This Row],[product_id]],Table3[#All],2,FALSE)</f>
        <v>46</v>
      </c>
      <c r="H196" s="7" t="b">
        <f>IF(Table2[[#This Row],[cost]]&gt;Table2[[#This Row],[revenue]],TRUE,FALSE)</f>
        <v>0</v>
      </c>
      <c r="I196" t="str">
        <f>VLOOKUP(Table2[[#This Row],[product_id]],Table3[#All],3,FALSE)</f>
        <v>D.E.P.T.</v>
      </c>
      <c r="J196" t="str">
        <f>VLOOKUP(Table2[[#This Row],[product_id]],Table3[#All],5,FALSE)</f>
        <v>Charleston SC</v>
      </c>
    </row>
    <row r="197" spans="1:10" x14ac:dyDescent="0.2">
      <c r="A197" t="s">
        <v>178</v>
      </c>
      <c r="B197" s="1">
        <v>44871</v>
      </c>
      <c r="C197" t="str">
        <f t="shared" si="6"/>
        <v>Sunday</v>
      </c>
      <c r="D197" s="2">
        <v>0.99722222222222223</v>
      </c>
      <c r="E197" t="str">
        <f t="shared" si="7"/>
        <v>midnight to dawn</v>
      </c>
      <c r="F197" s="7">
        <v>69</v>
      </c>
      <c r="G197" s="7">
        <f>VLOOKUP(Table2[[#This Row],[product_id]],Table3[#All],2,FALSE)</f>
        <v>41</v>
      </c>
      <c r="H197" s="7" t="b">
        <f>IF(Table2[[#This Row],[cost]]&gt;Table2[[#This Row],[revenue]],TRUE,FALSE)</f>
        <v>0</v>
      </c>
      <c r="I197" t="str">
        <f>VLOOKUP(Table2[[#This Row],[product_id]],Table3[#All],3,FALSE)</f>
        <v>Jones New York</v>
      </c>
      <c r="J197" t="str">
        <f>VLOOKUP(Table2[[#This Row],[product_id]],Table3[#All],5,FALSE)</f>
        <v>Houston TX</v>
      </c>
    </row>
    <row r="198" spans="1:10" x14ac:dyDescent="0.2">
      <c r="A198" t="s">
        <v>178</v>
      </c>
      <c r="B198" s="1">
        <v>45075</v>
      </c>
      <c r="C198" t="str">
        <f t="shared" si="6"/>
        <v>Monday</v>
      </c>
      <c r="D198" s="2">
        <v>0.12986111111111112</v>
      </c>
      <c r="E198" t="str">
        <f t="shared" si="7"/>
        <v>midnight to dawn</v>
      </c>
      <c r="F198" s="7">
        <v>69</v>
      </c>
      <c r="G198" s="7">
        <f>VLOOKUP(Table2[[#This Row],[product_id]],Table3[#All],2,FALSE)</f>
        <v>41</v>
      </c>
      <c r="H198" s="7" t="b">
        <f>IF(Table2[[#This Row],[cost]]&gt;Table2[[#This Row],[revenue]],TRUE,FALSE)</f>
        <v>0</v>
      </c>
      <c r="I198" t="str">
        <f>VLOOKUP(Table2[[#This Row],[product_id]],Table3[#All],3,FALSE)</f>
        <v>Jones New York</v>
      </c>
      <c r="J198" t="str">
        <f>VLOOKUP(Table2[[#This Row],[product_id]],Table3[#All],5,FALSE)</f>
        <v>Houston TX</v>
      </c>
    </row>
    <row r="199" spans="1:10" x14ac:dyDescent="0.2">
      <c r="A199" t="s">
        <v>178</v>
      </c>
      <c r="B199" s="1">
        <v>43791</v>
      </c>
      <c r="C199" t="str">
        <f t="shared" si="6"/>
        <v>Friday</v>
      </c>
      <c r="D199" s="2">
        <v>9.5833333333333326E-2</v>
      </c>
      <c r="E199" t="str">
        <f t="shared" si="7"/>
        <v>midnight to dawn</v>
      </c>
      <c r="F199" s="7">
        <v>69</v>
      </c>
      <c r="G199" s="7">
        <f>VLOOKUP(Table2[[#This Row],[product_id]],Table3[#All],2,FALSE)</f>
        <v>41</v>
      </c>
      <c r="H199" s="7" t="b">
        <f>IF(Table2[[#This Row],[cost]]&gt;Table2[[#This Row],[revenue]],TRUE,FALSE)</f>
        <v>0</v>
      </c>
      <c r="I199" t="str">
        <f>VLOOKUP(Table2[[#This Row],[product_id]],Table3[#All],3,FALSE)</f>
        <v>Jones New York</v>
      </c>
      <c r="J199" t="str">
        <f>VLOOKUP(Table2[[#This Row],[product_id]],Table3[#All],5,FALSE)</f>
        <v>Houston TX</v>
      </c>
    </row>
    <row r="200" spans="1:10" x14ac:dyDescent="0.2">
      <c r="A200" t="s">
        <v>179</v>
      </c>
      <c r="B200" s="1">
        <v>45050</v>
      </c>
      <c r="C200" t="str">
        <f t="shared" si="6"/>
        <v>Thursday</v>
      </c>
      <c r="D200" s="2">
        <v>0.16250000000000001</v>
      </c>
      <c r="E200" t="str">
        <f t="shared" si="7"/>
        <v>midnight to dawn</v>
      </c>
      <c r="F200" s="7">
        <v>79</v>
      </c>
      <c r="G200" s="7">
        <f>VLOOKUP(Table2[[#This Row],[product_id]],Table3[#All],2,FALSE)</f>
        <v>44</v>
      </c>
      <c r="H200" s="7" t="b">
        <f>IF(Table2[[#This Row],[cost]]&gt;Table2[[#This Row],[revenue]],TRUE,FALSE)</f>
        <v>0</v>
      </c>
      <c r="I200" t="str">
        <f>VLOOKUP(Table2[[#This Row],[product_id]],Table3[#All],3,FALSE)</f>
        <v>Jones New York</v>
      </c>
      <c r="J200" t="str">
        <f>VLOOKUP(Table2[[#This Row],[product_id]],Table3[#All],5,FALSE)</f>
        <v>Houston TX</v>
      </c>
    </row>
    <row r="201" spans="1:10" x14ac:dyDescent="0.2">
      <c r="A201" t="s">
        <v>179</v>
      </c>
      <c r="B201" s="1">
        <v>45048</v>
      </c>
      <c r="C201" t="str">
        <f t="shared" si="6"/>
        <v>Tuesday</v>
      </c>
      <c r="D201" s="2">
        <v>0.12291666666666667</v>
      </c>
      <c r="E201" t="str">
        <f t="shared" si="7"/>
        <v>midnight to dawn</v>
      </c>
      <c r="F201" s="7">
        <v>79</v>
      </c>
      <c r="G201" s="7">
        <f>VLOOKUP(Table2[[#This Row],[product_id]],Table3[#All],2,FALSE)</f>
        <v>44</v>
      </c>
      <c r="H201" s="7" t="b">
        <f>IF(Table2[[#This Row],[cost]]&gt;Table2[[#This Row],[revenue]],TRUE,FALSE)</f>
        <v>0</v>
      </c>
      <c r="I201" t="str">
        <f>VLOOKUP(Table2[[#This Row],[product_id]],Table3[#All],3,FALSE)</f>
        <v>Jones New York</v>
      </c>
      <c r="J201" t="str">
        <f>VLOOKUP(Table2[[#This Row],[product_id]],Table3[#All],5,FALSE)</f>
        <v>Houston TX</v>
      </c>
    </row>
    <row r="202" spans="1:10" x14ac:dyDescent="0.2">
      <c r="A202" t="s">
        <v>180</v>
      </c>
      <c r="B202" s="1">
        <v>44888</v>
      </c>
      <c r="C202" t="str">
        <f t="shared" si="6"/>
        <v>Wednesday</v>
      </c>
      <c r="D202" s="2">
        <v>0.24861111111111112</v>
      </c>
      <c r="E202" t="str">
        <f t="shared" si="7"/>
        <v>midnight to dawn</v>
      </c>
      <c r="F202" s="7">
        <v>79</v>
      </c>
      <c r="G202" s="7">
        <f>VLOOKUP(Table2[[#This Row],[product_id]],Table3[#All],2,FALSE)</f>
        <v>40</v>
      </c>
      <c r="H202" s="7" t="b">
        <f>IF(Table2[[#This Row],[cost]]&gt;Table2[[#This Row],[revenue]],TRUE,FALSE)</f>
        <v>0</v>
      </c>
      <c r="I202" t="str">
        <f>VLOOKUP(Table2[[#This Row],[product_id]],Table3[#All],3,FALSE)</f>
        <v>Calvin Klein</v>
      </c>
      <c r="J202" t="str">
        <f>VLOOKUP(Table2[[#This Row],[product_id]],Table3[#All],5,FALSE)</f>
        <v>Houston TX</v>
      </c>
    </row>
    <row r="203" spans="1:10" x14ac:dyDescent="0.2">
      <c r="A203" t="s">
        <v>180</v>
      </c>
      <c r="B203" s="1">
        <v>44856</v>
      </c>
      <c r="C203" t="str">
        <f t="shared" si="6"/>
        <v>Saturday</v>
      </c>
      <c r="D203" s="2">
        <v>0.20625000000000002</v>
      </c>
      <c r="E203" t="str">
        <f t="shared" si="7"/>
        <v>morning to noon</v>
      </c>
      <c r="F203" s="7">
        <v>79</v>
      </c>
      <c r="G203" s="7">
        <f>VLOOKUP(Table2[[#This Row],[product_id]],Table3[#All],2,FALSE)</f>
        <v>40</v>
      </c>
      <c r="H203" s="7" t="b">
        <f>IF(Table2[[#This Row],[cost]]&gt;Table2[[#This Row],[revenue]],TRUE,FALSE)</f>
        <v>0</v>
      </c>
      <c r="I203" t="str">
        <f>VLOOKUP(Table2[[#This Row],[product_id]],Table3[#All],3,FALSE)</f>
        <v>Calvin Klein</v>
      </c>
      <c r="J203" t="str">
        <f>VLOOKUP(Table2[[#This Row],[product_id]],Table3[#All],5,FALSE)</f>
        <v>Houston TX</v>
      </c>
    </row>
    <row r="204" spans="1:10" x14ac:dyDescent="0.2">
      <c r="A204" t="s">
        <v>180</v>
      </c>
      <c r="B204" s="1">
        <v>44802</v>
      </c>
      <c r="C204" t="str">
        <f t="shared" si="6"/>
        <v>Monday</v>
      </c>
      <c r="D204" s="2">
        <v>0.42152777777777778</v>
      </c>
      <c r="E204" t="str">
        <f t="shared" si="7"/>
        <v>morning to noon</v>
      </c>
      <c r="F204" s="7">
        <v>79</v>
      </c>
      <c r="G204" s="7">
        <f>VLOOKUP(Table2[[#This Row],[product_id]],Table3[#All],2,FALSE)</f>
        <v>40</v>
      </c>
      <c r="H204" s="7" t="b">
        <f>IF(Table2[[#This Row],[cost]]&gt;Table2[[#This Row],[revenue]],TRUE,FALSE)</f>
        <v>0</v>
      </c>
      <c r="I204" t="str">
        <f>VLOOKUP(Table2[[#This Row],[product_id]],Table3[#All],3,FALSE)</f>
        <v>Calvin Klein</v>
      </c>
      <c r="J204" t="str">
        <f>VLOOKUP(Table2[[#This Row],[product_id]],Table3[#All],5,FALSE)</f>
        <v>Houston TX</v>
      </c>
    </row>
    <row r="205" spans="1:10" x14ac:dyDescent="0.2">
      <c r="A205" t="s">
        <v>180</v>
      </c>
      <c r="B205" s="1">
        <v>44578</v>
      </c>
      <c r="C205" t="str">
        <f t="shared" si="6"/>
        <v>Monday</v>
      </c>
      <c r="D205" s="2">
        <v>0.25555555555555559</v>
      </c>
      <c r="E205" t="str">
        <f t="shared" si="7"/>
        <v>afternoon to evening</v>
      </c>
      <c r="F205" s="7">
        <v>79</v>
      </c>
      <c r="G205" s="7">
        <f>VLOOKUP(Table2[[#This Row],[product_id]],Table3[#All],2,FALSE)</f>
        <v>40</v>
      </c>
      <c r="H205" s="7" t="b">
        <f>IF(Table2[[#This Row],[cost]]&gt;Table2[[#This Row],[revenue]],TRUE,FALSE)</f>
        <v>0</v>
      </c>
      <c r="I205" t="str">
        <f>VLOOKUP(Table2[[#This Row],[product_id]],Table3[#All],3,FALSE)</f>
        <v>Calvin Klein</v>
      </c>
      <c r="J205" t="str">
        <f>VLOOKUP(Table2[[#This Row],[product_id]],Table3[#All],5,FALSE)</f>
        <v>Houston TX</v>
      </c>
    </row>
    <row r="206" spans="1:10" x14ac:dyDescent="0.2">
      <c r="A206" t="s">
        <v>180</v>
      </c>
      <c r="B206" s="1">
        <v>44750</v>
      </c>
      <c r="C206" t="str">
        <f t="shared" si="6"/>
        <v>Friday</v>
      </c>
      <c r="D206" s="2">
        <v>0.56319444444444444</v>
      </c>
      <c r="E206" t="str">
        <f t="shared" si="7"/>
        <v>midnight to dawn</v>
      </c>
      <c r="F206" s="7">
        <v>79</v>
      </c>
      <c r="G206" s="7">
        <f>VLOOKUP(Table2[[#This Row],[product_id]],Table3[#All],2,FALSE)</f>
        <v>40</v>
      </c>
      <c r="H206" s="7" t="b">
        <f>IF(Table2[[#This Row],[cost]]&gt;Table2[[#This Row],[revenue]],TRUE,FALSE)</f>
        <v>0</v>
      </c>
      <c r="I206" t="str">
        <f>VLOOKUP(Table2[[#This Row],[product_id]],Table3[#All],3,FALSE)</f>
        <v>Calvin Klein</v>
      </c>
      <c r="J206" t="str">
        <f>VLOOKUP(Table2[[#This Row],[product_id]],Table3[#All],5,FALSE)</f>
        <v>Houston TX</v>
      </c>
    </row>
    <row r="207" spans="1:10" x14ac:dyDescent="0.2">
      <c r="A207" t="s">
        <v>180</v>
      </c>
      <c r="B207" s="1">
        <v>44863</v>
      </c>
      <c r="C207" t="str">
        <f t="shared" si="6"/>
        <v>Saturday</v>
      </c>
      <c r="D207" s="2">
        <v>5.9722222222222225E-2</v>
      </c>
      <c r="E207" t="str">
        <f t="shared" si="7"/>
        <v>morning to noon</v>
      </c>
      <c r="F207" s="7">
        <v>79</v>
      </c>
      <c r="G207" s="7">
        <f>VLOOKUP(Table2[[#This Row],[product_id]],Table3[#All],2,FALSE)</f>
        <v>40</v>
      </c>
      <c r="H207" s="7" t="b">
        <f>IF(Table2[[#This Row],[cost]]&gt;Table2[[#This Row],[revenue]],TRUE,FALSE)</f>
        <v>0</v>
      </c>
      <c r="I207" t="str">
        <f>VLOOKUP(Table2[[#This Row],[product_id]],Table3[#All],3,FALSE)</f>
        <v>Calvin Klein</v>
      </c>
      <c r="J207" t="str">
        <f>VLOOKUP(Table2[[#This Row],[product_id]],Table3[#All],5,FALSE)</f>
        <v>Houston TX</v>
      </c>
    </row>
    <row r="208" spans="1:10" x14ac:dyDescent="0.2">
      <c r="A208" t="s">
        <v>181</v>
      </c>
      <c r="B208" s="1">
        <v>45004</v>
      </c>
      <c r="C208" t="str">
        <f t="shared" si="6"/>
        <v>Sunday</v>
      </c>
      <c r="D208" s="2">
        <v>0.29583333333333334</v>
      </c>
      <c r="E208" t="str">
        <f t="shared" si="7"/>
        <v>afternoon to evening</v>
      </c>
      <c r="F208" s="7">
        <v>49</v>
      </c>
      <c r="G208" s="7">
        <f>VLOOKUP(Table2[[#This Row],[product_id]],Table3[#All],2,FALSE)</f>
        <v>28</v>
      </c>
      <c r="H208" s="7" t="b">
        <f>IF(Table2[[#This Row],[cost]]&gt;Table2[[#This Row],[revenue]],TRUE,FALSE)</f>
        <v>0</v>
      </c>
      <c r="I208" t="str">
        <f>VLOOKUP(Table2[[#This Row],[product_id]],Table3[#All],3,FALSE)</f>
        <v>Chaus</v>
      </c>
      <c r="J208" t="str">
        <f>VLOOKUP(Table2[[#This Row],[product_id]],Table3[#All],5,FALSE)</f>
        <v>New Orleans LA</v>
      </c>
    </row>
    <row r="209" spans="1:10" x14ac:dyDescent="0.2">
      <c r="A209" t="s">
        <v>181</v>
      </c>
      <c r="B209" s="1">
        <v>44443</v>
      </c>
      <c r="C209" t="str">
        <f t="shared" si="6"/>
        <v>Saturday</v>
      </c>
      <c r="D209" s="2">
        <v>0.54583333333333328</v>
      </c>
      <c r="E209" t="str">
        <f t="shared" si="7"/>
        <v>morning to noon</v>
      </c>
      <c r="F209" s="7">
        <v>49</v>
      </c>
      <c r="G209" s="7">
        <f>VLOOKUP(Table2[[#This Row],[product_id]],Table3[#All],2,FALSE)</f>
        <v>28</v>
      </c>
      <c r="H209" s="7" t="b">
        <f>IF(Table2[[#This Row],[cost]]&gt;Table2[[#This Row],[revenue]],TRUE,FALSE)</f>
        <v>0</v>
      </c>
      <c r="I209" t="str">
        <f>VLOOKUP(Table2[[#This Row],[product_id]],Table3[#All],3,FALSE)</f>
        <v>Chaus</v>
      </c>
      <c r="J209" t="str">
        <f>VLOOKUP(Table2[[#This Row],[product_id]],Table3[#All],5,FALSE)</f>
        <v>New Orleans LA</v>
      </c>
    </row>
    <row r="210" spans="1:10" x14ac:dyDescent="0.2">
      <c r="A210" t="s">
        <v>181</v>
      </c>
      <c r="B210" s="1">
        <v>44891</v>
      </c>
      <c r="C210" t="str">
        <f t="shared" si="6"/>
        <v>Saturday</v>
      </c>
      <c r="D210" s="2">
        <v>0.3840277777777778</v>
      </c>
      <c r="E210" t="str">
        <f t="shared" si="7"/>
        <v>midnight to dawn</v>
      </c>
      <c r="F210" s="7">
        <v>49</v>
      </c>
      <c r="G210" s="7">
        <f>VLOOKUP(Table2[[#This Row],[product_id]],Table3[#All],2,FALSE)</f>
        <v>28</v>
      </c>
      <c r="H210" s="7" t="b">
        <f>IF(Table2[[#This Row],[cost]]&gt;Table2[[#This Row],[revenue]],TRUE,FALSE)</f>
        <v>0</v>
      </c>
      <c r="I210" t="str">
        <f>VLOOKUP(Table2[[#This Row],[product_id]],Table3[#All],3,FALSE)</f>
        <v>Chaus</v>
      </c>
      <c r="J210" t="str">
        <f>VLOOKUP(Table2[[#This Row],[product_id]],Table3[#All],5,FALSE)</f>
        <v>New Orleans LA</v>
      </c>
    </row>
    <row r="211" spans="1:10" x14ac:dyDescent="0.2">
      <c r="A211" t="s">
        <v>182</v>
      </c>
      <c r="B211" s="1">
        <v>44624</v>
      </c>
      <c r="C211" t="str">
        <f t="shared" si="6"/>
        <v>Friday</v>
      </c>
      <c r="D211" s="2">
        <v>0.12152777777777778</v>
      </c>
      <c r="E211" t="str">
        <f t="shared" si="7"/>
        <v>afternoon to evening</v>
      </c>
      <c r="F211" s="7">
        <v>89</v>
      </c>
      <c r="G211" s="7">
        <f>VLOOKUP(Table2[[#This Row],[product_id]],Table3[#All],2,FALSE)</f>
        <v>53</v>
      </c>
      <c r="H211" s="7" t="b">
        <f>IF(Table2[[#This Row],[cost]]&gt;Table2[[#This Row],[revenue]],TRUE,FALSE)</f>
        <v>0</v>
      </c>
      <c r="I211" t="str">
        <f>VLOOKUP(Table2[[#This Row],[product_id]],Table3[#All],3,FALSE)</f>
        <v>Anne Klein</v>
      </c>
      <c r="J211" t="str">
        <f>VLOOKUP(Table2[[#This Row],[product_id]],Table3[#All],5,FALSE)</f>
        <v>Chicago IL</v>
      </c>
    </row>
    <row r="212" spans="1:10" x14ac:dyDescent="0.2">
      <c r="A212" t="s">
        <v>182</v>
      </c>
      <c r="B212" s="1">
        <v>45109</v>
      </c>
      <c r="C212" t="str">
        <f t="shared" si="6"/>
        <v>Sunday</v>
      </c>
      <c r="D212" s="2">
        <v>0.63402777777777775</v>
      </c>
      <c r="E212" t="str">
        <f t="shared" si="7"/>
        <v>midnight to dawn</v>
      </c>
      <c r="F212" s="7">
        <v>89</v>
      </c>
      <c r="G212" s="7">
        <f>VLOOKUP(Table2[[#This Row],[product_id]],Table3[#All],2,FALSE)</f>
        <v>53</v>
      </c>
      <c r="H212" s="7" t="b">
        <f>IF(Table2[[#This Row],[cost]]&gt;Table2[[#This Row],[revenue]],TRUE,FALSE)</f>
        <v>0</v>
      </c>
      <c r="I212" t="str">
        <f>VLOOKUP(Table2[[#This Row],[product_id]],Table3[#All],3,FALSE)</f>
        <v>Anne Klein</v>
      </c>
      <c r="J212" t="str">
        <f>VLOOKUP(Table2[[#This Row],[product_id]],Table3[#All],5,FALSE)</f>
        <v>Chicago IL</v>
      </c>
    </row>
    <row r="213" spans="1:10" x14ac:dyDescent="0.2">
      <c r="A213" t="s">
        <v>182</v>
      </c>
      <c r="B213" s="1">
        <v>44655</v>
      </c>
      <c r="C213" t="str">
        <f t="shared" si="6"/>
        <v>Monday</v>
      </c>
      <c r="D213" s="2">
        <v>0.21388888888888891</v>
      </c>
      <c r="E213" t="str">
        <f t="shared" si="7"/>
        <v>morning to noon</v>
      </c>
      <c r="F213" s="7">
        <v>89</v>
      </c>
      <c r="G213" s="7">
        <f>VLOOKUP(Table2[[#This Row],[product_id]],Table3[#All],2,FALSE)</f>
        <v>53</v>
      </c>
      <c r="H213" s="7" t="b">
        <f>IF(Table2[[#This Row],[cost]]&gt;Table2[[#This Row],[revenue]],TRUE,FALSE)</f>
        <v>0</v>
      </c>
      <c r="I213" t="str">
        <f>VLOOKUP(Table2[[#This Row],[product_id]],Table3[#All],3,FALSE)</f>
        <v>Anne Klein</v>
      </c>
      <c r="J213" t="str">
        <f>VLOOKUP(Table2[[#This Row],[product_id]],Table3[#All],5,FALSE)</f>
        <v>Chicago IL</v>
      </c>
    </row>
    <row r="214" spans="1:10" x14ac:dyDescent="0.2">
      <c r="A214" t="s">
        <v>183</v>
      </c>
      <c r="B214" s="1">
        <v>45041</v>
      </c>
      <c r="C214" t="str">
        <f t="shared" si="6"/>
        <v>Tuesday</v>
      </c>
      <c r="D214" s="2">
        <v>0.39652777777777781</v>
      </c>
      <c r="E214" t="str">
        <f t="shared" si="7"/>
        <v>midnight to dawn</v>
      </c>
      <c r="F214" s="7">
        <v>10</v>
      </c>
      <c r="G214" s="7">
        <f>VLOOKUP(Table2[[#This Row],[product_id]],Table3[#All],2,FALSE)</f>
        <v>65</v>
      </c>
      <c r="H214" s="7" t="b">
        <f>IF(Table2[[#This Row],[cost]]&gt;Table2[[#This Row],[revenue]],TRUE,FALSE)</f>
        <v>1</v>
      </c>
      <c r="I214" t="str">
        <f>VLOOKUP(Table2[[#This Row],[product_id]],Table3[#All],3,FALSE)</f>
        <v>Splendid</v>
      </c>
      <c r="J214" t="str">
        <f>VLOOKUP(Table2[[#This Row],[product_id]],Table3[#All],5,FALSE)</f>
        <v>Savannah GA</v>
      </c>
    </row>
    <row r="215" spans="1:10" x14ac:dyDescent="0.2">
      <c r="A215" t="s">
        <v>183</v>
      </c>
      <c r="B215" s="1">
        <v>44538</v>
      </c>
      <c r="C215" t="str">
        <f t="shared" si="6"/>
        <v>Wednesday</v>
      </c>
      <c r="D215" s="2">
        <v>0.20138888888888887</v>
      </c>
      <c r="E215" t="str">
        <f t="shared" si="7"/>
        <v>afternoon to evening</v>
      </c>
      <c r="F215" s="7">
        <v>10</v>
      </c>
      <c r="G215" s="7">
        <f>VLOOKUP(Table2[[#This Row],[product_id]],Table3[#All],2,FALSE)</f>
        <v>65</v>
      </c>
      <c r="H215" s="7" t="b">
        <f>IF(Table2[[#This Row],[cost]]&gt;Table2[[#This Row],[revenue]],TRUE,FALSE)</f>
        <v>1</v>
      </c>
      <c r="I215" t="str">
        <f>VLOOKUP(Table2[[#This Row],[product_id]],Table3[#All],3,FALSE)</f>
        <v>Splendid</v>
      </c>
      <c r="J215" t="str">
        <f>VLOOKUP(Table2[[#This Row],[product_id]],Table3[#All],5,FALSE)</f>
        <v>Savannah GA</v>
      </c>
    </row>
    <row r="216" spans="1:10" x14ac:dyDescent="0.2">
      <c r="A216" t="s">
        <v>183</v>
      </c>
      <c r="B216" s="1">
        <v>44490</v>
      </c>
      <c r="C216" t="str">
        <f t="shared" si="6"/>
        <v>Thursday</v>
      </c>
      <c r="D216" s="2">
        <v>0.65763888888888888</v>
      </c>
      <c r="E216" t="str">
        <f t="shared" si="7"/>
        <v>afternoon to evening</v>
      </c>
      <c r="F216" s="7">
        <v>10</v>
      </c>
      <c r="G216" s="7">
        <f>VLOOKUP(Table2[[#This Row],[product_id]],Table3[#All],2,FALSE)</f>
        <v>65</v>
      </c>
      <c r="H216" s="7" t="b">
        <f>IF(Table2[[#This Row],[cost]]&gt;Table2[[#This Row],[revenue]],TRUE,FALSE)</f>
        <v>1</v>
      </c>
      <c r="I216" t="str">
        <f>VLOOKUP(Table2[[#This Row],[product_id]],Table3[#All],3,FALSE)</f>
        <v>Splendid</v>
      </c>
      <c r="J216" t="str">
        <f>VLOOKUP(Table2[[#This Row],[product_id]],Table3[#All],5,FALSE)</f>
        <v>Savannah GA</v>
      </c>
    </row>
    <row r="217" spans="1:10" x14ac:dyDescent="0.2">
      <c r="A217" t="s">
        <v>183</v>
      </c>
      <c r="B217" s="1">
        <v>44455</v>
      </c>
      <c r="C217" t="str">
        <f t="shared" si="6"/>
        <v>Thursday</v>
      </c>
      <c r="D217" s="2">
        <v>0.57986111111111105</v>
      </c>
      <c r="E217" t="str">
        <f t="shared" si="7"/>
        <v>morning to noon</v>
      </c>
      <c r="F217" s="7">
        <v>10</v>
      </c>
      <c r="G217" s="7">
        <f>VLOOKUP(Table2[[#This Row],[product_id]],Table3[#All],2,FALSE)</f>
        <v>65</v>
      </c>
      <c r="H217" s="7" t="b">
        <f>IF(Table2[[#This Row],[cost]]&gt;Table2[[#This Row],[revenue]],TRUE,FALSE)</f>
        <v>1</v>
      </c>
      <c r="I217" t="str">
        <f>VLOOKUP(Table2[[#This Row],[product_id]],Table3[#All],3,FALSE)</f>
        <v>Splendid</v>
      </c>
      <c r="J217" t="str">
        <f>VLOOKUP(Table2[[#This Row],[product_id]],Table3[#All],5,FALSE)</f>
        <v>Savannah GA</v>
      </c>
    </row>
    <row r="218" spans="1:10" x14ac:dyDescent="0.2">
      <c r="A218" t="s">
        <v>183</v>
      </c>
      <c r="B218" s="1">
        <v>44383</v>
      </c>
      <c r="C218" t="str">
        <f t="shared" si="6"/>
        <v>Tuesday</v>
      </c>
      <c r="D218" s="2">
        <v>0.3125</v>
      </c>
      <c r="E218" t="str">
        <f t="shared" si="7"/>
        <v>morning to noon</v>
      </c>
      <c r="F218" s="7">
        <v>10</v>
      </c>
      <c r="G218" s="7">
        <f>VLOOKUP(Table2[[#This Row],[product_id]],Table3[#All],2,FALSE)</f>
        <v>65</v>
      </c>
      <c r="H218" s="7" t="b">
        <f>IF(Table2[[#This Row],[cost]]&gt;Table2[[#This Row],[revenue]],TRUE,FALSE)</f>
        <v>1</v>
      </c>
      <c r="I218" t="str">
        <f>VLOOKUP(Table2[[#This Row],[product_id]],Table3[#All],3,FALSE)</f>
        <v>Splendid</v>
      </c>
      <c r="J218" t="str">
        <f>VLOOKUP(Table2[[#This Row],[product_id]],Table3[#All],5,FALSE)</f>
        <v>Savannah GA</v>
      </c>
    </row>
    <row r="219" spans="1:10" x14ac:dyDescent="0.2">
      <c r="A219" t="s">
        <v>183</v>
      </c>
      <c r="B219" s="1">
        <v>44843</v>
      </c>
      <c r="C219" t="str">
        <f t="shared" si="6"/>
        <v>Sunday</v>
      </c>
      <c r="D219" s="2">
        <v>0.3520833333333333</v>
      </c>
      <c r="E219" t="str">
        <f t="shared" si="7"/>
        <v>night to midnight</v>
      </c>
      <c r="F219" s="7">
        <v>10</v>
      </c>
      <c r="G219" s="7">
        <f>VLOOKUP(Table2[[#This Row],[product_id]],Table3[#All],2,FALSE)</f>
        <v>65</v>
      </c>
      <c r="H219" s="7" t="b">
        <f>IF(Table2[[#This Row],[cost]]&gt;Table2[[#This Row],[revenue]],TRUE,FALSE)</f>
        <v>1</v>
      </c>
      <c r="I219" t="str">
        <f>VLOOKUP(Table2[[#This Row],[product_id]],Table3[#All],3,FALSE)</f>
        <v>Splendid</v>
      </c>
      <c r="J219" t="str">
        <f>VLOOKUP(Table2[[#This Row],[product_id]],Table3[#All],5,FALSE)</f>
        <v>Savannah GA</v>
      </c>
    </row>
    <row r="220" spans="1:10" x14ac:dyDescent="0.2">
      <c r="A220" t="s">
        <v>183</v>
      </c>
      <c r="B220" s="1">
        <v>43905</v>
      </c>
      <c r="C220" t="str">
        <f t="shared" si="6"/>
        <v>Sunday</v>
      </c>
      <c r="D220" s="2">
        <v>0.98819444444444438</v>
      </c>
      <c r="E220" t="str">
        <f t="shared" si="7"/>
        <v>afternoon to evening</v>
      </c>
      <c r="F220" s="7">
        <v>10</v>
      </c>
      <c r="G220" s="7">
        <f>VLOOKUP(Table2[[#This Row],[product_id]],Table3[#All],2,FALSE)</f>
        <v>65</v>
      </c>
      <c r="H220" s="7" t="b">
        <f>IF(Table2[[#This Row],[cost]]&gt;Table2[[#This Row],[revenue]],TRUE,FALSE)</f>
        <v>1</v>
      </c>
      <c r="I220" t="str">
        <f>VLOOKUP(Table2[[#This Row],[product_id]],Table3[#All],3,FALSE)</f>
        <v>Splendid</v>
      </c>
      <c r="J220" t="str">
        <f>VLOOKUP(Table2[[#This Row],[product_id]],Table3[#All],5,FALSE)</f>
        <v>Savannah GA</v>
      </c>
    </row>
    <row r="221" spans="1:10" x14ac:dyDescent="0.2">
      <c r="A221" t="s">
        <v>183</v>
      </c>
      <c r="B221" s="1">
        <v>45102</v>
      </c>
      <c r="C221" t="str">
        <f t="shared" si="6"/>
        <v>Sunday</v>
      </c>
      <c r="D221" s="2">
        <v>0.62222222222222223</v>
      </c>
      <c r="E221" t="str">
        <f t="shared" si="7"/>
        <v>afternoon to evening</v>
      </c>
      <c r="F221" s="7">
        <v>10</v>
      </c>
      <c r="G221" s="7">
        <f>VLOOKUP(Table2[[#This Row],[product_id]],Table3[#All],2,FALSE)</f>
        <v>65</v>
      </c>
      <c r="H221" s="7" t="b">
        <f>IF(Table2[[#This Row],[cost]]&gt;Table2[[#This Row],[revenue]],TRUE,FALSE)</f>
        <v>1</v>
      </c>
      <c r="I221" t="str">
        <f>VLOOKUP(Table2[[#This Row],[product_id]],Table3[#All],3,FALSE)</f>
        <v>Splendid</v>
      </c>
      <c r="J221" t="str">
        <f>VLOOKUP(Table2[[#This Row],[product_id]],Table3[#All],5,FALSE)</f>
        <v>Savannah GA</v>
      </c>
    </row>
    <row r="222" spans="1:10" x14ac:dyDescent="0.2">
      <c r="A222" t="s">
        <v>184</v>
      </c>
      <c r="B222" s="1">
        <v>45036</v>
      </c>
      <c r="C222" t="str">
        <f t="shared" si="6"/>
        <v>Thursday</v>
      </c>
      <c r="D222" s="2">
        <v>0.59930555555555554</v>
      </c>
      <c r="E222" t="str">
        <f t="shared" si="7"/>
        <v>midnight to dawn</v>
      </c>
      <c r="F222" s="7">
        <v>99</v>
      </c>
      <c r="G222" s="7">
        <f>VLOOKUP(Table2[[#This Row],[product_id]],Table3[#All],2,FALSE)</f>
        <v>51</v>
      </c>
      <c r="H222" s="7" t="b">
        <f>IF(Table2[[#This Row],[cost]]&gt;Table2[[#This Row],[revenue]],TRUE,FALSE)</f>
        <v>0</v>
      </c>
      <c r="I222" t="str">
        <f>VLOOKUP(Table2[[#This Row],[product_id]],Table3[#All],3,FALSE)</f>
        <v>Lucky Brand</v>
      </c>
      <c r="J222" t="str">
        <f>VLOOKUP(Table2[[#This Row],[product_id]],Table3[#All],5,FALSE)</f>
        <v>New Orleans LA</v>
      </c>
    </row>
    <row r="223" spans="1:10" x14ac:dyDescent="0.2">
      <c r="A223" t="s">
        <v>184</v>
      </c>
      <c r="B223" s="1">
        <v>44571</v>
      </c>
      <c r="C223" t="str">
        <f t="shared" si="6"/>
        <v>Monday</v>
      </c>
      <c r="D223" s="2">
        <v>7.4305555555555555E-2</v>
      </c>
      <c r="E223" t="str">
        <f t="shared" si="7"/>
        <v>afternoon to evening</v>
      </c>
      <c r="F223" s="7">
        <v>99</v>
      </c>
      <c r="G223" s="7">
        <f>VLOOKUP(Table2[[#This Row],[product_id]],Table3[#All],2,FALSE)</f>
        <v>51</v>
      </c>
      <c r="H223" s="7" t="b">
        <f>IF(Table2[[#This Row],[cost]]&gt;Table2[[#This Row],[revenue]],TRUE,FALSE)</f>
        <v>0</v>
      </c>
      <c r="I223" t="str">
        <f>VLOOKUP(Table2[[#This Row],[product_id]],Table3[#All],3,FALSE)</f>
        <v>Lucky Brand</v>
      </c>
      <c r="J223" t="str">
        <f>VLOOKUP(Table2[[#This Row],[product_id]],Table3[#All],5,FALSE)</f>
        <v>New Orleans LA</v>
      </c>
    </row>
    <row r="224" spans="1:10" x14ac:dyDescent="0.2">
      <c r="A224" t="s">
        <v>184</v>
      </c>
      <c r="B224" s="1">
        <v>44782</v>
      </c>
      <c r="C224" t="str">
        <f t="shared" si="6"/>
        <v>Tuesday</v>
      </c>
      <c r="D224" s="2">
        <v>0.69513888888888886</v>
      </c>
      <c r="E224" t="str">
        <f t="shared" si="7"/>
        <v>midnight to dawn</v>
      </c>
      <c r="F224" s="7">
        <v>99</v>
      </c>
      <c r="G224" s="7">
        <f>VLOOKUP(Table2[[#This Row],[product_id]],Table3[#All],2,FALSE)</f>
        <v>51</v>
      </c>
      <c r="H224" s="7" t="b">
        <f>IF(Table2[[#This Row],[cost]]&gt;Table2[[#This Row],[revenue]],TRUE,FALSE)</f>
        <v>0</v>
      </c>
      <c r="I224" t="str">
        <f>VLOOKUP(Table2[[#This Row],[product_id]],Table3[#All],3,FALSE)</f>
        <v>Lucky Brand</v>
      </c>
      <c r="J224" t="str">
        <f>VLOOKUP(Table2[[#This Row],[product_id]],Table3[#All],5,FALSE)</f>
        <v>New Orleans LA</v>
      </c>
    </row>
    <row r="225" spans="1:10" x14ac:dyDescent="0.2">
      <c r="A225" t="s">
        <v>184</v>
      </c>
      <c r="B225" s="1">
        <v>44185</v>
      </c>
      <c r="C225" t="str">
        <f t="shared" si="6"/>
        <v>Sunday</v>
      </c>
      <c r="D225" s="2">
        <v>0.13055555555555556</v>
      </c>
      <c r="E225" t="str">
        <f t="shared" si="7"/>
        <v>morning to noon</v>
      </c>
      <c r="F225" s="7">
        <v>99</v>
      </c>
      <c r="G225" s="7">
        <f>VLOOKUP(Table2[[#This Row],[product_id]],Table3[#All],2,FALSE)</f>
        <v>51</v>
      </c>
      <c r="H225" s="7" t="b">
        <f>IF(Table2[[#This Row],[cost]]&gt;Table2[[#This Row],[revenue]],TRUE,FALSE)</f>
        <v>0</v>
      </c>
      <c r="I225" t="str">
        <f>VLOOKUP(Table2[[#This Row],[product_id]],Table3[#All],3,FALSE)</f>
        <v>Lucky Brand</v>
      </c>
      <c r="J225" t="str">
        <f>VLOOKUP(Table2[[#This Row],[product_id]],Table3[#All],5,FALSE)</f>
        <v>New Orleans LA</v>
      </c>
    </row>
    <row r="226" spans="1:10" x14ac:dyDescent="0.2">
      <c r="A226" t="s">
        <v>184</v>
      </c>
      <c r="B226" s="1">
        <v>44092</v>
      </c>
      <c r="C226" t="str">
        <f t="shared" si="6"/>
        <v>Friday</v>
      </c>
      <c r="D226" s="2">
        <v>0.46458333333333335</v>
      </c>
      <c r="E226" t="str">
        <f t="shared" si="7"/>
        <v>midnight to dawn</v>
      </c>
      <c r="F226" s="7">
        <v>99</v>
      </c>
      <c r="G226" s="7">
        <f>VLOOKUP(Table2[[#This Row],[product_id]],Table3[#All],2,FALSE)</f>
        <v>51</v>
      </c>
      <c r="H226" s="7" t="b">
        <f>IF(Table2[[#This Row],[cost]]&gt;Table2[[#This Row],[revenue]],TRUE,FALSE)</f>
        <v>0</v>
      </c>
      <c r="I226" t="str">
        <f>VLOOKUP(Table2[[#This Row],[product_id]],Table3[#All],3,FALSE)</f>
        <v>Lucky Brand</v>
      </c>
      <c r="J226" t="str">
        <f>VLOOKUP(Table2[[#This Row],[product_id]],Table3[#All],5,FALSE)</f>
        <v>New Orleans LA</v>
      </c>
    </row>
    <row r="227" spans="1:10" x14ac:dyDescent="0.2">
      <c r="A227" t="s">
        <v>184</v>
      </c>
      <c r="B227" s="1">
        <v>45035</v>
      </c>
      <c r="C227" t="str">
        <f t="shared" si="6"/>
        <v>Wednesday</v>
      </c>
      <c r="D227" s="2">
        <v>0.10347222222222223</v>
      </c>
      <c r="E227" t="str">
        <f t="shared" si="7"/>
        <v>midnight to dawn</v>
      </c>
      <c r="F227" s="7">
        <v>99</v>
      </c>
      <c r="G227" s="7">
        <f>VLOOKUP(Table2[[#This Row],[product_id]],Table3[#All],2,FALSE)</f>
        <v>51</v>
      </c>
      <c r="H227" s="7" t="b">
        <f>IF(Table2[[#This Row],[cost]]&gt;Table2[[#This Row],[revenue]],TRUE,FALSE)</f>
        <v>0</v>
      </c>
      <c r="I227" t="str">
        <f>VLOOKUP(Table2[[#This Row],[product_id]],Table3[#All],3,FALSE)</f>
        <v>Lucky Brand</v>
      </c>
      <c r="J227" t="str">
        <f>VLOOKUP(Table2[[#This Row],[product_id]],Table3[#All],5,FALSE)</f>
        <v>New Orleans LA</v>
      </c>
    </row>
    <row r="228" spans="1:10" x14ac:dyDescent="0.2">
      <c r="A228" t="s">
        <v>185</v>
      </c>
      <c r="B228" s="1">
        <v>44725</v>
      </c>
      <c r="C228" t="str">
        <f t="shared" si="6"/>
        <v>Monday</v>
      </c>
      <c r="D228" s="2">
        <v>0.10694444444444444</v>
      </c>
      <c r="E228" t="str">
        <f t="shared" si="7"/>
        <v>morning to noon</v>
      </c>
      <c r="F228" s="7">
        <v>44</v>
      </c>
      <c r="G228" s="7">
        <f>VLOOKUP(Table2[[#This Row],[product_id]],Table3[#All],2,FALSE)</f>
        <v>26</v>
      </c>
      <c r="H228" s="7" t="b">
        <f>IF(Table2[[#This Row],[cost]]&gt;Table2[[#This Row],[revenue]],TRUE,FALSE)</f>
        <v>0</v>
      </c>
      <c r="I228" t="str">
        <f>VLOOKUP(Table2[[#This Row],[product_id]],Table3[#All],3,FALSE)</f>
        <v>Seven7</v>
      </c>
      <c r="J228" t="str">
        <f>VLOOKUP(Table2[[#This Row],[product_id]],Table3[#All],5,FALSE)</f>
        <v>Memphis TN</v>
      </c>
    </row>
    <row r="229" spans="1:10" x14ac:dyDescent="0.2">
      <c r="A229" t="s">
        <v>185</v>
      </c>
      <c r="B229" s="1">
        <v>44928</v>
      </c>
      <c r="C229" t="str">
        <f t="shared" si="6"/>
        <v>Monday</v>
      </c>
      <c r="D229" s="2">
        <v>0.31736111111111115</v>
      </c>
      <c r="E229" t="str">
        <f t="shared" si="7"/>
        <v>afternoon to evening</v>
      </c>
      <c r="F229" s="7">
        <v>44</v>
      </c>
      <c r="G229" s="7">
        <f>VLOOKUP(Table2[[#This Row],[product_id]],Table3[#All],2,FALSE)</f>
        <v>26</v>
      </c>
      <c r="H229" s="7" t="b">
        <f>IF(Table2[[#This Row],[cost]]&gt;Table2[[#This Row],[revenue]],TRUE,FALSE)</f>
        <v>0</v>
      </c>
      <c r="I229" t="str">
        <f>VLOOKUP(Table2[[#This Row],[product_id]],Table3[#All],3,FALSE)</f>
        <v>Seven7</v>
      </c>
      <c r="J229" t="str">
        <f>VLOOKUP(Table2[[#This Row],[product_id]],Table3[#All],5,FALSE)</f>
        <v>Memphis TN</v>
      </c>
    </row>
    <row r="230" spans="1:10" x14ac:dyDescent="0.2">
      <c r="A230" t="s">
        <v>185</v>
      </c>
      <c r="B230" s="1">
        <v>44966</v>
      </c>
      <c r="C230" t="str">
        <f t="shared" si="6"/>
        <v>Thursday</v>
      </c>
      <c r="D230" s="2">
        <v>0.6069444444444444</v>
      </c>
      <c r="E230" t="str">
        <f t="shared" si="7"/>
        <v>night to midnight</v>
      </c>
      <c r="F230" s="7">
        <v>44</v>
      </c>
      <c r="G230" s="7">
        <f>VLOOKUP(Table2[[#This Row],[product_id]],Table3[#All],2,FALSE)</f>
        <v>26</v>
      </c>
      <c r="H230" s="7" t="b">
        <f>IF(Table2[[#This Row],[cost]]&gt;Table2[[#This Row],[revenue]],TRUE,FALSE)</f>
        <v>0</v>
      </c>
      <c r="I230" t="str">
        <f>VLOOKUP(Table2[[#This Row],[product_id]],Table3[#All],3,FALSE)</f>
        <v>Seven7</v>
      </c>
      <c r="J230" t="str">
        <f>VLOOKUP(Table2[[#This Row],[product_id]],Table3[#All],5,FALSE)</f>
        <v>Memphis TN</v>
      </c>
    </row>
    <row r="231" spans="1:10" x14ac:dyDescent="0.2">
      <c r="A231" t="s">
        <v>185</v>
      </c>
      <c r="B231" s="1">
        <v>44868</v>
      </c>
      <c r="C231" t="str">
        <f t="shared" si="6"/>
        <v>Thursday</v>
      </c>
      <c r="D231" s="2">
        <v>0.89166666666666661</v>
      </c>
      <c r="E231" t="str">
        <f t="shared" si="7"/>
        <v>midnight to dawn</v>
      </c>
      <c r="F231" s="7">
        <v>44</v>
      </c>
      <c r="G231" s="7">
        <f>VLOOKUP(Table2[[#This Row],[product_id]],Table3[#All],2,FALSE)</f>
        <v>26</v>
      </c>
      <c r="H231" s="7" t="b">
        <f>IF(Table2[[#This Row],[cost]]&gt;Table2[[#This Row],[revenue]],TRUE,FALSE)</f>
        <v>0</v>
      </c>
      <c r="I231" t="str">
        <f>VLOOKUP(Table2[[#This Row],[product_id]],Table3[#All],3,FALSE)</f>
        <v>Seven7</v>
      </c>
      <c r="J231" t="str">
        <f>VLOOKUP(Table2[[#This Row],[product_id]],Table3[#All],5,FALSE)</f>
        <v>Memphis TN</v>
      </c>
    </row>
    <row r="232" spans="1:10" x14ac:dyDescent="0.2">
      <c r="A232" t="s">
        <v>185</v>
      </c>
      <c r="B232" s="1">
        <v>45011</v>
      </c>
      <c r="C232" t="str">
        <f t="shared" si="6"/>
        <v>Sunday</v>
      </c>
      <c r="D232" s="2">
        <v>0.15763888888888888</v>
      </c>
      <c r="E232" t="str">
        <f t="shared" si="7"/>
        <v>morning to noon</v>
      </c>
      <c r="F232" s="7">
        <v>44</v>
      </c>
      <c r="G232" s="7">
        <f>VLOOKUP(Table2[[#This Row],[product_id]],Table3[#All],2,FALSE)</f>
        <v>26</v>
      </c>
      <c r="H232" s="7" t="b">
        <f>IF(Table2[[#This Row],[cost]]&gt;Table2[[#This Row],[revenue]],TRUE,FALSE)</f>
        <v>0</v>
      </c>
      <c r="I232" t="str">
        <f>VLOOKUP(Table2[[#This Row],[product_id]],Table3[#All],3,FALSE)</f>
        <v>Seven7</v>
      </c>
      <c r="J232" t="str">
        <f>VLOOKUP(Table2[[#This Row],[product_id]],Table3[#All],5,FALSE)</f>
        <v>Memphis TN</v>
      </c>
    </row>
    <row r="233" spans="1:10" x14ac:dyDescent="0.2">
      <c r="A233" t="s">
        <v>185</v>
      </c>
      <c r="B233" s="1">
        <v>43991</v>
      </c>
      <c r="C233" t="str">
        <f t="shared" si="6"/>
        <v>Tuesday</v>
      </c>
      <c r="D233" s="2">
        <v>0.31111111111111112</v>
      </c>
      <c r="E233" t="str">
        <f t="shared" si="7"/>
        <v>night to midnight</v>
      </c>
      <c r="F233" s="7">
        <v>44</v>
      </c>
      <c r="G233" s="7">
        <f>VLOOKUP(Table2[[#This Row],[product_id]],Table3[#All],2,FALSE)</f>
        <v>26</v>
      </c>
      <c r="H233" s="7" t="b">
        <f>IF(Table2[[#This Row],[cost]]&gt;Table2[[#This Row],[revenue]],TRUE,FALSE)</f>
        <v>0</v>
      </c>
      <c r="I233" t="str">
        <f>VLOOKUP(Table2[[#This Row],[product_id]],Table3[#All],3,FALSE)</f>
        <v>Seven7</v>
      </c>
      <c r="J233" t="str">
        <f>VLOOKUP(Table2[[#This Row],[product_id]],Table3[#All],5,FALSE)</f>
        <v>Memphis TN</v>
      </c>
    </row>
    <row r="234" spans="1:10" x14ac:dyDescent="0.2">
      <c r="A234" t="s">
        <v>185</v>
      </c>
      <c r="B234" s="1">
        <v>44844</v>
      </c>
      <c r="C234" t="str">
        <f t="shared" si="6"/>
        <v>Monday</v>
      </c>
      <c r="D234" s="2">
        <v>0.9902777777777777</v>
      </c>
      <c r="E234" t="str">
        <f t="shared" si="7"/>
        <v>midnight to dawn</v>
      </c>
      <c r="F234" s="7">
        <v>44</v>
      </c>
      <c r="G234" s="7">
        <f>VLOOKUP(Table2[[#This Row],[product_id]],Table3[#All],2,FALSE)</f>
        <v>26</v>
      </c>
      <c r="H234" s="7" t="b">
        <f>IF(Table2[[#This Row],[cost]]&gt;Table2[[#This Row],[revenue]],TRUE,FALSE)</f>
        <v>0</v>
      </c>
      <c r="I234" t="str">
        <f>VLOOKUP(Table2[[#This Row],[product_id]],Table3[#All],3,FALSE)</f>
        <v>Seven7</v>
      </c>
      <c r="J234" t="str">
        <f>VLOOKUP(Table2[[#This Row],[product_id]],Table3[#All],5,FALSE)</f>
        <v>Memphis TN</v>
      </c>
    </row>
    <row r="235" spans="1:10" x14ac:dyDescent="0.2">
      <c r="A235" t="s">
        <v>186</v>
      </c>
      <c r="B235" s="1">
        <v>44604</v>
      </c>
      <c r="C235" t="str">
        <f t="shared" si="6"/>
        <v>Saturday</v>
      </c>
      <c r="D235" s="2">
        <v>5.7638888888888885E-2</v>
      </c>
      <c r="E235" t="str">
        <f t="shared" si="7"/>
        <v>afternoon to evening</v>
      </c>
      <c r="F235" s="7">
        <v>49</v>
      </c>
      <c r="G235" s="7">
        <f>VLOOKUP(Table2[[#This Row],[product_id]],Table3[#All],2,FALSE)</f>
        <v>25</v>
      </c>
      <c r="H235" s="7" t="b">
        <f>IF(Table2[[#This Row],[cost]]&gt;Table2[[#This Row],[revenue]],TRUE,FALSE)</f>
        <v>0</v>
      </c>
      <c r="I235" t="str">
        <f>VLOOKUP(Table2[[#This Row],[product_id]],Table3[#All],3,FALSE)</f>
        <v>Chaus</v>
      </c>
      <c r="J235" t="str">
        <f>VLOOKUP(Table2[[#This Row],[product_id]],Table3[#All],5,FALSE)</f>
        <v>New Orleans LA</v>
      </c>
    </row>
    <row r="236" spans="1:10" x14ac:dyDescent="0.2">
      <c r="A236" t="s">
        <v>186</v>
      </c>
      <c r="B236" s="1">
        <v>45072</v>
      </c>
      <c r="C236" t="str">
        <f t="shared" si="6"/>
        <v>Friday</v>
      </c>
      <c r="D236" s="2">
        <v>0.73819444444444438</v>
      </c>
      <c r="E236" t="str">
        <f t="shared" si="7"/>
        <v>night to midnight</v>
      </c>
      <c r="F236" s="7">
        <v>49</v>
      </c>
      <c r="G236" s="7">
        <f>VLOOKUP(Table2[[#This Row],[product_id]],Table3[#All],2,FALSE)</f>
        <v>25</v>
      </c>
      <c r="H236" s="7" t="b">
        <f>IF(Table2[[#This Row],[cost]]&gt;Table2[[#This Row],[revenue]],TRUE,FALSE)</f>
        <v>0</v>
      </c>
      <c r="I236" t="str">
        <f>VLOOKUP(Table2[[#This Row],[product_id]],Table3[#All],3,FALSE)</f>
        <v>Chaus</v>
      </c>
      <c r="J236" t="str">
        <f>VLOOKUP(Table2[[#This Row],[product_id]],Table3[#All],5,FALSE)</f>
        <v>New Orleans LA</v>
      </c>
    </row>
    <row r="237" spans="1:10" x14ac:dyDescent="0.2">
      <c r="A237" t="s">
        <v>186</v>
      </c>
      <c r="B237" s="1">
        <v>45050</v>
      </c>
      <c r="C237" t="str">
        <f t="shared" si="6"/>
        <v>Thursday</v>
      </c>
      <c r="D237" s="2">
        <v>0.92847222222222225</v>
      </c>
      <c r="E237" t="str">
        <f t="shared" si="7"/>
        <v>morning to noon</v>
      </c>
      <c r="F237" s="7">
        <v>49</v>
      </c>
      <c r="G237" s="7">
        <f>VLOOKUP(Table2[[#This Row],[product_id]],Table3[#All],2,FALSE)</f>
        <v>25</v>
      </c>
      <c r="H237" s="7" t="b">
        <f>IF(Table2[[#This Row],[cost]]&gt;Table2[[#This Row],[revenue]],TRUE,FALSE)</f>
        <v>0</v>
      </c>
      <c r="I237" t="str">
        <f>VLOOKUP(Table2[[#This Row],[product_id]],Table3[#All],3,FALSE)</f>
        <v>Chaus</v>
      </c>
      <c r="J237" t="str">
        <f>VLOOKUP(Table2[[#This Row],[product_id]],Table3[#All],5,FALSE)</f>
        <v>New Orleans LA</v>
      </c>
    </row>
    <row r="238" spans="1:10" x14ac:dyDescent="0.2">
      <c r="A238" t="s">
        <v>186</v>
      </c>
      <c r="B238" s="1">
        <v>44911</v>
      </c>
      <c r="C238" t="str">
        <f t="shared" si="6"/>
        <v>Friday</v>
      </c>
      <c r="D238" s="2">
        <v>0.51944444444444449</v>
      </c>
      <c r="E238" t="str">
        <f t="shared" si="7"/>
        <v>morning to noon</v>
      </c>
      <c r="F238" s="7">
        <v>49</v>
      </c>
      <c r="G238" s="7">
        <f>VLOOKUP(Table2[[#This Row],[product_id]],Table3[#All],2,FALSE)</f>
        <v>25</v>
      </c>
      <c r="H238" s="7" t="b">
        <f>IF(Table2[[#This Row],[cost]]&gt;Table2[[#This Row],[revenue]],TRUE,FALSE)</f>
        <v>0</v>
      </c>
      <c r="I238" t="str">
        <f>VLOOKUP(Table2[[#This Row],[product_id]],Table3[#All],3,FALSE)</f>
        <v>Chaus</v>
      </c>
      <c r="J238" t="str">
        <f>VLOOKUP(Table2[[#This Row],[product_id]],Table3[#All],5,FALSE)</f>
        <v>New Orleans LA</v>
      </c>
    </row>
    <row r="239" spans="1:10" x14ac:dyDescent="0.2">
      <c r="A239" t="s">
        <v>186</v>
      </c>
      <c r="B239" s="1">
        <v>44940</v>
      </c>
      <c r="C239" t="str">
        <f t="shared" si="6"/>
        <v>Saturday</v>
      </c>
      <c r="D239" s="2">
        <v>0.36458333333333331</v>
      </c>
      <c r="E239" t="str">
        <f t="shared" si="7"/>
        <v>midnight to dawn</v>
      </c>
      <c r="F239" s="7">
        <v>49</v>
      </c>
      <c r="G239" s="7">
        <f>VLOOKUP(Table2[[#This Row],[product_id]],Table3[#All],2,FALSE)</f>
        <v>25</v>
      </c>
      <c r="H239" s="7" t="b">
        <f>IF(Table2[[#This Row],[cost]]&gt;Table2[[#This Row],[revenue]],TRUE,FALSE)</f>
        <v>0</v>
      </c>
      <c r="I239" t="str">
        <f>VLOOKUP(Table2[[#This Row],[product_id]],Table3[#All],3,FALSE)</f>
        <v>Chaus</v>
      </c>
      <c r="J239" t="str">
        <f>VLOOKUP(Table2[[#This Row],[product_id]],Table3[#All],5,FALSE)</f>
        <v>New Orleans LA</v>
      </c>
    </row>
    <row r="240" spans="1:10" x14ac:dyDescent="0.2">
      <c r="A240" t="s">
        <v>186</v>
      </c>
      <c r="B240" s="1">
        <v>44414</v>
      </c>
      <c r="C240" t="str">
        <f t="shared" si="6"/>
        <v>Friday</v>
      </c>
      <c r="D240" s="2">
        <v>9.3055555555555558E-2</v>
      </c>
      <c r="E240" t="str">
        <f t="shared" si="7"/>
        <v>midnight to dawn</v>
      </c>
      <c r="F240" s="7">
        <v>49</v>
      </c>
      <c r="G240" s="7">
        <f>VLOOKUP(Table2[[#This Row],[product_id]],Table3[#All],2,FALSE)</f>
        <v>25</v>
      </c>
      <c r="H240" s="7" t="b">
        <f>IF(Table2[[#This Row],[cost]]&gt;Table2[[#This Row],[revenue]],TRUE,FALSE)</f>
        <v>0</v>
      </c>
      <c r="I240" t="str">
        <f>VLOOKUP(Table2[[#This Row],[product_id]],Table3[#All],3,FALSE)</f>
        <v>Chaus</v>
      </c>
      <c r="J240" t="str">
        <f>VLOOKUP(Table2[[#This Row],[product_id]],Table3[#All],5,FALSE)</f>
        <v>New Orleans LA</v>
      </c>
    </row>
    <row r="241" spans="1:10" x14ac:dyDescent="0.2">
      <c r="A241" t="s">
        <v>187</v>
      </c>
      <c r="B241" s="1">
        <v>45112</v>
      </c>
      <c r="C241" t="str">
        <f t="shared" si="6"/>
        <v>Wednesday</v>
      </c>
      <c r="D241" s="2">
        <v>7.6388888888888895E-2</v>
      </c>
      <c r="E241" t="str">
        <f t="shared" si="7"/>
        <v>morning to noon</v>
      </c>
      <c r="F241" s="7">
        <v>68</v>
      </c>
      <c r="G241" s="7">
        <f>VLOOKUP(Table2[[#This Row],[product_id]],Table3[#All],2,FALSE)</f>
        <v>39</v>
      </c>
      <c r="H241" s="7" t="b">
        <f>IF(Table2[[#This Row],[cost]]&gt;Table2[[#This Row],[revenue]],TRUE,FALSE)</f>
        <v>0</v>
      </c>
      <c r="I241" t="str">
        <f>VLOOKUP(Table2[[#This Row],[product_id]],Table3[#All],3,FALSE)</f>
        <v>Pendleton</v>
      </c>
      <c r="J241" t="str">
        <f>VLOOKUP(Table2[[#This Row],[product_id]],Table3[#All],5,FALSE)</f>
        <v>Charleston SC</v>
      </c>
    </row>
    <row r="242" spans="1:10" x14ac:dyDescent="0.2">
      <c r="A242" t="s">
        <v>187</v>
      </c>
      <c r="B242" s="1">
        <v>45037</v>
      </c>
      <c r="C242" t="str">
        <f t="shared" si="6"/>
        <v>Friday</v>
      </c>
      <c r="D242" s="2">
        <v>0.39097222222222222</v>
      </c>
      <c r="E242" t="str">
        <f t="shared" si="7"/>
        <v>night to midnight</v>
      </c>
      <c r="F242" s="7">
        <v>68</v>
      </c>
      <c r="G242" s="7">
        <f>VLOOKUP(Table2[[#This Row],[product_id]],Table3[#All],2,FALSE)</f>
        <v>39</v>
      </c>
      <c r="H242" s="7" t="b">
        <f>IF(Table2[[#This Row],[cost]]&gt;Table2[[#This Row],[revenue]],TRUE,FALSE)</f>
        <v>0</v>
      </c>
      <c r="I242" t="str">
        <f>VLOOKUP(Table2[[#This Row],[product_id]],Table3[#All],3,FALSE)</f>
        <v>Pendleton</v>
      </c>
      <c r="J242" t="str">
        <f>VLOOKUP(Table2[[#This Row],[product_id]],Table3[#All],5,FALSE)</f>
        <v>Charleston SC</v>
      </c>
    </row>
    <row r="243" spans="1:10" x14ac:dyDescent="0.2">
      <c r="A243" t="s">
        <v>187</v>
      </c>
      <c r="B243" s="1">
        <v>43959</v>
      </c>
      <c r="C243" t="str">
        <f t="shared" si="6"/>
        <v>Friday</v>
      </c>
      <c r="D243" s="2">
        <v>0.8833333333333333</v>
      </c>
      <c r="E243" t="str">
        <f t="shared" si="7"/>
        <v>midnight to dawn</v>
      </c>
      <c r="F243" s="7">
        <v>68</v>
      </c>
      <c r="G243" s="7">
        <f>VLOOKUP(Table2[[#This Row],[product_id]],Table3[#All],2,FALSE)</f>
        <v>39</v>
      </c>
      <c r="H243" s="7" t="b">
        <f>IF(Table2[[#This Row],[cost]]&gt;Table2[[#This Row],[revenue]],TRUE,FALSE)</f>
        <v>0</v>
      </c>
      <c r="I243" t="str">
        <f>VLOOKUP(Table2[[#This Row],[product_id]],Table3[#All],3,FALSE)</f>
        <v>Pendleton</v>
      </c>
      <c r="J243" t="str">
        <f>VLOOKUP(Table2[[#This Row],[product_id]],Table3[#All],5,FALSE)</f>
        <v>Charleston SC</v>
      </c>
    </row>
    <row r="244" spans="1:10" x14ac:dyDescent="0.2">
      <c r="A244" t="s">
        <v>187</v>
      </c>
      <c r="B244" s="1">
        <v>43713</v>
      </c>
      <c r="C244" t="str">
        <f t="shared" si="6"/>
        <v>Thursday</v>
      </c>
      <c r="D244" s="2">
        <v>5.9722222222222225E-2</v>
      </c>
      <c r="E244" t="str">
        <f t="shared" si="7"/>
        <v>midnight to dawn</v>
      </c>
      <c r="F244" s="7">
        <v>68</v>
      </c>
      <c r="G244" s="7">
        <f>VLOOKUP(Table2[[#This Row],[product_id]],Table3[#All],2,FALSE)</f>
        <v>39</v>
      </c>
      <c r="H244" s="7" t="b">
        <f>IF(Table2[[#This Row],[cost]]&gt;Table2[[#This Row],[revenue]],TRUE,FALSE)</f>
        <v>0</v>
      </c>
      <c r="I244" t="str">
        <f>VLOOKUP(Table2[[#This Row],[product_id]],Table3[#All],3,FALSE)</f>
        <v>Pendleton</v>
      </c>
      <c r="J244" t="str">
        <f>VLOOKUP(Table2[[#This Row],[product_id]],Table3[#All],5,FALSE)</f>
        <v>Charleston SC</v>
      </c>
    </row>
    <row r="245" spans="1:10" x14ac:dyDescent="0.2">
      <c r="A245" t="s">
        <v>187</v>
      </c>
      <c r="B245" s="1">
        <v>44991</v>
      </c>
      <c r="C245" t="str">
        <f t="shared" si="6"/>
        <v>Monday</v>
      </c>
      <c r="D245" s="2">
        <v>0.17430555555555557</v>
      </c>
      <c r="E245" t="str">
        <f t="shared" si="7"/>
        <v>morning to noon</v>
      </c>
      <c r="F245" s="7">
        <v>68</v>
      </c>
      <c r="G245" s="7">
        <f>VLOOKUP(Table2[[#This Row],[product_id]],Table3[#All],2,FALSE)</f>
        <v>39</v>
      </c>
      <c r="H245" s="7" t="b">
        <f>IF(Table2[[#This Row],[cost]]&gt;Table2[[#This Row],[revenue]],TRUE,FALSE)</f>
        <v>0</v>
      </c>
      <c r="I245" t="str">
        <f>VLOOKUP(Table2[[#This Row],[product_id]],Table3[#All],3,FALSE)</f>
        <v>Pendleton</v>
      </c>
      <c r="J245" t="str">
        <f>VLOOKUP(Table2[[#This Row],[product_id]],Table3[#All],5,FALSE)</f>
        <v>Charleston SC</v>
      </c>
    </row>
    <row r="246" spans="1:10" x14ac:dyDescent="0.2">
      <c r="A246" t="s">
        <v>188</v>
      </c>
      <c r="B246" s="1">
        <v>44605</v>
      </c>
      <c r="C246" t="str">
        <f t="shared" si="6"/>
        <v>Sunday</v>
      </c>
      <c r="D246" s="2">
        <v>0.51874999999999993</v>
      </c>
      <c r="E246" t="str">
        <f t="shared" si="7"/>
        <v>morning to noon</v>
      </c>
      <c r="F246" s="7">
        <v>69</v>
      </c>
      <c r="G246" s="7">
        <f>VLOOKUP(Table2[[#This Row],[product_id]],Table3[#All],2,FALSE)</f>
        <v>39</v>
      </c>
      <c r="H246" s="7" t="b">
        <f>IF(Table2[[#This Row],[cost]]&gt;Table2[[#This Row],[revenue]],TRUE,FALSE)</f>
        <v>0</v>
      </c>
      <c r="I246" t="str">
        <f>VLOOKUP(Table2[[#This Row],[product_id]],Table3[#All],3,FALSE)</f>
        <v>Isaac Mizrahi Jeans</v>
      </c>
      <c r="J246" t="str">
        <f>VLOOKUP(Table2[[#This Row],[product_id]],Table3[#All],5,FALSE)</f>
        <v>Chicago IL</v>
      </c>
    </row>
    <row r="247" spans="1:10" x14ac:dyDescent="0.2">
      <c r="A247" t="s">
        <v>188</v>
      </c>
      <c r="B247" s="1">
        <v>45090</v>
      </c>
      <c r="C247" t="str">
        <f t="shared" si="6"/>
        <v>Tuesday</v>
      </c>
      <c r="D247" s="2">
        <v>0.3576388888888889</v>
      </c>
      <c r="E247" t="str">
        <f t="shared" si="7"/>
        <v>midnight to dawn</v>
      </c>
      <c r="F247" s="7">
        <v>69</v>
      </c>
      <c r="G247" s="7">
        <f>VLOOKUP(Table2[[#This Row],[product_id]],Table3[#All],2,FALSE)</f>
        <v>39</v>
      </c>
      <c r="H247" s="7" t="b">
        <f>IF(Table2[[#This Row],[cost]]&gt;Table2[[#This Row],[revenue]],TRUE,FALSE)</f>
        <v>0</v>
      </c>
      <c r="I247" t="str">
        <f>VLOOKUP(Table2[[#This Row],[product_id]],Table3[#All],3,FALSE)</f>
        <v>Isaac Mizrahi Jeans</v>
      </c>
      <c r="J247" t="str">
        <f>VLOOKUP(Table2[[#This Row],[product_id]],Table3[#All],5,FALSE)</f>
        <v>Chicago IL</v>
      </c>
    </row>
    <row r="248" spans="1:10" x14ac:dyDescent="0.2">
      <c r="A248" t="s">
        <v>188</v>
      </c>
      <c r="B248" s="1">
        <v>45111</v>
      </c>
      <c r="C248" t="str">
        <f t="shared" si="6"/>
        <v>Tuesday</v>
      </c>
      <c r="D248" s="2">
        <v>0.13263888888888889</v>
      </c>
      <c r="E248" t="str">
        <f t="shared" si="7"/>
        <v>afternoon to evening</v>
      </c>
      <c r="F248" s="7">
        <v>69</v>
      </c>
      <c r="G248" s="7">
        <f>VLOOKUP(Table2[[#This Row],[product_id]],Table3[#All],2,FALSE)</f>
        <v>39</v>
      </c>
      <c r="H248" s="7" t="b">
        <f>IF(Table2[[#This Row],[cost]]&gt;Table2[[#This Row],[revenue]],TRUE,FALSE)</f>
        <v>0</v>
      </c>
      <c r="I248" t="str">
        <f>VLOOKUP(Table2[[#This Row],[product_id]],Table3[#All],3,FALSE)</f>
        <v>Isaac Mizrahi Jeans</v>
      </c>
      <c r="J248" t="str">
        <f>VLOOKUP(Table2[[#This Row],[product_id]],Table3[#All],5,FALSE)</f>
        <v>Chicago IL</v>
      </c>
    </row>
    <row r="249" spans="1:10" x14ac:dyDescent="0.2">
      <c r="A249" t="s">
        <v>188</v>
      </c>
      <c r="B249" s="1">
        <v>45081</v>
      </c>
      <c r="C249" t="str">
        <f t="shared" si="6"/>
        <v>Sunday</v>
      </c>
      <c r="D249" s="2">
        <v>0.58263888888888882</v>
      </c>
      <c r="E249" t="str">
        <f t="shared" si="7"/>
        <v>afternoon to evening</v>
      </c>
      <c r="F249" s="7">
        <v>69</v>
      </c>
      <c r="G249" s="7">
        <f>VLOOKUP(Table2[[#This Row],[product_id]],Table3[#All],2,FALSE)</f>
        <v>39</v>
      </c>
      <c r="H249" s="7" t="b">
        <f>IF(Table2[[#This Row],[cost]]&gt;Table2[[#This Row],[revenue]],TRUE,FALSE)</f>
        <v>0</v>
      </c>
      <c r="I249" t="str">
        <f>VLOOKUP(Table2[[#This Row],[product_id]],Table3[#All],3,FALSE)</f>
        <v>Isaac Mizrahi Jeans</v>
      </c>
      <c r="J249" t="str">
        <f>VLOOKUP(Table2[[#This Row],[product_id]],Table3[#All],5,FALSE)</f>
        <v>Chicago IL</v>
      </c>
    </row>
    <row r="250" spans="1:10" x14ac:dyDescent="0.2">
      <c r="A250" t="s">
        <v>188</v>
      </c>
      <c r="B250" s="1">
        <v>44405</v>
      </c>
      <c r="C250" t="str">
        <f t="shared" si="6"/>
        <v>Wednesday</v>
      </c>
      <c r="D250" s="2">
        <v>0.60069444444444442</v>
      </c>
      <c r="E250" t="str">
        <f t="shared" si="7"/>
        <v>midnight to dawn</v>
      </c>
      <c r="F250" s="7">
        <v>69</v>
      </c>
      <c r="G250" s="7">
        <f>VLOOKUP(Table2[[#This Row],[product_id]],Table3[#All],2,FALSE)</f>
        <v>39</v>
      </c>
      <c r="H250" s="7" t="b">
        <f>IF(Table2[[#This Row],[cost]]&gt;Table2[[#This Row],[revenue]],TRUE,FALSE)</f>
        <v>0</v>
      </c>
      <c r="I250" t="str">
        <f>VLOOKUP(Table2[[#This Row],[product_id]],Table3[#All],3,FALSE)</f>
        <v>Isaac Mizrahi Jeans</v>
      </c>
      <c r="J250" t="str">
        <f>VLOOKUP(Table2[[#This Row],[product_id]],Table3[#All],5,FALSE)</f>
        <v>Chicago IL</v>
      </c>
    </row>
    <row r="251" spans="1:10" x14ac:dyDescent="0.2">
      <c r="A251" t="s">
        <v>188</v>
      </c>
      <c r="B251" s="1">
        <v>45040</v>
      </c>
      <c r="C251" t="str">
        <f t="shared" si="6"/>
        <v>Monday</v>
      </c>
      <c r="D251" s="2">
        <v>5.9027777777777783E-2</v>
      </c>
      <c r="E251" t="str">
        <f t="shared" si="7"/>
        <v>midnight to dawn</v>
      </c>
      <c r="F251" s="7">
        <v>69</v>
      </c>
      <c r="G251" s="7">
        <f>VLOOKUP(Table2[[#This Row],[product_id]],Table3[#All],2,FALSE)</f>
        <v>39</v>
      </c>
      <c r="H251" s="7" t="b">
        <f>IF(Table2[[#This Row],[cost]]&gt;Table2[[#This Row],[revenue]],TRUE,FALSE)</f>
        <v>0</v>
      </c>
      <c r="I251" t="str">
        <f>VLOOKUP(Table2[[#This Row],[product_id]],Table3[#All],3,FALSE)</f>
        <v>Isaac Mizrahi Jeans</v>
      </c>
      <c r="J251" t="str">
        <f>VLOOKUP(Table2[[#This Row],[product_id]],Table3[#All],5,FALSE)</f>
        <v>Chicago IL</v>
      </c>
    </row>
    <row r="252" spans="1:10" x14ac:dyDescent="0.2">
      <c r="A252" t="s">
        <v>189</v>
      </c>
      <c r="B252" s="1">
        <v>44903</v>
      </c>
      <c r="C252" t="str">
        <f t="shared" si="6"/>
        <v>Thursday</v>
      </c>
      <c r="D252" s="2">
        <v>3.472222222222222E-3</v>
      </c>
      <c r="E252" t="str">
        <f t="shared" si="7"/>
        <v>morning to noon</v>
      </c>
      <c r="F252" s="7">
        <v>16</v>
      </c>
      <c r="G252" s="7">
        <f>VLOOKUP(Table2[[#This Row],[product_id]],Table3[#All],2,FALSE)</f>
        <v>93</v>
      </c>
      <c r="H252" s="7" t="b">
        <f>IF(Table2[[#This Row],[cost]]&gt;Table2[[#This Row],[revenue]],TRUE,FALSE)</f>
        <v>1</v>
      </c>
      <c r="I252" t="str">
        <f>VLOOKUP(Table2[[#This Row],[product_id]],Table3[#All],3,FALSE)</f>
        <v>Bailey 44</v>
      </c>
      <c r="J252" t="str">
        <f>VLOOKUP(Table2[[#This Row],[product_id]],Table3[#All],5,FALSE)</f>
        <v>Port Authority of New York/New Jersey NY/NJ</v>
      </c>
    </row>
    <row r="253" spans="1:10" x14ac:dyDescent="0.2">
      <c r="A253" t="s">
        <v>189</v>
      </c>
      <c r="B253" s="1">
        <v>44940</v>
      </c>
      <c r="C253" t="str">
        <f t="shared" si="6"/>
        <v>Saturday</v>
      </c>
      <c r="D253" s="2">
        <v>0.31875000000000003</v>
      </c>
      <c r="E253" t="str">
        <f t="shared" si="7"/>
        <v>midnight to dawn</v>
      </c>
      <c r="F253" s="7">
        <v>16</v>
      </c>
      <c r="G253" s="7">
        <f>VLOOKUP(Table2[[#This Row],[product_id]],Table3[#All],2,FALSE)</f>
        <v>93</v>
      </c>
      <c r="H253" s="7" t="b">
        <f>IF(Table2[[#This Row],[cost]]&gt;Table2[[#This Row],[revenue]],TRUE,FALSE)</f>
        <v>1</v>
      </c>
      <c r="I253" t="str">
        <f>VLOOKUP(Table2[[#This Row],[product_id]],Table3[#All],3,FALSE)</f>
        <v>Bailey 44</v>
      </c>
      <c r="J253" t="str">
        <f>VLOOKUP(Table2[[#This Row],[product_id]],Table3[#All],5,FALSE)</f>
        <v>Port Authority of New York/New Jersey NY/NJ</v>
      </c>
    </row>
    <row r="254" spans="1:10" x14ac:dyDescent="0.2">
      <c r="A254" t="s">
        <v>189</v>
      </c>
      <c r="B254" s="1">
        <v>44606</v>
      </c>
      <c r="C254" t="str">
        <f t="shared" si="6"/>
        <v>Monday</v>
      </c>
      <c r="D254" s="2">
        <v>0.14652777777777778</v>
      </c>
      <c r="E254" t="str">
        <f t="shared" si="7"/>
        <v>midnight to dawn</v>
      </c>
      <c r="F254" s="7">
        <v>16</v>
      </c>
      <c r="G254" s="7">
        <f>VLOOKUP(Table2[[#This Row],[product_id]],Table3[#All],2,FALSE)</f>
        <v>93</v>
      </c>
      <c r="H254" s="7" t="b">
        <f>IF(Table2[[#This Row],[cost]]&gt;Table2[[#This Row],[revenue]],TRUE,FALSE)</f>
        <v>1</v>
      </c>
      <c r="I254" t="str">
        <f>VLOOKUP(Table2[[#This Row],[product_id]],Table3[#All],3,FALSE)</f>
        <v>Bailey 44</v>
      </c>
      <c r="J254" t="str">
        <f>VLOOKUP(Table2[[#This Row],[product_id]],Table3[#All],5,FALSE)</f>
        <v>Port Authority of New York/New Jersey NY/NJ</v>
      </c>
    </row>
    <row r="255" spans="1:10" x14ac:dyDescent="0.2">
      <c r="A255" t="s">
        <v>189</v>
      </c>
      <c r="B255" s="1">
        <v>44507</v>
      </c>
      <c r="C255" t="str">
        <f t="shared" si="6"/>
        <v>Sunday</v>
      </c>
      <c r="D255" s="2">
        <v>0.22013888888888888</v>
      </c>
      <c r="E255" t="str">
        <f t="shared" si="7"/>
        <v>midnight to dawn</v>
      </c>
      <c r="F255" s="7">
        <v>16</v>
      </c>
      <c r="G255" s="7">
        <f>VLOOKUP(Table2[[#This Row],[product_id]],Table3[#All],2,FALSE)</f>
        <v>93</v>
      </c>
      <c r="H255" s="7" t="b">
        <f>IF(Table2[[#This Row],[cost]]&gt;Table2[[#This Row],[revenue]],TRUE,FALSE)</f>
        <v>1</v>
      </c>
      <c r="I255" t="str">
        <f>VLOOKUP(Table2[[#This Row],[product_id]],Table3[#All],3,FALSE)</f>
        <v>Bailey 44</v>
      </c>
      <c r="J255" t="str">
        <f>VLOOKUP(Table2[[#This Row],[product_id]],Table3[#All],5,FALSE)</f>
        <v>Port Authority of New York/New Jersey NY/NJ</v>
      </c>
    </row>
    <row r="256" spans="1:10" x14ac:dyDescent="0.2">
      <c r="A256" t="s">
        <v>189</v>
      </c>
      <c r="B256" s="1">
        <v>44954</v>
      </c>
      <c r="C256" t="str">
        <f t="shared" si="6"/>
        <v>Saturday</v>
      </c>
      <c r="D256" s="2">
        <v>0.18611111111111112</v>
      </c>
      <c r="E256" t="str">
        <f t="shared" si="7"/>
        <v>morning to noon</v>
      </c>
      <c r="F256" s="7">
        <v>16</v>
      </c>
      <c r="G256" s="7">
        <f>VLOOKUP(Table2[[#This Row],[product_id]],Table3[#All],2,FALSE)</f>
        <v>93</v>
      </c>
      <c r="H256" s="7" t="b">
        <f>IF(Table2[[#This Row],[cost]]&gt;Table2[[#This Row],[revenue]],TRUE,FALSE)</f>
        <v>1</v>
      </c>
      <c r="I256" t="str">
        <f>VLOOKUP(Table2[[#This Row],[product_id]],Table3[#All],3,FALSE)</f>
        <v>Bailey 44</v>
      </c>
      <c r="J256" t="str">
        <f>VLOOKUP(Table2[[#This Row],[product_id]],Table3[#All],5,FALSE)</f>
        <v>Port Authority of New York/New Jersey NY/NJ</v>
      </c>
    </row>
    <row r="257" spans="1:10" x14ac:dyDescent="0.2">
      <c r="A257" t="s">
        <v>189</v>
      </c>
      <c r="B257" s="1">
        <v>44428</v>
      </c>
      <c r="C257" t="str">
        <f t="shared" si="6"/>
        <v>Friday</v>
      </c>
      <c r="D257" s="2">
        <v>0.30208333333333331</v>
      </c>
      <c r="E257" t="str">
        <f t="shared" si="7"/>
        <v>afternoon to evening</v>
      </c>
      <c r="F257" s="7">
        <v>16</v>
      </c>
      <c r="G257" s="7">
        <f>VLOOKUP(Table2[[#This Row],[product_id]],Table3[#All],2,FALSE)</f>
        <v>93</v>
      </c>
      <c r="H257" s="7" t="b">
        <f>IF(Table2[[#This Row],[cost]]&gt;Table2[[#This Row],[revenue]],TRUE,FALSE)</f>
        <v>1</v>
      </c>
      <c r="I257" t="str">
        <f>VLOOKUP(Table2[[#This Row],[product_id]],Table3[#All],3,FALSE)</f>
        <v>Bailey 44</v>
      </c>
      <c r="J257" t="str">
        <f>VLOOKUP(Table2[[#This Row],[product_id]],Table3[#All],5,FALSE)</f>
        <v>Port Authority of New York/New Jersey NY/NJ</v>
      </c>
    </row>
    <row r="258" spans="1:10" x14ac:dyDescent="0.2">
      <c r="A258" t="s">
        <v>189</v>
      </c>
      <c r="B258" s="1">
        <v>44262</v>
      </c>
      <c r="C258" t="str">
        <f t="shared" si="6"/>
        <v>Sunday</v>
      </c>
      <c r="D258" s="2">
        <v>0.54166666666666663</v>
      </c>
      <c r="E258" t="str">
        <f t="shared" si="7"/>
        <v>midnight to dawn</v>
      </c>
      <c r="F258" s="7">
        <v>16</v>
      </c>
      <c r="G258" s="7">
        <f>VLOOKUP(Table2[[#This Row],[product_id]],Table3[#All],2,FALSE)</f>
        <v>93</v>
      </c>
      <c r="H258" s="7" t="b">
        <f>IF(Table2[[#This Row],[cost]]&gt;Table2[[#This Row],[revenue]],TRUE,FALSE)</f>
        <v>1</v>
      </c>
      <c r="I258" t="str">
        <f>VLOOKUP(Table2[[#This Row],[product_id]],Table3[#All],3,FALSE)</f>
        <v>Bailey 44</v>
      </c>
      <c r="J258" t="str">
        <f>VLOOKUP(Table2[[#This Row],[product_id]],Table3[#All],5,FALSE)</f>
        <v>Port Authority of New York/New Jersey NY/NJ</v>
      </c>
    </row>
    <row r="259" spans="1:10" x14ac:dyDescent="0.2">
      <c r="A259" t="s">
        <v>189</v>
      </c>
      <c r="B259" s="1">
        <v>44909</v>
      </c>
      <c r="C259" t="str">
        <f t="shared" ref="C259:C322" si="8">_xlfn.IFS(WEEKDAY(B259,2)=1,"Monday",WEEKDAY(B259,2)=2,"Tuesday",WEEKDAY(B259,2)=3,"Wednesday",WEEKDAY(B259,2)=4,"Thursday",WEEKDAY(B259,2)=5,"Friday",WEEKDAY(B259,2)=6,"Saturday",WEEKDAY(B259,2)=7,"Sunday")</f>
        <v>Wednesday</v>
      </c>
      <c r="D259" s="2">
        <v>0.20486111111111113</v>
      </c>
      <c r="E259" t="str">
        <f t="shared" ref="E259:E322" si="9">_xlfn.IFS(AND(D260&gt;=VALUE("00:00"),D260&lt;VALUE("6:00")),"midnight to dawn",AND(D260&gt;=VALUE("6:00"),D260&lt;VALUE("13:00")),"morning to noon",AND(D260&gt;=VALUE("13:00"),D260&lt;VALUE("20:00")),"afternoon to evening",AND(D260&gt;=VALUE("20:00"),D260&lt;VALUE("24:00")),"night to midnight")</f>
        <v>midnight to dawn</v>
      </c>
      <c r="F259" s="7">
        <v>16</v>
      </c>
      <c r="G259" s="7">
        <f>VLOOKUP(Table2[[#This Row],[product_id]],Table3[#All],2,FALSE)</f>
        <v>93</v>
      </c>
      <c r="H259" s="7" t="b">
        <f>IF(Table2[[#This Row],[cost]]&gt;Table2[[#This Row],[revenue]],TRUE,FALSE)</f>
        <v>1</v>
      </c>
      <c r="I259" t="str">
        <f>VLOOKUP(Table2[[#This Row],[product_id]],Table3[#All],3,FALSE)</f>
        <v>Bailey 44</v>
      </c>
      <c r="J259" t="str">
        <f>VLOOKUP(Table2[[#This Row],[product_id]],Table3[#All],5,FALSE)</f>
        <v>Port Authority of New York/New Jersey NY/NJ</v>
      </c>
    </row>
    <row r="260" spans="1:10" x14ac:dyDescent="0.2">
      <c r="A260" t="s">
        <v>189</v>
      </c>
      <c r="B260" s="1">
        <v>44867</v>
      </c>
      <c r="C260" t="str">
        <f t="shared" si="8"/>
        <v>Wednesday</v>
      </c>
      <c r="D260" s="2">
        <v>0.23333333333333331</v>
      </c>
      <c r="E260" t="str">
        <f t="shared" si="9"/>
        <v>afternoon to evening</v>
      </c>
      <c r="F260" s="7">
        <v>16</v>
      </c>
      <c r="G260" s="7">
        <f>VLOOKUP(Table2[[#This Row],[product_id]],Table3[#All],2,FALSE)</f>
        <v>93</v>
      </c>
      <c r="H260" s="7" t="b">
        <f>IF(Table2[[#This Row],[cost]]&gt;Table2[[#This Row],[revenue]],TRUE,FALSE)</f>
        <v>1</v>
      </c>
      <c r="I260" t="str">
        <f>VLOOKUP(Table2[[#This Row],[product_id]],Table3[#All],3,FALSE)</f>
        <v>Bailey 44</v>
      </c>
      <c r="J260" t="str">
        <f>VLOOKUP(Table2[[#This Row],[product_id]],Table3[#All],5,FALSE)</f>
        <v>Port Authority of New York/New Jersey NY/NJ</v>
      </c>
    </row>
    <row r="261" spans="1:10" x14ac:dyDescent="0.2">
      <c r="A261" t="s">
        <v>190</v>
      </c>
      <c r="B261" s="1">
        <v>45041</v>
      </c>
      <c r="C261" t="str">
        <f t="shared" si="8"/>
        <v>Tuesday</v>
      </c>
      <c r="D261" s="2">
        <v>0.76041666666666663</v>
      </c>
      <c r="E261" t="str">
        <f t="shared" si="9"/>
        <v>morning to noon</v>
      </c>
      <c r="F261" s="7">
        <v>79</v>
      </c>
      <c r="G261" s="7">
        <f>VLOOKUP(Table2[[#This Row],[product_id]],Table3[#All],2,FALSE)</f>
        <v>45</v>
      </c>
      <c r="H261" s="7" t="b">
        <f>IF(Table2[[#This Row],[cost]]&gt;Table2[[#This Row],[revenue]],TRUE,FALSE)</f>
        <v>0</v>
      </c>
      <c r="I261" t="str">
        <f>VLOOKUP(Table2[[#This Row],[product_id]],Table3[#All],3,FALSE)</f>
        <v>Calvin Klein</v>
      </c>
      <c r="J261" t="str">
        <f>VLOOKUP(Table2[[#This Row],[product_id]],Table3[#All],5,FALSE)</f>
        <v>Houston TX</v>
      </c>
    </row>
    <row r="262" spans="1:10" x14ac:dyDescent="0.2">
      <c r="A262" t="s">
        <v>190</v>
      </c>
      <c r="B262" s="1">
        <v>44862</v>
      </c>
      <c r="C262" t="str">
        <f t="shared" si="8"/>
        <v>Friday</v>
      </c>
      <c r="D262" s="2">
        <v>0.5229166666666667</v>
      </c>
      <c r="E262" t="str">
        <f t="shared" si="9"/>
        <v>midnight to dawn</v>
      </c>
      <c r="F262" s="7">
        <v>79</v>
      </c>
      <c r="G262" s="7">
        <f>VLOOKUP(Table2[[#This Row],[product_id]],Table3[#All],2,FALSE)</f>
        <v>45</v>
      </c>
      <c r="H262" s="7" t="b">
        <f>IF(Table2[[#This Row],[cost]]&gt;Table2[[#This Row],[revenue]],TRUE,FALSE)</f>
        <v>0</v>
      </c>
      <c r="I262" t="str">
        <f>VLOOKUP(Table2[[#This Row],[product_id]],Table3[#All],3,FALSE)</f>
        <v>Calvin Klein</v>
      </c>
      <c r="J262" t="str">
        <f>VLOOKUP(Table2[[#This Row],[product_id]],Table3[#All],5,FALSE)</f>
        <v>Houston TX</v>
      </c>
    </row>
    <row r="263" spans="1:10" x14ac:dyDescent="0.2">
      <c r="A263" t="s">
        <v>190</v>
      </c>
      <c r="B263" s="1">
        <v>44538</v>
      </c>
      <c r="C263" t="str">
        <f t="shared" si="8"/>
        <v>Wednesday</v>
      </c>
      <c r="D263" s="2">
        <v>0.16527777777777777</v>
      </c>
      <c r="E263" t="str">
        <f t="shared" si="9"/>
        <v>morning to noon</v>
      </c>
      <c r="F263" s="7">
        <v>79</v>
      </c>
      <c r="G263" s="7">
        <f>VLOOKUP(Table2[[#This Row],[product_id]],Table3[#All],2,FALSE)</f>
        <v>45</v>
      </c>
      <c r="H263" s="7" t="b">
        <f>IF(Table2[[#This Row],[cost]]&gt;Table2[[#This Row],[revenue]],TRUE,FALSE)</f>
        <v>0</v>
      </c>
      <c r="I263" t="str">
        <f>VLOOKUP(Table2[[#This Row],[product_id]],Table3[#All],3,FALSE)</f>
        <v>Calvin Klein</v>
      </c>
      <c r="J263" t="str">
        <f>VLOOKUP(Table2[[#This Row],[product_id]],Table3[#All],5,FALSE)</f>
        <v>Houston TX</v>
      </c>
    </row>
    <row r="264" spans="1:10" x14ac:dyDescent="0.2">
      <c r="A264" t="s">
        <v>190</v>
      </c>
      <c r="B264" s="1">
        <v>43938</v>
      </c>
      <c r="C264" t="str">
        <f t="shared" si="8"/>
        <v>Friday</v>
      </c>
      <c r="D264" s="2">
        <v>0.49374999999999997</v>
      </c>
      <c r="E264" t="str">
        <f t="shared" si="9"/>
        <v>morning to noon</v>
      </c>
      <c r="F264" s="7">
        <v>79</v>
      </c>
      <c r="G264" s="7">
        <f>VLOOKUP(Table2[[#This Row],[product_id]],Table3[#All],2,FALSE)</f>
        <v>45</v>
      </c>
      <c r="H264" s="7" t="b">
        <f>IF(Table2[[#This Row],[cost]]&gt;Table2[[#This Row],[revenue]],TRUE,FALSE)</f>
        <v>0</v>
      </c>
      <c r="I264" t="str">
        <f>VLOOKUP(Table2[[#This Row],[product_id]],Table3[#All],3,FALSE)</f>
        <v>Calvin Klein</v>
      </c>
      <c r="J264" t="str">
        <f>VLOOKUP(Table2[[#This Row],[product_id]],Table3[#All],5,FALSE)</f>
        <v>Houston TX</v>
      </c>
    </row>
    <row r="265" spans="1:10" x14ac:dyDescent="0.2">
      <c r="A265" t="s">
        <v>190</v>
      </c>
      <c r="B265" s="1">
        <v>44466</v>
      </c>
      <c r="C265" t="str">
        <f t="shared" si="8"/>
        <v>Monday</v>
      </c>
      <c r="D265" s="2">
        <v>0.3298611111111111</v>
      </c>
      <c r="E265" t="str">
        <f t="shared" si="9"/>
        <v>morning to noon</v>
      </c>
      <c r="F265" s="7">
        <v>79</v>
      </c>
      <c r="G265" s="7">
        <f>VLOOKUP(Table2[[#This Row],[product_id]],Table3[#All],2,FALSE)</f>
        <v>45</v>
      </c>
      <c r="H265" s="7" t="b">
        <f>IF(Table2[[#This Row],[cost]]&gt;Table2[[#This Row],[revenue]],TRUE,FALSE)</f>
        <v>0</v>
      </c>
      <c r="I265" t="str">
        <f>VLOOKUP(Table2[[#This Row],[product_id]],Table3[#All],3,FALSE)</f>
        <v>Calvin Klein</v>
      </c>
      <c r="J265" t="str">
        <f>VLOOKUP(Table2[[#This Row],[product_id]],Table3[#All],5,FALSE)</f>
        <v>Houston TX</v>
      </c>
    </row>
    <row r="266" spans="1:10" x14ac:dyDescent="0.2">
      <c r="A266" t="s">
        <v>190</v>
      </c>
      <c r="B266" s="1">
        <v>44997</v>
      </c>
      <c r="C266" t="str">
        <f t="shared" si="8"/>
        <v>Sunday</v>
      </c>
      <c r="D266" s="2">
        <v>0.25</v>
      </c>
      <c r="E266" t="str">
        <f t="shared" si="9"/>
        <v>morning to noon</v>
      </c>
      <c r="F266" s="7">
        <v>79</v>
      </c>
      <c r="G266" s="7">
        <f>VLOOKUP(Table2[[#This Row],[product_id]],Table3[#All],2,FALSE)</f>
        <v>45</v>
      </c>
      <c r="H266" s="7" t="b">
        <f>IF(Table2[[#This Row],[cost]]&gt;Table2[[#This Row],[revenue]],TRUE,FALSE)</f>
        <v>0</v>
      </c>
      <c r="I266" t="str">
        <f>VLOOKUP(Table2[[#This Row],[product_id]],Table3[#All],3,FALSE)</f>
        <v>Calvin Klein</v>
      </c>
      <c r="J266" t="str">
        <f>VLOOKUP(Table2[[#This Row],[product_id]],Table3[#All],5,FALSE)</f>
        <v>Houston TX</v>
      </c>
    </row>
    <row r="267" spans="1:10" x14ac:dyDescent="0.2">
      <c r="A267" t="s">
        <v>190</v>
      </c>
      <c r="B267" s="1">
        <v>45095</v>
      </c>
      <c r="C267" t="str">
        <f t="shared" si="8"/>
        <v>Sunday</v>
      </c>
      <c r="D267" s="2">
        <v>0.30277777777777776</v>
      </c>
      <c r="E267" t="str">
        <f t="shared" si="9"/>
        <v>afternoon to evening</v>
      </c>
      <c r="F267" s="7">
        <v>79</v>
      </c>
      <c r="G267" s="7">
        <f>VLOOKUP(Table2[[#This Row],[product_id]],Table3[#All],2,FALSE)</f>
        <v>45</v>
      </c>
      <c r="H267" s="7" t="b">
        <f>IF(Table2[[#This Row],[cost]]&gt;Table2[[#This Row],[revenue]],TRUE,FALSE)</f>
        <v>0</v>
      </c>
      <c r="I267" t="str">
        <f>VLOOKUP(Table2[[#This Row],[product_id]],Table3[#All],3,FALSE)</f>
        <v>Calvin Klein</v>
      </c>
      <c r="J267" t="str">
        <f>VLOOKUP(Table2[[#This Row],[product_id]],Table3[#All],5,FALSE)</f>
        <v>Houston TX</v>
      </c>
    </row>
    <row r="268" spans="1:10" x14ac:dyDescent="0.2">
      <c r="A268" t="s">
        <v>190</v>
      </c>
      <c r="B268" s="1">
        <v>44933</v>
      </c>
      <c r="C268" t="str">
        <f t="shared" si="8"/>
        <v>Saturday</v>
      </c>
      <c r="D268" s="2">
        <v>0.56805555555555554</v>
      </c>
      <c r="E268" t="str">
        <f t="shared" si="9"/>
        <v>morning to noon</v>
      </c>
      <c r="F268" s="7">
        <v>79</v>
      </c>
      <c r="G268" s="7">
        <f>VLOOKUP(Table2[[#This Row],[product_id]],Table3[#All],2,FALSE)</f>
        <v>45</v>
      </c>
      <c r="H268" s="7" t="b">
        <f>IF(Table2[[#This Row],[cost]]&gt;Table2[[#This Row],[revenue]],TRUE,FALSE)</f>
        <v>0</v>
      </c>
      <c r="I268" t="str">
        <f>VLOOKUP(Table2[[#This Row],[product_id]],Table3[#All],3,FALSE)</f>
        <v>Calvin Klein</v>
      </c>
      <c r="J268" t="str">
        <f>VLOOKUP(Table2[[#This Row],[product_id]],Table3[#All],5,FALSE)</f>
        <v>Houston TX</v>
      </c>
    </row>
    <row r="269" spans="1:10" x14ac:dyDescent="0.2">
      <c r="A269" t="s">
        <v>191</v>
      </c>
      <c r="B269" s="1">
        <v>43877</v>
      </c>
      <c r="C269" t="str">
        <f t="shared" si="8"/>
        <v>Sunday</v>
      </c>
      <c r="D269" s="2">
        <v>0.30069444444444443</v>
      </c>
      <c r="E269" t="str">
        <f t="shared" si="9"/>
        <v>afternoon to evening</v>
      </c>
      <c r="F269" s="7">
        <v>59</v>
      </c>
      <c r="G269" s="7">
        <f>VLOOKUP(Table2[[#This Row],[product_id]],Table3[#All],2,FALSE)</f>
        <v>31</v>
      </c>
      <c r="H269" s="7" t="b">
        <f>IF(Table2[[#This Row],[cost]]&gt;Table2[[#This Row],[revenue]],TRUE,FALSE)</f>
        <v>0</v>
      </c>
      <c r="I269" t="str">
        <f>VLOOKUP(Table2[[#This Row],[product_id]],Table3[#All],3,FALSE)</f>
        <v>KUT from the Kloth</v>
      </c>
      <c r="J269" t="str">
        <f>VLOOKUP(Table2[[#This Row],[product_id]],Table3[#All],5,FALSE)</f>
        <v>Mobile AL</v>
      </c>
    </row>
    <row r="270" spans="1:10" x14ac:dyDescent="0.2">
      <c r="A270" t="s">
        <v>191</v>
      </c>
      <c r="B270" s="1">
        <v>44994</v>
      </c>
      <c r="C270" t="str">
        <f t="shared" si="8"/>
        <v>Thursday</v>
      </c>
      <c r="D270" s="2">
        <v>0.70833333333333337</v>
      </c>
      <c r="E270" t="str">
        <f t="shared" si="9"/>
        <v>morning to noon</v>
      </c>
      <c r="F270" s="7">
        <v>59</v>
      </c>
      <c r="G270" s="7">
        <f>VLOOKUP(Table2[[#This Row],[product_id]],Table3[#All],2,FALSE)</f>
        <v>31</v>
      </c>
      <c r="H270" s="7" t="b">
        <f>IF(Table2[[#This Row],[cost]]&gt;Table2[[#This Row],[revenue]],TRUE,FALSE)</f>
        <v>0</v>
      </c>
      <c r="I270" t="str">
        <f>VLOOKUP(Table2[[#This Row],[product_id]],Table3[#All],3,FALSE)</f>
        <v>KUT from the Kloth</v>
      </c>
      <c r="J270" t="str">
        <f>VLOOKUP(Table2[[#This Row],[product_id]],Table3[#All],5,FALSE)</f>
        <v>Mobile AL</v>
      </c>
    </row>
    <row r="271" spans="1:10" x14ac:dyDescent="0.2">
      <c r="A271" t="s">
        <v>191</v>
      </c>
      <c r="B271" s="1">
        <v>44528</v>
      </c>
      <c r="C271" t="str">
        <f t="shared" si="8"/>
        <v>Sunday</v>
      </c>
      <c r="D271" s="2">
        <v>0.4055555555555555</v>
      </c>
      <c r="E271" t="str">
        <f t="shared" si="9"/>
        <v>morning to noon</v>
      </c>
      <c r="F271" s="7">
        <v>59</v>
      </c>
      <c r="G271" s="7">
        <f>VLOOKUP(Table2[[#This Row],[product_id]],Table3[#All],2,FALSE)</f>
        <v>31</v>
      </c>
      <c r="H271" s="7" t="b">
        <f>IF(Table2[[#This Row],[cost]]&gt;Table2[[#This Row],[revenue]],TRUE,FALSE)</f>
        <v>0</v>
      </c>
      <c r="I271" t="str">
        <f>VLOOKUP(Table2[[#This Row],[product_id]],Table3[#All],3,FALSE)</f>
        <v>KUT from the Kloth</v>
      </c>
      <c r="J271" t="str">
        <f>VLOOKUP(Table2[[#This Row],[product_id]],Table3[#All],5,FALSE)</f>
        <v>Mobile AL</v>
      </c>
    </row>
    <row r="272" spans="1:10" x14ac:dyDescent="0.2">
      <c r="A272" t="s">
        <v>191</v>
      </c>
      <c r="B272" s="1">
        <v>45058</v>
      </c>
      <c r="C272" t="str">
        <f t="shared" si="8"/>
        <v>Friday</v>
      </c>
      <c r="D272" s="2">
        <v>0.27777777777777779</v>
      </c>
      <c r="E272" t="str">
        <f t="shared" si="9"/>
        <v>morning to noon</v>
      </c>
      <c r="F272" s="7">
        <v>59</v>
      </c>
      <c r="G272" s="7">
        <f>VLOOKUP(Table2[[#This Row],[product_id]],Table3[#All],2,FALSE)</f>
        <v>31</v>
      </c>
      <c r="H272" s="7" t="b">
        <f>IF(Table2[[#This Row],[cost]]&gt;Table2[[#This Row],[revenue]],TRUE,FALSE)</f>
        <v>0</v>
      </c>
      <c r="I272" t="str">
        <f>VLOOKUP(Table2[[#This Row],[product_id]],Table3[#All],3,FALSE)</f>
        <v>KUT from the Kloth</v>
      </c>
      <c r="J272" t="str">
        <f>VLOOKUP(Table2[[#This Row],[product_id]],Table3[#All],5,FALSE)</f>
        <v>Mobile AL</v>
      </c>
    </row>
    <row r="273" spans="1:10" x14ac:dyDescent="0.2">
      <c r="A273" t="s">
        <v>191</v>
      </c>
      <c r="B273" s="1">
        <v>44226</v>
      </c>
      <c r="C273" t="str">
        <f t="shared" si="8"/>
        <v>Saturday</v>
      </c>
      <c r="D273" s="2">
        <v>0.36527777777777781</v>
      </c>
      <c r="E273" t="str">
        <f t="shared" si="9"/>
        <v>midnight to dawn</v>
      </c>
      <c r="F273" s="7">
        <v>59</v>
      </c>
      <c r="G273" s="7">
        <f>VLOOKUP(Table2[[#This Row],[product_id]],Table3[#All],2,FALSE)</f>
        <v>31</v>
      </c>
      <c r="H273" s="7" t="b">
        <f>IF(Table2[[#This Row],[cost]]&gt;Table2[[#This Row],[revenue]],TRUE,FALSE)</f>
        <v>0</v>
      </c>
      <c r="I273" t="str">
        <f>VLOOKUP(Table2[[#This Row],[product_id]],Table3[#All],3,FALSE)</f>
        <v>KUT from the Kloth</v>
      </c>
      <c r="J273" t="str">
        <f>VLOOKUP(Table2[[#This Row],[product_id]],Table3[#All],5,FALSE)</f>
        <v>Mobile AL</v>
      </c>
    </row>
    <row r="274" spans="1:10" x14ac:dyDescent="0.2">
      <c r="A274" t="s">
        <v>191</v>
      </c>
      <c r="B274" s="1">
        <v>45070</v>
      </c>
      <c r="C274" t="str">
        <f t="shared" si="8"/>
        <v>Wednesday</v>
      </c>
      <c r="D274" s="2">
        <v>0.11527777777777777</v>
      </c>
      <c r="E274" t="str">
        <f t="shared" si="9"/>
        <v>midnight to dawn</v>
      </c>
      <c r="F274" s="7">
        <v>59</v>
      </c>
      <c r="G274" s="7">
        <f>VLOOKUP(Table2[[#This Row],[product_id]],Table3[#All],2,FALSE)</f>
        <v>31</v>
      </c>
      <c r="H274" s="7" t="b">
        <f>IF(Table2[[#This Row],[cost]]&gt;Table2[[#This Row],[revenue]],TRUE,FALSE)</f>
        <v>0</v>
      </c>
      <c r="I274" t="str">
        <f>VLOOKUP(Table2[[#This Row],[product_id]],Table3[#All],3,FALSE)</f>
        <v>KUT from the Kloth</v>
      </c>
      <c r="J274" t="str">
        <f>VLOOKUP(Table2[[#This Row],[product_id]],Table3[#All],5,FALSE)</f>
        <v>Mobile AL</v>
      </c>
    </row>
    <row r="275" spans="1:10" x14ac:dyDescent="0.2">
      <c r="A275" t="s">
        <v>191</v>
      </c>
      <c r="B275" s="1">
        <v>44304</v>
      </c>
      <c r="C275" t="str">
        <f t="shared" si="8"/>
        <v>Sunday</v>
      </c>
      <c r="D275" s="2">
        <v>3.8194444444444441E-2</v>
      </c>
      <c r="E275" t="str">
        <f t="shared" si="9"/>
        <v>midnight to dawn</v>
      </c>
      <c r="F275" s="7">
        <v>59</v>
      </c>
      <c r="G275" s="7">
        <f>VLOOKUP(Table2[[#This Row],[product_id]],Table3[#All],2,FALSE)</f>
        <v>31</v>
      </c>
      <c r="H275" s="7" t="b">
        <f>IF(Table2[[#This Row],[cost]]&gt;Table2[[#This Row],[revenue]],TRUE,FALSE)</f>
        <v>0</v>
      </c>
      <c r="I275" t="str">
        <f>VLOOKUP(Table2[[#This Row],[product_id]],Table3[#All],3,FALSE)</f>
        <v>KUT from the Kloth</v>
      </c>
      <c r="J275" t="str">
        <f>VLOOKUP(Table2[[#This Row],[product_id]],Table3[#All],5,FALSE)</f>
        <v>Mobile AL</v>
      </c>
    </row>
    <row r="276" spans="1:10" x14ac:dyDescent="0.2">
      <c r="A276" t="s">
        <v>192</v>
      </c>
      <c r="B276" s="1">
        <v>44873</v>
      </c>
      <c r="C276" t="str">
        <f t="shared" si="8"/>
        <v>Tuesday</v>
      </c>
      <c r="D276" s="2">
        <v>0.17847222222222223</v>
      </c>
      <c r="E276" t="str">
        <f t="shared" si="9"/>
        <v>morning to noon</v>
      </c>
      <c r="F276" s="7">
        <v>59</v>
      </c>
      <c r="G276" s="7">
        <f>VLOOKUP(Table2[[#This Row],[product_id]],Table3[#All],2,FALSE)</f>
        <v>31</v>
      </c>
      <c r="H276" s="7" t="b">
        <f>IF(Table2[[#This Row],[cost]]&gt;Table2[[#This Row],[revenue]],TRUE,FALSE)</f>
        <v>0</v>
      </c>
      <c r="I276" t="str">
        <f>VLOOKUP(Table2[[#This Row],[product_id]],Table3[#All],3,FALSE)</f>
        <v>Calvin Klein</v>
      </c>
      <c r="J276" t="str">
        <f>VLOOKUP(Table2[[#This Row],[product_id]],Table3[#All],5,FALSE)</f>
        <v>Houston TX</v>
      </c>
    </row>
    <row r="277" spans="1:10" x14ac:dyDescent="0.2">
      <c r="A277" t="s">
        <v>192</v>
      </c>
      <c r="B277" s="1">
        <v>44096</v>
      </c>
      <c r="C277" t="str">
        <f t="shared" si="8"/>
        <v>Tuesday</v>
      </c>
      <c r="D277" s="2">
        <v>0.3743055555555555</v>
      </c>
      <c r="E277" t="str">
        <f t="shared" si="9"/>
        <v>morning to noon</v>
      </c>
      <c r="F277" s="7">
        <v>59</v>
      </c>
      <c r="G277" s="7">
        <f>VLOOKUP(Table2[[#This Row],[product_id]],Table3[#All],2,FALSE)</f>
        <v>31</v>
      </c>
      <c r="H277" s="7" t="b">
        <f>IF(Table2[[#This Row],[cost]]&gt;Table2[[#This Row],[revenue]],TRUE,FALSE)</f>
        <v>0</v>
      </c>
      <c r="I277" t="str">
        <f>VLOOKUP(Table2[[#This Row],[product_id]],Table3[#All],3,FALSE)</f>
        <v>Calvin Klein</v>
      </c>
      <c r="J277" t="str">
        <f>VLOOKUP(Table2[[#This Row],[product_id]],Table3[#All],5,FALSE)</f>
        <v>Houston TX</v>
      </c>
    </row>
    <row r="278" spans="1:10" x14ac:dyDescent="0.2">
      <c r="A278" t="s">
        <v>192</v>
      </c>
      <c r="B278" s="1">
        <v>45088</v>
      </c>
      <c r="C278" t="str">
        <f t="shared" si="8"/>
        <v>Sunday</v>
      </c>
      <c r="D278" s="2">
        <v>0.30972222222222223</v>
      </c>
      <c r="E278" t="str">
        <f t="shared" si="9"/>
        <v>morning to noon</v>
      </c>
      <c r="F278" s="7">
        <v>59</v>
      </c>
      <c r="G278" s="7">
        <f>VLOOKUP(Table2[[#This Row],[product_id]],Table3[#All],2,FALSE)</f>
        <v>31</v>
      </c>
      <c r="H278" s="7" t="b">
        <f>IF(Table2[[#This Row],[cost]]&gt;Table2[[#This Row],[revenue]],TRUE,FALSE)</f>
        <v>0</v>
      </c>
      <c r="I278" t="str">
        <f>VLOOKUP(Table2[[#This Row],[product_id]],Table3[#All],3,FALSE)</f>
        <v>Calvin Klein</v>
      </c>
      <c r="J278" t="str">
        <f>VLOOKUP(Table2[[#This Row],[product_id]],Table3[#All],5,FALSE)</f>
        <v>Houston TX</v>
      </c>
    </row>
    <row r="279" spans="1:10" x14ac:dyDescent="0.2">
      <c r="A279" t="s">
        <v>192</v>
      </c>
      <c r="B279" s="1">
        <v>44522</v>
      </c>
      <c r="C279" t="str">
        <f t="shared" si="8"/>
        <v>Monday</v>
      </c>
      <c r="D279" s="2">
        <v>0.34861111111111115</v>
      </c>
      <c r="E279" t="str">
        <f t="shared" si="9"/>
        <v>afternoon to evening</v>
      </c>
      <c r="F279" s="7">
        <v>59</v>
      </c>
      <c r="G279" s="7">
        <f>VLOOKUP(Table2[[#This Row],[product_id]],Table3[#All],2,FALSE)</f>
        <v>31</v>
      </c>
      <c r="H279" s="7" t="b">
        <f>IF(Table2[[#This Row],[cost]]&gt;Table2[[#This Row],[revenue]],TRUE,FALSE)</f>
        <v>0</v>
      </c>
      <c r="I279" t="str">
        <f>VLOOKUP(Table2[[#This Row],[product_id]],Table3[#All],3,FALSE)</f>
        <v>Calvin Klein</v>
      </c>
      <c r="J279" t="str">
        <f>VLOOKUP(Table2[[#This Row],[product_id]],Table3[#All],5,FALSE)</f>
        <v>Houston TX</v>
      </c>
    </row>
    <row r="280" spans="1:10" x14ac:dyDescent="0.2">
      <c r="A280" t="s">
        <v>192</v>
      </c>
      <c r="B280" s="1">
        <v>45109</v>
      </c>
      <c r="C280" t="str">
        <f t="shared" si="8"/>
        <v>Sunday</v>
      </c>
      <c r="D280" s="2">
        <v>0.63958333333333328</v>
      </c>
      <c r="E280" t="str">
        <f t="shared" si="9"/>
        <v>night to midnight</v>
      </c>
      <c r="F280" s="7">
        <v>59</v>
      </c>
      <c r="G280" s="7">
        <f>VLOOKUP(Table2[[#This Row],[product_id]],Table3[#All],2,FALSE)</f>
        <v>31</v>
      </c>
      <c r="H280" s="7" t="b">
        <f>IF(Table2[[#This Row],[cost]]&gt;Table2[[#This Row],[revenue]],TRUE,FALSE)</f>
        <v>0</v>
      </c>
      <c r="I280" t="str">
        <f>VLOOKUP(Table2[[#This Row],[product_id]],Table3[#All],3,FALSE)</f>
        <v>Calvin Klein</v>
      </c>
      <c r="J280" t="str">
        <f>VLOOKUP(Table2[[#This Row],[product_id]],Table3[#All],5,FALSE)</f>
        <v>Houston TX</v>
      </c>
    </row>
    <row r="281" spans="1:10" x14ac:dyDescent="0.2">
      <c r="A281" t="s">
        <v>193</v>
      </c>
      <c r="B281" s="1">
        <v>44852</v>
      </c>
      <c r="C281" t="str">
        <f t="shared" si="8"/>
        <v>Tuesday</v>
      </c>
      <c r="D281" s="2">
        <v>0.9555555555555556</v>
      </c>
      <c r="E281" t="str">
        <f t="shared" si="9"/>
        <v>afternoon to evening</v>
      </c>
      <c r="F281" s="7">
        <v>58</v>
      </c>
      <c r="G281" s="7">
        <f>VLOOKUP(Table2[[#This Row],[product_id]],Table3[#All],2,FALSE)</f>
        <v>31</v>
      </c>
      <c r="H281" s="7" t="b">
        <f>IF(Table2[[#This Row],[cost]]&gt;Table2[[#This Row],[revenue]],TRUE,FALSE)</f>
        <v>0</v>
      </c>
      <c r="I281" t="str">
        <f>VLOOKUP(Table2[[#This Row],[product_id]],Table3[#All],3,FALSE)</f>
        <v>Alternative</v>
      </c>
      <c r="J281" t="str">
        <f>VLOOKUP(Table2[[#This Row],[product_id]],Table3[#All],5,FALSE)</f>
        <v>Chicago IL</v>
      </c>
    </row>
    <row r="282" spans="1:10" x14ac:dyDescent="0.2">
      <c r="A282" t="s">
        <v>193</v>
      </c>
      <c r="B282" s="1">
        <v>44907</v>
      </c>
      <c r="C282" t="str">
        <f t="shared" si="8"/>
        <v>Monday</v>
      </c>
      <c r="D282" s="2">
        <v>0.62013888888888891</v>
      </c>
      <c r="E282" t="str">
        <f t="shared" si="9"/>
        <v>midnight to dawn</v>
      </c>
      <c r="F282" s="7">
        <v>58</v>
      </c>
      <c r="G282" s="7">
        <f>VLOOKUP(Table2[[#This Row],[product_id]],Table3[#All],2,FALSE)</f>
        <v>31</v>
      </c>
      <c r="H282" s="7" t="b">
        <f>IF(Table2[[#This Row],[cost]]&gt;Table2[[#This Row],[revenue]],TRUE,FALSE)</f>
        <v>0</v>
      </c>
      <c r="I282" t="str">
        <f>VLOOKUP(Table2[[#This Row],[product_id]],Table3[#All],3,FALSE)</f>
        <v>Alternative</v>
      </c>
      <c r="J282" t="str">
        <f>VLOOKUP(Table2[[#This Row],[product_id]],Table3[#All],5,FALSE)</f>
        <v>Chicago IL</v>
      </c>
    </row>
    <row r="283" spans="1:10" x14ac:dyDescent="0.2">
      <c r="A283" t="s">
        <v>193</v>
      </c>
      <c r="B283" s="1">
        <v>44424</v>
      </c>
      <c r="C283" t="str">
        <f t="shared" si="8"/>
        <v>Monday</v>
      </c>
      <c r="D283" s="2">
        <v>1.9444444444444445E-2</v>
      </c>
      <c r="E283" t="str">
        <f t="shared" si="9"/>
        <v>afternoon to evening</v>
      </c>
      <c r="F283" s="7">
        <v>58</v>
      </c>
      <c r="G283" s="7">
        <f>VLOOKUP(Table2[[#This Row],[product_id]],Table3[#All],2,FALSE)</f>
        <v>31</v>
      </c>
      <c r="H283" s="7" t="b">
        <f>IF(Table2[[#This Row],[cost]]&gt;Table2[[#This Row],[revenue]],TRUE,FALSE)</f>
        <v>0</v>
      </c>
      <c r="I283" t="str">
        <f>VLOOKUP(Table2[[#This Row],[product_id]],Table3[#All],3,FALSE)</f>
        <v>Alternative</v>
      </c>
      <c r="J283" t="str">
        <f>VLOOKUP(Table2[[#This Row],[product_id]],Table3[#All],5,FALSE)</f>
        <v>Chicago IL</v>
      </c>
    </row>
    <row r="284" spans="1:10" x14ac:dyDescent="0.2">
      <c r="A284" t="s">
        <v>193</v>
      </c>
      <c r="B284" s="1">
        <v>44091</v>
      </c>
      <c r="C284" t="str">
        <f t="shared" si="8"/>
        <v>Thursday</v>
      </c>
      <c r="D284" s="2">
        <v>0.58194444444444449</v>
      </c>
      <c r="E284" t="str">
        <f t="shared" si="9"/>
        <v>midnight to dawn</v>
      </c>
      <c r="F284" s="7">
        <v>58</v>
      </c>
      <c r="G284" s="7">
        <f>VLOOKUP(Table2[[#This Row],[product_id]],Table3[#All],2,FALSE)</f>
        <v>31</v>
      </c>
      <c r="H284" s="7" t="b">
        <f>IF(Table2[[#This Row],[cost]]&gt;Table2[[#This Row],[revenue]],TRUE,FALSE)</f>
        <v>0</v>
      </c>
      <c r="I284" t="str">
        <f>VLOOKUP(Table2[[#This Row],[product_id]],Table3[#All],3,FALSE)</f>
        <v>Alternative</v>
      </c>
      <c r="J284" t="str">
        <f>VLOOKUP(Table2[[#This Row],[product_id]],Table3[#All],5,FALSE)</f>
        <v>Chicago IL</v>
      </c>
    </row>
    <row r="285" spans="1:10" x14ac:dyDescent="0.2">
      <c r="A285" t="s">
        <v>193</v>
      </c>
      <c r="B285" s="1">
        <v>44807</v>
      </c>
      <c r="C285" t="str">
        <f t="shared" si="8"/>
        <v>Saturday</v>
      </c>
      <c r="D285" s="2">
        <v>9.3055555555555558E-2</v>
      </c>
      <c r="E285" t="str">
        <f t="shared" si="9"/>
        <v>afternoon to evening</v>
      </c>
      <c r="F285" s="7">
        <v>58</v>
      </c>
      <c r="G285" s="7">
        <f>VLOOKUP(Table2[[#This Row],[product_id]],Table3[#All],2,FALSE)</f>
        <v>31</v>
      </c>
      <c r="H285" s="7" t="b">
        <f>IF(Table2[[#This Row],[cost]]&gt;Table2[[#This Row],[revenue]],TRUE,FALSE)</f>
        <v>0</v>
      </c>
      <c r="I285" t="str">
        <f>VLOOKUP(Table2[[#This Row],[product_id]],Table3[#All],3,FALSE)</f>
        <v>Alternative</v>
      </c>
      <c r="J285" t="str">
        <f>VLOOKUP(Table2[[#This Row],[product_id]],Table3[#All],5,FALSE)</f>
        <v>Chicago IL</v>
      </c>
    </row>
    <row r="286" spans="1:10" x14ac:dyDescent="0.2">
      <c r="A286" t="s">
        <v>193</v>
      </c>
      <c r="B286" s="1">
        <v>44903</v>
      </c>
      <c r="C286" t="str">
        <f t="shared" si="8"/>
        <v>Thursday</v>
      </c>
      <c r="D286" s="2">
        <v>0.63611111111111118</v>
      </c>
      <c r="E286" t="str">
        <f t="shared" si="9"/>
        <v>midnight to dawn</v>
      </c>
      <c r="F286" s="7">
        <v>58</v>
      </c>
      <c r="G286" s="7">
        <f>VLOOKUP(Table2[[#This Row],[product_id]],Table3[#All],2,FALSE)</f>
        <v>31</v>
      </c>
      <c r="H286" s="7" t="b">
        <f>IF(Table2[[#This Row],[cost]]&gt;Table2[[#This Row],[revenue]],TRUE,FALSE)</f>
        <v>0</v>
      </c>
      <c r="I286" t="str">
        <f>VLOOKUP(Table2[[#This Row],[product_id]],Table3[#All],3,FALSE)</f>
        <v>Alternative</v>
      </c>
      <c r="J286" t="str">
        <f>VLOOKUP(Table2[[#This Row],[product_id]],Table3[#All],5,FALSE)</f>
        <v>Chicago IL</v>
      </c>
    </row>
    <row r="287" spans="1:10" x14ac:dyDescent="0.2">
      <c r="A287" t="s">
        <v>193</v>
      </c>
      <c r="B287" s="1">
        <v>45067</v>
      </c>
      <c r="C287" t="str">
        <f t="shared" si="8"/>
        <v>Sunday</v>
      </c>
      <c r="D287" s="2">
        <v>0.16805555555555554</v>
      </c>
      <c r="E287" t="str">
        <f t="shared" si="9"/>
        <v>afternoon to evening</v>
      </c>
      <c r="F287" s="7">
        <v>58</v>
      </c>
      <c r="G287" s="7">
        <f>VLOOKUP(Table2[[#This Row],[product_id]],Table3[#All],2,FALSE)</f>
        <v>31</v>
      </c>
      <c r="H287" s="7" t="b">
        <f>IF(Table2[[#This Row],[cost]]&gt;Table2[[#This Row],[revenue]],TRUE,FALSE)</f>
        <v>0</v>
      </c>
      <c r="I287" t="str">
        <f>VLOOKUP(Table2[[#This Row],[product_id]],Table3[#All],3,FALSE)</f>
        <v>Alternative</v>
      </c>
      <c r="J287" t="str">
        <f>VLOOKUP(Table2[[#This Row],[product_id]],Table3[#All],5,FALSE)</f>
        <v>Chicago IL</v>
      </c>
    </row>
    <row r="288" spans="1:10" x14ac:dyDescent="0.2">
      <c r="A288" t="s">
        <v>193</v>
      </c>
      <c r="B288" s="1">
        <v>45102</v>
      </c>
      <c r="C288" t="str">
        <f t="shared" si="8"/>
        <v>Sunday</v>
      </c>
      <c r="D288" s="2">
        <v>0.62291666666666667</v>
      </c>
      <c r="E288" t="str">
        <f t="shared" si="9"/>
        <v>afternoon to evening</v>
      </c>
      <c r="F288" s="7">
        <v>58</v>
      </c>
      <c r="G288" s="7">
        <f>VLOOKUP(Table2[[#This Row],[product_id]],Table3[#All],2,FALSE)</f>
        <v>31</v>
      </c>
      <c r="H288" s="7" t="b">
        <f>IF(Table2[[#This Row],[cost]]&gt;Table2[[#This Row],[revenue]],TRUE,FALSE)</f>
        <v>0</v>
      </c>
      <c r="I288" t="str">
        <f>VLOOKUP(Table2[[#This Row],[product_id]],Table3[#All],3,FALSE)</f>
        <v>Alternative</v>
      </c>
      <c r="J288" t="str">
        <f>VLOOKUP(Table2[[#This Row],[product_id]],Table3[#All],5,FALSE)</f>
        <v>Chicago IL</v>
      </c>
    </row>
    <row r="289" spans="1:10" x14ac:dyDescent="0.2">
      <c r="A289" t="s">
        <v>193</v>
      </c>
      <c r="B289" s="1">
        <v>44831</v>
      </c>
      <c r="C289" t="str">
        <f t="shared" si="8"/>
        <v>Tuesday</v>
      </c>
      <c r="D289" s="2">
        <v>0.64166666666666672</v>
      </c>
      <c r="E289" t="str">
        <f t="shared" si="9"/>
        <v>afternoon to evening</v>
      </c>
      <c r="F289" s="7">
        <v>58</v>
      </c>
      <c r="G289" s="7">
        <f>VLOOKUP(Table2[[#This Row],[product_id]],Table3[#All],2,FALSE)</f>
        <v>31</v>
      </c>
      <c r="H289" s="7" t="b">
        <f>IF(Table2[[#This Row],[cost]]&gt;Table2[[#This Row],[revenue]],TRUE,FALSE)</f>
        <v>0</v>
      </c>
      <c r="I289" t="str">
        <f>VLOOKUP(Table2[[#This Row],[product_id]],Table3[#All],3,FALSE)</f>
        <v>Alternative</v>
      </c>
      <c r="J289" t="str">
        <f>VLOOKUP(Table2[[#This Row],[product_id]],Table3[#All],5,FALSE)</f>
        <v>Chicago IL</v>
      </c>
    </row>
    <row r="290" spans="1:10" x14ac:dyDescent="0.2">
      <c r="A290" t="s">
        <v>194</v>
      </c>
      <c r="B290" s="1">
        <v>43654</v>
      </c>
      <c r="C290" t="str">
        <f t="shared" si="8"/>
        <v>Monday</v>
      </c>
      <c r="D290" s="2">
        <v>0.71180555555555547</v>
      </c>
      <c r="E290" t="str">
        <f t="shared" si="9"/>
        <v>midnight to dawn</v>
      </c>
      <c r="F290" s="7">
        <v>27</v>
      </c>
      <c r="G290" s="7">
        <f>VLOOKUP(Table2[[#This Row],[product_id]],Table3[#All],2,FALSE)</f>
        <v>14</v>
      </c>
      <c r="H290" s="7" t="b">
        <f>IF(Table2[[#This Row],[cost]]&gt;Table2[[#This Row],[revenue]],TRUE,FALSE)</f>
        <v>0</v>
      </c>
      <c r="I290" t="str">
        <f>VLOOKUP(Table2[[#This Row],[product_id]],Table3[#All],3,FALSE)</f>
        <v>Twelfth Street by Cynthia Vincent</v>
      </c>
      <c r="J290" t="str">
        <f>VLOOKUP(Table2[[#This Row],[product_id]],Table3[#All],5,FALSE)</f>
        <v>Houston TX</v>
      </c>
    </row>
    <row r="291" spans="1:10" x14ac:dyDescent="0.2">
      <c r="A291" t="s">
        <v>194</v>
      </c>
      <c r="B291" s="1">
        <v>44810</v>
      </c>
      <c r="C291" t="str">
        <f t="shared" si="8"/>
        <v>Tuesday</v>
      </c>
      <c r="D291" s="2">
        <v>8.6805555555555566E-2</v>
      </c>
      <c r="E291" t="str">
        <f t="shared" si="9"/>
        <v>morning to noon</v>
      </c>
      <c r="F291" s="7">
        <v>27</v>
      </c>
      <c r="G291" s="7">
        <f>VLOOKUP(Table2[[#This Row],[product_id]],Table3[#All],2,FALSE)</f>
        <v>14</v>
      </c>
      <c r="H291" s="7" t="b">
        <f>IF(Table2[[#This Row],[cost]]&gt;Table2[[#This Row],[revenue]],TRUE,FALSE)</f>
        <v>0</v>
      </c>
      <c r="I291" t="str">
        <f>VLOOKUP(Table2[[#This Row],[product_id]],Table3[#All],3,FALSE)</f>
        <v>Twelfth Street by Cynthia Vincent</v>
      </c>
      <c r="J291" t="str">
        <f>VLOOKUP(Table2[[#This Row],[product_id]],Table3[#All],5,FALSE)</f>
        <v>Houston TX</v>
      </c>
    </row>
    <row r="292" spans="1:10" x14ac:dyDescent="0.2">
      <c r="A292" t="s">
        <v>194</v>
      </c>
      <c r="B292" s="1">
        <v>44905</v>
      </c>
      <c r="C292" t="str">
        <f t="shared" si="8"/>
        <v>Saturday</v>
      </c>
      <c r="D292" s="2">
        <v>0.52708333333333335</v>
      </c>
      <c r="E292" t="str">
        <f t="shared" si="9"/>
        <v>night to midnight</v>
      </c>
      <c r="F292" s="7">
        <v>27</v>
      </c>
      <c r="G292" s="7">
        <f>VLOOKUP(Table2[[#This Row],[product_id]],Table3[#All],2,FALSE)</f>
        <v>14</v>
      </c>
      <c r="H292" s="7" t="b">
        <f>IF(Table2[[#This Row],[cost]]&gt;Table2[[#This Row],[revenue]],TRUE,FALSE)</f>
        <v>0</v>
      </c>
      <c r="I292" t="str">
        <f>VLOOKUP(Table2[[#This Row],[product_id]],Table3[#All],3,FALSE)</f>
        <v>Twelfth Street by Cynthia Vincent</v>
      </c>
      <c r="J292" t="str">
        <f>VLOOKUP(Table2[[#This Row],[product_id]],Table3[#All],5,FALSE)</f>
        <v>Houston TX</v>
      </c>
    </row>
    <row r="293" spans="1:10" x14ac:dyDescent="0.2">
      <c r="A293" t="s">
        <v>195</v>
      </c>
      <c r="B293" s="1">
        <v>45050</v>
      </c>
      <c r="C293" t="str">
        <f t="shared" si="8"/>
        <v>Thursday</v>
      </c>
      <c r="D293" s="2">
        <v>0.94513888888888886</v>
      </c>
      <c r="E293" t="str">
        <f t="shared" si="9"/>
        <v>morning to noon</v>
      </c>
      <c r="F293" s="7">
        <v>64</v>
      </c>
      <c r="G293" s="7">
        <f>VLOOKUP(Table2[[#This Row],[product_id]],Table3[#All],2,FALSE)</f>
        <v>34</v>
      </c>
      <c r="H293" s="7" t="b">
        <f>IF(Table2[[#This Row],[cost]]&gt;Table2[[#This Row],[revenue]],TRUE,FALSE)</f>
        <v>0</v>
      </c>
      <c r="I293" t="str">
        <f>VLOOKUP(Table2[[#This Row],[product_id]],Table3[#All],3,FALSE)</f>
        <v>Democracy</v>
      </c>
      <c r="J293" t="str">
        <f>VLOOKUP(Table2[[#This Row],[product_id]],Table3[#All],5,FALSE)</f>
        <v>Chicago IL</v>
      </c>
    </row>
    <row r="294" spans="1:10" x14ac:dyDescent="0.2">
      <c r="A294" t="s">
        <v>195</v>
      </c>
      <c r="B294" s="1">
        <v>45020</v>
      </c>
      <c r="C294" t="str">
        <f t="shared" si="8"/>
        <v>Tuesday</v>
      </c>
      <c r="D294" s="2">
        <v>0.39652777777777781</v>
      </c>
      <c r="E294" t="str">
        <f t="shared" si="9"/>
        <v>afternoon to evening</v>
      </c>
      <c r="F294" s="7">
        <v>64</v>
      </c>
      <c r="G294" s="7">
        <f>VLOOKUP(Table2[[#This Row],[product_id]],Table3[#All],2,FALSE)</f>
        <v>34</v>
      </c>
      <c r="H294" s="7" t="b">
        <f>IF(Table2[[#This Row],[cost]]&gt;Table2[[#This Row],[revenue]],TRUE,FALSE)</f>
        <v>0</v>
      </c>
      <c r="I294" t="str">
        <f>VLOOKUP(Table2[[#This Row],[product_id]],Table3[#All],3,FALSE)</f>
        <v>Democracy</v>
      </c>
      <c r="J294" t="str">
        <f>VLOOKUP(Table2[[#This Row],[product_id]],Table3[#All],5,FALSE)</f>
        <v>Chicago IL</v>
      </c>
    </row>
    <row r="295" spans="1:10" x14ac:dyDescent="0.2">
      <c r="A295" t="s">
        <v>195</v>
      </c>
      <c r="B295" s="1">
        <v>44728</v>
      </c>
      <c r="C295" t="str">
        <f t="shared" si="8"/>
        <v>Thursday</v>
      </c>
      <c r="D295" s="2">
        <v>0.55347222222222225</v>
      </c>
      <c r="E295" t="str">
        <f t="shared" si="9"/>
        <v>morning to noon</v>
      </c>
      <c r="F295" s="7">
        <v>64</v>
      </c>
      <c r="G295" s="7">
        <f>VLOOKUP(Table2[[#This Row],[product_id]],Table3[#All],2,FALSE)</f>
        <v>34</v>
      </c>
      <c r="H295" s="7" t="b">
        <f>IF(Table2[[#This Row],[cost]]&gt;Table2[[#This Row],[revenue]],TRUE,FALSE)</f>
        <v>0</v>
      </c>
      <c r="I295" t="str">
        <f>VLOOKUP(Table2[[#This Row],[product_id]],Table3[#All],3,FALSE)</f>
        <v>Democracy</v>
      </c>
      <c r="J295" t="str">
        <f>VLOOKUP(Table2[[#This Row],[product_id]],Table3[#All],5,FALSE)</f>
        <v>Chicago IL</v>
      </c>
    </row>
    <row r="296" spans="1:10" x14ac:dyDescent="0.2">
      <c r="A296" t="s">
        <v>195</v>
      </c>
      <c r="B296" s="1">
        <v>45099</v>
      </c>
      <c r="C296" t="str">
        <f t="shared" si="8"/>
        <v>Thursday</v>
      </c>
      <c r="D296" s="2">
        <v>0.4236111111111111</v>
      </c>
      <c r="E296" t="str">
        <f t="shared" si="9"/>
        <v>midnight to dawn</v>
      </c>
      <c r="F296" s="7">
        <v>64</v>
      </c>
      <c r="G296" s="7">
        <f>VLOOKUP(Table2[[#This Row],[product_id]],Table3[#All],2,FALSE)</f>
        <v>34</v>
      </c>
      <c r="H296" s="7" t="b">
        <f>IF(Table2[[#This Row],[cost]]&gt;Table2[[#This Row],[revenue]],TRUE,FALSE)</f>
        <v>0</v>
      </c>
      <c r="I296" t="str">
        <f>VLOOKUP(Table2[[#This Row],[product_id]],Table3[#All],3,FALSE)</f>
        <v>Democracy</v>
      </c>
      <c r="J296" t="str">
        <f>VLOOKUP(Table2[[#This Row],[product_id]],Table3[#All],5,FALSE)</f>
        <v>Chicago IL</v>
      </c>
    </row>
    <row r="297" spans="1:10" x14ac:dyDescent="0.2">
      <c r="A297" t="s">
        <v>195</v>
      </c>
      <c r="B297" s="1">
        <v>44592</v>
      </c>
      <c r="C297" t="str">
        <f t="shared" si="8"/>
        <v>Monday</v>
      </c>
      <c r="D297" s="2">
        <v>4.2361111111111106E-2</v>
      </c>
      <c r="E297" t="str">
        <f t="shared" si="9"/>
        <v>afternoon to evening</v>
      </c>
      <c r="F297" s="7">
        <v>64</v>
      </c>
      <c r="G297" s="7">
        <f>VLOOKUP(Table2[[#This Row],[product_id]],Table3[#All],2,FALSE)</f>
        <v>34</v>
      </c>
      <c r="H297" s="7" t="b">
        <f>IF(Table2[[#This Row],[cost]]&gt;Table2[[#This Row],[revenue]],TRUE,FALSE)</f>
        <v>0</v>
      </c>
      <c r="I297" t="str">
        <f>VLOOKUP(Table2[[#This Row],[product_id]],Table3[#All],3,FALSE)</f>
        <v>Democracy</v>
      </c>
      <c r="J297" t="str">
        <f>VLOOKUP(Table2[[#This Row],[product_id]],Table3[#All],5,FALSE)</f>
        <v>Chicago IL</v>
      </c>
    </row>
    <row r="298" spans="1:10" x14ac:dyDescent="0.2">
      <c r="A298" t="s">
        <v>195</v>
      </c>
      <c r="B298" s="1">
        <v>43914</v>
      </c>
      <c r="C298" t="str">
        <f t="shared" si="8"/>
        <v>Tuesday</v>
      </c>
      <c r="D298" s="2">
        <v>0.65625</v>
      </c>
      <c r="E298" t="str">
        <f t="shared" si="9"/>
        <v>midnight to dawn</v>
      </c>
      <c r="F298" s="7">
        <v>64</v>
      </c>
      <c r="G298" s="7">
        <f>VLOOKUP(Table2[[#This Row],[product_id]],Table3[#All],2,FALSE)</f>
        <v>34</v>
      </c>
      <c r="H298" s="7" t="b">
        <f>IF(Table2[[#This Row],[cost]]&gt;Table2[[#This Row],[revenue]],TRUE,FALSE)</f>
        <v>0</v>
      </c>
      <c r="I298" t="str">
        <f>VLOOKUP(Table2[[#This Row],[product_id]],Table3[#All],3,FALSE)</f>
        <v>Democracy</v>
      </c>
      <c r="J298" t="str">
        <f>VLOOKUP(Table2[[#This Row],[product_id]],Table3[#All],5,FALSE)</f>
        <v>Chicago IL</v>
      </c>
    </row>
    <row r="299" spans="1:10" x14ac:dyDescent="0.2">
      <c r="A299" t="s">
        <v>195</v>
      </c>
      <c r="B299" s="1">
        <v>44037</v>
      </c>
      <c r="C299" t="str">
        <f t="shared" si="8"/>
        <v>Saturday</v>
      </c>
      <c r="D299" s="2">
        <v>9.5833333333333326E-2</v>
      </c>
      <c r="E299" t="str">
        <f t="shared" si="9"/>
        <v>morning to noon</v>
      </c>
      <c r="F299" s="7">
        <v>64</v>
      </c>
      <c r="G299" s="7">
        <f>VLOOKUP(Table2[[#This Row],[product_id]],Table3[#All],2,FALSE)</f>
        <v>34</v>
      </c>
      <c r="H299" s="7" t="b">
        <f>IF(Table2[[#This Row],[cost]]&gt;Table2[[#This Row],[revenue]],TRUE,FALSE)</f>
        <v>0</v>
      </c>
      <c r="I299" t="str">
        <f>VLOOKUP(Table2[[#This Row],[product_id]],Table3[#All],3,FALSE)</f>
        <v>Democracy</v>
      </c>
      <c r="J299" t="str">
        <f>VLOOKUP(Table2[[#This Row],[product_id]],Table3[#All],5,FALSE)</f>
        <v>Chicago IL</v>
      </c>
    </row>
    <row r="300" spans="1:10" x14ac:dyDescent="0.2">
      <c r="A300" t="s">
        <v>195</v>
      </c>
      <c r="B300" s="1">
        <v>44645</v>
      </c>
      <c r="C300" t="str">
        <f t="shared" si="8"/>
        <v>Friday</v>
      </c>
      <c r="D300" s="2">
        <v>0.47916666666666669</v>
      </c>
      <c r="E300" t="str">
        <f t="shared" si="9"/>
        <v>night to midnight</v>
      </c>
      <c r="F300" s="7">
        <v>64</v>
      </c>
      <c r="G300" s="7">
        <f>VLOOKUP(Table2[[#This Row],[product_id]],Table3[#All],2,FALSE)</f>
        <v>34</v>
      </c>
      <c r="H300" s="7" t="b">
        <f>IF(Table2[[#This Row],[cost]]&gt;Table2[[#This Row],[revenue]],TRUE,FALSE)</f>
        <v>0</v>
      </c>
      <c r="I300" t="str">
        <f>VLOOKUP(Table2[[#This Row],[product_id]],Table3[#All],3,FALSE)</f>
        <v>Democracy</v>
      </c>
      <c r="J300" t="str">
        <f>VLOOKUP(Table2[[#This Row],[product_id]],Table3[#All],5,FALSE)</f>
        <v>Chicago IL</v>
      </c>
    </row>
    <row r="301" spans="1:10" x14ac:dyDescent="0.2">
      <c r="A301" t="s">
        <v>195</v>
      </c>
      <c r="B301" s="1">
        <v>45015</v>
      </c>
      <c r="C301" t="str">
        <f t="shared" si="8"/>
        <v>Thursday</v>
      </c>
      <c r="D301" s="2">
        <v>0.96527777777777779</v>
      </c>
      <c r="E301" t="str">
        <f t="shared" si="9"/>
        <v>midnight to dawn</v>
      </c>
      <c r="F301" s="7">
        <v>64</v>
      </c>
      <c r="G301" s="7">
        <f>VLOOKUP(Table2[[#This Row],[product_id]],Table3[#All],2,FALSE)</f>
        <v>34</v>
      </c>
      <c r="H301" s="7" t="b">
        <f>IF(Table2[[#This Row],[cost]]&gt;Table2[[#This Row],[revenue]],TRUE,FALSE)</f>
        <v>0</v>
      </c>
      <c r="I301" t="str">
        <f>VLOOKUP(Table2[[#This Row],[product_id]],Table3[#All],3,FALSE)</f>
        <v>Democracy</v>
      </c>
      <c r="J301" t="str">
        <f>VLOOKUP(Table2[[#This Row],[product_id]],Table3[#All],5,FALSE)</f>
        <v>Chicago IL</v>
      </c>
    </row>
    <row r="302" spans="1:10" x14ac:dyDescent="0.2">
      <c r="A302" t="s">
        <v>195</v>
      </c>
      <c r="B302" s="1">
        <v>44853</v>
      </c>
      <c r="C302" t="str">
        <f t="shared" si="8"/>
        <v>Wednesday</v>
      </c>
      <c r="D302" s="2">
        <v>3.472222222222222E-3</v>
      </c>
      <c r="E302" t="str">
        <f t="shared" si="9"/>
        <v>afternoon to evening</v>
      </c>
      <c r="F302" s="7">
        <v>64</v>
      </c>
      <c r="G302" s="7">
        <f>VLOOKUP(Table2[[#This Row],[product_id]],Table3[#All],2,FALSE)</f>
        <v>34</v>
      </c>
      <c r="H302" s="7" t="b">
        <f>IF(Table2[[#This Row],[cost]]&gt;Table2[[#This Row],[revenue]],TRUE,FALSE)</f>
        <v>0</v>
      </c>
      <c r="I302" t="str">
        <f>VLOOKUP(Table2[[#This Row],[product_id]],Table3[#All],3,FALSE)</f>
        <v>Democracy</v>
      </c>
      <c r="J302" t="str">
        <f>VLOOKUP(Table2[[#This Row],[product_id]],Table3[#All],5,FALSE)</f>
        <v>Chicago IL</v>
      </c>
    </row>
    <row r="303" spans="1:10" x14ac:dyDescent="0.2">
      <c r="A303" t="s">
        <v>196</v>
      </c>
      <c r="B303" s="1">
        <v>44937</v>
      </c>
      <c r="C303" t="str">
        <f t="shared" si="8"/>
        <v>Wednesday</v>
      </c>
      <c r="D303" s="2">
        <v>0.6479166666666667</v>
      </c>
      <c r="E303" t="str">
        <f t="shared" si="9"/>
        <v>afternoon to evening</v>
      </c>
      <c r="F303" s="7">
        <v>78</v>
      </c>
      <c r="G303" s="7">
        <f>VLOOKUP(Table2[[#This Row],[product_id]],Table3[#All],2,FALSE)</f>
        <v>44</v>
      </c>
      <c r="H303" s="7" t="b">
        <f>IF(Table2[[#This Row],[cost]]&gt;Table2[[#This Row],[revenue]],TRUE,FALSE)</f>
        <v>0</v>
      </c>
      <c r="I303" t="str">
        <f>VLOOKUP(Table2[[#This Row],[product_id]],Table3[#All],3,FALSE)</f>
        <v>Pendleton</v>
      </c>
      <c r="J303" t="str">
        <f>VLOOKUP(Table2[[#This Row],[product_id]],Table3[#All],5,FALSE)</f>
        <v>Charleston SC</v>
      </c>
    </row>
    <row r="304" spans="1:10" x14ac:dyDescent="0.2">
      <c r="A304" t="s">
        <v>196</v>
      </c>
      <c r="B304" s="1">
        <v>44791</v>
      </c>
      <c r="C304" t="str">
        <f t="shared" si="8"/>
        <v>Thursday</v>
      </c>
      <c r="D304" s="2">
        <v>0.58680555555555558</v>
      </c>
      <c r="E304" t="str">
        <f t="shared" si="9"/>
        <v>afternoon to evening</v>
      </c>
      <c r="F304" s="7">
        <v>78</v>
      </c>
      <c r="G304" s="7">
        <f>VLOOKUP(Table2[[#This Row],[product_id]],Table3[#All],2,FALSE)</f>
        <v>44</v>
      </c>
      <c r="H304" s="7" t="b">
        <f>IF(Table2[[#This Row],[cost]]&gt;Table2[[#This Row],[revenue]],TRUE,FALSE)</f>
        <v>0</v>
      </c>
      <c r="I304" t="str">
        <f>VLOOKUP(Table2[[#This Row],[product_id]],Table3[#All],3,FALSE)</f>
        <v>Pendleton</v>
      </c>
      <c r="J304" t="str">
        <f>VLOOKUP(Table2[[#This Row],[product_id]],Table3[#All],5,FALSE)</f>
        <v>Charleston SC</v>
      </c>
    </row>
    <row r="305" spans="1:10" x14ac:dyDescent="0.2">
      <c r="A305" t="s">
        <v>196</v>
      </c>
      <c r="B305" s="1">
        <v>44962</v>
      </c>
      <c r="C305" t="str">
        <f t="shared" si="8"/>
        <v>Sunday</v>
      </c>
      <c r="D305" s="2">
        <v>0.6381944444444444</v>
      </c>
      <c r="E305" t="str">
        <f t="shared" si="9"/>
        <v>morning to noon</v>
      </c>
      <c r="F305" s="7">
        <v>78</v>
      </c>
      <c r="G305" s="7">
        <f>VLOOKUP(Table2[[#This Row],[product_id]],Table3[#All],2,FALSE)</f>
        <v>44</v>
      </c>
      <c r="H305" s="7" t="b">
        <f>IF(Table2[[#This Row],[cost]]&gt;Table2[[#This Row],[revenue]],TRUE,FALSE)</f>
        <v>0</v>
      </c>
      <c r="I305" t="str">
        <f>VLOOKUP(Table2[[#This Row],[product_id]],Table3[#All],3,FALSE)</f>
        <v>Pendleton</v>
      </c>
      <c r="J305" t="str">
        <f>VLOOKUP(Table2[[#This Row],[product_id]],Table3[#All],5,FALSE)</f>
        <v>Charleston SC</v>
      </c>
    </row>
    <row r="306" spans="1:10" x14ac:dyDescent="0.2">
      <c r="A306" t="s">
        <v>196</v>
      </c>
      <c r="B306" s="1">
        <v>45108</v>
      </c>
      <c r="C306" t="str">
        <f t="shared" si="8"/>
        <v>Saturday</v>
      </c>
      <c r="D306" s="2">
        <v>0.50486111111111109</v>
      </c>
      <c r="E306" t="str">
        <f t="shared" si="9"/>
        <v>midnight to dawn</v>
      </c>
      <c r="F306" s="7">
        <v>78</v>
      </c>
      <c r="G306" s="7">
        <f>VLOOKUP(Table2[[#This Row],[product_id]],Table3[#All],2,FALSE)</f>
        <v>44</v>
      </c>
      <c r="H306" s="7" t="b">
        <f>IF(Table2[[#This Row],[cost]]&gt;Table2[[#This Row],[revenue]],TRUE,FALSE)</f>
        <v>0</v>
      </c>
      <c r="I306" t="str">
        <f>VLOOKUP(Table2[[#This Row],[product_id]],Table3[#All],3,FALSE)</f>
        <v>Pendleton</v>
      </c>
      <c r="J306" t="str">
        <f>VLOOKUP(Table2[[#This Row],[product_id]],Table3[#All],5,FALSE)</f>
        <v>Charleston SC</v>
      </c>
    </row>
    <row r="307" spans="1:10" x14ac:dyDescent="0.2">
      <c r="A307" t="s">
        <v>197</v>
      </c>
      <c r="B307" s="1">
        <v>44911</v>
      </c>
      <c r="C307" t="str">
        <f t="shared" si="8"/>
        <v>Friday</v>
      </c>
      <c r="D307" s="2">
        <v>2.4999999999999998E-2</v>
      </c>
      <c r="E307" t="str">
        <f t="shared" si="9"/>
        <v>midnight to dawn</v>
      </c>
      <c r="F307" s="7">
        <v>49</v>
      </c>
      <c r="G307" s="7">
        <f>VLOOKUP(Table2[[#This Row],[product_id]],Table3[#All],2,FALSE)</f>
        <v>25</v>
      </c>
      <c r="H307" s="7" t="b">
        <f>IF(Table2[[#This Row],[cost]]&gt;Table2[[#This Row],[revenue]],TRUE,FALSE)</f>
        <v>0</v>
      </c>
      <c r="I307" t="str">
        <f>VLOOKUP(Table2[[#This Row],[product_id]],Table3[#All],3,FALSE)</f>
        <v>Lucky Brand</v>
      </c>
      <c r="J307" t="str">
        <f>VLOOKUP(Table2[[#This Row],[product_id]],Table3[#All],5,FALSE)</f>
        <v>New Orleans LA</v>
      </c>
    </row>
    <row r="308" spans="1:10" x14ac:dyDescent="0.2">
      <c r="A308" t="s">
        <v>197</v>
      </c>
      <c r="B308" s="1">
        <v>44179</v>
      </c>
      <c r="C308" t="str">
        <f t="shared" si="8"/>
        <v>Monday</v>
      </c>
      <c r="D308" s="2">
        <v>0.10833333333333334</v>
      </c>
      <c r="E308" t="str">
        <f t="shared" si="9"/>
        <v>midnight to dawn</v>
      </c>
      <c r="F308" s="7">
        <v>49</v>
      </c>
      <c r="G308" s="7">
        <f>VLOOKUP(Table2[[#This Row],[product_id]],Table3[#All],2,FALSE)</f>
        <v>25</v>
      </c>
      <c r="H308" s="7" t="b">
        <f>IF(Table2[[#This Row],[cost]]&gt;Table2[[#This Row],[revenue]],TRUE,FALSE)</f>
        <v>0</v>
      </c>
      <c r="I308" t="str">
        <f>VLOOKUP(Table2[[#This Row],[product_id]],Table3[#All],3,FALSE)</f>
        <v>Lucky Brand</v>
      </c>
      <c r="J308" t="str">
        <f>VLOOKUP(Table2[[#This Row],[product_id]],Table3[#All],5,FALSE)</f>
        <v>New Orleans LA</v>
      </c>
    </row>
    <row r="309" spans="1:10" x14ac:dyDescent="0.2">
      <c r="A309" t="s">
        <v>197</v>
      </c>
      <c r="B309" s="1">
        <v>45071</v>
      </c>
      <c r="C309" t="str">
        <f t="shared" si="8"/>
        <v>Thursday</v>
      </c>
      <c r="D309" s="2">
        <v>0.15138888888888888</v>
      </c>
      <c r="E309" t="str">
        <f t="shared" si="9"/>
        <v>midnight to dawn</v>
      </c>
      <c r="F309" s="7">
        <v>49</v>
      </c>
      <c r="G309" s="7">
        <f>VLOOKUP(Table2[[#This Row],[product_id]],Table3[#All],2,FALSE)</f>
        <v>25</v>
      </c>
      <c r="H309" s="7" t="b">
        <f>IF(Table2[[#This Row],[cost]]&gt;Table2[[#This Row],[revenue]],TRUE,FALSE)</f>
        <v>0</v>
      </c>
      <c r="I309" t="str">
        <f>VLOOKUP(Table2[[#This Row],[product_id]],Table3[#All],3,FALSE)</f>
        <v>Lucky Brand</v>
      </c>
      <c r="J309" t="str">
        <f>VLOOKUP(Table2[[#This Row],[product_id]],Table3[#All],5,FALSE)</f>
        <v>New Orleans LA</v>
      </c>
    </row>
    <row r="310" spans="1:10" x14ac:dyDescent="0.2">
      <c r="A310" t="s">
        <v>198</v>
      </c>
      <c r="B310" s="1">
        <v>44271</v>
      </c>
      <c r="C310" t="str">
        <f t="shared" si="8"/>
        <v>Tuesday</v>
      </c>
      <c r="D310" s="2">
        <v>2.2222222222222223E-2</v>
      </c>
      <c r="E310" t="str">
        <f t="shared" si="9"/>
        <v>midnight to dawn</v>
      </c>
      <c r="F310" s="7">
        <v>23</v>
      </c>
      <c r="G310" s="7">
        <f>VLOOKUP(Table2[[#This Row],[product_id]],Table3[#All],2,FALSE)</f>
        <v>13</v>
      </c>
      <c r="H310" s="7" t="b">
        <f>IF(Table2[[#This Row],[cost]]&gt;Table2[[#This Row],[revenue]],TRUE,FALSE)</f>
        <v>0</v>
      </c>
      <c r="I310" t="str">
        <f>VLOOKUP(Table2[[#This Row],[product_id]],Table3[#All],3,FALSE)</f>
        <v>Joie</v>
      </c>
      <c r="J310" t="str">
        <f>VLOOKUP(Table2[[#This Row],[product_id]],Table3[#All],5,FALSE)</f>
        <v>Chicago IL</v>
      </c>
    </row>
    <row r="311" spans="1:10" x14ac:dyDescent="0.2">
      <c r="A311" t="s">
        <v>198</v>
      </c>
      <c r="B311" s="1">
        <v>44350</v>
      </c>
      <c r="C311" t="str">
        <f t="shared" si="8"/>
        <v>Thursday</v>
      </c>
      <c r="D311" s="2">
        <v>0.1423611111111111</v>
      </c>
      <c r="E311" t="str">
        <f t="shared" si="9"/>
        <v>midnight to dawn</v>
      </c>
      <c r="F311" s="7">
        <v>23</v>
      </c>
      <c r="G311" s="7">
        <f>VLOOKUP(Table2[[#This Row],[product_id]],Table3[#All],2,FALSE)</f>
        <v>13</v>
      </c>
      <c r="H311" s="7" t="b">
        <f>IF(Table2[[#This Row],[cost]]&gt;Table2[[#This Row],[revenue]],TRUE,FALSE)</f>
        <v>0</v>
      </c>
      <c r="I311" t="str">
        <f>VLOOKUP(Table2[[#This Row],[product_id]],Table3[#All],3,FALSE)</f>
        <v>Joie</v>
      </c>
      <c r="J311" t="str">
        <f>VLOOKUP(Table2[[#This Row],[product_id]],Table3[#All],5,FALSE)</f>
        <v>Chicago IL</v>
      </c>
    </row>
    <row r="312" spans="1:10" x14ac:dyDescent="0.2">
      <c r="A312" t="s">
        <v>198</v>
      </c>
      <c r="B312" s="1">
        <v>44235</v>
      </c>
      <c r="C312" t="str">
        <f t="shared" si="8"/>
        <v>Monday</v>
      </c>
      <c r="D312" s="2">
        <v>0.10277777777777779</v>
      </c>
      <c r="E312" t="str">
        <f t="shared" si="9"/>
        <v>morning to noon</v>
      </c>
      <c r="F312" s="7">
        <v>23</v>
      </c>
      <c r="G312" s="7">
        <f>VLOOKUP(Table2[[#This Row],[product_id]],Table3[#All],2,FALSE)</f>
        <v>13</v>
      </c>
      <c r="H312" s="7" t="b">
        <f>IF(Table2[[#This Row],[cost]]&gt;Table2[[#This Row],[revenue]],TRUE,FALSE)</f>
        <v>0</v>
      </c>
      <c r="I312" t="str">
        <f>VLOOKUP(Table2[[#This Row],[product_id]],Table3[#All],3,FALSE)</f>
        <v>Joie</v>
      </c>
      <c r="J312" t="str">
        <f>VLOOKUP(Table2[[#This Row],[product_id]],Table3[#All],5,FALSE)</f>
        <v>Chicago IL</v>
      </c>
    </row>
    <row r="313" spans="1:10" x14ac:dyDescent="0.2">
      <c r="A313" t="s">
        <v>198</v>
      </c>
      <c r="B313" s="1">
        <v>44690</v>
      </c>
      <c r="C313" t="str">
        <f t="shared" si="8"/>
        <v>Monday</v>
      </c>
      <c r="D313" s="2">
        <v>0.51874999999999993</v>
      </c>
      <c r="E313" t="str">
        <f t="shared" si="9"/>
        <v>night to midnight</v>
      </c>
      <c r="F313" s="7">
        <v>23</v>
      </c>
      <c r="G313" s="7">
        <f>VLOOKUP(Table2[[#This Row],[product_id]],Table3[#All],2,FALSE)</f>
        <v>13</v>
      </c>
      <c r="H313" s="7" t="b">
        <f>IF(Table2[[#This Row],[cost]]&gt;Table2[[#This Row],[revenue]],TRUE,FALSE)</f>
        <v>0</v>
      </c>
      <c r="I313" t="str">
        <f>VLOOKUP(Table2[[#This Row],[product_id]],Table3[#All],3,FALSE)</f>
        <v>Joie</v>
      </c>
      <c r="J313" t="str">
        <f>VLOOKUP(Table2[[#This Row],[product_id]],Table3[#All],5,FALSE)</f>
        <v>Chicago IL</v>
      </c>
    </row>
    <row r="314" spans="1:10" x14ac:dyDescent="0.2">
      <c r="A314" t="s">
        <v>198</v>
      </c>
      <c r="B314" s="1">
        <v>44280</v>
      </c>
      <c r="C314" t="str">
        <f t="shared" si="8"/>
        <v>Thursday</v>
      </c>
      <c r="D314" s="2">
        <v>0.87222222222222223</v>
      </c>
      <c r="E314" t="str">
        <f t="shared" si="9"/>
        <v>morning to noon</v>
      </c>
      <c r="F314" s="7">
        <v>23</v>
      </c>
      <c r="G314" s="7">
        <f>VLOOKUP(Table2[[#This Row],[product_id]],Table3[#All],2,FALSE)</f>
        <v>13</v>
      </c>
      <c r="H314" s="7" t="b">
        <f>IF(Table2[[#This Row],[cost]]&gt;Table2[[#This Row],[revenue]],TRUE,FALSE)</f>
        <v>0</v>
      </c>
      <c r="I314" t="str">
        <f>VLOOKUP(Table2[[#This Row],[product_id]],Table3[#All],3,FALSE)</f>
        <v>Joie</v>
      </c>
      <c r="J314" t="str">
        <f>VLOOKUP(Table2[[#This Row],[product_id]],Table3[#All],5,FALSE)</f>
        <v>Chicago IL</v>
      </c>
    </row>
    <row r="315" spans="1:10" x14ac:dyDescent="0.2">
      <c r="A315" t="s">
        <v>198</v>
      </c>
      <c r="B315" s="1">
        <v>45031</v>
      </c>
      <c r="C315" t="str">
        <f t="shared" si="8"/>
        <v>Saturday</v>
      </c>
      <c r="D315" s="2">
        <v>0.25347222222222221</v>
      </c>
      <c r="E315" t="str">
        <f t="shared" si="9"/>
        <v>morning to noon</v>
      </c>
      <c r="F315" s="7">
        <v>23</v>
      </c>
      <c r="G315" s="7">
        <f>VLOOKUP(Table2[[#This Row],[product_id]],Table3[#All],2,FALSE)</f>
        <v>13</v>
      </c>
      <c r="H315" s="7" t="b">
        <f>IF(Table2[[#This Row],[cost]]&gt;Table2[[#This Row],[revenue]],TRUE,FALSE)</f>
        <v>0</v>
      </c>
      <c r="I315" t="str">
        <f>VLOOKUP(Table2[[#This Row],[product_id]],Table3[#All],3,FALSE)</f>
        <v>Joie</v>
      </c>
      <c r="J315" t="str">
        <f>VLOOKUP(Table2[[#This Row],[product_id]],Table3[#All],5,FALSE)</f>
        <v>Chicago IL</v>
      </c>
    </row>
    <row r="316" spans="1:10" x14ac:dyDescent="0.2">
      <c r="A316" t="s">
        <v>198</v>
      </c>
      <c r="B316" s="1">
        <v>44778</v>
      </c>
      <c r="C316" t="str">
        <f t="shared" si="8"/>
        <v>Friday</v>
      </c>
      <c r="D316" s="2">
        <v>0.4770833333333333</v>
      </c>
      <c r="E316" t="str">
        <f t="shared" si="9"/>
        <v>morning to noon</v>
      </c>
      <c r="F316" s="7">
        <v>23</v>
      </c>
      <c r="G316" s="7">
        <f>VLOOKUP(Table2[[#This Row],[product_id]],Table3[#All],2,FALSE)</f>
        <v>13</v>
      </c>
      <c r="H316" s="7" t="b">
        <f>IF(Table2[[#This Row],[cost]]&gt;Table2[[#This Row],[revenue]],TRUE,FALSE)</f>
        <v>0</v>
      </c>
      <c r="I316" t="str">
        <f>VLOOKUP(Table2[[#This Row],[product_id]],Table3[#All],3,FALSE)</f>
        <v>Joie</v>
      </c>
      <c r="J316" t="str">
        <f>VLOOKUP(Table2[[#This Row],[product_id]],Table3[#All],5,FALSE)</f>
        <v>Chicago IL</v>
      </c>
    </row>
    <row r="317" spans="1:10" x14ac:dyDescent="0.2">
      <c r="A317" t="s">
        <v>198</v>
      </c>
      <c r="B317" s="1">
        <v>44040</v>
      </c>
      <c r="C317" t="str">
        <f t="shared" si="8"/>
        <v>Tuesday</v>
      </c>
      <c r="D317" s="2">
        <v>0.27638888888888885</v>
      </c>
      <c r="E317" t="str">
        <f t="shared" si="9"/>
        <v>morning to noon</v>
      </c>
      <c r="F317" s="7">
        <v>23</v>
      </c>
      <c r="G317" s="7">
        <f>VLOOKUP(Table2[[#This Row],[product_id]],Table3[#All],2,FALSE)</f>
        <v>13</v>
      </c>
      <c r="H317" s="7" t="b">
        <f>IF(Table2[[#This Row],[cost]]&gt;Table2[[#This Row],[revenue]],TRUE,FALSE)</f>
        <v>0</v>
      </c>
      <c r="I317" t="str">
        <f>VLOOKUP(Table2[[#This Row],[product_id]],Table3[#All],3,FALSE)</f>
        <v>Joie</v>
      </c>
      <c r="J317" t="str">
        <f>VLOOKUP(Table2[[#This Row],[product_id]],Table3[#All],5,FALSE)</f>
        <v>Chicago IL</v>
      </c>
    </row>
    <row r="318" spans="1:10" x14ac:dyDescent="0.2">
      <c r="A318" t="s">
        <v>198</v>
      </c>
      <c r="B318" s="1">
        <v>44829</v>
      </c>
      <c r="C318" t="str">
        <f t="shared" si="8"/>
        <v>Sunday</v>
      </c>
      <c r="D318" s="2">
        <v>0.37083333333333335</v>
      </c>
      <c r="E318" t="str">
        <f t="shared" si="9"/>
        <v>morning to noon</v>
      </c>
      <c r="F318" s="7">
        <v>23</v>
      </c>
      <c r="G318" s="7">
        <f>VLOOKUP(Table2[[#This Row],[product_id]],Table3[#All],2,FALSE)</f>
        <v>13</v>
      </c>
      <c r="H318" s="7" t="b">
        <f>IF(Table2[[#This Row],[cost]]&gt;Table2[[#This Row],[revenue]],TRUE,FALSE)</f>
        <v>0</v>
      </c>
      <c r="I318" t="str">
        <f>VLOOKUP(Table2[[#This Row],[product_id]],Table3[#All],3,FALSE)</f>
        <v>Joie</v>
      </c>
      <c r="J318" t="str">
        <f>VLOOKUP(Table2[[#This Row],[product_id]],Table3[#All],5,FALSE)</f>
        <v>Chicago IL</v>
      </c>
    </row>
    <row r="319" spans="1:10" x14ac:dyDescent="0.2">
      <c r="A319" t="s">
        <v>198</v>
      </c>
      <c r="B319" s="1">
        <v>45105</v>
      </c>
      <c r="C319" t="str">
        <f t="shared" si="8"/>
        <v>Wednesday</v>
      </c>
      <c r="D319" s="2">
        <v>0.51180555555555551</v>
      </c>
      <c r="E319" t="str">
        <f t="shared" si="9"/>
        <v>morning to noon</v>
      </c>
      <c r="F319" s="7">
        <v>23</v>
      </c>
      <c r="G319" s="7">
        <f>VLOOKUP(Table2[[#This Row],[product_id]],Table3[#All],2,FALSE)</f>
        <v>13</v>
      </c>
      <c r="H319" s="7" t="b">
        <f>IF(Table2[[#This Row],[cost]]&gt;Table2[[#This Row],[revenue]],TRUE,FALSE)</f>
        <v>0</v>
      </c>
      <c r="I319" t="str">
        <f>VLOOKUP(Table2[[#This Row],[product_id]],Table3[#All],3,FALSE)</f>
        <v>Joie</v>
      </c>
      <c r="J319" t="str">
        <f>VLOOKUP(Table2[[#This Row],[product_id]],Table3[#All],5,FALSE)</f>
        <v>Chicago IL</v>
      </c>
    </row>
    <row r="320" spans="1:10" x14ac:dyDescent="0.2">
      <c r="A320" t="s">
        <v>199</v>
      </c>
      <c r="B320" s="1">
        <v>43766</v>
      </c>
      <c r="C320" t="str">
        <f t="shared" si="8"/>
        <v>Monday</v>
      </c>
      <c r="D320" s="2">
        <v>0.37361111111111112</v>
      </c>
      <c r="E320" t="str">
        <f t="shared" si="9"/>
        <v>morning to noon</v>
      </c>
      <c r="F320" s="7">
        <v>21</v>
      </c>
      <c r="G320" s="7">
        <f>VLOOKUP(Table2[[#This Row],[product_id]],Table3[#All],2,FALSE)</f>
        <v>11</v>
      </c>
      <c r="H320" s="7" t="b">
        <f>IF(Table2[[#This Row],[cost]]&gt;Table2[[#This Row],[revenue]],TRUE,FALSE)</f>
        <v>0</v>
      </c>
      <c r="I320" t="str">
        <f>VLOOKUP(Table2[[#This Row],[product_id]],Table3[#All],3,FALSE)</f>
        <v>TEXTILE Elizabeth and James</v>
      </c>
      <c r="J320" t="str">
        <f>VLOOKUP(Table2[[#This Row],[product_id]],Table3[#All],5,FALSE)</f>
        <v>Houston TX</v>
      </c>
    </row>
    <row r="321" spans="1:10" x14ac:dyDescent="0.2">
      <c r="A321" t="s">
        <v>199</v>
      </c>
      <c r="B321" s="1">
        <v>45108</v>
      </c>
      <c r="C321" t="str">
        <f t="shared" si="8"/>
        <v>Saturday</v>
      </c>
      <c r="D321" s="2">
        <v>0.50416666666666665</v>
      </c>
      <c r="E321" t="str">
        <f t="shared" si="9"/>
        <v>morning to noon</v>
      </c>
      <c r="F321" s="7">
        <v>21</v>
      </c>
      <c r="G321" s="7">
        <f>VLOOKUP(Table2[[#This Row],[product_id]],Table3[#All],2,FALSE)</f>
        <v>11</v>
      </c>
      <c r="H321" s="7" t="b">
        <f>IF(Table2[[#This Row],[cost]]&gt;Table2[[#This Row],[revenue]],TRUE,FALSE)</f>
        <v>0</v>
      </c>
      <c r="I321" t="str">
        <f>VLOOKUP(Table2[[#This Row],[product_id]],Table3[#All],3,FALSE)</f>
        <v>TEXTILE Elizabeth and James</v>
      </c>
      <c r="J321" t="str">
        <f>VLOOKUP(Table2[[#This Row],[product_id]],Table3[#All],5,FALSE)</f>
        <v>Houston TX</v>
      </c>
    </row>
    <row r="322" spans="1:10" x14ac:dyDescent="0.2">
      <c r="A322" t="s">
        <v>199</v>
      </c>
      <c r="B322" s="1">
        <v>45066</v>
      </c>
      <c r="C322" t="str">
        <f t="shared" si="8"/>
        <v>Saturday</v>
      </c>
      <c r="D322" s="2">
        <v>0.29444444444444445</v>
      </c>
      <c r="E322" t="str">
        <f t="shared" si="9"/>
        <v>morning to noon</v>
      </c>
      <c r="F322" s="7">
        <v>21</v>
      </c>
      <c r="G322" s="7">
        <f>VLOOKUP(Table2[[#This Row],[product_id]],Table3[#All],2,FALSE)</f>
        <v>11</v>
      </c>
      <c r="H322" s="7" t="b">
        <f>IF(Table2[[#This Row],[cost]]&gt;Table2[[#This Row],[revenue]],TRUE,FALSE)</f>
        <v>0</v>
      </c>
      <c r="I322" t="str">
        <f>VLOOKUP(Table2[[#This Row],[product_id]],Table3[#All],3,FALSE)</f>
        <v>TEXTILE Elizabeth and James</v>
      </c>
      <c r="J322" t="str">
        <f>VLOOKUP(Table2[[#This Row],[product_id]],Table3[#All],5,FALSE)</f>
        <v>Houston TX</v>
      </c>
    </row>
    <row r="323" spans="1:10" x14ac:dyDescent="0.2">
      <c r="A323" t="s">
        <v>199</v>
      </c>
      <c r="B323" s="1">
        <v>43825</v>
      </c>
      <c r="C323" t="str">
        <f t="shared" ref="C323:C386" si="10">_xlfn.IFS(WEEKDAY(B323,2)=1,"Monday",WEEKDAY(B323,2)=2,"Tuesday",WEEKDAY(B323,2)=3,"Wednesday",WEEKDAY(B323,2)=4,"Thursday",WEEKDAY(B323,2)=5,"Friday",WEEKDAY(B323,2)=6,"Saturday",WEEKDAY(B323,2)=7,"Sunday")</f>
        <v>Thursday</v>
      </c>
      <c r="D323" s="2">
        <v>0.25486111111111109</v>
      </c>
      <c r="E323" t="str">
        <f t="shared" ref="E323:E386" si="11">_xlfn.IFS(AND(D324&gt;=VALUE("00:00"),D324&lt;VALUE("6:00")),"midnight to dawn",AND(D324&gt;=VALUE("6:00"),D324&lt;VALUE("13:00")),"morning to noon",AND(D324&gt;=VALUE("13:00"),D324&lt;VALUE("20:00")),"afternoon to evening",AND(D324&gt;=VALUE("20:00"),D324&lt;VALUE("24:00")),"night to midnight")</f>
        <v>midnight to dawn</v>
      </c>
      <c r="F323" s="7">
        <v>21</v>
      </c>
      <c r="G323" s="7">
        <f>VLOOKUP(Table2[[#This Row],[product_id]],Table3[#All],2,FALSE)</f>
        <v>11</v>
      </c>
      <c r="H323" s="7" t="b">
        <f>IF(Table2[[#This Row],[cost]]&gt;Table2[[#This Row],[revenue]],TRUE,FALSE)</f>
        <v>0</v>
      </c>
      <c r="I323" t="str">
        <f>VLOOKUP(Table2[[#This Row],[product_id]],Table3[#All],3,FALSE)</f>
        <v>TEXTILE Elizabeth and James</v>
      </c>
      <c r="J323" t="str">
        <f>VLOOKUP(Table2[[#This Row],[product_id]],Table3[#All],5,FALSE)</f>
        <v>Houston TX</v>
      </c>
    </row>
    <row r="324" spans="1:10" x14ac:dyDescent="0.2">
      <c r="A324" t="s">
        <v>199</v>
      </c>
      <c r="B324" s="1">
        <v>45096</v>
      </c>
      <c r="C324" t="str">
        <f t="shared" si="10"/>
        <v>Monday</v>
      </c>
      <c r="D324" s="2">
        <v>4.0972222222222222E-2</v>
      </c>
      <c r="E324" t="str">
        <f t="shared" si="11"/>
        <v>morning to noon</v>
      </c>
      <c r="F324" s="7">
        <v>21</v>
      </c>
      <c r="G324" s="7">
        <f>VLOOKUP(Table2[[#This Row],[product_id]],Table3[#All],2,FALSE)</f>
        <v>11</v>
      </c>
      <c r="H324" s="7" t="b">
        <f>IF(Table2[[#This Row],[cost]]&gt;Table2[[#This Row],[revenue]],TRUE,FALSE)</f>
        <v>0</v>
      </c>
      <c r="I324" t="str">
        <f>VLOOKUP(Table2[[#This Row],[product_id]],Table3[#All],3,FALSE)</f>
        <v>TEXTILE Elizabeth and James</v>
      </c>
      <c r="J324" t="str">
        <f>VLOOKUP(Table2[[#This Row],[product_id]],Table3[#All],5,FALSE)</f>
        <v>Houston TX</v>
      </c>
    </row>
    <row r="325" spans="1:10" x14ac:dyDescent="0.2">
      <c r="A325" t="s">
        <v>200</v>
      </c>
      <c r="B325" s="1">
        <v>45109</v>
      </c>
      <c r="C325" t="str">
        <f t="shared" si="10"/>
        <v>Sunday</v>
      </c>
      <c r="D325" s="2">
        <v>0.29097222222222224</v>
      </c>
      <c r="E325" t="str">
        <f t="shared" si="11"/>
        <v>midnight to dawn</v>
      </c>
      <c r="F325" s="7">
        <v>21</v>
      </c>
      <c r="G325" s="7">
        <f>VLOOKUP(Table2[[#This Row],[product_id]],Table3[#All],2,FALSE)</f>
        <v>11</v>
      </c>
      <c r="H325" s="7" t="b">
        <f>IF(Table2[[#This Row],[cost]]&gt;Table2[[#This Row],[revenue]],TRUE,FALSE)</f>
        <v>0</v>
      </c>
      <c r="I325" t="str">
        <f>VLOOKUP(Table2[[#This Row],[product_id]],Table3[#All],3,FALSE)</f>
        <v>Madison</v>
      </c>
      <c r="J325" t="str">
        <f>VLOOKUP(Table2[[#This Row],[product_id]],Table3[#All],5,FALSE)</f>
        <v>Savannah GA</v>
      </c>
    </row>
    <row r="326" spans="1:10" x14ac:dyDescent="0.2">
      <c r="A326" t="s">
        <v>200</v>
      </c>
      <c r="B326" s="1">
        <v>44487</v>
      </c>
      <c r="C326" t="str">
        <f t="shared" si="10"/>
        <v>Monday</v>
      </c>
      <c r="D326" s="2">
        <v>0.20625000000000002</v>
      </c>
      <c r="E326" t="str">
        <f t="shared" si="11"/>
        <v>night to midnight</v>
      </c>
      <c r="F326" s="7">
        <v>21</v>
      </c>
      <c r="G326" s="7">
        <f>VLOOKUP(Table2[[#This Row],[product_id]],Table3[#All],2,FALSE)</f>
        <v>11</v>
      </c>
      <c r="H326" s="7" t="b">
        <f>IF(Table2[[#This Row],[cost]]&gt;Table2[[#This Row],[revenue]],TRUE,FALSE)</f>
        <v>0</v>
      </c>
      <c r="I326" t="str">
        <f>VLOOKUP(Table2[[#This Row],[product_id]],Table3[#All],3,FALSE)</f>
        <v>Madison</v>
      </c>
      <c r="J326" t="str">
        <f>VLOOKUP(Table2[[#This Row],[product_id]],Table3[#All],5,FALSE)</f>
        <v>Savannah GA</v>
      </c>
    </row>
    <row r="327" spans="1:10" x14ac:dyDescent="0.2">
      <c r="A327" t="s">
        <v>200</v>
      </c>
      <c r="B327" s="1">
        <v>44815</v>
      </c>
      <c r="C327" t="str">
        <f t="shared" si="10"/>
        <v>Sunday</v>
      </c>
      <c r="D327" s="2">
        <v>0.98125000000000007</v>
      </c>
      <c r="E327" t="str">
        <f t="shared" si="11"/>
        <v>midnight to dawn</v>
      </c>
      <c r="F327" s="7">
        <v>21</v>
      </c>
      <c r="G327" s="7">
        <f>VLOOKUP(Table2[[#This Row],[product_id]],Table3[#All],2,FALSE)</f>
        <v>11</v>
      </c>
      <c r="H327" s="7" t="b">
        <f>IF(Table2[[#This Row],[cost]]&gt;Table2[[#This Row],[revenue]],TRUE,FALSE)</f>
        <v>0</v>
      </c>
      <c r="I327" t="str">
        <f>VLOOKUP(Table2[[#This Row],[product_id]],Table3[#All],3,FALSE)</f>
        <v>Madison</v>
      </c>
      <c r="J327" t="str">
        <f>VLOOKUP(Table2[[#This Row],[product_id]],Table3[#All],5,FALSE)</f>
        <v>Savannah GA</v>
      </c>
    </row>
    <row r="328" spans="1:10" x14ac:dyDescent="0.2">
      <c r="A328" t="s">
        <v>200</v>
      </c>
      <c r="B328" s="1">
        <v>45059</v>
      </c>
      <c r="C328" t="str">
        <f t="shared" si="10"/>
        <v>Saturday</v>
      </c>
      <c r="D328" s="2">
        <v>0.15694444444444444</v>
      </c>
      <c r="E328" t="str">
        <f t="shared" si="11"/>
        <v>night to midnight</v>
      </c>
      <c r="F328" s="7">
        <v>21</v>
      </c>
      <c r="G328" s="7">
        <f>VLOOKUP(Table2[[#This Row],[product_id]],Table3[#All],2,FALSE)</f>
        <v>11</v>
      </c>
      <c r="H328" s="7" t="b">
        <f>IF(Table2[[#This Row],[cost]]&gt;Table2[[#This Row],[revenue]],TRUE,FALSE)</f>
        <v>0</v>
      </c>
      <c r="I328" t="str">
        <f>VLOOKUP(Table2[[#This Row],[product_id]],Table3[#All],3,FALSE)</f>
        <v>Madison</v>
      </c>
      <c r="J328" t="str">
        <f>VLOOKUP(Table2[[#This Row],[product_id]],Table3[#All],5,FALSE)</f>
        <v>Savannah GA</v>
      </c>
    </row>
    <row r="329" spans="1:10" x14ac:dyDescent="0.2">
      <c r="A329" t="s">
        <v>200</v>
      </c>
      <c r="B329" s="1">
        <v>43910</v>
      </c>
      <c r="C329" t="str">
        <f t="shared" si="10"/>
        <v>Friday</v>
      </c>
      <c r="D329" s="2">
        <v>0.86597222222222225</v>
      </c>
      <c r="E329" t="str">
        <f t="shared" si="11"/>
        <v>morning to noon</v>
      </c>
      <c r="F329" s="7">
        <v>21</v>
      </c>
      <c r="G329" s="7">
        <f>VLOOKUP(Table2[[#This Row],[product_id]],Table3[#All],2,FALSE)</f>
        <v>11</v>
      </c>
      <c r="H329" s="7" t="b">
        <f>IF(Table2[[#This Row],[cost]]&gt;Table2[[#This Row],[revenue]],TRUE,FALSE)</f>
        <v>0</v>
      </c>
      <c r="I329" t="str">
        <f>VLOOKUP(Table2[[#This Row],[product_id]],Table3[#All],3,FALSE)</f>
        <v>Madison</v>
      </c>
      <c r="J329" t="str">
        <f>VLOOKUP(Table2[[#This Row],[product_id]],Table3[#All],5,FALSE)</f>
        <v>Savannah GA</v>
      </c>
    </row>
    <row r="330" spans="1:10" x14ac:dyDescent="0.2">
      <c r="A330" t="s">
        <v>201</v>
      </c>
      <c r="B330" s="1">
        <v>44686</v>
      </c>
      <c r="C330" t="str">
        <f t="shared" si="10"/>
        <v>Thursday</v>
      </c>
      <c r="D330" s="2">
        <v>0.34930555555555554</v>
      </c>
      <c r="E330" t="str">
        <f t="shared" si="11"/>
        <v>afternoon to evening</v>
      </c>
      <c r="F330" s="7">
        <v>44</v>
      </c>
      <c r="G330" s="7">
        <f>VLOOKUP(Table2[[#This Row],[product_id]],Table3[#All],2,FALSE)</f>
        <v>26</v>
      </c>
      <c r="H330" s="7" t="b">
        <f>IF(Table2[[#This Row],[cost]]&gt;Table2[[#This Row],[revenue]],TRUE,FALSE)</f>
        <v>0</v>
      </c>
      <c r="I330" t="str">
        <f>VLOOKUP(Table2[[#This Row],[product_id]],Table3[#All],3,FALSE)</f>
        <v>Lucky Brand</v>
      </c>
      <c r="J330" t="str">
        <f>VLOOKUP(Table2[[#This Row],[product_id]],Table3[#All],5,FALSE)</f>
        <v>New Orleans LA</v>
      </c>
    </row>
    <row r="331" spans="1:10" x14ac:dyDescent="0.2">
      <c r="A331" t="s">
        <v>201</v>
      </c>
      <c r="B331" s="1">
        <v>45011</v>
      </c>
      <c r="C331" t="str">
        <f t="shared" si="10"/>
        <v>Sunday</v>
      </c>
      <c r="D331" s="2">
        <v>0.56458333333333333</v>
      </c>
      <c r="E331" t="str">
        <f t="shared" si="11"/>
        <v>midnight to dawn</v>
      </c>
      <c r="F331" s="7">
        <v>44</v>
      </c>
      <c r="G331" s="7">
        <f>VLOOKUP(Table2[[#This Row],[product_id]],Table3[#All],2,FALSE)</f>
        <v>26</v>
      </c>
      <c r="H331" s="7" t="b">
        <f>IF(Table2[[#This Row],[cost]]&gt;Table2[[#This Row],[revenue]],TRUE,FALSE)</f>
        <v>0</v>
      </c>
      <c r="I331" t="str">
        <f>VLOOKUP(Table2[[#This Row],[product_id]],Table3[#All],3,FALSE)</f>
        <v>Lucky Brand</v>
      </c>
      <c r="J331" t="str">
        <f>VLOOKUP(Table2[[#This Row],[product_id]],Table3[#All],5,FALSE)</f>
        <v>New Orleans LA</v>
      </c>
    </row>
    <row r="332" spans="1:10" x14ac:dyDescent="0.2">
      <c r="A332" t="s">
        <v>201</v>
      </c>
      <c r="B332" s="1">
        <v>45110</v>
      </c>
      <c r="C332" t="str">
        <f t="shared" si="10"/>
        <v>Monday</v>
      </c>
      <c r="D332" s="2">
        <v>0.15208333333333332</v>
      </c>
      <c r="E332" t="str">
        <f t="shared" si="11"/>
        <v>afternoon to evening</v>
      </c>
      <c r="F332" s="7">
        <v>44</v>
      </c>
      <c r="G332" s="7">
        <f>VLOOKUP(Table2[[#This Row],[product_id]],Table3[#All],2,FALSE)</f>
        <v>26</v>
      </c>
      <c r="H332" s="7" t="b">
        <f>IF(Table2[[#This Row],[cost]]&gt;Table2[[#This Row],[revenue]],TRUE,FALSE)</f>
        <v>0</v>
      </c>
      <c r="I332" t="str">
        <f>VLOOKUP(Table2[[#This Row],[product_id]],Table3[#All],3,FALSE)</f>
        <v>Lucky Brand</v>
      </c>
      <c r="J332" t="str">
        <f>VLOOKUP(Table2[[#This Row],[product_id]],Table3[#All],5,FALSE)</f>
        <v>New Orleans LA</v>
      </c>
    </row>
    <row r="333" spans="1:10" x14ac:dyDescent="0.2">
      <c r="A333" t="s">
        <v>201</v>
      </c>
      <c r="B333" s="1">
        <v>44036</v>
      </c>
      <c r="C333" t="str">
        <f t="shared" si="10"/>
        <v>Friday</v>
      </c>
      <c r="D333" s="2">
        <v>0.73125000000000007</v>
      </c>
      <c r="E333" t="str">
        <f t="shared" si="11"/>
        <v>night to midnight</v>
      </c>
      <c r="F333" s="7">
        <v>44</v>
      </c>
      <c r="G333" s="7">
        <f>VLOOKUP(Table2[[#This Row],[product_id]],Table3[#All],2,FALSE)</f>
        <v>26</v>
      </c>
      <c r="H333" s="7" t="b">
        <f>IF(Table2[[#This Row],[cost]]&gt;Table2[[#This Row],[revenue]],TRUE,FALSE)</f>
        <v>0</v>
      </c>
      <c r="I333" t="str">
        <f>VLOOKUP(Table2[[#This Row],[product_id]],Table3[#All],3,FALSE)</f>
        <v>Lucky Brand</v>
      </c>
      <c r="J333" t="str">
        <f>VLOOKUP(Table2[[#This Row],[product_id]],Table3[#All],5,FALSE)</f>
        <v>New Orleans LA</v>
      </c>
    </row>
    <row r="334" spans="1:10" x14ac:dyDescent="0.2">
      <c r="A334" t="s">
        <v>202</v>
      </c>
      <c r="B334" s="1">
        <v>44853</v>
      </c>
      <c r="C334" t="str">
        <f t="shared" si="10"/>
        <v>Wednesday</v>
      </c>
      <c r="D334" s="2">
        <v>0.98402777777777783</v>
      </c>
      <c r="E334" t="str">
        <f t="shared" si="11"/>
        <v>morning to noon</v>
      </c>
      <c r="F334" s="7">
        <v>25</v>
      </c>
      <c r="G334" s="7">
        <f>VLOOKUP(Table2[[#This Row],[product_id]],Table3[#All],2,FALSE)</f>
        <v>15</v>
      </c>
      <c r="H334" s="7" t="b">
        <f>IF(Table2[[#This Row],[cost]]&gt;Table2[[#This Row],[revenue]],TRUE,FALSE)</f>
        <v>0</v>
      </c>
      <c r="I334" t="str">
        <f>VLOOKUP(Table2[[#This Row],[product_id]],Table3[#All],3,FALSE)</f>
        <v>Madison</v>
      </c>
      <c r="J334" t="str">
        <f>VLOOKUP(Table2[[#This Row],[product_id]],Table3[#All],5,FALSE)</f>
        <v>Savannah GA</v>
      </c>
    </row>
    <row r="335" spans="1:10" x14ac:dyDescent="0.2">
      <c r="A335" t="s">
        <v>203</v>
      </c>
      <c r="B335" s="1">
        <v>44764</v>
      </c>
      <c r="C335" t="str">
        <f t="shared" si="10"/>
        <v>Friday</v>
      </c>
      <c r="D335" s="2">
        <v>0.38472222222222219</v>
      </c>
      <c r="E335" t="str">
        <f t="shared" si="11"/>
        <v>afternoon to evening</v>
      </c>
      <c r="F335" s="7">
        <v>69</v>
      </c>
      <c r="G335" s="7">
        <f>VLOOKUP(Table2[[#This Row],[product_id]],Table3[#All],2,FALSE)</f>
        <v>36</v>
      </c>
      <c r="H335" s="7" t="b">
        <f>IF(Table2[[#This Row],[cost]]&gt;Table2[[#This Row],[revenue]],TRUE,FALSE)</f>
        <v>0</v>
      </c>
      <c r="I335" t="str">
        <f>VLOOKUP(Table2[[#This Row],[product_id]],Table3[#All],3,FALSE)</f>
        <v>Calvin Klein</v>
      </c>
      <c r="J335" t="str">
        <f>VLOOKUP(Table2[[#This Row],[product_id]],Table3[#All],5,FALSE)</f>
        <v>Houston TX</v>
      </c>
    </row>
    <row r="336" spans="1:10" x14ac:dyDescent="0.2">
      <c r="A336" t="s">
        <v>203</v>
      </c>
      <c r="B336" s="1">
        <v>44467</v>
      </c>
      <c r="C336" t="str">
        <f t="shared" si="10"/>
        <v>Tuesday</v>
      </c>
      <c r="D336" s="2">
        <v>0.64097222222222217</v>
      </c>
      <c r="E336" t="str">
        <f t="shared" si="11"/>
        <v>morning to noon</v>
      </c>
      <c r="F336" s="7">
        <v>69</v>
      </c>
      <c r="G336" s="7">
        <f>VLOOKUP(Table2[[#This Row],[product_id]],Table3[#All],2,FALSE)</f>
        <v>36</v>
      </c>
      <c r="H336" s="7" t="b">
        <f>IF(Table2[[#This Row],[cost]]&gt;Table2[[#This Row],[revenue]],TRUE,FALSE)</f>
        <v>0</v>
      </c>
      <c r="I336" t="str">
        <f>VLOOKUP(Table2[[#This Row],[product_id]],Table3[#All],3,FALSE)</f>
        <v>Calvin Klein</v>
      </c>
      <c r="J336" t="str">
        <f>VLOOKUP(Table2[[#This Row],[product_id]],Table3[#All],5,FALSE)</f>
        <v>Houston TX</v>
      </c>
    </row>
    <row r="337" spans="1:10" x14ac:dyDescent="0.2">
      <c r="A337" t="s">
        <v>203</v>
      </c>
      <c r="B337" s="1">
        <v>44314</v>
      </c>
      <c r="C337" t="str">
        <f t="shared" si="10"/>
        <v>Wednesday</v>
      </c>
      <c r="D337" s="2">
        <v>0.30694444444444441</v>
      </c>
      <c r="E337" t="str">
        <f t="shared" si="11"/>
        <v>night to midnight</v>
      </c>
      <c r="F337" s="7">
        <v>69</v>
      </c>
      <c r="G337" s="7">
        <f>VLOOKUP(Table2[[#This Row],[product_id]],Table3[#All],2,FALSE)</f>
        <v>36</v>
      </c>
      <c r="H337" s="7" t="b">
        <f>IF(Table2[[#This Row],[cost]]&gt;Table2[[#This Row],[revenue]],TRUE,FALSE)</f>
        <v>0</v>
      </c>
      <c r="I337" t="str">
        <f>VLOOKUP(Table2[[#This Row],[product_id]],Table3[#All],3,FALSE)</f>
        <v>Calvin Klein</v>
      </c>
      <c r="J337" t="str">
        <f>VLOOKUP(Table2[[#This Row],[product_id]],Table3[#All],5,FALSE)</f>
        <v>Houston TX</v>
      </c>
    </row>
    <row r="338" spans="1:10" x14ac:dyDescent="0.2">
      <c r="A338" t="s">
        <v>203</v>
      </c>
      <c r="B338" s="1">
        <v>44626</v>
      </c>
      <c r="C338" t="str">
        <f t="shared" si="10"/>
        <v>Sunday</v>
      </c>
      <c r="D338" s="2">
        <v>0.93194444444444446</v>
      </c>
      <c r="E338" t="str">
        <f t="shared" si="11"/>
        <v>afternoon to evening</v>
      </c>
      <c r="F338" s="7">
        <v>69</v>
      </c>
      <c r="G338" s="7">
        <f>VLOOKUP(Table2[[#This Row],[product_id]],Table3[#All],2,FALSE)</f>
        <v>36</v>
      </c>
      <c r="H338" s="7" t="b">
        <f>IF(Table2[[#This Row],[cost]]&gt;Table2[[#This Row],[revenue]],TRUE,FALSE)</f>
        <v>0</v>
      </c>
      <c r="I338" t="str">
        <f>VLOOKUP(Table2[[#This Row],[product_id]],Table3[#All],3,FALSE)</f>
        <v>Calvin Klein</v>
      </c>
      <c r="J338" t="str">
        <f>VLOOKUP(Table2[[#This Row],[product_id]],Table3[#All],5,FALSE)</f>
        <v>Houston TX</v>
      </c>
    </row>
    <row r="339" spans="1:10" x14ac:dyDescent="0.2">
      <c r="A339" t="s">
        <v>204</v>
      </c>
      <c r="B339" s="1">
        <v>45024</v>
      </c>
      <c r="C339" t="str">
        <f t="shared" si="10"/>
        <v>Saturday</v>
      </c>
      <c r="D339" s="2">
        <v>0.54375000000000007</v>
      </c>
      <c r="E339" t="str">
        <f t="shared" si="11"/>
        <v>morning to noon</v>
      </c>
      <c r="F339" s="7">
        <v>69</v>
      </c>
      <c r="G339" s="7">
        <f>VLOOKUP(Table2[[#This Row],[product_id]],Table3[#All],2,FALSE)</f>
        <v>36</v>
      </c>
      <c r="H339" s="7" t="b">
        <f>IF(Table2[[#This Row],[cost]]&gt;Table2[[#This Row],[revenue]],TRUE,FALSE)</f>
        <v>0</v>
      </c>
      <c r="I339" t="str">
        <f>VLOOKUP(Table2[[#This Row],[product_id]],Table3[#All],3,FALSE)</f>
        <v>Calvin Klein</v>
      </c>
      <c r="J339" t="str">
        <f>VLOOKUP(Table2[[#This Row],[product_id]],Table3[#All],5,FALSE)</f>
        <v>Houston TX</v>
      </c>
    </row>
    <row r="340" spans="1:10" x14ac:dyDescent="0.2">
      <c r="A340" t="s">
        <v>204</v>
      </c>
      <c r="B340" s="1">
        <v>44941</v>
      </c>
      <c r="C340" t="str">
        <f t="shared" si="10"/>
        <v>Sunday</v>
      </c>
      <c r="D340" s="2">
        <v>0.44305555555555554</v>
      </c>
      <c r="E340" t="str">
        <f t="shared" si="11"/>
        <v>morning to noon</v>
      </c>
      <c r="F340" s="7">
        <v>69</v>
      </c>
      <c r="G340" s="7">
        <f>VLOOKUP(Table2[[#This Row],[product_id]],Table3[#All],2,FALSE)</f>
        <v>36</v>
      </c>
      <c r="H340" s="7" t="b">
        <f>IF(Table2[[#This Row],[cost]]&gt;Table2[[#This Row],[revenue]],TRUE,FALSE)</f>
        <v>0</v>
      </c>
      <c r="I340" t="str">
        <f>VLOOKUP(Table2[[#This Row],[product_id]],Table3[#All],3,FALSE)</f>
        <v>Calvin Klein</v>
      </c>
      <c r="J340" t="str">
        <f>VLOOKUP(Table2[[#This Row],[product_id]],Table3[#All],5,FALSE)</f>
        <v>Houston TX</v>
      </c>
    </row>
    <row r="341" spans="1:10" x14ac:dyDescent="0.2">
      <c r="A341" t="s">
        <v>204</v>
      </c>
      <c r="B341" s="1">
        <v>44836</v>
      </c>
      <c r="C341" t="str">
        <f t="shared" si="10"/>
        <v>Sunday</v>
      </c>
      <c r="D341" s="2">
        <v>0.51180555555555551</v>
      </c>
      <c r="E341" t="str">
        <f t="shared" si="11"/>
        <v>afternoon to evening</v>
      </c>
      <c r="F341" s="7">
        <v>69</v>
      </c>
      <c r="G341" s="7">
        <f>VLOOKUP(Table2[[#This Row],[product_id]],Table3[#All],2,FALSE)</f>
        <v>36</v>
      </c>
      <c r="H341" s="7" t="b">
        <f>IF(Table2[[#This Row],[cost]]&gt;Table2[[#This Row],[revenue]],TRUE,FALSE)</f>
        <v>0</v>
      </c>
      <c r="I341" t="str">
        <f>VLOOKUP(Table2[[#This Row],[product_id]],Table3[#All],3,FALSE)</f>
        <v>Calvin Klein</v>
      </c>
      <c r="J341" t="str">
        <f>VLOOKUP(Table2[[#This Row],[product_id]],Table3[#All],5,FALSE)</f>
        <v>Houston TX</v>
      </c>
    </row>
    <row r="342" spans="1:10" x14ac:dyDescent="0.2">
      <c r="A342" t="s">
        <v>204</v>
      </c>
      <c r="B342" s="1">
        <v>44232</v>
      </c>
      <c r="C342" t="str">
        <f t="shared" si="10"/>
        <v>Friday</v>
      </c>
      <c r="D342" s="2">
        <v>0.70972222222222225</v>
      </c>
      <c r="E342" t="str">
        <f t="shared" si="11"/>
        <v>morning to noon</v>
      </c>
      <c r="F342" s="7">
        <v>69</v>
      </c>
      <c r="G342" s="7">
        <f>VLOOKUP(Table2[[#This Row],[product_id]],Table3[#All],2,FALSE)</f>
        <v>36</v>
      </c>
      <c r="H342" s="7" t="b">
        <f>IF(Table2[[#This Row],[cost]]&gt;Table2[[#This Row],[revenue]],TRUE,FALSE)</f>
        <v>0</v>
      </c>
      <c r="I342" t="str">
        <f>VLOOKUP(Table2[[#This Row],[product_id]],Table3[#All],3,FALSE)</f>
        <v>Calvin Klein</v>
      </c>
      <c r="J342" t="str">
        <f>VLOOKUP(Table2[[#This Row],[product_id]],Table3[#All],5,FALSE)</f>
        <v>Houston TX</v>
      </c>
    </row>
    <row r="343" spans="1:10" x14ac:dyDescent="0.2">
      <c r="A343" t="s">
        <v>204</v>
      </c>
      <c r="B343" s="1">
        <v>44821</v>
      </c>
      <c r="C343" t="str">
        <f t="shared" si="10"/>
        <v>Saturday</v>
      </c>
      <c r="D343" s="2">
        <v>0.44236111111111115</v>
      </c>
      <c r="E343" t="str">
        <f t="shared" si="11"/>
        <v>morning to noon</v>
      </c>
      <c r="F343" s="7">
        <v>69</v>
      </c>
      <c r="G343" s="7">
        <f>VLOOKUP(Table2[[#This Row],[product_id]],Table3[#All],2,FALSE)</f>
        <v>36</v>
      </c>
      <c r="H343" s="7" t="b">
        <f>IF(Table2[[#This Row],[cost]]&gt;Table2[[#This Row],[revenue]],TRUE,FALSE)</f>
        <v>0</v>
      </c>
      <c r="I343" t="str">
        <f>VLOOKUP(Table2[[#This Row],[product_id]],Table3[#All],3,FALSE)</f>
        <v>Calvin Klein</v>
      </c>
      <c r="J343" t="str">
        <f>VLOOKUP(Table2[[#This Row],[product_id]],Table3[#All],5,FALSE)</f>
        <v>Houston TX</v>
      </c>
    </row>
    <row r="344" spans="1:10" x14ac:dyDescent="0.2">
      <c r="A344" t="s">
        <v>204</v>
      </c>
      <c r="B344" s="1">
        <v>43843</v>
      </c>
      <c r="C344" t="str">
        <f t="shared" si="10"/>
        <v>Monday</v>
      </c>
      <c r="D344" s="2">
        <v>0.35416666666666669</v>
      </c>
      <c r="E344" t="str">
        <f t="shared" si="11"/>
        <v>morning to noon</v>
      </c>
      <c r="F344" s="7">
        <v>69</v>
      </c>
      <c r="G344" s="7">
        <f>VLOOKUP(Table2[[#This Row],[product_id]],Table3[#All],2,FALSE)</f>
        <v>36</v>
      </c>
      <c r="H344" s="7" t="b">
        <f>IF(Table2[[#This Row],[cost]]&gt;Table2[[#This Row],[revenue]],TRUE,FALSE)</f>
        <v>0</v>
      </c>
      <c r="I344" t="str">
        <f>VLOOKUP(Table2[[#This Row],[product_id]],Table3[#All],3,FALSE)</f>
        <v>Calvin Klein</v>
      </c>
      <c r="J344" t="str">
        <f>VLOOKUP(Table2[[#This Row],[product_id]],Table3[#All],5,FALSE)</f>
        <v>Houston TX</v>
      </c>
    </row>
    <row r="345" spans="1:10" x14ac:dyDescent="0.2">
      <c r="A345" t="s">
        <v>204</v>
      </c>
      <c r="B345" s="1">
        <v>44968</v>
      </c>
      <c r="C345" t="str">
        <f t="shared" si="10"/>
        <v>Saturday</v>
      </c>
      <c r="D345" s="2">
        <v>0.51527777777777783</v>
      </c>
      <c r="E345" t="str">
        <f t="shared" si="11"/>
        <v>afternoon to evening</v>
      </c>
      <c r="F345" s="7">
        <v>69</v>
      </c>
      <c r="G345" s="7">
        <f>VLOOKUP(Table2[[#This Row],[product_id]],Table3[#All],2,FALSE)</f>
        <v>36</v>
      </c>
      <c r="H345" s="7" t="b">
        <f>IF(Table2[[#This Row],[cost]]&gt;Table2[[#This Row],[revenue]],TRUE,FALSE)</f>
        <v>0</v>
      </c>
      <c r="I345" t="str">
        <f>VLOOKUP(Table2[[#This Row],[product_id]],Table3[#All],3,FALSE)</f>
        <v>Calvin Klein</v>
      </c>
      <c r="J345" t="str">
        <f>VLOOKUP(Table2[[#This Row],[product_id]],Table3[#All],5,FALSE)</f>
        <v>Houston TX</v>
      </c>
    </row>
    <row r="346" spans="1:10" x14ac:dyDescent="0.2">
      <c r="A346" t="s">
        <v>205</v>
      </c>
      <c r="B346" s="1">
        <v>44947</v>
      </c>
      <c r="C346" t="str">
        <f t="shared" si="10"/>
        <v>Saturday</v>
      </c>
      <c r="D346" s="2">
        <v>0.62986111111111109</v>
      </c>
      <c r="E346" t="str">
        <f t="shared" si="11"/>
        <v>afternoon to evening</v>
      </c>
      <c r="F346" s="7">
        <v>20</v>
      </c>
      <c r="G346" s="7">
        <f>VLOOKUP(Table2[[#This Row],[product_id]],Table3[#All],2,FALSE)</f>
        <v>11</v>
      </c>
      <c r="H346" s="7" t="b">
        <f>IF(Table2[[#This Row],[cost]]&gt;Table2[[#This Row],[revenue]],TRUE,FALSE)</f>
        <v>0</v>
      </c>
      <c r="I346" t="str">
        <f>VLOOKUP(Table2[[#This Row],[product_id]],Table3[#All],3,FALSE)</f>
        <v>Joie</v>
      </c>
      <c r="J346" t="str">
        <f>VLOOKUP(Table2[[#This Row],[product_id]],Table3[#All],5,FALSE)</f>
        <v>Chicago IL</v>
      </c>
    </row>
    <row r="347" spans="1:10" x14ac:dyDescent="0.2">
      <c r="A347" t="s">
        <v>205</v>
      </c>
      <c r="B347" s="1">
        <v>44996</v>
      </c>
      <c r="C347" t="str">
        <f t="shared" si="10"/>
        <v>Saturday</v>
      </c>
      <c r="D347" s="2">
        <v>0.65972222222222221</v>
      </c>
      <c r="E347" t="str">
        <f t="shared" si="11"/>
        <v>afternoon to evening</v>
      </c>
      <c r="F347" s="7">
        <v>20</v>
      </c>
      <c r="G347" s="7">
        <f>VLOOKUP(Table2[[#This Row],[product_id]],Table3[#All],2,FALSE)</f>
        <v>11</v>
      </c>
      <c r="H347" s="7" t="b">
        <f>IF(Table2[[#This Row],[cost]]&gt;Table2[[#This Row],[revenue]],TRUE,FALSE)</f>
        <v>0</v>
      </c>
      <c r="I347" t="str">
        <f>VLOOKUP(Table2[[#This Row],[product_id]],Table3[#All],3,FALSE)</f>
        <v>Joie</v>
      </c>
      <c r="J347" t="str">
        <f>VLOOKUP(Table2[[#This Row],[product_id]],Table3[#All],5,FALSE)</f>
        <v>Chicago IL</v>
      </c>
    </row>
    <row r="348" spans="1:10" x14ac:dyDescent="0.2">
      <c r="A348" t="s">
        <v>205</v>
      </c>
      <c r="B348" s="1">
        <v>44455</v>
      </c>
      <c r="C348" t="str">
        <f t="shared" si="10"/>
        <v>Thursday</v>
      </c>
      <c r="D348" s="2">
        <v>0.54861111111111105</v>
      </c>
      <c r="E348" t="str">
        <f t="shared" si="11"/>
        <v>morning to noon</v>
      </c>
      <c r="F348" s="7">
        <v>20</v>
      </c>
      <c r="G348" s="7">
        <f>VLOOKUP(Table2[[#This Row],[product_id]],Table3[#All],2,FALSE)</f>
        <v>11</v>
      </c>
      <c r="H348" s="7" t="b">
        <f>IF(Table2[[#This Row],[cost]]&gt;Table2[[#This Row],[revenue]],TRUE,FALSE)</f>
        <v>0</v>
      </c>
      <c r="I348" t="str">
        <f>VLOOKUP(Table2[[#This Row],[product_id]],Table3[#All],3,FALSE)</f>
        <v>Joie</v>
      </c>
      <c r="J348" t="str">
        <f>VLOOKUP(Table2[[#This Row],[product_id]],Table3[#All],5,FALSE)</f>
        <v>Chicago IL</v>
      </c>
    </row>
    <row r="349" spans="1:10" x14ac:dyDescent="0.2">
      <c r="A349" t="s">
        <v>205</v>
      </c>
      <c r="B349" s="1">
        <v>43774</v>
      </c>
      <c r="C349" t="str">
        <f t="shared" si="10"/>
        <v>Tuesday</v>
      </c>
      <c r="D349" s="2">
        <v>0.50208333333333333</v>
      </c>
      <c r="E349" t="str">
        <f t="shared" si="11"/>
        <v>afternoon to evening</v>
      </c>
      <c r="F349" s="7">
        <v>20</v>
      </c>
      <c r="G349" s="7">
        <f>VLOOKUP(Table2[[#This Row],[product_id]],Table3[#All],2,FALSE)</f>
        <v>11</v>
      </c>
      <c r="H349" s="7" t="b">
        <f>IF(Table2[[#This Row],[cost]]&gt;Table2[[#This Row],[revenue]],TRUE,FALSE)</f>
        <v>0</v>
      </c>
      <c r="I349" t="str">
        <f>VLOOKUP(Table2[[#This Row],[product_id]],Table3[#All],3,FALSE)</f>
        <v>Joie</v>
      </c>
      <c r="J349" t="str">
        <f>VLOOKUP(Table2[[#This Row],[product_id]],Table3[#All],5,FALSE)</f>
        <v>Chicago IL</v>
      </c>
    </row>
    <row r="350" spans="1:10" x14ac:dyDescent="0.2">
      <c r="A350" t="s">
        <v>205</v>
      </c>
      <c r="B350" s="1">
        <v>44217</v>
      </c>
      <c r="C350" t="str">
        <f t="shared" si="10"/>
        <v>Thursday</v>
      </c>
      <c r="D350" s="2">
        <v>0.64513888888888882</v>
      </c>
      <c r="E350" t="str">
        <f t="shared" si="11"/>
        <v>morning to noon</v>
      </c>
      <c r="F350" s="7">
        <v>20</v>
      </c>
      <c r="G350" s="7">
        <f>VLOOKUP(Table2[[#This Row],[product_id]],Table3[#All],2,FALSE)</f>
        <v>11</v>
      </c>
      <c r="H350" s="7" t="b">
        <f>IF(Table2[[#This Row],[cost]]&gt;Table2[[#This Row],[revenue]],TRUE,FALSE)</f>
        <v>0</v>
      </c>
      <c r="I350" t="str">
        <f>VLOOKUP(Table2[[#This Row],[product_id]],Table3[#All],3,FALSE)</f>
        <v>Joie</v>
      </c>
      <c r="J350" t="str">
        <f>VLOOKUP(Table2[[#This Row],[product_id]],Table3[#All],5,FALSE)</f>
        <v>Chicago IL</v>
      </c>
    </row>
    <row r="351" spans="1:10" x14ac:dyDescent="0.2">
      <c r="A351" t="s">
        <v>205</v>
      </c>
      <c r="B351" s="1">
        <v>44668</v>
      </c>
      <c r="C351" t="str">
        <f t="shared" si="10"/>
        <v>Sunday</v>
      </c>
      <c r="D351" s="2">
        <v>0.39930555555555558</v>
      </c>
      <c r="E351" t="str">
        <f t="shared" si="11"/>
        <v>midnight to dawn</v>
      </c>
      <c r="F351" s="7">
        <v>20</v>
      </c>
      <c r="G351" s="7">
        <f>VLOOKUP(Table2[[#This Row],[product_id]],Table3[#All],2,FALSE)</f>
        <v>11</v>
      </c>
      <c r="H351" s="7" t="b">
        <f>IF(Table2[[#This Row],[cost]]&gt;Table2[[#This Row],[revenue]],TRUE,FALSE)</f>
        <v>0</v>
      </c>
      <c r="I351" t="str">
        <f>VLOOKUP(Table2[[#This Row],[product_id]],Table3[#All],3,FALSE)</f>
        <v>Joie</v>
      </c>
      <c r="J351" t="str">
        <f>VLOOKUP(Table2[[#This Row],[product_id]],Table3[#All],5,FALSE)</f>
        <v>Chicago IL</v>
      </c>
    </row>
    <row r="352" spans="1:10" x14ac:dyDescent="0.2">
      <c r="A352" t="s">
        <v>205</v>
      </c>
      <c r="B352" s="1">
        <v>44760</v>
      </c>
      <c r="C352" t="str">
        <f t="shared" si="10"/>
        <v>Monday</v>
      </c>
      <c r="D352" s="2">
        <v>0.16874999999999998</v>
      </c>
      <c r="E352" t="str">
        <f t="shared" si="11"/>
        <v>midnight to dawn</v>
      </c>
      <c r="F352" s="7">
        <v>20</v>
      </c>
      <c r="G352" s="7">
        <f>VLOOKUP(Table2[[#This Row],[product_id]],Table3[#All],2,FALSE)</f>
        <v>11</v>
      </c>
      <c r="H352" s="7" t="b">
        <f>IF(Table2[[#This Row],[cost]]&gt;Table2[[#This Row],[revenue]],TRUE,FALSE)</f>
        <v>0</v>
      </c>
      <c r="I352" t="str">
        <f>VLOOKUP(Table2[[#This Row],[product_id]],Table3[#All],3,FALSE)</f>
        <v>Joie</v>
      </c>
      <c r="J352" t="str">
        <f>VLOOKUP(Table2[[#This Row],[product_id]],Table3[#All],5,FALSE)</f>
        <v>Chicago IL</v>
      </c>
    </row>
    <row r="353" spans="1:10" x14ac:dyDescent="0.2">
      <c r="A353" t="s">
        <v>205</v>
      </c>
      <c r="B353" s="1">
        <v>44717</v>
      </c>
      <c r="C353" t="str">
        <f t="shared" si="10"/>
        <v>Sunday</v>
      </c>
      <c r="D353" s="2">
        <v>0.15833333333333333</v>
      </c>
      <c r="E353" t="str">
        <f t="shared" si="11"/>
        <v>afternoon to evening</v>
      </c>
      <c r="F353" s="7">
        <v>20</v>
      </c>
      <c r="G353" s="7">
        <f>VLOOKUP(Table2[[#This Row],[product_id]],Table3[#All],2,FALSE)</f>
        <v>11</v>
      </c>
      <c r="H353" s="7" t="b">
        <f>IF(Table2[[#This Row],[cost]]&gt;Table2[[#This Row],[revenue]],TRUE,FALSE)</f>
        <v>0</v>
      </c>
      <c r="I353" t="str">
        <f>VLOOKUP(Table2[[#This Row],[product_id]],Table3[#All],3,FALSE)</f>
        <v>Joie</v>
      </c>
      <c r="J353" t="str">
        <f>VLOOKUP(Table2[[#This Row],[product_id]],Table3[#All],5,FALSE)</f>
        <v>Chicago IL</v>
      </c>
    </row>
    <row r="354" spans="1:10" x14ac:dyDescent="0.2">
      <c r="A354" t="s">
        <v>206</v>
      </c>
      <c r="B354" s="1">
        <v>45113</v>
      </c>
      <c r="C354" t="str">
        <f t="shared" si="10"/>
        <v>Thursday</v>
      </c>
      <c r="D354" s="2">
        <v>0.60138888888888886</v>
      </c>
      <c r="E354" t="str">
        <f t="shared" si="11"/>
        <v>night to midnight</v>
      </c>
      <c r="F354" s="7">
        <v>46</v>
      </c>
      <c r="G354" s="7">
        <f>VLOOKUP(Table2[[#This Row],[product_id]],Table3[#All],2,FALSE)</f>
        <v>26</v>
      </c>
      <c r="H354" s="7" t="b">
        <f>IF(Table2[[#This Row],[cost]]&gt;Table2[[#This Row],[revenue]],TRUE,FALSE)</f>
        <v>0</v>
      </c>
      <c r="I354" t="str">
        <f>VLOOKUP(Table2[[#This Row],[product_id]],Table3[#All],3,FALSE)</f>
        <v>Chaus</v>
      </c>
      <c r="J354" t="str">
        <f>VLOOKUP(Table2[[#This Row],[product_id]],Table3[#All],5,FALSE)</f>
        <v>New Orleans LA</v>
      </c>
    </row>
    <row r="355" spans="1:10" x14ac:dyDescent="0.2">
      <c r="A355" t="s">
        <v>206</v>
      </c>
      <c r="B355" s="1">
        <v>45037</v>
      </c>
      <c r="C355" t="str">
        <f t="shared" si="10"/>
        <v>Friday</v>
      </c>
      <c r="D355" s="2">
        <v>0.98958333333333337</v>
      </c>
      <c r="E355" t="str">
        <f t="shared" si="11"/>
        <v>morning to noon</v>
      </c>
      <c r="F355" s="7">
        <v>46</v>
      </c>
      <c r="G355" s="7">
        <f>VLOOKUP(Table2[[#This Row],[product_id]],Table3[#All],2,FALSE)</f>
        <v>26</v>
      </c>
      <c r="H355" s="7" t="b">
        <f>IF(Table2[[#This Row],[cost]]&gt;Table2[[#This Row],[revenue]],TRUE,FALSE)</f>
        <v>0</v>
      </c>
      <c r="I355" t="str">
        <f>VLOOKUP(Table2[[#This Row],[product_id]],Table3[#All],3,FALSE)</f>
        <v>Chaus</v>
      </c>
      <c r="J355" t="str">
        <f>VLOOKUP(Table2[[#This Row],[product_id]],Table3[#All],5,FALSE)</f>
        <v>New Orleans LA</v>
      </c>
    </row>
    <row r="356" spans="1:10" x14ac:dyDescent="0.2">
      <c r="A356" t="s">
        <v>206</v>
      </c>
      <c r="B356" s="1">
        <v>44552</v>
      </c>
      <c r="C356" t="str">
        <f t="shared" si="10"/>
        <v>Wednesday</v>
      </c>
      <c r="D356" s="2">
        <v>0.42430555555555555</v>
      </c>
      <c r="E356" t="str">
        <f t="shared" si="11"/>
        <v>morning to noon</v>
      </c>
      <c r="F356" s="7">
        <v>46</v>
      </c>
      <c r="G356" s="7">
        <f>VLOOKUP(Table2[[#This Row],[product_id]],Table3[#All],2,FALSE)</f>
        <v>26</v>
      </c>
      <c r="H356" s="7" t="b">
        <f>IF(Table2[[#This Row],[cost]]&gt;Table2[[#This Row],[revenue]],TRUE,FALSE)</f>
        <v>0</v>
      </c>
      <c r="I356" t="str">
        <f>VLOOKUP(Table2[[#This Row],[product_id]],Table3[#All],3,FALSE)</f>
        <v>Chaus</v>
      </c>
      <c r="J356" t="str">
        <f>VLOOKUP(Table2[[#This Row],[product_id]],Table3[#All],5,FALSE)</f>
        <v>New Orleans LA</v>
      </c>
    </row>
    <row r="357" spans="1:10" x14ac:dyDescent="0.2">
      <c r="A357" t="s">
        <v>206</v>
      </c>
      <c r="B357" s="1">
        <v>44957</v>
      </c>
      <c r="C357" t="str">
        <f t="shared" si="10"/>
        <v>Tuesday</v>
      </c>
      <c r="D357" s="2">
        <v>0.2673611111111111</v>
      </c>
      <c r="E357" t="str">
        <f t="shared" si="11"/>
        <v>afternoon to evening</v>
      </c>
      <c r="F357" s="7">
        <v>46</v>
      </c>
      <c r="G357" s="7">
        <f>VLOOKUP(Table2[[#This Row],[product_id]],Table3[#All],2,FALSE)</f>
        <v>26</v>
      </c>
      <c r="H357" s="7" t="b">
        <f>IF(Table2[[#This Row],[cost]]&gt;Table2[[#This Row],[revenue]],TRUE,FALSE)</f>
        <v>0</v>
      </c>
      <c r="I357" t="str">
        <f>VLOOKUP(Table2[[#This Row],[product_id]],Table3[#All],3,FALSE)</f>
        <v>Chaus</v>
      </c>
      <c r="J357" t="str">
        <f>VLOOKUP(Table2[[#This Row],[product_id]],Table3[#All],5,FALSE)</f>
        <v>New Orleans LA</v>
      </c>
    </row>
    <row r="358" spans="1:10" x14ac:dyDescent="0.2">
      <c r="A358" t="s">
        <v>206</v>
      </c>
      <c r="B358" s="1">
        <v>43944</v>
      </c>
      <c r="C358" t="str">
        <f t="shared" si="10"/>
        <v>Thursday</v>
      </c>
      <c r="D358" s="2">
        <v>0.69652777777777775</v>
      </c>
      <c r="E358" t="str">
        <f t="shared" si="11"/>
        <v>midnight to dawn</v>
      </c>
      <c r="F358" s="7">
        <v>46</v>
      </c>
      <c r="G358" s="7">
        <f>VLOOKUP(Table2[[#This Row],[product_id]],Table3[#All],2,FALSE)</f>
        <v>26</v>
      </c>
      <c r="H358" s="7" t="b">
        <f>IF(Table2[[#This Row],[cost]]&gt;Table2[[#This Row],[revenue]],TRUE,FALSE)</f>
        <v>0</v>
      </c>
      <c r="I358" t="str">
        <f>VLOOKUP(Table2[[#This Row],[product_id]],Table3[#All],3,FALSE)</f>
        <v>Chaus</v>
      </c>
      <c r="J358" t="str">
        <f>VLOOKUP(Table2[[#This Row],[product_id]],Table3[#All],5,FALSE)</f>
        <v>New Orleans LA</v>
      </c>
    </row>
    <row r="359" spans="1:10" x14ac:dyDescent="0.2">
      <c r="A359" t="s">
        <v>206</v>
      </c>
      <c r="B359" s="1">
        <v>45081</v>
      </c>
      <c r="C359" t="str">
        <f t="shared" si="10"/>
        <v>Sunday</v>
      </c>
      <c r="D359" s="2">
        <v>0.17500000000000002</v>
      </c>
      <c r="E359" t="str">
        <f t="shared" si="11"/>
        <v>night to midnight</v>
      </c>
      <c r="F359" s="7">
        <v>46</v>
      </c>
      <c r="G359" s="7">
        <f>VLOOKUP(Table2[[#This Row],[product_id]],Table3[#All],2,FALSE)</f>
        <v>26</v>
      </c>
      <c r="H359" s="7" t="b">
        <f>IF(Table2[[#This Row],[cost]]&gt;Table2[[#This Row],[revenue]],TRUE,FALSE)</f>
        <v>0</v>
      </c>
      <c r="I359" t="str">
        <f>VLOOKUP(Table2[[#This Row],[product_id]],Table3[#All],3,FALSE)</f>
        <v>Chaus</v>
      </c>
      <c r="J359" t="str">
        <f>VLOOKUP(Table2[[#This Row],[product_id]],Table3[#All],5,FALSE)</f>
        <v>New Orleans LA</v>
      </c>
    </row>
    <row r="360" spans="1:10" x14ac:dyDescent="0.2">
      <c r="A360" t="s">
        <v>206</v>
      </c>
      <c r="B360" s="1">
        <v>44964</v>
      </c>
      <c r="C360" t="str">
        <f t="shared" si="10"/>
        <v>Tuesday</v>
      </c>
      <c r="D360" s="2">
        <v>0.8833333333333333</v>
      </c>
      <c r="E360" t="str">
        <f t="shared" si="11"/>
        <v>morning to noon</v>
      </c>
      <c r="F360" s="7">
        <v>46</v>
      </c>
      <c r="G360" s="7">
        <f>VLOOKUP(Table2[[#This Row],[product_id]],Table3[#All],2,FALSE)</f>
        <v>26</v>
      </c>
      <c r="H360" s="7" t="b">
        <f>IF(Table2[[#This Row],[cost]]&gt;Table2[[#This Row],[revenue]],TRUE,FALSE)</f>
        <v>0</v>
      </c>
      <c r="I360" t="str">
        <f>VLOOKUP(Table2[[#This Row],[product_id]],Table3[#All],3,FALSE)</f>
        <v>Chaus</v>
      </c>
      <c r="J360" t="str">
        <f>VLOOKUP(Table2[[#This Row],[product_id]],Table3[#All],5,FALSE)</f>
        <v>New Orleans LA</v>
      </c>
    </row>
    <row r="361" spans="1:10" x14ac:dyDescent="0.2">
      <c r="A361" t="s">
        <v>207</v>
      </c>
      <c r="B361" s="1">
        <v>45056</v>
      </c>
      <c r="C361" t="str">
        <f t="shared" si="10"/>
        <v>Wednesday</v>
      </c>
      <c r="D361" s="2">
        <v>0.35138888888888892</v>
      </c>
      <c r="E361" t="str">
        <f t="shared" si="11"/>
        <v>afternoon to evening</v>
      </c>
      <c r="F361" s="7">
        <v>48</v>
      </c>
      <c r="G361" s="7">
        <f>VLOOKUP(Table2[[#This Row],[product_id]],Table3[#All],2,FALSE)</f>
        <v>27</v>
      </c>
      <c r="H361" s="7" t="b">
        <f>IF(Table2[[#This Row],[cost]]&gt;Table2[[#This Row],[revenue]],TRUE,FALSE)</f>
        <v>0</v>
      </c>
      <c r="I361" t="str">
        <f>VLOOKUP(Table2[[#This Row],[product_id]],Table3[#All],3,FALSE)</f>
        <v>Alternative</v>
      </c>
      <c r="J361" t="str">
        <f>VLOOKUP(Table2[[#This Row],[product_id]],Table3[#All],5,FALSE)</f>
        <v>Chicago IL</v>
      </c>
    </row>
    <row r="362" spans="1:10" x14ac:dyDescent="0.2">
      <c r="A362" t="s">
        <v>207</v>
      </c>
      <c r="B362" s="1">
        <v>45054</v>
      </c>
      <c r="C362" t="str">
        <f t="shared" si="10"/>
        <v>Monday</v>
      </c>
      <c r="D362" s="2">
        <v>0.59861111111111109</v>
      </c>
      <c r="E362" t="str">
        <f t="shared" si="11"/>
        <v>afternoon to evening</v>
      </c>
      <c r="F362" s="7">
        <v>48</v>
      </c>
      <c r="G362" s="7">
        <f>VLOOKUP(Table2[[#This Row],[product_id]],Table3[#All],2,FALSE)</f>
        <v>27</v>
      </c>
      <c r="H362" s="7" t="b">
        <f>IF(Table2[[#This Row],[cost]]&gt;Table2[[#This Row],[revenue]],TRUE,FALSE)</f>
        <v>0</v>
      </c>
      <c r="I362" t="str">
        <f>VLOOKUP(Table2[[#This Row],[product_id]],Table3[#All],3,FALSE)</f>
        <v>Alternative</v>
      </c>
      <c r="J362" t="str">
        <f>VLOOKUP(Table2[[#This Row],[product_id]],Table3[#All],5,FALSE)</f>
        <v>Chicago IL</v>
      </c>
    </row>
    <row r="363" spans="1:10" x14ac:dyDescent="0.2">
      <c r="A363" t="s">
        <v>207</v>
      </c>
      <c r="B363" s="1">
        <v>45048</v>
      </c>
      <c r="C363" t="str">
        <f t="shared" si="10"/>
        <v>Tuesday</v>
      </c>
      <c r="D363" s="2">
        <v>0.54791666666666672</v>
      </c>
      <c r="E363" t="str">
        <f t="shared" si="11"/>
        <v>midnight to dawn</v>
      </c>
      <c r="F363" s="7">
        <v>48</v>
      </c>
      <c r="G363" s="7">
        <f>VLOOKUP(Table2[[#This Row],[product_id]],Table3[#All],2,FALSE)</f>
        <v>27</v>
      </c>
      <c r="H363" s="7" t="b">
        <f>IF(Table2[[#This Row],[cost]]&gt;Table2[[#This Row],[revenue]],TRUE,FALSE)</f>
        <v>0</v>
      </c>
      <c r="I363" t="str">
        <f>VLOOKUP(Table2[[#This Row],[product_id]],Table3[#All],3,FALSE)</f>
        <v>Alternative</v>
      </c>
      <c r="J363" t="str">
        <f>VLOOKUP(Table2[[#This Row],[product_id]],Table3[#All],5,FALSE)</f>
        <v>Chicago IL</v>
      </c>
    </row>
    <row r="364" spans="1:10" x14ac:dyDescent="0.2">
      <c r="A364" t="s">
        <v>207</v>
      </c>
      <c r="B364" s="1">
        <v>44964</v>
      </c>
      <c r="C364" t="str">
        <f t="shared" si="10"/>
        <v>Tuesday</v>
      </c>
      <c r="D364" s="2">
        <v>9.7916666666666666E-2</v>
      </c>
      <c r="E364" t="str">
        <f t="shared" si="11"/>
        <v>morning to noon</v>
      </c>
      <c r="F364" s="7">
        <v>48</v>
      </c>
      <c r="G364" s="7">
        <f>VLOOKUP(Table2[[#This Row],[product_id]],Table3[#All],2,FALSE)</f>
        <v>27</v>
      </c>
      <c r="H364" s="7" t="b">
        <f>IF(Table2[[#This Row],[cost]]&gt;Table2[[#This Row],[revenue]],TRUE,FALSE)</f>
        <v>0</v>
      </c>
      <c r="I364" t="str">
        <f>VLOOKUP(Table2[[#This Row],[product_id]],Table3[#All],3,FALSE)</f>
        <v>Alternative</v>
      </c>
      <c r="J364" t="str">
        <f>VLOOKUP(Table2[[#This Row],[product_id]],Table3[#All],5,FALSE)</f>
        <v>Chicago IL</v>
      </c>
    </row>
    <row r="365" spans="1:10" x14ac:dyDescent="0.2">
      <c r="A365" t="s">
        <v>207</v>
      </c>
      <c r="B365" s="1">
        <v>44602</v>
      </c>
      <c r="C365" t="str">
        <f t="shared" si="10"/>
        <v>Thursday</v>
      </c>
      <c r="D365" s="2">
        <v>0.30277777777777776</v>
      </c>
      <c r="E365" t="str">
        <f t="shared" si="11"/>
        <v>night to midnight</v>
      </c>
      <c r="F365" s="7">
        <v>48</v>
      </c>
      <c r="G365" s="7">
        <f>VLOOKUP(Table2[[#This Row],[product_id]],Table3[#All],2,FALSE)</f>
        <v>27</v>
      </c>
      <c r="H365" s="7" t="b">
        <f>IF(Table2[[#This Row],[cost]]&gt;Table2[[#This Row],[revenue]],TRUE,FALSE)</f>
        <v>0</v>
      </c>
      <c r="I365" t="str">
        <f>VLOOKUP(Table2[[#This Row],[product_id]],Table3[#All],3,FALSE)</f>
        <v>Alternative</v>
      </c>
      <c r="J365" t="str">
        <f>VLOOKUP(Table2[[#This Row],[product_id]],Table3[#All],5,FALSE)</f>
        <v>Chicago IL</v>
      </c>
    </row>
    <row r="366" spans="1:10" x14ac:dyDescent="0.2">
      <c r="A366" t="s">
        <v>207</v>
      </c>
      <c r="B366" s="1">
        <v>44800</v>
      </c>
      <c r="C366" t="str">
        <f t="shared" si="10"/>
        <v>Saturday</v>
      </c>
      <c r="D366" s="2">
        <v>0.99583333333333324</v>
      </c>
      <c r="E366" t="str">
        <f t="shared" si="11"/>
        <v>morning to noon</v>
      </c>
      <c r="F366" s="7">
        <v>48</v>
      </c>
      <c r="G366" s="7">
        <f>VLOOKUP(Table2[[#This Row],[product_id]],Table3[#All],2,FALSE)</f>
        <v>27</v>
      </c>
      <c r="H366" s="7" t="b">
        <f>IF(Table2[[#This Row],[cost]]&gt;Table2[[#This Row],[revenue]],TRUE,FALSE)</f>
        <v>0</v>
      </c>
      <c r="I366" t="str">
        <f>VLOOKUP(Table2[[#This Row],[product_id]],Table3[#All],3,FALSE)</f>
        <v>Alternative</v>
      </c>
      <c r="J366" t="str">
        <f>VLOOKUP(Table2[[#This Row],[product_id]],Table3[#All],5,FALSE)</f>
        <v>Chicago IL</v>
      </c>
    </row>
    <row r="367" spans="1:10" x14ac:dyDescent="0.2">
      <c r="A367" t="s">
        <v>208</v>
      </c>
      <c r="B367" s="1">
        <v>43795</v>
      </c>
      <c r="C367" t="str">
        <f t="shared" si="10"/>
        <v>Tuesday</v>
      </c>
      <c r="D367" s="2">
        <v>0.37222222222222223</v>
      </c>
      <c r="E367" t="str">
        <f t="shared" si="11"/>
        <v>morning to noon</v>
      </c>
      <c r="F367" s="7">
        <v>18</v>
      </c>
      <c r="G367" s="7">
        <f>VLOOKUP(Table2[[#This Row],[product_id]],Table3[#All],2,FALSE)</f>
        <v>10</v>
      </c>
      <c r="H367" s="7" t="b">
        <f>IF(Table2[[#This Row],[cost]]&gt;Table2[[#This Row],[revenue]],TRUE,FALSE)</f>
        <v>0</v>
      </c>
      <c r="I367" t="str">
        <f>VLOOKUP(Table2[[#This Row],[product_id]],Table3[#All],3,FALSE)</f>
        <v>Plenty by Tracy Reese</v>
      </c>
      <c r="J367" t="str">
        <f>VLOOKUP(Table2[[#This Row],[product_id]],Table3[#All],5,FALSE)</f>
        <v>Memphis TN</v>
      </c>
    </row>
    <row r="368" spans="1:10" x14ac:dyDescent="0.2">
      <c r="A368" t="s">
        <v>208</v>
      </c>
      <c r="B368" s="1">
        <v>44323</v>
      </c>
      <c r="C368" t="str">
        <f t="shared" si="10"/>
        <v>Friday</v>
      </c>
      <c r="D368" s="2">
        <v>0.39027777777777778</v>
      </c>
      <c r="E368" t="str">
        <f t="shared" si="11"/>
        <v>midnight to dawn</v>
      </c>
      <c r="F368" s="7">
        <v>18</v>
      </c>
      <c r="G368" s="7">
        <f>VLOOKUP(Table2[[#This Row],[product_id]],Table3[#All],2,FALSE)</f>
        <v>10</v>
      </c>
      <c r="H368" s="7" t="b">
        <f>IF(Table2[[#This Row],[cost]]&gt;Table2[[#This Row],[revenue]],TRUE,FALSE)</f>
        <v>0</v>
      </c>
      <c r="I368" t="str">
        <f>VLOOKUP(Table2[[#This Row],[product_id]],Table3[#All],3,FALSE)</f>
        <v>Plenty by Tracy Reese</v>
      </c>
      <c r="J368" t="str">
        <f>VLOOKUP(Table2[[#This Row],[product_id]],Table3[#All],5,FALSE)</f>
        <v>Memphis TN</v>
      </c>
    </row>
    <row r="369" spans="1:10" x14ac:dyDescent="0.2">
      <c r="A369" t="s">
        <v>208</v>
      </c>
      <c r="B369" s="1">
        <v>45019</v>
      </c>
      <c r="C369" t="str">
        <f t="shared" si="10"/>
        <v>Monday</v>
      </c>
      <c r="D369" s="2">
        <v>1.1805555555555555E-2</v>
      </c>
      <c r="E369" t="str">
        <f t="shared" si="11"/>
        <v>night to midnight</v>
      </c>
      <c r="F369" s="7">
        <v>18</v>
      </c>
      <c r="G369" s="7">
        <f>VLOOKUP(Table2[[#This Row],[product_id]],Table3[#All],2,FALSE)</f>
        <v>10</v>
      </c>
      <c r="H369" s="7" t="b">
        <f>IF(Table2[[#This Row],[cost]]&gt;Table2[[#This Row],[revenue]],TRUE,FALSE)</f>
        <v>0</v>
      </c>
      <c r="I369" t="str">
        <f>VLOOKUP(Table2[[#This Row],[product_id]],Table3[#All],3,FALSE)</f>
        <v>Plenty by Tracy Reese</v>
      </c>
      <c r="J369" t="str">
        <f>VLOOKUP(Table2[[#This Row],[product_id]],Table3[#All],5,FALSE)</f>
        <v>Memphis TN</v>
      </c>
    </row>
    <row r="370" spans="1:10" x14ac:dyDescent="0.2">
      <c r="A370" t="s">
        <v>208</v>
      </c>
      <c r="B370" s="1">
        <v>44920</v>
      </c>
      <c r="C370" t="str">
        <f t="shared" si="10"/>
        <v>Sunday</v>
      </c>
      <c r="D370" s="2">
        <v>0.94097222222222221</v>
      </c>
      <c r="E370" t="str">
        <f t="shared" si="11"/>
        <v>midnight to dawn</v>
      </c>
      <c r="F370" s="7">
        <v>18</v>
      </c>
      <c r="G370" s="7">
        <f>VLOOKUP(Table2[[#This Row],[product_id]],Table3[#All],2,FALSE)</f>
        <v>10</v>
      </c>
      <c r="H370" s="7" t="b">
        <f>IF(Table2[[#This Row],[cost]]&gt;Table2[[#This Row],[revenue]],TRUE,FALSE)</f>
        <v>0</v>
      </c>
      <c r="I370" t="str">
        <f>VLOOKUP(Table2[[#This Row],[product_id]],Table3[#All],3,FALSE)</f>
        <v>Plenty by Tracy Reese</v>
      </c>
      <c r="J370" t="str">
        <f>VLOOKUP(Table2[[#This Row],[product_id]],Table3[#All],5,FALSE)</f>
        <v>Memphis TN</v>
      </c>
    </row>
    <row r="371" spans="1:10" x14ac:dyDescent="0.2">
      <c r="A371" t="s">
        <v>209</v>
      </c>
      <c r="B371" s="1">
        <v>45114</v>
      </c>
      <c r="C371" t="str">
        <f t="shared" si="10"/>
        <v>Friday</v>
      </c>
      <c r="D371" s="2">
        <v>0.15138888888888888</v>
      </c>
      <c r="E371" t="str">
        <f t="shared" si="11"/>
        <v>morning to noon</v>
      </c>
      <c r="F371" s="7">
        <v>89</v>
      </c>
      <c r="G371" s="7">
        <f>VLOOKUP(Table2[[#This Row],[product_id]],Table3[#All],2,FALSE)</f>
        <v>46</v>
      </c>
      <c r="H371" s="7" t="b">
        <f>IF(Table2[[#This Row],[cost]]&gt;Table2[[#This Row],[revenue]],TRUE,FALSE)</f>
        <v>0</v>
      </c>
      <c r="I371" t="str">
        <f>VLOOKUP(Table2[[#This Row],[product_id]],Table3[#All],3,FALSE)</f>
        <v>D.E.P.T.</v>
      </c>
      <c r="J371" t="str">
        <f>VLOOKUP(Table2[[#This Row],[product_id]],Table3[#All],5,FALSE)</f>
        <v>Charleston SC</v>
      </c>
    </row>
    <row r="372" spans="1:10" x14ac:dyDescent="0.2">
      <c r="A372" t="s">
        <v>209</v>
      </c>
      <c r="B372" s="1">
        <v>45056</v>
      </c>
      <c r="C372" t="str">
        <f t="shared" si="10"/>
        <v>Wednesday</v>
      </c>
      <c r="D372" s="2">
        <v>0.4291666666666667</v>
      </c>
      <c r="E372" t="str">
        <f t="shared" si="11"/>
        <v>midnight to dawn</v>
      </c>
      <c r="F372" s="7">
        <v>89</v>
      </c>
      <c r="G372" s="7">
        <f>VLOOKUP(Table2[[#This Row],[product_id]],Table3[#All],2,FALSE)</f>
        <v>46</v>
      </c>
      <c r="H372" s="7" t="b">
        <f>IF(Table2[[#This Row],[cost]]&gt;Table2[[#This Row],[revenue]],TRUE,FALSE)</f>
        <v>0</v>
      </c>
      <c r="I372" t="str">
        <f>VLOOKUP(Table2[[#This Row],[product_id]],Table3[#All],3,FALSE)</f>
        <v>D.E.P.T.</v>
      </c>
      <c r="J372" t="str">
        <f>VLOOKUP(Table2[[#This Row],[product_id]],Table3[#All],5,FALSE)</f>
        <v>Charleston SC</v>
      </c>
    </row>
    <row r="373" spans="1:10" x14ac:dyDescent="0.2">
      <c r="A373" t="s">
        <v>209</v>
      </c>
      <c r="B373" s="1">
        <v>44498</v>
      </c>
      <c r="C373" t="str">
        <f t="shared" si="10"/>
        <v>Friday</v>
      </c>
      <c r="D373" s="2">
        <v>7.7083333333333337E-2</v>
      </c>
      <c r="E373" t="str">
        <f t="shared" si="11"/>
        <v>morning to noon</v>
      </c>
      <c r="F373" s="7">
        <v>89</v>
      </c>
      <c r="G373" s="7">
        <f>VLOOKUP(Table2[[#This Row],[product_id]],Table3[#All],2,FALSE)</f>
        <v>46</v>
      </c>
      <c r="H373" s="7" t="b">
        <f>IF(Table2[[#This Row],[cost]]&gt;Table2[[#This Row],[revenue]],TRUE,FALSE)</f>
        <v>0</v>
      </c>
      <c r="I373" t="str">
        <f>VLOOKUP(Table2[[#This Row],[product_id]],Table3[#All],3,FALSE)</f>
        <v>D.E.P.T.</v>
      </c>
      <c r="J373" t="str">
        <f>VLOOKUP(Table2[[#This Row],[product_id]],Table3[#All],5,FALSE)</f>
        <v>Charleston SC</v>
      </c>
    </row>
    <row r="374" spans="1:10" x14ac:dyDescent="0.2">
      <c r="A374" t="s">
        <v>209</v>
      </c>
      <c r="B374" s="1">
        <v>44903</v>
      </c>
      <c r="C374" t="str">
        <f t="shared" si="10"/>
        <v>Thursday</v>
      </c>
      <c r="D374" s="2">
        <v>0.44722222222222219</v>
      </c>
      <c r="E374" t="str">
        <f t="shared" si="11"/>
        <v>afternoon to evening</v>
      </c>
      <c r="F374" s="7">
        <v>89</v>
      </c>
      <c r="G374" s="7">
        <f>VLOOKUP(Table2[[#This Row],[product_id]],Table3[#All],2,FALSE)</f>
        <v>46</v>
      </c>
      <c r="H374" s="7" t="b">
        <f>IF(Table2[[#This Row],[cost]]&gt;Table2[[#This Row],[revenue]],TRUE,FALSE)</f>
        <v>0</v>
      </c>
      <c r="I374" t="str">
        <f>VLOOKUP(Table2[[#This Row],[product_id]],Table3[#All],3,FALSE)</f>
        <v>D.E.P.T.</v>
      </c>
      <c r="J374" t="str">
        <f>VLOOKUP(Table2[[#This Row],[product_id]],Table3[#All],5,FALSE)</f>
        <v>Charleston SC</v>
      </c>
    </row>
    <row r="375" spans="1:10" x14ac:dyDescent="0.2">
      <c r="A375" t="s">
        <v>209</v>
      </c>
      <c r="B375" s="1">
        <v>44447</v>
      </c>
      <c r="C375" t="str">
        <f t="shared" si="10"/>
        <v>Wednesday</v>
      </c>
      <c r="D375" s="2">
        <v>0.65208333333333335</v>
      </c>
      <c r="E375" t="str">
        <f t="shared" si="11"/>
        <v>midnight to dawn</v>
      </c>
      <c r="F375" s="7">
        <v>89</v>
      </c>
      <c r="G375" s="7">
        <f>VLOOKUP(Table2[[#This Row],[product_id]],Table3[#All],2,FALSE)</f>
        <v>46</v>
      </c>
      <c r="H375" s="7" t="b">
        <f>IF(Table2[[#This Row],[cost]]&gt;Table2[[#This Row],[revenue]],TRUE,FALSE)</f>
        <v>0</v>
      </c>
      <c r="I375" t="str">
        <f>VLOOKUP(Table2[[#This Row],[product_id]],Table3[#All],3,FALSE)</f>
        <v>D.E.P.T.</v>
      </c>
      <c r="J375" t="str">
        <f>VLOOKUP(Table2[[#This Row],[product_id]],Table3[#All],5,FALSE)</f>
        <v>Charleston SC</v>
      </c>
    </row>
    <row r="376" spans="1:10" x14ac:dyDescent="0.2">
      <c r="A376" t="s">
        <v>209</v>
      </c>
      <c r="B376" s="1">
        <v>44213</v>
      </c>
      <c r="C376" t="str">
        <f t="shared" si="10"/>
        <v>Sunday</v>
      </c>
      <c r="D376" s="2">
        <v>6.9444444444444434E-2</v>
      </c>
      <c r="E376" t="str">
        <f t="shared" si="11"/>
        <v>morning to noon</v>
      </c>
      <c r="F376" s="7">
        <v>89</v>
      </c>
      <c r="G376" s="7">
        <f>VLOOKUP(Table2[[#This Row],[product_id]],Table3[#All],2,FALSE)</f>
        <v>46</v>
      </c>
      <c r="H376" s="7" t="b">
        <f>IF(Table2[[#This Row],[cost]]&gt;Table2[[#This Row],[revenue]],TRUE,FALSE)</f>
        <v>0</v>
      </c>
      <c r="I376" t="str">
        <f>VLOOKUP(Table2[[#This Row],[product_id]],Table3[#All],3,FALSE)</f>
        <v>D.E.P.T.</v>
      </c>
      <c r="J376" t="str">
        <f>VLOOKUP(Table2[[#This Row],[product_id]],Table3[#All],5,FALSE)</f>
        <v>Charleston SC</v>
      </c>
    </row>
    <row r="377" spans="1:10" x14ac:dyDescent="0.2">
      <c r="A377" t="s">
        <v>209</v>
      </c>
      <c r="B377" s="1">
        <v>44951</v>
      </c>
      <c r="C377" t="str">
        <f t="shared" si="10"/>
        <v>Wednesday</v>
      </c>
      <c r="D377" s="2">
        <v>0.5180555555555556</v>
      </c>
      <c r="E377" t="str">
        <f t="shared" si="11"/>
        <v>morning to noon</v>
      </c>
      <c r="F377" s="7">
        <v>89</v>
      </c>
      <c r="G377" s="7">
        <f>VLOOKUP(Table2[[#This Row],[product_id]],Table3[#All],2,FALSE)</f>
        <v>46</v>
      </c>
      <c r="H377" s="7" t="b">
        <f>IF(Table2[[#This Row],[cost]]&gt;Table2[[#This Row],[revenue]],TRUE,FALSE)</f>
        <v>0</v>
      </c>
      <c r="I377" t="str">
        <f>VLOOKUP(Table2[[#This Row],[product_id]],Table3[#All],3,FALSE)</f>
        <v>D.E.P.T.</v>
      </c>
      <c r="J377" t="str">
        <f>VLOOKUP(Table2[[#This Row],[product_id]],Table3[#All],5,FALSE)</f>
        <v>Charleston SC</v>
      </c>
    </row>
    <row r="378" spans="1:10" x14ac:dyDescent="0.2">
      <c r="A378" t="s">
        <v>209</v>
      </c>
      <c r="B378" s="1">
        <v>45075</v>
      </c>
      <c r="C378" t="str">
        <f t="shared" si="10"/>
        <v>Monday</v>
      </c>
      <c r="D378" s="2">
        <v>0.28750000000000003</v>
      </c>
      <c r="E378" t="str">
        <f t="shared" si="11"/>
        <v>midnight to dawn</v>
      </c>
      <c r="F378" s="7">
        <v>89</v>
      </c>
      <c r="G378" s="7">
        <f>VLOOKUP(Table2[[#This Row],[product_id]],Table3[#All],2,FALSE)</f>
        <v>46</v>
      </c>
      <c r="H378" s="7" t="b">
        <f>IF(Table2[[#This Row],[cost]]&gt;Table2[[#This Row],[revenue]],TRUE,FALSE)</f>
        <v>0</v>
      </c>
      <c r="I378" t="str">
        <f>VLOOKUP(Table2[[#This Row],[product_id]],Table3[#All],3,FALSE)</f>
        <v>D.E.P.T.</v>
      </c>
      <c r="J378" t="str">
        <f>VLOOKUP(Table2[[#This Row],[product_id]],Table3[#All],5,FALSE)</f>
        <v>Charleston SC</v>
      </c>
    </row>
    <row r="379" spans="1:10" x14ac:dyDescent="0.2">
      <c r="A379" t="s">
        <v>210</v>
      </c>
      <c r="B379" s="1">
        <v>45023</v>
      </c>
      <c r="C379" t="str">
        <f t="shared" si="10"/>
        <v>Friday</v>
      </c>
      <c r="D379" s="2">
        <v>0.23750000000000002</v>
      </c>
      <c r="E379" t="str">
        <f t="shared" si="11"/>
        <v>midnight to dawn</v>
      </c>
      <c r="F379" s="7">
        <v>44</v>
      </c>
      <c r="G379" s="7">
        <f>VLOOKUP(Table2[[#This Row],[product_id]],Table3[#All],2,FALSE)</f>
        <v>24</v>
      </c>
      <c r="H379" s="7" t="b">
        <f>IF(Table2[[#This Row],[cost]]&gt;Table2[[#This Row],[revenue]],TRUE,FALSE)</f>
        <v>0</v>
      </c>
      <c r="I379" t="str">
        <f>VLOOKUP(Table2[[#This Row],[product_id]],Table3[#All],3,FALSE)</f>
        <v>Seven7</v>
      </c>
      <c r="J379" t="str">
        <f>VLOOKUP(Table2[[#This Row],[product_id]],Table3[#All],5,FALSE)</f>
        <v>Memphis TN</v>
      </c>
    </row>
    <row r="380" spans="1:10" x14ac:dyDescent="0.2">
      <c r="A380" t="s">
        <v>210</v>
      </c>
      <c r="B380" s="1">
        <v>44806</v>
      </c>
      <c r="C380" t="str">
        <f t="shared" si="10"/>
        <v>Friday</v>
      </c>
      <c r="D380" s="2">
        <v>1.6666666666666666E-2</v>
      </c>
      <c r="E380" t="str">
        <f t="shared" si="11"/>
        <v>morning to noon</v>
      </c>
      <c r="F380" s="7">
        <v>44</v>
      </c>
      <c r="G380" s="7">
        <f>VLOOKUP(Table2[[#This Row],[product_id]],Table3[#All],2,FALSE)</f>
        <v>24</v>
      </c>
      <c r="H380" s="7" t="b">
        <f>IF(Table2[[#This Row],[cost]]&gt;Table2[[#This Row],[revenue]],TRUE,FALSE)</f>
        <v>0</v>
      </c>
      <c r="I380" t="str">
        <f>VLOOKUP(Table2[[#This Row],[product_id]],Table3[#All],3,FALSE)</f>
        <v>Seven7</v>
      </c>
      <c r="J380" t="str">
        <f>VLOOKUP(Table2[[#This Row],[product_id]],Table3[#All],5,FALSE)</f>
        <v>Memphis TN</v>
      </c>
    </row>
    <row r="381" spans="1:10" x14ac:dyDescent="0.2">
      <c r="A381" t="s">
        <v>210</v>
      </c>
      <c r="B381" s="1">
        <v>44924</v>
      </c>
      <c r="C381" t="str">
        <f t="shared" si="10"/>
        <v>Thursday</v>
      </c>
      <c r="D381" s="2">
        <v>0.30624999999999997</v>
      </c>
      <c r="E381" t="str">
        <f t="shared" si="11"/>
        <v>afternoon to evening</v>
      </c>
      <c r="F381" s="7">
        <v>44</v>
      </c>
      <c r="G381" s="7">
        <f>VLOOKUP(Table2[[#This Row],[product_id]],Table3[#All],2,FALSE)</f>
        <v>24</v>
      </c>
      <c r="H381" s="7" t="b">
        <f>IF(Table2[[#This Row],[cost]]&gt;Table2[[#This Row],[revenue]],TRUE,FALSE)</f>
        <v>0</v>
      </c>
      <c r="I381" t="str">
        <f>VLOOKUP(Table2[[#This Row],[product_id]],Table3[#All],3,FALSE)</f>
        <v>Seven7</v>
      </c>
      <c r="J381" t="str">
        <f>VLOOKUP(Table2[[#This Row],[product_id]],Table3[#All],5,FALSE)</f>
        <v>Memphis TN</v>
      </c>
    </row>
    <row r="382" spans="1:10" x14ac:dyDescent="0.2">
      <c r="A382" t="s">
        <v>210</v>
      </c>
      <c r="B382" s="1">
        <v>44664</v>
      </c>
      <c r="C382" t="str">
        <f t="shared" si="10"/>
        <v>Wednesday</v>
      </c>
      <c r="D382" s="2">
        <v>0.73749999999999993</v>
      </c>
      <c r="E382" t="str">
        <f t="shared" si="11"/>
        <v>afternoon to evening</v>
      </c>
      <c r="F382" s="7">
        <v>44</v>
      </c>
      <c r="G382" s="7">
        <f>VLOOKUP(Table2[[#This Row],[product_id]],Table3[#All],2,FALSE)</f>
        <v>24</v>
      </c>
      <c r="H382" s="7" t="b">
        <f>IF(Table2[[#This Row],[cost]]&gt;Table2[[#This Row],[revenue]],TRUE,FALSE)</f>
        <v>0</v>
      </c>
      <c r="I382" t="str">
        <f>VLOOKUP(Table2[[#This Row],[product_id]],Table3[#All],3,FALSE)</f>
        <v>Seven7</v>
      </c>
      <c r="J382" t="str">
        <f>VLOOKUP(Table2[[#This Row],[product_id]],Table3[#All],5,FALSE)</f>
        <v>Memphis TN</v>
      </c>
    </row>
    <row r="383" spans="1:10" x14ac:dyDescent="0.2">
      <c r="A383" t="s">
        <v>210</v>
      </c>
      <c r="B383" s="1">
        <v>44881</v>
      </c>
      <c r="C383" t="str">
        <f t="shared" si="10"/>
        <v>Wednesday</v>
      </c>
      <c r="D383" s="2">
        <v>0.7006944444444444</v>
      </c>
      <c r="E383" t="str">
        <f t="shared" si="11"/>
        <v>morning to noon</v>
      </c>
      <c r="F383" s="7">
        <v>44</v>
      </c>
      <c r="G383" s="7">
        <f>VLOOKUP(Table2[[#This Row],[product_id]],Table3[#All],2,FALSE)</f>
        <v>24</v>
      </c>
      <c r="H383" s="7" t="b">
        <f>IF(Table2[[#This Row],[cost]]&gt;Table2[[#This Row],[revenue]],TRUE,FALSE)</f>
        <v>0</v>
      </c>
      <c r="I383" t="str">
        <f>VLOOKUP(Table2[[#This Row],[product_id]],Table3[#All],3,FALSE)</f>
        <v>Seven7</v>
      </c>
      <c r="J383" t="str">
        <f>VLOOKUP(Table2[[#This Row],[product_id]],Table3[#All],5,FALSE)</f>
        <v>Memphis TN</v>
      </c>
    </row>
    <row r="384" spans="1:10" x14ac:dyDescent="0.2">
      <c r="A384" t="s">
        <v>210</v>
      </c>
      <c r="B384" s="1">
        <v>45113</v>
      </c>
      <c r="C384" t="str">
        <f t="shared" si="10"/>
        <v>Thursday</v>
      </c>
      <c r="D384" s="2">
        <v>0.48055555555555557</v>
      </c>
      <c r="E384" t="str">
        <f t="shared" si="11"/>
        <v>afternoon to evening</v>
      </c>
      <c r="F384" s="7">
        <v>44</v>
      </c>
      <c r="G384" s="7">
        <f>VLOOKUP(Table2[[#This Row],[product_id]],Table3[#All],2,FALSE)</f>
        <v>24</v>
      </c>
      <c r="H384" s="7" t="b">
        <f>IF(Table2[[#This Row],[cost]]&gt;Table2[[#This Row],[revenue]],TRUE,FALSE)</f>
        <v>0</v>
      </c>
      <c r="I384" t="str">
        <f>VLOOKUP(Table2[[#This Row],[product_id]],Table3[#All],3,FALSE)</f>
        <v>Seven7</v>
      </c>
      <c r="J384" t="str">
        <f>VLOOKUP(Table2[[#This Row],[product_id]],Table3[#All],5,FALSE)</f>
        <v>Memphis TN</v>
      </c>
    </row>
    <row r="385" spans="1:10" x14ac:dyDescent="0.2">
      <c r="A385" t="s">
        <v>211</v>
      </c>
      <c r="B385" s="1">
        <v>44525</v>
      </c>
      <c r="C385" t="str">
        <f t="shared" si="10"/>
        <v>Thursday</v>
      </c>
      <c r="D385" s="2">
        <v>0.65972222222222221</v>
      </c>
      <c r="E385" t="str">
        <f t="shared" si="11"/>
        <v>midnight to dawn</v>
      </c>
      <c r="F385" s="7">
        <v>99</v>
      </c>
      <c r="G385" s="7">
        <f>VLOOKUP(Table2[[#This Row],[product_id]],Table3[#All],2,FALSE)</f>
        <v>50</v>
      </c>
      <c r="H385" s="7" t="b">
        <f>IF(Table2[[#This Row],[cost]]&gt;Table2[[#This Row],[revenue]],TRUE,FALSE)</f>
        <v>0</v>
      </c>
      <c r="I385" t="str">
        <f>VLOOKUP(Table2[[#This Row],[product_id]],Table3[#All],3,FALSE)</f>
        <v>Vince Camuto</v>
      </c>
      <c r="J385" t="str">
        <f>VLOOKUP(Table2[[#This Row],[product_id]],Table3[#All],5,FALSE)</f>
        <v>Memphis TN</v>
      </c>
    </row>
    <row r="386" spans="1:10" x14ac:dyDescent="0.2">
      <c r="A386" t="s">
        <v>211</v>
      </c>
      <c r="B386" s="1">
        <v>44468</v>
      </c>
      <c r="C386" t="str">
        <f t="shared" si="10"/>
        <v>Wednesday</v>
      </c>
      <c r="D386" s="2">
        <v>0.24652777777777779</v>
      </c>
      <c r="E386" t="str">
        <f t="shared" si="11"/>
        <v>night to midnight</v>
      </c>
      <c r="F386" s="7">
        <v>99</v>
      </c>
      <c r="G386" s="7">
        <f>VLOOKUP(Table2[[#This Row],[product_id]],Table3[#All],2,FALSE)</f>
        <v>50</v>
      </c>
      <c r="H386" s="7" t="b">
        <f>IF(Table2[[#This Row],[cost]]&gt;Table2[[#This Row],[revenue]],TRUE,FALSE)</f>
        <v>0</v>
      </c>
      <c r="I386" t="str">
        <f>VLOOKUP(Table2[[#This Row],[product_id]],Table3[#All],3,FALSE)</f>
        <v>Vince Camuto</v>
      </c>
      <c r="J386" t="str">
        <f>VLOOKUP(Table2[[#This Row],[product_id]],Table3[#All],5,FALSE)</f>
        <v>Memphis TN</v>
      </c>
    </row>
    <row r="387" spans="1:10" x14ac:dyDescent="0.2">
      <c r="A387" t="s">
        <v>211</v>
      </c>
      <c r="B387" s="1">
        <v>45076</v>
      </c>
      <c r="C387" t="str">
        <f t="shared" ref="C387:C450" si="12">_xlfn.IFS(WEEKDAY(B387,2)=1,"Monday",WEEKDAY(B387,2)=2,"Tuesday",WEEKDAY(B387,2)=3,"Wednesday",WEEKDAY(B387,2)=4,"Thursday",WEEKDAY(B387,2)=5,"Friday",WEEKDAY(B387,2)=6,"Saturday",WEEKDAY(B387,2)=7,"Sunday")</f>
        <v>Tuesday</v>
      </c>
      <c r="D387" s="2">
        <v>0.90069444444444446</v>
      </c>
      <c r="E387" t="str">
        <f t="shared" ref="E387:E450" si="13">_xlfn.IFS(AND(D388&gt;=VALUE("00:00"),D388&lt;VALUE("6:00")),"midnight to dawn",AND(D388&gt;=VALUE("6:00"),D388&lt;VALUE("13:00")),"morning to noon",AND(D388&gt;=VALUE("13:00"),D388&lt;VALUE("20:00")),"afternoon to evening",AND(D388&gt;=VALUE("20:00"),D388&lt;VALUE("24:00")),"night to midnight")</f>
        <v>morning to noon</v>
      </c>
      <c r="F387" s="7">
        <v>99</v>
      </c>
      <c r="G387" s="7">
        <f>VLOOKUP(Table2[[#This Row],[product_id]],Table3[#All],2,FALSE)</f>
        <v>50</v>
      </c>
      <c r="H387" s="7" t="b">
        <f>IF(Table2[[#This Row],[cost]]&gt;Table2[[#This Row],[revenue]],TRUE,FALSE)</f>
        <v>0</v>
      </c>
      <c r="I387" t="str">
        <f>VLOOKUP(Table2[[#This Row],[product_id]],Table3[#All],3,FALSE)</f>
        <v>Vince Camuto</v>
      </c>
      <c r="J387" t="str">
        <f>VLOOKUP(Table2[[#This Row],[product_id]],Table3[#All],5,FALSE)</f>
        <v>Memphis TN</v>
      </c>
    </row>
    <row r="388" spans="1:10" x14ac:dyDescent="0.2">
      <c r="A388" t="s">
        <v>211</v>
      </c>
      <c r="B388" s="1">
        <v>43980</v>
      </c>
      <c r="C388" t="str">
        <f t="shared" si="12"/>
        <v>Friday</v>
      </c>
      <c r="D388" s="2">
        <v>0.53194444444444444</v>
      </c>
      <c r="E388" t="str">
        <f t="shared" si="13"/>
        <v>afternoon to evening</v>
      </c>
      <c r="F388" s="7">
        <v>99</v>
      </c>
      <c r="G388" s="7">
        <f>VLOOKUP(Table2[[#This Row],[product_id]],Table3[#All],2,FALSE)</f>
        <v>50</v>
      </c>
      <c r="H388" s="7" t="b">
        <f>IF(Table2[[#This Row],[cost]]&gt;Table2[[#This Row],[revenue]],TRUE,FALSE)</f>
        <v>0</v>
      </c>
      <c r="I388" t="str">
        <f>VLOOKUP(Table2[[#This Row],[product_id]],Table3[#All],3,FALSE)</f>
        <v>Vince Camuto</v>
      </c>
      <c r="J388" t="str">
        <f>VLOOKUP(Table2[[#This Row],[product_id]],Table3[#All],5,FALSE)</f>
        <v>Memphis TN</v>
      </c>
    </row>
    <row r="389" spans="1:10" x14ac:dyDescent="0.2">
      <c r="A389" t="s">
        <v>211</v>
      </c>
      <c r="B389" s="1">
        <v>44909</v>
      </c>
      <c r="C389" t="str">
        <f t="shared" si="12"/>
        <v>Wednesday</v>
      </c>
      <c r="D389" s="2">
        <v>0.65138888888888891</v>
      </c>
      <c r="E389" t="str">
        <f t="shared" si="13"/>
        <v>morning to noon</v>
      </c>
      <c r="F389" s="7">
        <v>99</v>
      </c>
      <c r="G389" s="7">
        <f>VLOOKUP(Table2[[#This Row],[product_id]],Table3[#All],2,FALSE)</f>
        <v>50</v>
      </c>
      <c r="H389" s="7" t="b">
        <f>IF(Table2[[#This Row],[cost]]&gt;Table2[[#This Row],[revenue]],TRUE,FALSE)</f>
        <v>0</v>
      </c>
      <c r="I389" t="str">
        <f>VLOOKUP(Table2[[#This Row],[product_id]],Table3[#All],3,FALSE)</f>
        <v>Vince Camuto</v>
      </c>
      <c r="J389" t="str">
        <f>VLOOKUP(Table2[[#This Row],[product_id]],Table3[#All],5,FALSE)</f>
        <v>Memphis TN</v>
      </c>
    </row>
    <row r="390" spans="1:10" x14ac:dyDescent="0.2">
      <c r="A390" t="s">
        <v>211</v>
      </c>
      <c r="B390" s="1">
        <v>45075</v>
      </c>
      <c r="C390" t="str">
        <f t="shared" si="12"/>
        <v>Monday</v>
      </c>
      <c r="D390" s="2">
        <v>0.30208333333333331</v>
      </c>
      <c r="E390" t="str">
        <f t="shared" si="13"/>
        <v>midnight to dawn</v>
      </c>
      <c r="F390" s="7">
        <v>99</v>
      </c>
      <c r="G390" s="7">
        <f>VLOOKUP(Table2[[#This Row],[product_id]],Table3[#All],2,FALSE)</f>
        <v>50</v>
      </c>
      <c r="H390" s="7" t="b">
        <f>IF(Table2[[#This Row],[cost]]&gt;Table2[[#This Row],[revenue]],TRUE,FALSE)</f>
        <v>0</v>
      </c>
      <c r="I390" t="str">
        <f>VLOOKUP(Table2[[#This Row],[product_id]],Table3[#All],3,FALSE)</f>
        <v>Vince Camuto</v>
      </c>
      <c r="J390" t="str">
        <f>VLOOKUP(Table2[[#This Row],[product_id]],Table3[#All],5,FALSE)</f>
        <v>Memphis TN</v>
      </c>
    </row>
    <row r="391" spans="1:10" x14ac:dyDescent="0.2">
      <c r="A391" t="s">
        <v>212</v>
      </c>
      <c r="B391" s="1">
        <v>45005</v>
      </c>
      <c r="C391" t="str">
        <f t="shared" si="12"/>
        <v>Monday</v>
      </c>
      <c r="D391" s="2">
        <v>0.18194444444444444</v>
      </c>
      <c r="E391" t="str">
        <f t="shared" si="13"/>
        <v>midnight to dawn</v>
      </c>
      <c r="F391" s="7">
        <v>99</v>
      </c>
      <c r="G391" s="7">
        <f>VLOOKUP(Table2[[#This Row],[product_id]],Table3[#All],2,FALSE)</f>
        <v>56</v>
      </c>
      <c r="H391" s="7" t="b">
        <f>IF(Table2[[#This Row],[cost]]&gt;Table2[[#This Row],[revenue]],TRUE,FALSE)</f>
        <v>0</v>
      </c>
      <c r="I391" t="str">
        <f>VLOOKUP(Table2[[#This Row],[product_id]],Table3[#All],3,FALSE)</f>
        <v>LNA</v>
      </c>
      <c r="J391" t="str">
        <f>VLOOKUP(Table2[[#This Row],[product_id]],Table3[#All],5,FALSE)</f>
        <v>Memphis TN</v>
      </c>
    </row>
    <row r="392" spans="1:10" x14ac:dyDescent="0.2">
      <c r="A392" t="s">
        <v>212</v>
      </c>
      <c r="B392" s="1">
        <v>44202</v>
      </c>
      <c r="C392" t="str">
        <f t="shared" si="12"/>
        <v>Wednesday</v>
      </c>
      <c r="D392" s="2">
        <v>4.5833333333333337E-2</v>
      </c>
      <c r="E392" t="str">
        <f t="shared" si="13"/>
        <v>midnight to dawn</v>
      </c>
      <c r="F392" s="7">
        <v>99</v>
      </c>
      <c r="G392" s="7">
        <f>VLOOKUP(Table2[[#This Row],[product_id]],Table3[#All],2,FALSE)</f>
        <v>56</v>
      </c>
      <c r="H392" s="7" t="b">
        <f>IF(Table2[[#This Row],[cost]]&gt;Table2[[#This Row],[revenue]],TRUE,FALSE)</f>
        <v>0</v>
      </c>
      <c r="I392" t="str">
        <f>VLOOKUP(Table2[[#This Row],[product_id]],Table3[#All],3,FALSE)</f>
        <v>LNA</v>
      </c>
      <c r="J392" t="str">
        <f>VLOOKUP(Table2[[#This Row],[product_id]],Table3[#All],5,FALSE)</f>
        <v>Memphis TN</v>
      </c>
    </row>
    <row r="393" spans="1:10" x14ac:dyDescent="0.2">
      <c r="A393" t="s">
        <v>212</v>
      </c>
      <c r="B393" s="1">
        <v>44551</v>
      </c>
      <c r="C393" t="str">
        <f t="shared" si="12"/>
        <v>Tuesday</v>
      </c>
      <c r="D393" s="2">
        <v>0.23402777777777781</v>
      </c>
      <c r="E393" t="str">
        <f t="shared" si="13"/>
        <v>midnight to dawn</v>
      </c>
      <c r="F393" s="7">
        <v>99</v>
      </c>
      <c r="G393" s="7">
        <f>VLOOKUP(Table2[[#This Row],[product_id]],Table3[#All],2,FALSE)</f>
        <v>56</v>
      </c>
      <c r="H393" s="7" t="b">
        <f>IF(Table2[[#This Row],[cost]]&gt;Table2[[#This Row],[revenue]],TRUE,FALSE)</f>
        <v>0</v>
      </c>
      <c r="I393" t="str">
        <f>VLOOKUP(Table2[[#This Row],[product_id]],Table3[#All],3,FALSE)</f>
        <v>LNA</v>
      </c>
      <c r="J393" t="str">
        <f>VLOOKUP(Table2[[#This Row],[product_id]],Table3[#All],5,FALSE)</f>
        <v>Memphis TN</v>
      </c>
    </row>
    <row r="394" spans="1:10" x14ac:dyDescent="0.2">
      <c r="A394" t="s">
        <v>212</v>
      </c>
      <c r="B394" s="1">
        <v>44999</v>
      </c>
      <c r="C394" t="str">
        <f t="shared" si="12"/>
        <v>Tuesday</v>
      </c>
      <c r="D394" s="2">
        <v>7.4305555555555555E-2</v>
      </c>
      <c r="E394" t="str">
        <f t="shared" si="13"/>
        <v>afternoon to evening</v>
      </c>
      <c r="F394" s="7">
        <v>99</v>
      </c>
      <c r="G394" s="7">
        <f>VLOOKUP(Table2[[#This Row],[product_id]],Table3[#All],2,FALSE)</f>
        <v>56</v>
      </c>
      <c r="H394" s="7" t="b">
        <f>IF(Table2[[#This Row],[cost]]&gt;Table2[[#This Row],[revenue]],TRUE,FALSE)</f>
        <v>0</v>
      </c>
      <c r="I394" t="str">
        <f>VLOOKUP(Table2[[#This Row],[product_id]],Table3[#All],3,FALSE)</f>
        <v>LNA</v>
      </c>
      <c r="J394" t="str">
        <f>VLOOKUP(Table2[[#This Row],[product_id]],Table3[#All],5,FALSE)</f>
        <v>Memphis TN</v>
      </c>
    </row>
    <row r="395" spans="1:10" x14ac:dyDescent="0.2">
      <c r="A395" t="s">
        <v>212</v>
      </c>
      <c r="B395" s="1">
        <v>44959</v>
      </c>
      <c r="C395" t="str">
        <f t="shared" si="12"/>
        <v>Thursday</v>
      </c>
      <c r="D395" s="2">
        <v>0.64513888888888882</v>
      </c>
      <c r="E395" t="str">
        <f t="shared" si="13"/>
        <v>midnight to dawn</v>
      </c>
      <c r="F395" s="7">
        <v>99</v>
      </c>
      <c r="G395" s="7">
        <f>VLOOKUP(Table2[[#This Row],[product_id]],Table3[#All],2,FALSE)</f>
        <v>56</v>
      </c>
      <c r="H395" s="7" t="b">
        <f>IF(Table2[[#This Row],[cost]]&gt;Table2[[#This Row],[revenue]],TRUE,FALSE)</f>
        <v>0</v>
      </c>
      <c r="I395" t="str">
        <f>VLOOKUP(Table2[[#This Row],[product_id]],Table3[#All],3,FALSE)</f>
        <v>LNA</v>
      </c>
      <c r="J395" t="str">
        <f>VLOOKUP(Table2[[#This Row],[product_id]],Table3[#All],5,FALSE)</f>
        <v>Memphis TN</v>
      </c>
    </row>
    <row r="396" spans="1:10" x14ac:dyDescent="0.2">
      <c r="A396" t="s">
        <v>212</v>
      </c>
      <c r="B396" s="1">
        <v>44163</v>
      </c>
      <c r="C396" t="str">
        <f t="shared" si="12"/>
        <v>Saturday</v>
      </c>
      <c r="D396" s="2">
        <v>0.16180555555555556</v>
      </c>
      <c r="E396" t="str">
        <f t="shared" si="13"/>
        <v>midnight to dawn</v>
      </c>
      <c r="F396" s="7">
        <v>99</v>
      </c>
      <c r="G396" s="7">
        <f>VLOOKUP(Table2[[#This Row],[product_id]],Table3[#All],2,FALSE)</f>
        <v>56</v>
      </c>
      <c r="H396" s="7" t="b">
        <f>IF(Table2[[#This Row],[cost]]&gt;Table2[[#This Row],[revenue]],TRUE,FALSE)</f>
        <v>0</v>
      </c>
      <c r="I396" t="str">
        <f>VLOOKUP(Table2[[#This Row],[product_id]],Table3[#All],3,FALSE)</f>
        <v>LNA</v>
      </c>
      <c r="J396" t="str">
        <f>VLOOKUP(Table2[[#This Row],[product_id]],Table3[#All],5,FALSE)</f>
        <v>Memphis TN</v>
      </c>
    </row>
    <row r="397" spans="1:10" x14ac:dyDescent="0.2">
      <c r="A397" t="s">
        <v>212</v>
      </c>
      <c r="B397" s="1">
        <v>44125</v>
      </c>
      <c r="C397" t="str">
        <f t="shared" si="12"/>
        <v>Wednesday</v>
      </c>
      <c r="D397" s="2">
        <v>0.23680555555555557</v>
      </c>
      <c r="E397" t="str">
        <f t="shared" si="13"/>
        <v>midnight to dawn</v>
      </c>
      <c r="F397" s="7">
        <v>99</v>
      </c>
      <c r="G397" s="7">
        <f>VLOOKUP(Table2[[#This Row],[product_id]],Table3[#All],2,FALSE)</f>
        <v>56</v>
      </c>
      <c r="H397" s="7" t="b">
        <f>IF(Table2[[#This Row],[cost]]&gt;Table2[[#This Row],[revenue]],TRUE,FALSE)</f>
        <v>0</v>
      </c>
      <c r="I397" t="str">
        <f>VLOOKUP(Table2[[#This Row],[product_id]],Table3[#All],3,FALSE)</f>
        <v>LNA</v>
      </c>
      <c r="J397" t="str">
        <f>VLOOKUP(Table2[[#This Row],[product_id]],Table3[#All],5,FALSE)</f>
        <v>Memphis TN</v>
      </c>
    </row>
    <row r="398" spans="1:10" x14ac:dyDescent="0.2">
      <c r="A398" t="s">
        <v>212</v>
      </c>
      <c r="B398" s="1">
        <v>44963</v>
      </c>
      <c r="C398" t="str">
        <f t="shared" si="12"/>
        <v>Monday</v>
      </c>
      <c r="D398" s="2">
        <v>5.486111111111111E-2</v>
      </c>
      <c r="E398" t="str">
        <f t="shared" si="13"/>
        <v>midnight to dawn</v>
      </c>
      <c r="F398" s="7">
        <v>99</v>
      </c>
      <c r="G398" s="7">
        <f>VLOOKUP(Table2[[#This Row],[product_id]],Table3[#All],2,FALSE)</f>
        <v>56</v>
      </c>
      <c r="H398" s="7" t="b">
        <f>IF(Table2[[#This Row],[cost]]&gt;Table2[[#This Row],[revenue]],TRUE,FALSE)</f>
        <v>0</v>
      </c>
      <c r="I398" t="str">
        <f>VLOOKUP(Table2[[#This Row],[product_id]],Table3[#All],3,FALSE)</f>
        <v>LNA</v>
      </c>
      <c r="J398" t="str">
        <f>VLOOKUP(Table2[[#This Row],[product_id]],Table3[#All],5,FALSE)</f>
        <v>Memphis TN</v>
      </c>
    </row>
    <row r="399" spans="1:10" x14ac:dyDescent="0.2">
      <c r="A399" t="s">
        <v>213</v>
      </c>
      <c r="B399" s="1">
        <v>44778</v>
      </c>
      <c r="C399" t="str">
        <f t="shared" si="12"/>
        <v>Friday</v>
      </c>
      <c r="D399" s="2">
        <v>6.3888888888888884E-2</v>
      </c>
      <c r="E399" t="str">
        <f t="shared" si="13"/>
        <v>morning to noon</v>
      </c>
      <c r="F399" s="7">
        <v>15</v>
      </c>
      <c r="G399" s="7">
        <f>VLOOKUP(Table2[[#This Row],[product_id]],Table3[#All],2,FALSE)</f>
        <v>90</v>
      </c>
      <c r="H399" s="7" t="b">
        <f>IF(Table2[[#This Row],[cost]]&gt;Table2[[#This Row],[revenue]],TRUE,FALSE)</f>
        <v>1</v>
      </c>
      <c r="I399" t="str">
        <f>VLOOKUP(Table2[[#This Row],[product_id]],Table3[#All],3,FALSE)</f>
        <v>Plenty by Tracy Reese</v>
      </c>
      <c r="J399" t="str">
        <f>VLOOKUP(Table2[[#This Row],[product_id]],Table3[#All],5,FALSE)</f>
        <v>Memphis TN</v>
      </c>
    </row>
    <row r="400" spans="1:10" x14ac:dyDescent="0.2">
      <c r="A400" t="s">
        <v>213</v>
      </c>
      <c r="B400" s="1">
        <v>44995</v>
      </c>
      <c r="C400" t="str">
        <f t="shared" si="12"/>
        <v>Friday</v>
      </c>
      <c r="D400" s="2">
        <v>0.4597222222222222</v>
      </c>
      <c r="E400" t="str">
        <f t="shared" si="13"/>
        <v>afternoon to evening</v>
      </c>
      <c r="F400" s="7">
        <v>15</v>
      </c>
      <c r="G400" s="7">
        <f>VLOOKUP(Table2[[#This Row],[product_id]],Table3[#All],2,FALSE)</f>
        <v>90</v>
      </c>
      <c r="H400" s="7" t="b">
        <f>IF(Table2[[#This Row],[cost]]&gt;Table2[[#This Row],[revenue]],TRUE,FALSE)</f>
        <v>1</v>
      </c>
      <c r="I400" t="str">
        <f>VLOOKUP(Table2[[#This Row],[product_id]],Table3[#All],3,FALSE)</f>
        <v>Plenty by Tracy Reese</v>
      </c>
      <c r="J400" t="str">
        <f>VLOOKUP(Table2[[#This Row],[product_id]],Table3[#All],5,FALSE)</f>
        <v>Memphis TN</v>
      </c>
    </row>
    <row r="401" spans="1:10" x14ac:dyDescent="0.2">
      <c r="A401" t="s">
        <v>213</v>
      </c>
      <c r="B401" s="1">
        <v>45022</v>
      </c>
      <c r="C401" t="str">
        <f t="shared" si="12"/>
        <v>Thursday</v>
      </c>
      <c r="D401" s="2">
        <v>0.57847222222222217</v>
      </c>
      <c r="E401" t="str">
        <f t="shared" si="13"/>
        <v>morning to noon</v>
      </c>
      <c r="F401" s="7">
        <v>15</v>
      </c>
      <c r="G401" s="7">
        <f>VLOOKUP(Table2[[#This Row],[product_id]],Table3[#All],2,FALSE)</f>
        <v>90</v>
      </c>
      <c r="H401" s="7" t="b">
        <f>IF(Table2[[#This Row],[cost]]&gt;Table2[[#This Row],[revenue]],TRUE,FALSE)</f>
        <v>1</v>
      </c>
      <c r="I401" t="str">
        <f>VLOOKUP(Table2[[#This Row],[product_id]],Table3[#All],3,FALSE)</f>
        <v>Plenty by Tracy Reese</v>
      </c>
      <c r="J401" t="str">
        <f>VLOOKUP(Table2[[#This Row],[product_id]],Table3[#All],5,FALSE)</f>
        <v>Memphis TN</v>
      </c>
    </row>
    <row r="402" spans="1:10" x14ac:dyDescent="0.2">
      <c r="A402" t="s">
        <v>213</v>
      </c>
      <c r="B402" s="1">
        <v>44445</v>
      </c>
      <c r="C402" t="str">
        <f t="shared" si="12"/>
        <v>Monday</v>
      </c>
      <c r="D402" s="2">
        <v>0.27638888888888885</v>
      </c>
      <c r="E402" t="str">
        <f t="shared" si="13"/>
        <v>morning to noon</v>
      </c>
      <c r="F402" s="7">
        <v>15</v>
      </c>
      <c r="G402" s="7">
        <f>VLOOKUP(Table2[[#This Row],[product_id]],Table3[#All],2,FALSE)</f>
        <v>90</v>
      </c>
      <c r="H402" s="7" t="b">
        <f>IF(Table2[[#This Row],[cost]]&gt;Table2[[#This Row],[revenue]],TRUE,FALSE)</f>
        <v>1</v>
      </c>
      <c r="I402" t="str">
        <f>VLOOKUP(Table2[[#This Row],[product_id]],Table3[#All],3,FALSE)</f>
        <v>Plenty by Tracy Reese</v>
      </c>
      <c r="J402" t="str">
        <f>VLOOKUP(Table2[[#This Row],[product_id]],Table3[#All],5,FALSE)</f>
        <v>Memphis TN</v>
      </c>
    </row>
    <row r="403" spans="1:10" x14ac:dyDescent="0.2">
      <c r="A403" t="s">
        <v>214</v>
      </c>
      <c r="B403" s="1">
        <v>44834</v>
      </c>
      <c r="C403" t="str">
        <f t="shared" si="12"/>
        <v>Friday</v>
      </c>
      <c r="D403" s="2">
        <v>0.28263888888888888</v>
      </c>
      <c r="E403" t="str">
        <f t="shared" si="13"/>
        <v>morning to noon</v>
      </c>
      <c r="F403" s="7">
        <v>44</v>
      </c>
      <c r="G403" s="7">
        <f>VLOOKUP(Table2[[#This Row],[product_id]],Table3[#All],2,FALSE)</f>
        <v>24</v>
      </c>
      <c r="H403" s="7" t="b">
        <f>IF(Table2[[#This Row],[cost]]&gt;Table2[[#This Row],[revenue]],TRUE,FALSE)</f>
        <v>0</v>
      </c>
      <c r="I403" t="str">
        <f>VLOOKUP(Table2[[#This Row],[product_id]],Table3[#All],3,FALSE)</f>
        <v>Seven7</v>
      </c>
      <c r="J403" t="str">
        <f>VLOOKUP(Table2[[#This Row],[product_id]],Table3[#All],5,FALSE)</f>
        <v>Memphis TN</v>
      </c>
    </row>
    <row r="404" spans="1:10" x14ac:dyDescent="0.2">
      <c r="A404" t="s">
        <v>214</v>
      </c>
      <c r="B404" s="1">
        <v>44228</v>
      </c>
      <c r="C404" t="str">
        <f t="shared" si="12"/>
        <v>Monday</v>
      </c>
      <c r="D404" s="2">
        <v>0.33958333333333335</v>
      </c>
      <c r="E404" t="str">
        <f t="shared" si="13"/>
        <v>night to midnight</v>
      </c>
      <c r="F404" s="7">
        <v>44</v>
      </c>
      <c r="G404" s="7">
        <f>VLOOKUP(Table2[[#This Row],[product_id]],Table3[#All],2,FALSE)</f>
        <v>24</v>
      </c>
      <c r="H404" s="7" t="b">
        <f>IF(Table2[[#This Row],[cost]]&gt;Table2[[#This Row],[revenue]],TRUE,FALSE)</f>
        <v>0</v>
      </c>
      <c r="I404" t="str">
        <f>VLOOKUP(Table2[[#This Row],[product_id]],Table3[#All],3,FALSE)</f>
        <v>Seven7</v>
      </c>
      <c r="J404" t="str">
        <f>VLOOKUP(Table2[[#This Row],[product_id]],Table3[#All],5,FALSE)</f>
        <v>Memphis TN</v>
      </c>
    </row>
    <row r="405" spans="1:10" x14ac:dyDescent="0.2">
      <c r="A405" t="s">
        <v>214</v>
      </c>
      <c r="B405" s="1">
        <v>45101</v>
      </c>
      <c r="C405" t="str">
        <f t="shared" si="12"/>
        <v>Saturday</v>
      </c>
      <c r="D405" s="2">
        <v>0.98611111111111116</v>
      </c>
      <c r="E405" t="str">
        <f t="shared" si="13"/>
        <v>afternoon to evening</v>
      </c>
      <c r="F405" s="7">
        <v>44</v>
      </c>
      <c r="G405" s="7">
        <f>VLOOKUP(Table2[[#This Row],[product_id]],Table3[#All],2,FALSE)</f>
        <v>24</v>
      </c>
      <c r="H405" s="7" t="b">
        <f>IF(Table2[[#This Row],[cost]]&gt;Table2[[#This Row],[revenue]],TRUE,FALSE)</f>
        <v>0</v>
      </c>
      <c r="I405" t="str">
        <f>VLOOKUP(Table2[[#This Row],[product_id]],Table3[#All],3,FALSE)</f>
        <v>Seven7</v>
      </c>
      <c r="J405" t="str">
        <f>VLOOKUP(Table2[[#This Row],[product_id]],Table3[#All],5,FALSE)</f>
        <v>Memphis TN</v>
      </c>
    </row>
    <row r="406" spans="1:10" x14ac:dyDescent="0.2">
      <c r="A406" t="s">
        <v>214</v>
      </c>
      <c r="B406" s="1">
        <v>44366</v>
      </c>
      <c r="C406" t="str">
        <f t="shared" si="12"/>
        <v>Saturday</v>
      </c>
      <c r="D406" s="2">
        <v>0.58333333333333337</v>
      </c>
      <c r="E406" t="str">
        <f t="shared" si="13"/>
        <v>afternoon to evening</v>
      </c>
      <c r="F406" s="7">
        <v>44</v>
      </c>
      <c r="G406" s="7">
        <f>VLOOKUP(Table2[[#This Row],[product_id]],Table3[#All],2,FALSE)</f>
        <v>24</v>
      </c>
      <c r="H406" s="7" t="b">
        <f>IF(Table2[[#This Row],[cost]]&gt;Table2[[#This Row],[revenue]],TRUE,FALSE)</f>
        <v>0</v>
      </c>
      <c r="I406" t="str">
        <f>VLOOKUP(Table2[[#This Row],[product_id]],Table3[#All],3,FALSE)</f>
        <v>Seven7</v>
      </c>
      <c r="J406" t="str">
        <f>VLOOKUP(Table2[[#This Row],[product_id]],Table3[#All],5,FALSE)</f>
        <v>Memphis TN</v>
      </c>
    </row>
    <row r="407" spans="1:10" x14ac:dyDescent="0.2">
      <c r="A407" t="s">
        <v>214</v>
      </c>
      <c r="B407" s="1">
        <v>44979</v>
      </c>
      <c r="C407" t="str">
        <f t="shared" si="12"/>
        <v>Wednesday</v>
      </c>
      <c r="D407" s="2">
        <v>0.57777777777777783</v>
      </c>
      <c r="E407" t="str">
        <f t="shared" si="13"/>
        <v>morning to noon</v>
      </c>
      <c r="F407" s="7">
        <v>44</v>
      </c>
      <c r="G407" s="7">
        <f>VLOOKUP(Table2[[#This Row],[product_id]],Table3[#All],2,FALSE)</f>
        <v>24</v>
      </c>
      <c r="H407" s="7" t="b">
        <f>IF(Table2[[#This Row],[cost]]&gt;Table2[[#This Row],[revenue]],TRUE,FALSE)</f>
        <v>0</v>
      </c>
      <c r="I407" t="str">
        <f>VLOOKUP(Table2[[#This Row],[product_id]],Table3[#All],3,FALSE)</f>
        <v>Seven7</v>
      </c>
      <c r="J407" t="str">
        <f>VLOOKUP(Table2[[#This Row],[product_id]],Table3[#All],5,FALSE)</f>
        <v>Memphis TN</v>
      </c>
    </row>
    <row r="408" spans="1:10" x14ac:dyDescent="0.2">
      <c r="A408" t="s">
        <v>214</v>
      </c>
      <c r="B408" s="1">
        <v>44190</v>
      </c>
      <c r="C408" t="str">
        <f t="shared" si="12"/>
        <v>Friday</v>
      </c>
      <c r="D408" s="2">
        <v>0.4375</v>
      </c>
      <c r="E408" t="str">
        <f t="shared" si="13"/>
        <v>afternoon to evening</v>
      </c>
      <c r="F408" s="7">
        <v>44</v>
      </c>
      <c r="G408" s="7">
        <f>VLOOKUP(Table2[[#This Row],[product_id]],Table3[#All],2,FALSE)</f>
        <v>24</v>
      </c>
      <c r="H408" s="7" t="b">
        <f>IF(Table2[[#This Row],[cost]]&gt;Table2[[#This Row],[revenue]],TRUE,FALSE)</f>
        <v>0</v>
      </c>
      <c r="I408" t="str">
        <f>VLOOKUP(Table2[[#This Row],[product_id]],Table3[#All],3,FALSE)</f>
        <v>Seven7</v>
      </c>
      <c r="J408" t="str">
        <f>VLOOKUP(Table2[[#This Row],[product_id]],Table3[#All],5,FALSE)</f>
        <v>Memphis TN</v>
      </c>
    </row>
    <row r="409" spans="1:10" x14ac:dyDescent="0.2">
      <c r="A409" t="s">
        <v>214</v>
      </c>
      <c r="B409" s="1">
        <v>45093</v>
      </c>
      <c r="C409" t="str">
        <f t="shared" si="12"/>
        <v>Friday</v>
      </c>
      <c r="D409" s="2">
        <v>0.62569444444444444</v>
      </c>
      <c r="E409" t="str">
        <f t="shared" si="13"/>
        <v>morning to noon</v>
      </c>
      <c r="F409" s="7">
        <v>44</v>
      </c>
      <c r="G409" s="7">
        <f>VLOOKUP(Table2[[#This Row],[product_id]],Table3[#All],2,FALSE)</f>
        <v>24</v>
      </c>
      <c r="H409" s="7" t="b">
        <f>IF(Table2[[#This Row],[cost]]&gt;Table2[[#This Row],[revenue]],TRUE,FALSE)</f>
        <v>0</v>
      </c>
      <c r="I409" t="str">
        <f>VLOOKUP(Table2[[#This Row],[product_id]],Table3[#All],3,FALSE)</f>
        <v>Seven7</v>
      </c>
      <c r="J409" t="str">
        <f>VLOOKUP(Table2[[#This Row],[product_id]],Table3[#All],5,FALSE)</f>
        <v>Memphis TN</v>
      </c>
    </row>
    <row r="410" spans="1:10" x14ac:dyDescent="0.2">
      <c r="A410" t="s">
        <v>214</v>
      </c>
      <c r="B410" s="1">
        <v>44410</v>
      </c>
      <c r="C410" t="str">
        <f t="shared" si="12"/>
        <v>Monday</v>
      </c>
      <c r="D410" s="2">
        <v>0.41319444444444442</v>
      </c>
      <c r="E410" t="str">
        <f t="shared" si="13"/>
        <v>midnight to dawn</v>
      </c>
      <c r="F410" s="7">
        <v>44</v>
      </c>
      <c r="G410" s="7">
        <f>VLOOKUP(Table2[[#This Row],[product_id]],Table3[#All],2,FALSE)</f>
        <v>24</v>
      </c>
      <c r="H410" s="7" t="b">
        <f>IF(Table2[[#This Row],[cost]]&gt;Table2[[#This Row],[revenue]],TRUE,FALSE)</f>
        <v>0</v>
      </c>
      <c r="I410" t="str">
        <f>VLOOKUP(Table2[[#This Row],[product_id]],Table3[#All],3,FALSE)</f>
        <v>Seven7</v>
      </c>
      <c r="J410" t="str">
        <f>VLOOKUP(Table2[[#This Row],[product_id]],Table3[#All],5,FALSE)</f>
        <v>Memphis TN</v>
      </c>
    </row>
    <row r="411" spans="1:10" x14ac:dyDescent="0.2">
      <c r="A411" t="s">
        <v>215</v>
      </c>
      <c r="B411" s="1">
        <v>44937</v>
      </c>
      <c r="C411" t="str">
        <f t="shared" si="12"/>
        <v>Wednesday</v>
      </c>
      <c r="D411" s="2">
        <v>0.11527777777777777</v>
      </c>
      <c r="E411" t="str">
        <f t="shared" si="13"/>
        <v>afternoon to evening</v>
      </c>
      <c r="F411" s="7">
        <v>88</v>
      </c>
      <c r="G411" s="7">
        <f>VLOOKUP(Table2[[#This Row],[product_id]],Table3[#All],2,FALSE)</f>
        <v>49</v>
      </c>
      <c r="H411" s="7" t="b">
        <f>IF(Table2[[#This Row],[cost]]&gt;Table2[[#This Row],[revenue]],TRUE,FALSE)</f>
        <v>0</v>
      </c>
      <c r="I411" t="str">
        <f>VLOOKUP(Table2[[#This Row],[product_id]],Table3[#All],3,FALSE)</f>
        <v>Splendid</v>
      </c>
      <c r="J411" t="str">
        <f>VLOOKUP(Table2[[#This Row],[product_id]],Table3[#All],5,FALSE)</f>
        <v>Savannah GA</v>
      </c>
    </row>
    <row r="412" spans="1:10" x14ac:dyDescent="0.2">
      <c r="A412" t="s">
        <v>215</v>
      </c>
      <c r="B412" s="1">
        <v>45108</v>
      </c>
      <c r="C412" t="str">
        <f t="shared" si="12"/>
        <v>Saturday</v>
      </c>
      <c r="D412" s="2">
        <v>0.69097222222222221</v>
      </c>
      <c r="E412" t="str">
        <f t="shared" si="13"/>
        <v>morning to noon</v>
      </c>
      <c r="F412" s="7">
        <v>88</v>
      </c>
      <c r="G412" s="7">
        <f>VLOOKUP(Table2[[#This Row],[product_id]],Table3[#All],2,FALSE)</f>
        <v>49</v>
      </c>
      <c r="H412" s="7" t="b">
        <f>IF(Table2[[#This Row],[cost]]&gt;Table2[[#This Row],[revenue]],TRUE,FALSE)</f>
        <v>0</v>
      </c>
      <c r="I412" t="str">
        <f>VLOOKUP(Table2[[#This Row],[product_id]],Table3[#All],3,FALSE)</f>
        <v>Splendid</v>
      </c>
      <c r="J412" t="str">
        <f>VLOOKUP(Table2[[#This Row],[product_id]],Table3[#All],5,FALSE)</f>
        <v>Savannah GA</v>
      </c>
    </row>
    <row r="413" spans="1:10" x14ac:dyDescent="0.2">
      <c r="A413" t="s">
        <v>215</v>
      </c>
      <c r="B413" s="1">
        <v>44080</v>
      </c>
      <c r="C413" t="str">
        <f t="shared" si="12"/>
        <v>Sunday</v>
      </c>
      <c r="D413" s="2">
        <v>0.50208333333333333</v>
      </c>
      <c r="E413" t="str">
        <f t="shared" si="13"/>
        <v>morning to noon</v>
      </c>
      <c r="F413" s="7">
        <v>88</v>
      </c>
      <c r="G413" s="7">
        <f>VLOOKUP(Table2[[#This Row],[product_id]],Table3[#All],2,FALSE)</f>
        <v>49</v>
      </c>
      <c r="H413" s="7" t="b">
        <f>IF(Table2[[#This Row],[cost]]&gt;Table2[[#This Row],[revenue]],TRUE,FALSE)</f>
        <v>0</v>
      </c>
      <c r="I413" t="str">
        <f>VLOOKUP(Table2[[#This Row],[product_id]],Table3[#All],3,FALSE)</f>
        <v>Splendid</v>
      </c>
      <c r="J413" t="str">
        <f>VLOOKUP(Table2[[#This Row],[product_id]],Table3[#All],5,FALSE)</f>
        <v>Savannah GA</v>
      </c>
    </row>
    <row r="414" spans="1:10" x14ac:dyDescent="0.2">
      <c r="A414" t="s">
        <v>215</v>
      </c>
      <c r="B414" s="1">
        <v>44504</v>
      </c>
      <c r="C414" t="str">
        <f t="shared" si="12"/>
        <v>Thursday</v>
      </c>
      <c r="D414" s="2">
        <v>0.35902777777777778</v>
      </c>
      <c r="E414" t="str">
        <f t="shared" si="13"/>
        <v>morning to noon</v>
      </c>
      <c r="F414" s="7">
        <v>88</v>
      </c>
      <c r="G414" s="7">
        <f>VLOOKUP(Table2[[#This Row],[product_id]],Table3[#All],2,FALSE)</f>
        <v>49</v>
      </c>
      <c r="H414" s="7" t="b">
        <f>IF(Table2[[#This Row],[cost]]&gt;Table2[[#This Row],[revenue]],TRUE,FALSE)</f>
        <v>0</v>
      </c>
      <c r="I414" t="str">
        <f>VLOOKUP(Table2[[#This Row],[product_id]],Table3[#All],3,FALSE)</f>
        <v>Splendid</v>
      </c>
      <c r="J414" t="str">
        <f>VLOOKUP(Table2[[#This Row],[product_id]],Table3[#All],5,FALSE)</f>
        <v>Savannah GA</v>
      </c>
    </row>
    <row r="415" spans="1:10" x14ac:dyDescent="0.2">
      <c r="A415" t="s">
        <v>215</v>
      </c>
      <c r="B415" s="1">
        <v>44988</v>
      </c>
      <c r="C415" t="str">
        <f t="shared" si="12"/>
        <v>Friday</v>
      </c>
      <c r="D415" s="2">
        <v>0.41180555555555554</v>
      </c>
      <c r="E415" t="str">
        <f t="shared" si="13"/>
        <v>afternoon to evening</v>
      </c>
      <c r="F415" s="7">
        <v>88</v>
      </c>
      <c r="G415" s="7">
        <f>VLOOKUP(Table2[[#This Row],[product_id]],Table3[#All],2,FALSE)</f>
        <v>49</v>
      </c>
      <c r="H415" s="7" t="b">
        <f>IF(Table2[[#This Row],[cost]]&gt;Table2[[#This Row],[revenue]],TRUE,FALSE)</f>
        <v>0</v>
      </c>
      <c r="I415" t="str">
        <f>VLOOKUP(Table2[[#This Row],[product_id]],Table3[#All],3,FALSE)</f>
        <v>Splendid</v>
      </c>
      <c r="J415" t="str">
        <f>VLOOKUP(Table2[[#This Row],[product_id]],Table3[#All],5,FALSE)</f>
        <v>Savannah GA</v>
      </c>
    </row>
    <row r="416" spans="1:10" x14ac:dyDescent="0.2">
      <c r="A416" t="s">
        <v>215</v>
      </c>
      <c r="B416" s="1">
        <v>44936</v>
      </c>
      <c r="C416" t="str">
        <f t="shared" si="12"/>
        <v>Tuesday</v>
      </c>
      <c r="D416" s="2">
        <v>0.65902777777777777</v>
      </c>
      <c r="E416" t="str">
        <f t="shared" si="13"/>
        <v>morning to noon</v>
      </c>
      <c r="F416" s="7">
        <v>88</v>
      </c>
      <c r="G416" s="7">
        <f>VLOOKUP(Table2[[#This Row],[product_id]],Table3[#All],2,FALSE)</f>
        <v>49</v>
      </c>
      <c r="H416" s="7" t="b">
        <f>IF(Table2[[#This Row],[cost]]&gt;Table2[[#This Row],[revenue]],TRUE,FALSE)</f>
        <v>0</v>
      </c>
      <c r="I416" t="str">
        <f>VLOOKUP(Table2[[#This Row],[product_id]],Table3[#All],3,FALSE)</f>
        <v>Splendid</v>
      </c>
      <c r="J416" t="str">
        <f>VLOOKUP(Table2[[#This Row],[product_id]],Table3[#All],5,FALSE)</f>
        <v>Savannah GA</v>
      </c>
    </row>
    <row r="417" spans="1:10" x14ac:dyDescent="0.2">
      <c r="A417" t="s">
        <v>215</v>
      </c>
      <c r="B417" s="1">
        <v>44811</v>
      </c>
      <c r="C417" t="str">
        <f t="shared" si="12"/>
        <v>Wednesday</v>
      </c>
      <c r="D417" s="2">
        <v>0.41805555555555557</v>
      </c>
      <c r="E417" t="str">
        <f t="shared" si="13"/>
        <v>midnight to dawn</v>
      </c>
      <c r="F417" s="7">
        <v>88</v>
      </c>
      <c r="G417" s="7">
        <f>VLOOKUP(Table2[[#This Row],[product_id]],Table3[#All],2,FALSE)</f>
        <v>49</v>
      </c>
      <c r="H417" s="7" t="b">
        <f>IF(Table2[[#This Row],[cost]]&gt;Table2[[#This Row],[revenue]],TRUE,FALSE)</f>
        <v>0</v>
      </c>
      <c r="I417" t="str">
        <f>VLOOKUP(Table2[[#This Row],[product_id]],Table3[#All],3,FALSE)</f>
        <v>Splendid</v>
      </c>
      <c r="J417" t="str">
        <f>VLOOKUP(Table2[[#This Row],[product_id]],Table3[#All],5,FALSE)</f>
        <v>Savannah GA</v>
      </c>
    </row>
    <row r="418" spans="1:10" x14ac:dyDescent="0.2">
      <c r="A418" t="s">
        <v>216</v>
      </c>
      <c r="B418" s="1">
        <v>43899</v>
      </c>
      <c r="C418" t="str">
        <f t="shared" si="12"/>
        <v>Monday</v>
      </c>
      <c r="D418" s="2">
        <v>7.7777777777777779E-2</v>
      </c>
      <c r="E418" t="str">
        <f t="shared" si="13"/>
        <v>midnight to dawn</v>
      </c>
      <c r="F418" s="7">
        <v>78</v>
      </c>
      <c r="G418" s="7">
        <f>VLOOKUP(Table2[[#This Row],[product_id]],Table3[#All],2,FALSE)</f>
        <v>40</v>
      </c>
      <c r="H418" s="7" t="b">
        <f>IF(Table2[[#This Row],[cost]]&gt;Table2[[#This Row],[revenue]],TRUE,FALSE)</f>
        <v>0</v>
      </c>
      <c r="I418" t="str">
        <f>VLOOKUP(Table2[[#This Row],[product_id]],Table3[#All],3,FALSE)</f>
        <v>Splendid</v>
      </c>
      <c r="J418" t="str">
        <f>VLOOKUP(Table2[[#This Row],[product_id]],Table3[#All],5,FALSE)</f>
        <v>Savannah GA</v>
      </c>
    </row>
    <row r="419" spans="1:10" x14ac:dyDescent="0.2">
      <c r="A419" t="s">
        <v>216</v>
      </c>
      <c r="B419" s="1">
        <v>44475</v>
      </c>
      <c r="C419" t="str">
        <f t="shared" si="12"/>
        <v>Wednesday</v>
      </c>
      <c r="D419" s="2">
        <v>0.16458333333333333</v>
      </c>
      <c r="E419" t="str">
        <f t="shared" si="13"/>
        <v>afternoon to evening</v>
      </c>
      <c r="F419" s="7">
        <v>78</v>
      </c>
      <c r="G419" s="7">
        <f>VLOOKUP(Table2[[#This Row],[product_id]],Table3[#All],2,FALSE)</f>
        <v>40</v>
      </c>
      <c r="H419" s="7" t="b">
        <f>IF(Table2[[#This Row],[cost]]&gt;Table2[[#This Row],[revenue]],TRUE,FALSE)</f>
        <v>0</v>
      </c>
      <c r="I419" t="str">
        <f>VLOOKUP(Table2[[#This Row],[product_id]],Table3[#All],3,FALSE)</f>
        <v>Splendid</v>
      </c>
      <c r="J419" t="str">
        <f>VLOOKUP(Table2[[#This Row],[product_id]],Table3[#All],5,FALSE)</f>
        <v>Savannah GA</v>
      </c>
    </row>
    <row r="420" spans="1:10" x14ac:dyDescent="0.2">
      <c r="A420" t="s">
        <v>216</v>
      </c>
      <c r="B420" s="1">
        <v>44591</v>
      </c>
      <c r="C420" t="str">
        <f t="shared" si="12"/>
        <v>Sunday</v>
      </c>
      <c r="D420" s="2">
        <v>0.57291666666666663</v>
      </c>
      <c r="E420" t="str">
        <f t="shared" si="13"/>
        <v>midnight to dawn</v>
      </c>
      <c r="F420" s="7">
        <v>78</v>
      </c>
      <c r="G420" s="7">
        <f>VLOOKUP(Table2[[#This Row],[product_id]],Table3[#All],2,FALSE)</f>
        <v>40</v>
      </c>
      <c r="H420" s="7" t="b">
        <f>IF(Table2[[#This Row],[cost]]&gt;Table2[[#This Row],[revenue]],TRUE,FALSE)</f>
        <v>0</v>
      </c>
      <c r="I420" t="str">
        <f>VLOOKUP(Table2[[#This Row],[product_id]],Table3[#All],3,FALSE)</f>
        <v>Splendid</v>
      </c>
      <c r="J420" t="str">
        <f>VLOOKUP(Table2[[#This Row],[product_id]],Table3[#All],5,FALSE)</f>
        <v>Savannah GA</v>
      </c>
    </row>
    <row r="421" spans="1:10" x14ac:dyDescent="0.2">
      <c r="A421" t="s">
        <v>216</v>
      </c>
      <c r="B421" s="1">
        <v>44251</v>
      </c>
      <c r="C421" t="str">
        <f t="shared" si="12"/>
        <v>Wednesday</v>
      </c>
      <c r="D421" s="2">
        <v>0.23750000000000002</v>
      </c>
      <c r="E421" t="str">
        <f t="shared" si="13"/>
        <v>midnight to dawn</v>
      </c>
      <c r="F421" s="7">
        <v>78</v>
      </c>
      <c r="G421" s="7">
        <f>VLOOKUP(Table2[[#This Row],[product_id]],Table3[#All],2,FALSE)</f>
        <v>40</v>
      </c>
      <c r="H421" s="7" t="b">
        <f>IF(Table2[[#This Row],[cost]]&gt;Table2[[#This Row],[revenue]],TRUE,FALSE)</f>
        <v>0</v>
      </c>
      <c r="I421" t="str">
        <f>VLOOKUP(Table2[[#This Row],[product_id]],Table3[#All],3,FALSE)</f>
        <v>Splendid</v>
      </c>
      <c r="J421" t="str">
        <f>VLOOKUP(Table2[[#This Row],[product_id]],Table3[#All],5,FALSE)</f>
        <v>Savannah GA</v>
      </c>
    </row>
    <row r="422" spans="1:10" x14ac:dyDescent="0.2">
      <c r="A422" t="s">
        <v>216</v>
      </c>
      <c r="B422" s="1">
        <v>44813</v>
      </c>
      <c r="C422" t="str">
        <f t="shared" si="12"/>
        <v>Friday</v>
      </c>
      <c r="D422" s="2">
        <v>0.1173611111111111</v>
      </c>
      <c r="E422" t="str">
        <f t="shared" si="13"/>
        <v>midnight to dawn</v>
      </c>
      <c r="F422" s="7">
        <v>78</v>
      </c>
      <c r="G422" s="7">
        <f>VLOOKUP(Table2[[#This Row],[product_id]],Table3[#All],2,FALSE)</f>
        <v>40</v>
      </c>
      <c r="H422" s="7" t="b">
        <f>IF(Table2[[#This Row],[cost]]&gt;Table2[[#This Row],[revenue]],TRUE,FALSE)</f>
        <v>0</v>
      </c>
      <c r="I422" t="str">
        <f>VLOOKUP(Table2[[#This Row],[product_id]],Table3[#All],3,FALSE)</f>
        <v>Splendid</v>
      </c>
      <c r="J422" t="str">
        <f>VLOOKUP(Table2[[#This Row],[product_id]],Table3[#All],5,FALSE)</f>
        <v>Savannah GA</v>
      </c>
    </row>
    <row r="423" spans="1:10" x14ac:dyDescent="0.2">
      <c r="A423" t="s">
        <v>217</v>
      </c>
      <c r="B423" s="1">
        <v>44434</v>
      </c>
      <c r="C423" t="str">
        <f t="shared" si="12"/>
        <v>Thursday</v>
      </c>
      <c r="D423" s="2">
        <v>0.22430555555555556</v>
      </c>
      <c r="E423" t="str">
        <f t="shared" si="13"/>
        <v>night to midnight</v>
      </c>
      <c r="F423" s="7">
        <v>79</v>
      </c>
      <c r="G423" s="7">
        <f>VLOOKUP(Table2[[#This Row],[product_id]],Table3[#All],2,FALSE)</f>
        <v>42</v>
      </c>
      <c r="H423" s="7" t="b">
        <f>IF(Table2[[#This Row],[cost]]&gt;Table2[[#This Row],[revenue]],TRUE,FALSE)</f>
        <v>0</v>
      </c>
      <c r="I423" t="str">
        <f>VLOOKUP(Table2[[#This Row],[product_id]],Table3[#All],3,FALSE)</f>
        <v>Isaac Mizrahi Jeans</v>
      </c>
      <c r="J423" t="str">
        <f>VLOOKUP(Table2[[#This Row],[product_id]],Table3[#All],5,FALSE)</f>
        <v>Chicago IL</v>
      </c>
    </row>
    <row r="424" spans="1:10" x14ac:dyDescent="0.2">
      <c r="A424" t="s">
        <v>217</v>
      </c>
      <c r="B424" s="1">
        <v>44678</v>
      </c>
      <c r="C424" t="str">
        <f t="shared" si="12"/>
        <v>Wednesday</v>
      </c>
      <c r="D424" s="2">
        <v>0.93194444444444446</v>
      </c>
      <c r="E424" t="str">
        <f t="shared" si="13"/>
        <v>morning to noon</v>
      </c>
      <c r="F424" s="7">
        <v>79</v>
      </c>
      <c r="G424" s="7">
        <f>VLOOKUP(Table2[[#This Row],[product_id]],Table3[#All],2,FALSE)</f>
        <v>42</v>
      </c>
      <c r="H424" s="7" t="b">
        <f>IF(Table2[[#This Row],[cost]]&gt;Table2[[#This Row],[revenue]],TRUE,FALSE)</f>
        <v>0</v>
      </c>
      <c r="I424" t="str">
        <f>VLOOKUP(Table2[[#This Row],[product_id]],Table3[#All],3,FALSE)</f>
        <v>Isaac Mizrahi Jeans</v>
      </c>
      <c r="J424" t="str">
        <f>VLOOKUP(Table2[[#This Row],[product_id]],Table3[#All],5,FALSE)</f>
        <v>Chicago IL</v>
      </c>
    </row>
    <row r="425" spans="1:10" x14ac:dyDescent="0.2">
      <c r="A425" t="s">
        <v>217</v>
      </c>
      <c r="B425" s="1">
        <v>44485</v>
      </c>
      <c r="C425" t="str">
        <f t="shared" si="12"/>
        <v>Saturday</v>
      </c>
      <c r="D425" s="2">
        <v>0.50555555555555554</v>
      </c>
      <c r="E425" t="str">
        <f t="shared" si="13"/>
        <v>night to midnight</v>
      </c>
      <c r="F425" s="7">
        <v>79</v>
      </c>
      <c r="G425" s="7">
        <f>VLOOKUP(Table2[[#This Row],[product_id]],Table3[#All],2,FALSE)</f>
        <v>42</v>
      </c>
      <c r="H425" s="7" t="b">
        <f>IF(Table2[[#This Row],[cost]]&gt;Table2[[#This Row],[revenue]],TRUE,FALSE)</f>
        <v>0</v>
      </c>
      <c r="I425" t="str">
        <f>VLOOKUP(Table2[[#This Row],[product_id]],Table3[#All],3,FALSE)</f>
        <v>Isaac Mizrahi Jeans</v>
      </c>
      <c r="J425" t="str">
        <f>VLOOKUP(Table2[[#This Row],[product_id]],Table3[#All],5,FALSE)</f>
        <v>Chicago IL</v>
      </c>
    </row>
    <row r="426" spans="1:10" x14ac:dyDescent="0.2">
      <c r="A426" t="s">
        <v>217</v>
      </c>
      <c r="B426" s="1">
        <v>44986</v>
      </c>
      <c r="C426" t="str">
        <f t="shared" si="12"/>
        <v>Wednesday</v>
      </c>
      <c r="D426" s="2">
        <v>0.91319444444444453</v>
      </c>
      <c r="E426" t="str">
        <f t="shared" si="13"/>
        <v>afternoon to evening</v>
      </c>
      <c r="F426" s="7">
        <v>79</v>
      </c>
      <c r="G426" s="7">
        <f>VLOOKUP(Table2[[#This Row],[product_id]],Table3[#All],2,FALSE)</f>
        <v>42</v>
      </c>
      <c r="H426" s="7" t="b">
        <f>IF(Table2[[#This Row],[cost]]&gt;Table2[[#This Row],[revenue]],TRUE,FALSE)</f>
        <v>0</v>
      </c>
      <c r="I426" t="str">
        <f>VLOOKUP(Table2[[#This Row],[product_id]],Table3[#All],3,FALSE)</f>
        <v>Isaac Mizrahi Jeans</v>
      </c>
      <c r="J426" t="str">
        <f>VLOOKUP(Table2[[#This Row],[product_id]],Table3[#All],5,FALSE)</f>
        <v>Chicago IL</v>
      </c>
    </row>
    <row r="427" spans="1:10" x14ac:dyDescent="0.2">
      <c r="A427" t="s">
        <v>217</v>
      </c>
      <c r="B427" s="1">
        <v>44434</v>
      </c>
      <c r="C427" t="str">
        <f t="shared" si="12"/>
        <v>Thursday</v>
      </c>
      <c r="D427" s="2">
        <v>0.71388888888888891</v>
      </c>
      <c r="E427" t="str">
        <f t="shared" si="13"/>
        <v>midnight to dawn</v>
      </c>
      <c r="F427" s="7">
        <v>79</v>
      </c>
      <c r="G427" s="7">
        <f>VLOOKUP(Table2[[#This Row],[product_id]],Table3[#All],2,FALSE)</f>
        <v>42</v>
      </c>
      <c r="H427" s="7" t="b">
        <f>IF(Table2[[#This Row],[cost]]&gt;Table2[[#This Row],[revenue]],TRUE,FALSE)</f>
        <v>0</v>
      </c>
      <c r="I427" t="str">
        <f>VLOOKUP(Table2[[#This Row],[product_id]],Table3[#All],3,FALSE)</f>
        <v>Isaac Mizrahi Jeans</v>
      </c>
      <c r="J427" t="str">
        <f>VLOOKUP(Table2[[#This Row],[product_id]],Table3[#All],5,FALSE)</f>
        <v>Chicago IL</v>
      </c>
    </row>
    <row r="428" spans="1:10" x14ac:dyDescent="0.2">
      <c r="A428" t="s">
        <v>218</v>
      </c>
      <c r="B428" s="1">
        <v>44944</v>
      </c>
      <c r="C428" t="str">
        <f t="shared" si="12"/>
        <v>Wednesday</v>
      </c>
      <c r="D428" s="2">
        <v>0.19999999999999998</v>
      </c>
      <c r="E428" t="str">
        <f t="shared" si="13"/>
        <v>morning to noon</v>
      </c>
      <c r="F428" s="7">
        <v>79</v>
      </c>
      <c r="G428" s="7">
        <f>VLOOKUP(Table2[[#This Row],[product_id]],Table3[#All],2,FALSE)</f>
        <v>43</v>
      </c>
      <c r="H428" s="7" t="b">
        <f>IF(Table2[[#This Row],[cost]]&gt;Table2[[#This Row],[revenue]],TRUE,FALSE)</f>
        <v>0</v>
      </c>
      <c r="I428" t="str">
        <f>VLOOKUP(Table2[[#This Row],[product_id]],Table3[#All],3,FALSE)</f>
        <v>Kenneth Cole</v>
      </c>
      <c r="J428" t="str">
        <f>VLOOKUP(Table2[[#This Row],[product_id]],Table3[#All],5,FALSE)</f>
        <v>Port Authority of New York/New Jersey NY/NJ</v>
      </c>
    </row>
    <row r="429" spans="1:10" x14ac:dyDescent="0.2">
      <c r="A429" t="s">
        <v>218</v>
      </c>
      <c r="B429" s="1">
        <v>44717</v>
      </c>
      <c r="C429" t="str">
        <f t="shared" si="12"/>
        <v>Sunday</v>
      </c>
      <c r="D429" s="2">
        <v>0.39861111111111108</v>
      </c>
      <c r="E429" t="str">
        <f t="shared" si="13"/>
        <v>afternoon to evening</v>
      </c>
      <c r="F429" s="7">
        <v>79</v>
      </c>
      <c r="G429" s="7">
        <f>VLOOKUP(Table2[[#This Row],[product_id]],Table3[#All],2,FALSE)</f>
        <v>43</v>
      </c>
      <c r="H429" s="7" t="b">
        <f>IF(Table2[[#This Row],[cost]]&gt;Table2[[#This Row],[revenue]],TRUE,FALSE)</f>
        <v>0</v>
      </c>
      <c r="I429" t="str">
        <f>VLOOKUP(Table2[[#This Row],[product_id]],Table3[#All],3,FALSE)</f>
        <v>Kenneth Cole</v>
      </c>
      <c r="J429" t="str">
        <f>VLOOKUP(Table2[[#This Row],[product_id]],Table3[#All],5,FALSE)</f>
        <v>Port Authority of New York/New Jersey NY/NJ</v>
      </c>
    </row>
    <row r="430" spans="1:10" x14ac:dyDescent="0.2">
      <c r="A430" t="s">
        <v>218</v>
      </c>
      <c r="B430" s="1">
        <v>45050</v>
      </c>
      <c r="C430" t="str">
        <f t="shared" si="12"/>
        <v>Thursday</v>
      </c>
      <c r="D430" s="2">
        <v>0.61458333333333337</v>
      </c>
      <c r="E430" t="str">
        <f t="shared" si="13"/>
        <v>midnight to dawn</v>
      </c>
      <c r="F430" s="7">
        <v>79</v>
      </c>
      <c r="G430" s="7">
        <f>VLOOKUP(Table2[[#This Row],[product_id]],Table3[#All],2,FALSE)</f>
        <v>43</v>
      </c>
      <c r="H430" s="7" t="b">
        <f>IF(Table2[[#This Row],[cost]]&gt;Table2[[#This Row],[revenue]],TRUE,FALSE)</f>
        <v>0</v>
      </c>
      <c r="I430" t="str">
        <f>VLOOKUP(Table2[[#This Row],[product_id]],Table3[#All],3,FALSE)</f>
        <v>Kenneth Cole</v>
      </c>
      <c r="J430" t="str">
        <f>VLOOKUP(Table2[[#This Row],[product_id]],Table3[#All],5,FALSE)</f>
        <v>Port Authority of New York/New Jersey NY/NJ</v>
      </c>
    </row>
    <row r="431" spans="1:10" x14ac:dyDescent="0.2">
      <c r="A431" t="s">
        <v>218</v>
      </c>
      <c r="B431" s="1">
        <v>44873</v>
      </c>
      <c r="C431" t="str">
        <f t="shared" si="12"/>
        <v>Tuesday</v>
      </c>
      <c r="D431" s="2">
        <v>5.486111111111111E-2</v>
      </c>
      <c r="E431" t="str">
        <f t="shared" si="13"/>
        <v>morning to noon</v>
      </c>
      <c r="F431" s="7">
        <v>79</v>
      </c>
      <c r="G431" s="7">
        <f>VLOOKUP(Table2[[#This Row],[product_id]],Table3[#All],2,FALSE)</f>
        <v>43</v>
      </c>
      <c r="H431" s="7" t="b">
        <f>IF(Table2[[#This Row],[cost]]&gt;Table2[[#This Row],[revenue]],TRUE,FALSE)</f>
        <v>0</v>
      </c>
      <c r="I431" t="str">
        <f>VLOOKUP(Table2[[#This Row],[product_id]],Table3[#All],3,FALSE)</f>
        <v>Kenneth Cole</v>
      </c>
      <c r="J431" t="str">
        <f>VLOOKUP(Table2[[#This Row],[product_id]],Table3[#All],5,FALSE)</f>
        <v>Port Authority of New York/New Jersey NY/NJ</v>
      </c>
    </row>
    <row r="432" spans="1:10" x14ac:dyDescent="0.2">
      <c r="A432" t="s">
        <v>218</v>
      </c>
      <c r="B432" s="1">
        <v>44652</v>
      </c>
      <c r="C432" t="str">
        <f t="shared" si="12"/>
        <v>Friday</v>
      </c>
      <c r="D432" s="2">
        <v>0.38125000000000003</v>
      </c>
      <c r="E432" t="str">
        <f t="shared" si="13"/>
        <v>midnight to dawn</v>
      </c>
      <c r="F432" s="7">
        <v>79</v>
      </c>
      <c r="G432" s="7">
        <f>VLOOKUP(Table2[[#This Row],[product_id]],Table3[#All],2,FALSE)</f>
        <v>43</v>
      </c>
      <c r="H432" s="7" t="b">
        <f>IF(Table2[[#This Row],[cost]]&gt;Table2[[#This Row],[revenue]],TRUE,FALSE)</f>
        <v>0</v>
      </c>
      <c r="I432" t="str">
        <f>VLOOKUP(Table2[[#This Row],[product_id]],Table3[#All],3,FALSE)</f>
        <v>Kenneth Cole</v>
      </c>
      <c r="J432" t="str">
        <f>VLOOKUP(Table2[[#This Row],[product_id]],Table3[#All],5,FALSE)</f>
        <v>Port Authority of New York/New Jersey NY/NJ</v>
      </c>
    </row>
    <row r="433" spans="1:10" x14ac:dyDescent="0.2">
      <c r="A433" t="s">
        <v>218</v>
      </c>
      <c r="B433" s="1">
        <v>44406</v>
      </c>
      <c r="C433" t="str">
        <f t="shared" si="12"/>
        <v>Thursday</v>
      </c>
      <c r="D433" s="2">
        <v>4.5138888888888888E-2</v>
      </c>
      <c r="E433" t="str">
        <f t="shared" si="13"/>
        <v>midnight to dawn</v>
      </c>
      <c r="F433" s="7">
        <v>79</v>
      </c>
      <c r="G433" s="7">
        <f>VLOOKUP(Table2[[#This Row],[product_id]],Table3[#All],2,FALSE)</f>
        <v>43</v>
      </c>
      <c r="H433" s="7" t="b">
        <f>IF(Table2[[#This Row],[cost]]&gt;Table2[[#This Row],[revenue]],TRUE,FALSE)</f>
        <v>0</v>
      </c>
      <c r="I433" t="str">
        <f>VLOOKUP(Table2[[#This Row],[product_id]],Table3[#All],3,FALSE)</f>
        <v>Kenneth Cole</v>
      </c>
      <c r="J433" t="str">
        <f>VLOOKUP(Table2[[#This Row],[product_id]],Table3[#All],5,FALSE)</f>
        <v>Port Authority of New York/New Jersey NY/NJ</v>
      </c>
    </row>
    <row r="434" spans="1:10" x14ac:dyDescent="0.2">
      <c r="A434" t="s">
        <v>218</v>
      </c>
      <c r="B434" s="1">
        <v>44620</v>
      </c>
      <c r="C434" t="str">
        <f t="shared" si="12"/>
        <v>Monday</v>
      </c>
      <c r="D434" s="2">
        <v>0.12430555555555556</v>
      </c>
      <c r="E434" t="str">
        <f t="shared" si="13"/>
        <v>midnight to dawn</v>
      </c>
      <c r="F434" s="7">
        <v>79</v>
      </c>
      <c r="G434" s="7">
        <f>VLOOKUP(Table2[[#This Row],[product_id]],Table3[#All],2,FALSE)</f>
        <v>43</v>
      </c>
      <c r="H434" s="7" t="b">
        <f>IF(Table2[[#This Row],[cost]]&gt;Table2[[#This Row],[revenue]],TRUE,FALSE)</f>
        <v>0</v>
      </c>
      <c r="I434" t="str">
        <f>VLOOKUP(Table2[[#This Row],[product_id]],Table3[#All],3,FALSE)</f>
        <v>Kenneth Cole</v>
      </c>
      <c r="J434" t="str">
        <f>VLOOKUP(Table2[[#This Row],[product_id]],Table3[#All],5,FALSE)</f>
        <v>Port Authority of New York/New Jersey NY/NJ</v>
      </c>
    </row>
    <row r="435" spans="1:10" x14ac:dyDescent="0.2">
      <c r="A435" t="s">
        <v>218</v>
      </c>
      <c r="B435" s="1">
        <v>44584</v>
      </c>
      <c r="C435" t="str">
        <f t="shared" si="12"/>
        <v>Sunday</v>
      </c>
      <c r="D435" s="2">
        <v>0.21875</v>
      </c>
      <c r="E435" t="str">
        <f t="shared" si="13"/>
        <v>midnight to dawn</v>
      </c>
      <c r="F435" s="7">
        <v>79</v>
      </c>
      <c r="G435" s="7">
        <f>VLOOKUP(Table2[[#This Row],[product_id]],Table3[#All],2,FALSE)</f>
        <v>43</v>
      </c>
      <c r="H435" s="7" t="b">
        <f>IF(Table2[[#This Row],[cost]]&gt;Table2[[#This Row],[revenue]],TRUE,FALSE)</f>
        <v>0</v>
      </c>
      <c r="I435" t="str">
        <f>VLOOKUP(Table2[[#This Row],[product_id]],Table3[#All],3,FALSE)</f>
        <v>Kenneth Cole</v>
      </c>
      <c r="J435" t="str">
        <f>VLOOKUP(Table2[[#This Row],[product_id]],Table3[#All],5,FALSE)</f>
        <v>Port Authority of New York/New Jersey NY/NJ</v>
      </c>
    </row>
    <row r="436" spans="1:10" x14ac:dyDescent="0.2">
      <c r="A436" t="s">
        <v>218</v>
      </c>
      <c r="B436" s="1">
        <v>44954</v>
      </c>
      <c r="C436" t="str">
        <f t="shared" si="12"/>
        <v>Saturday</v>
      </c>
      <c r="D436" s="2">
        <v>5.5555555555555558E-3</v>
      </c>
      <c r="E436" t="str">
        <f t="shared" si="13"/>
        <v>midnight to dawn</v>
      </c>
      <c r="F436" s="7">
        <v>79</v>
      </c>
      <c r="G436" s="7">
        <f>VLOOKUP(Table2[[#This Row],[product_id]],Table3[#All],2,FALSE)</f>
        <v>43</v>
      </c>
      <c r="H436" s="7" t="b">
        <f>IF(Table2[[#This Row],[cost]]&gt;Table2[[#This Row],[revenue]],TRUE,FALSE)</f>
        <v>0</v>
      </c>
      <c r="I436" t="str">
        <f>VLOOKUP(Table2[[#This Row],[product_id]],Table3[#All],3,FALSE)</f>
        <v>Kenneth Cole</v>
      </c>
      <c r="J436" t="str">
        <f>VLOOKUP(Table2[[#This Row],[product_id]],Table3[#All],5,FALSE)</f>
        <v>Port Authority of New York/New Jersey NY/NJ</v>
      </c>
    </row>
    <row r="437" spans="1:10" x14ac:dyDescent="0.2">
      <c r="A437" t="s">
        <v>218</v>
      </c>
      <c r="B437" s="1">
        <v>44493</v>
      </c>
      <c r="C437" t="str">
        <f t="shared" si="12"/>
        <v>Sunday</v>
      </c>
      <c r="D437" s="2">
        <v>6.2499999999999995E-3</v>
      </c>
      <c r="E437" t="str">
        <f t="shared" si="13"/>
        <v>midnight to dawn</v>
      </c>
      <c r="F437" s="7">
        <v>79</v>
      </c>
      <c r="G437" s="7">
        <f>VLOOKUP(Table2[[#This Row],[product_id]],Table3[#All],2,FALSE)</f>
        <v>43</v>
      </c>
      <c r="H437" s="7" t="b">
        <f>IF(Table2[[#This Row],[cost]]&gt;Table2[[#This Row],[revenue]],TRUE,FALSE)</f>
        <v>0</v>
      </c>
      <c r="I437" t="str">
        <f>VLOOKUP(Table2[[#This Row],[product_id]],Table3[#All],3,FALSE)</f>
        <v>Kenneth Cole</v>
      </c>
      <c r="J437" t="str">
        <f>VLOOKUP(Table2[[#This Row],[product_id]],Table3[#All],5,FALSE)</f>
        <v>Port Authority of New York/New Jersey NY/NJ</v>
      </c>
    </row>
    <row r="438" spans="1:10" x14ac:dyDescent="0.2">
      <c r="A438" t="s">
        <v>218</v>
      </c>
      <c r="B438" s="1">
        <v>44708</v>
      </c>
      <c r="C438" t="str">
        <f t="shared" si="12"/>
        <v>Friday</v>
      </c>
      <c r="D438" s="2">
        <v>0.1763888888888889</v>
      </c>
      <c r="E438" t="str">
        <f t="shared" si="13"/>
        <v>midnight to dawn</v>
      </c>
      <c r="F438" s="7">
        <v>79</v>
      </c>
      <c r="G438" s="7">
        <f>VLOOKUP(Table2[[#This Row],[product_id]],Table3[#All],2,FALSE)</f>
        <v>43</v>
      </c>
      <c r="H438" s="7" t="b">
        <f>IF(Table2[[#This Row],[cost]]&gt;Table2[[#This Row],[revenue]],TRUE,FALSE)</f>
        <v>0</v>
      </c>
      <c r="I438" t="str">
        <f>VLOOKUP(Table2[[#This Row],[product_id]],Table3[#All],3,FALSE)</f>
        <v>Kenneth Cole</v>
      </c>
      <c r="J438" t="str">
        <f>VLOOKUP(Table2[[#This Row],[product_id]],Table3[#All],5,FALSE)</f>
        <v>Port Authority of New York/New Jersey NY/NJ</v>
      </c>
    </row>
    <row r="439" spans="1:10" x14ac:dyDescent="0.2">
      <c r="A439" t="s">
        <v>219</v>
      </c>
      <c r="B439" s="1">
        <v>44646</v>
      </c>
      <c r="C439" t="str">
        <f t="shared" si="12"/>
        <v>Saturday</v>
      </c>
      <c r="D439" s="2">
        <v>9.0277777777777787E-3</v>
      </c>
      <c r="E439" t="str">
        <f t="shared" si="13"/>
        <v>night to midnight</v>
      </c>
      <c r="F439" s="7">
        <v>15</v>
      </c>
      <c r="G439" s="7">
        <f>VLOOKUP(Table2[[#This Row],[product_id]],Table3[#All],2,FALSE)</f>
        <v>94</v>
      </c>
      <c r="H439" s="7" t="b">
        <f>IF(Table2[[#This Row],[cost]]&gt;Table2[[#This Row],[revenue]],TRUE,FALSE)</f>
        <v>1</v>
      </c>
      <c r="I439" t="str">
        <f>VLOOKUP(Table2[[#This Row],[product_id]],Table3[#All],3,FALSE)</f>
        <v>Patterson J. Kincaid</v>
      </c>
      <c r="J439" t="str">
        <f>VLOOKUP(Table2[[#This Row],[product_id]],Table3[#All],5,FALSE)</f>
        <v>New Orleans LA</v>
      </c>
    </row>
    <row r="440" spans="1:10" x14ac:dyDescent="0.2">
      <c r="A440" t="s">
        <v>219</v>
      </c>
      <c r="B440" s="1">
        <v>44470</v>
      </c>
      <c r="C440" t="str">
        <f t="shared" si="12"/>
        <v>Friday</v>
      </c>
      <c r="D440" s="2">
        <v>0.95972222222222225</v>
      </c>
      <c r="E440" t="str">
        <f t="shared" si="13"/>
        <v>midnight to dawn</v>
      </c>
      <c r="F440" s="7">
        <v>15</v>
      </c>
      <c r="G440" s="7">
        <f>VLOOKUP(Table2[[#This Row],[product_id]],Table3[#All],2,FALSE)</f>
        <v>94</v>
      </c>
      <c r="H440" s="7" t="b">
        <f>IF(Table2[[#This Row],[cost]]&gt;Table2[[#This Row],[revenue]],TRUE,FALSE)</f>
        <v>1</v>
      </c>
      <c r="I440" t="str">
        <f>VLOOKUP(Table2[[#This Row],[product_id]],Table3[#All],3,FALSE)</f>
        <v>Patterson J. Kincaid</v>
      </c>
      <c r="J440" t="str">
        <f>VLOOKUP(Table2[[#This Row],[product_id]],Table3[#All],5,FALSE)</f>
        <v>New Orleans LA</v>
      </c>
    </row>
    <row r="441" spans="1:10" x14ac:dyDescent="0.2">
      <c r="A441" t="s">
        <v>219</v>
      </c>
      <c r="B441" s="1">
        <v>44296</v>
      </c>
      <c r="C441" t="str">
        <f t="shared" si="12"/>
        <v>Saturday</v>
      </c>
      <c r="D441" s="2">
        <v>7.9166666666666663E-2</v>
      </c>
      <c r="E441" t="str">
        <f t="shared" si="13"/>
        <v>night to midnight</v>
      </c>
      <c r="F441" s="7">
        <v>15</v>
      </c>
      <c r="G441" s="7">
        <f>VLOOKUP(Table2[[#This Row],[product_id]],Table3[#All],2,FALSE)</f>
        <v>94</v>
      </c>
      <c r="H441" s="7" t="b">
        <f>IF(Table2[[#This Row],[cost]]&gt;Table2[[#This Row],[revenue]],TRUE,FALSE)</f>
        <v>1</v>
      </c>
      <c r="I441" t="str">
        <f>VLOOKUP(Table2[[#This Row],[product_id]],Table3[#All],3,FALSE)</f>
        <v>Patterson J. Kincaid</v>
      </c>
      <c r="J441" t="str">
        <f>VLOOKUP(Table2[[#This Row],[product_id]],Table3[#All],5,FALSE)</f>
        <v>New Orleans LA</v>
      </c>
    </row>
    <row r="442" spans="1:10" x14ac:dyDescent="0.2">
      <c r="A442" t="s">
        <v>219</v>
      </c>
      <c r="B442" s="1">
        <v>43886</v>
      </c>
      <c r="C442" t="str">
        <f t="shared" si="12"/>
        <v>Tuesday</v>
      </c>
      <c r="D442" s="2">
        <v>0.84097222222222223</v>
      </c>
      <c r="E442" t="str">
        <f t="shared" si="13"/>
        <v>afternoon to evening</v>
      </c>
      <c r="F442" s="7">
        <v>15</v>
      </c>
      <c r="G442" s="7">
        <f>VLOOKUP(Table2[[#This Row],[product_id]],Table3[#All],2,FALSE)</f>
        <v>94</v>
      </c>
      <c r="H442" s="7" t="b">
        <f>IF(Table2[[#This Row],[cost]]&gt;Table2[[#This Row],[revenue]],TRUE,FALSE)</f>
        <v>1</v>
      </c>
      <c r="I442" t="str">
        <f>VLOOKUP(Table2[[#This Row],[product_id]],Table3[#All],3,FALSE)</f>
        <v>Patterson J. Kincaid</v>
      </c>
      <c r="J442" t="str">
        <f>VLOOKUP(Table2[[#This Row],[product_id]],Table3[#All],5,FALSE)</f>
        <v>New Orleans LA</v>
      </c>
    </row>
    <row r="443" spans="1:10" x14ac:dyDescent="0.2">
      <c r="A443" t="s">
        <v>219</v>
      </c>
      <c r="B443" s="1">
        <v>43923</v>
      </c>
      <c r="C443" t="str">
        <f t="shared" si="12"/>
        <v>Thursday</v>
      </c>
      <c r="D443" s="2">
        <v>0.65277777777777779</v>
      </c>
      <c r="E443" t="str">
        <f t="shared" si="13"/>
        <v>morning to noon</v>
      </c>
      <c r="F443" s="7">
        <v>15</v>
      </c>
      <c r="G443" s="7">
        <f>VLOOKUP(Table2[[#This Row],[product_id]],Table3[#All],2,FALSE)</f>
        <v>94</v>
      </c>
      <c r="H443" s="7" t="b">
        <f>IF(Table2[[#This Row],[cost]]&gt;Table2[[#This Row],[revenue]],TRUE,FALSE)</f>
        <v>1</v>
      </c>
      <c r="I443" t="str">
        <f>VLOOKUP(Table2[[#This Row],[product_id]],Table3[#All],3,FALSE)</f>
        <v>Patterson J. Kincaid</v>
      </c>
      <c r="J443" t="str">
        <f>VLOOKUP(Table2[[#This Row],[product_id]],Table3[#All],5,FALSE)</f>
        <v>New Orleans LA</v>
      </c>
    </row>
    <row r="444" spans="1:10" x14ac:dyDescent="0.2">
      <c r="A444" t="s">
        <v>219</v>
      </c>
      <c r="B444" s="1">
        <v>43954</v>
      </c>
      <c r="C444" t="str">
        <f t="shared" si="12"/>
        <v>Sunday</v>
      </c>
      <c r="D444" s="2">
        <v>0.40416666666666662</v>
      </c>
      <c r="E444" t="str">
        <f t="shared" si="13"/>
        <v>morning to noon</v>
      </c>
      <c r="F444" s="7">
        <v>15</v>
      </c>
      <c r="G444" s="7">
        <f>VLOOKUP(Table2[[#This Row],[product_id]],Table3[#All],2,FALSE)</f>
        <v>94</v>
      </c>
      <c r="H444" s="7" t="b">
        <f>IF(Table2[[#This Row],[cost]]&gt;Table2[[#This Row],[revenue]],TRUE,FALSE)</f>
        <v>1</v>
      </c>
      <c r="I444" t="str">
        <f>VLOOKUP(Table2[[#This Row],[product_id]],Table3[#All],3,FALSE)</f>
        <v>Patterson J. Kincaid</v>
      </c>
      <c r="J444" t="str">
        <f>VLOOKUP(Table2[[#This Row],[product_id]],Table3[#All],5,FALSE)</f>
        <v>New Orleans LA</v>
      </c>
    </row>
    <row r="445" spans="1:10" x14ac:dyDescent="0.2">
      <c r="A445" t="s">
        <v>219</v>
      </c>
      <c r="B445" s="1">
        <v>44777</v>
      </c>
      <c r="C445" t="str">
        <f t="shared" si="12"/>
        <v>Thursday</v>
      </c>
      <c r="D445" s="2">
        <v>0.28402777777777777</v>
      </c>
      <c r="E445" t="str">
        <f t="shared" si="13"/>
        <v>morning to noon</v>
      </c>
      <c r="F445" s="7">
        <v>15</v>
      </c>
      <c r="G445" s="7">
        <f>VLOOKUP(Table2[[#This Row],[product_id]],Table3[#All],2,FALSE)</f>
        <v>94</v>
      </c>
      <c r="H445" s="7" t="b">
        <f>IF(Table2[[#This Row],[cost]]&gt;Table2[[#This Row],[revenue]],TRUE,FALSE)</f>
        <v>1</v>
      </c>
      <c r="I445" t="str">
        <f>VLOOKUP(Table2[[#This Row],[product_id]],Table3[#All],3,FALSE)</f>
        <v>Patterson J. Kincaid</v>
      </c>
      <c r="J445" t="str">
        <f>VLOOKUP(Table2[[#This Row],[product_id]],Table3[#All],5,FALSE)</f>
        <v>New Orleans LA</v>
      </c>
    </row>
    <row r="446" spans="1:10" x14ac:dyDescent="0.2">
      <c r="A446" t="s">
        <v>219</v>
      </c>
      <c r="B446" s="1">
        <v>45007</v>
      </c>
      <c r="C446" t="str">
        <f t="shared" si="12"/>
        <v>Wednesday</v>
      </c>
      <c r="D446" s="2">
        <v>0.48402777777777778</v>
      </c>
      <c r="E446" t="str">
        <f t="shared" si="13"/>
        <v>afternoon to evening</v>
      </c>
      <c r="F446" s="7">
        <v>15</v>
      </c>
      <c r="G446" s="7">
        <f>VLOOKUP(Table2[[#This Row],[product_id]],Table3[#All],2,FALSE)</f>
        <v>94</v>
      </c>
      <c r="H446" s="7" t="b">
        <f>IF(Table2[[#This Row],[cost]]&gt;Table2[[#This Row],[revenue]],TRUE,FALSE)</f>
        <v>1</v>
      </c>
      <c r="I446" t="str">
        <f>VLOOKUP(Table2[[#This Row],[product_id]],Table3[#All],3,FALSE)</f>
        <v>Patterson J. Kincaid</v>
      </c>
      <c r="J446" t="str">
        <f>VLOOKUP(Table2[[#This Row],[product_id]],Table3[#All],5,FALSE)</f>
        <v>New Orleans LA</v>
      </c>
    </row>
    <row r="447" spans="1:10" x14ac:dyDescent="0.2">
      <c r="A447" t="s">
        <v>219</v>
      </c>
      <c r="B447" s="1">
        <v>44267</v>
      </c>
      <c r="C447" t="str">
        <f t="shared" si="12"/>
        <v>Friday</v>
      </c>
      <c r="D447" s="2">
        <v>0.59027777777777779</v>
      </c>
      <c r="E447" t="str">
        <f t="shared" si="13"/>
        <v>afternoon to evening</v>
      </c>
      <c r="F447" s="7">
        <v>15</v>
      </c>
      <c r="G447" s="7">
        <f>VLOOKUP(Table2[[#This Row],[product_id]],Table3[#All],2,FALSE)</f>
        <v>94</v>
      </c>
      <c r="H447" s="7" t="b">
        <f>IF(Table2[[#This Row],[cost]]&gt;Table2[[#This Row],[revenue]],TRUE,FALSE)</f>
        <v>1</v>
      </c>
      <c r="I447" t="str">
        <f>VLOOKUP(Table2[[#This Row],[product_id]],Table3[#All],3,FALSE)</f>
        <v>Patterson J. Kincaid</v>
      </c>
      <c r="J447" t="str">
        <f>VLOOKUP(Table2[[#This Row],[product_id]],Table3[#All],5,FALSE)</f>
        <v>New Orleans LA</v>
      </c>
    </row>
    <row r="448" spans="1:10" x14ac:dyDescent="0.2">
      <c r="A448" t="s">
        <v>219</v>
      </c>
      <c r="B448" s="1">
        <v>44121</v>
      </c>
      <c r="C448" t="str">
        <f t="shared" si="12"/>
        <v>Saturday</v>
      </c>
      <c r="D448" s="2">
        <v>0.54722222222222217</v>
      </c>
      <c r="E448" t="str">
        <f t="shared" si="13"/>
        <v>afternoon to evening</v>
      </c>
      <c r="F448" s="7">
        <v>15</v>
      </c>
      <c r="G448" s="7">
        <f>VLOOKUP(Table2[[#This Row],[product_id]],Table3[#All],2,FALSE)</f>
        <v>94</v>
      </c>
      <c r="H448" s="7" t="b">
        <f>IF(Table2[[#This Row],[cost]]&gt;Table2[[#This Row],[revenue]],TRUE,FALSE)</f>
        <v>1</v>
      </c>
      <c r="I448" t="str">
        <f>VLOOKUP(Table2[[#This Row],[product_id]],Table3[#All],3,FALSE)</f>
        <v>Patterson J. Kincaid</v>
      </c>
      <c r="J448" t="str">
        <f>VLOOKUP(Table2[[#This Row],[product_id]],Table3[#All],5,FALSE)</f>
        <v>New Orleans LA</v>
      </c>
    </row>
    <row r="449" spans="1:10" x14ac:dyDescent="0.2">
      <c r="A449" t="s">
        <v>220</v>
      </c>
      <c r="B449" s="1">
        <v>44940</v>
      </c>
      <c r="C449" t="str">
        <f t="shared" si="12"/>
        <v>Saturday</v>
      </c>
      <c r="D449" s="2">
        <v>0.68680555555555556</v>
      </c>
      <c r="E449" t="str">
        <f t="shared" si="13"/>
        <v>morning to noon</v>
      </c>
      <c r="F449" s="7">
        <v>72</v>
      </c>
      <c r="G449" s="7">
        <f>VLOOKUP(Table2[[#This Row],[product_id]],Table3[#All],2,FALSE)</f>
        <v>41</v>
      </c>
      <c r="H449" s="7" t="b">
        <f>IF(Table2[[#This Row],[cost]]&gt;Table2[[#This Row],[revenue]],TRUE,FALSE)</f>
        <v>0</v>
      </c>
      <c r="I449" t="str">
        <f>VLOOKUP(Table2[[#This Row],[product_id]],Table3[#All],3,FALSE)</f>
        <v>Splendid</v>
      </c>
      <c r="J449" t="str">
        <f>VLOOKUP(Table2[[#This Row],[product_id]],Table3[#All],5,FALSE)</f>
        <v>Savannah GA</v>
      </c>
    </row>
    <row r="450" spans="1:10" x14ac:dyDescent="0.2">
      <c r="A450" t="s">
        <v>220</v>
      </c>
      <c r="B450" s="1">
        <v>44478</v>
      </c>
      <c r="C450" t="str">
        <f t="shared" si="12"/>
        <v>Saturday</v>
      </c>
      <c r="D450" s="2">
        <v>0.41875000000000001</v>
      </c>
      <c r="E450" t="str">
        <f t="shared" si="13"/>
        <v>morning to noon</v>
      </c>
      <c r="F450" s="7">
        <v>72</v>
      </c>
      <c r="G450" s="7">
        <f>VLOOKUP(Table2[[#This Row],[product_id]],Table3[#All],2,FALSE)</f>
        <v>41</v>
      </c>
      <c r="H450" s="7" t="b">
        <f>IF(Table2[[#This Row],[cost]]&gt;Table2[[#This Row],[revenue]],TRUE,FALSE)</f>
        <v>0</v>
      </c>
      <c r="I450" t="str">
        <f>VLOOKUP(Table2[[#This Row],[product_id]],Table3[#All],3,FALSE)</f>
        <v>Splendid</v>
      </c>
      <c r="J450" t="str">
        <f>VLOOKUP(Table2[[#This Row],[product_id]],Table3[#All],5,FALSE)</f>
        <v>Savannah GA</v>
      </c>
    </row>
    <row r="451" spans="1:10" x14ac:dyDescent="0.2">
      <c r="A451" t="s">
        <v>220</v>
      </c>
      <c r="B451" s="1">
        <v>45053</v>
      </c>
      <c r="C451" t="str">
        <f t="shared" ref="C451:C514" si="14">_xlfn.IFS(WEEKDAY(B451,2)=1,"Monday",WEEKDAY(B451,2)=2,"Tuesday",WEEKDAY(B451,2)=3,"Wednesday",WEEKDAY(B451,2)=4,"Thursday",WEEKDAY(B451,2)=5,"Friday",WEEKDAY(B451,2)=6,"Saturday",WEEKDAY(B451,2)=7,"Sunday")</f>
        <v>Sunday</v>
      </c>
      <c r="D451" s="2">
        <v>0.35069444444444442</v>
      </c>
      <c r="E451" t="str">
        <f t="shared" ref="E451:E514" si="15">_xlfn.IFS(AND(D452&gt;=VALUE("00:00"),D452&lt;VALUE("6:00")),"midnight to dawn",AND(D452&gt;=VALUE("6:00"),D452&lt;VALUE("13:00")),"morning to noon",AND(D452&gt;=VALUE("13:00"),D452&lt;VALUE("20:00")),"afternoon to evening",AND(D452&gt;=VALUE("20:00"),D452&lt;VALUE("24:00")),"night to midnight")</f>
        <v>morning to noon</v>
      </c>
      <c r="F451" s="7">
        <v>72</v>
      </c>
      <c r="G451" s="7">
        <f>VLOOKUP(Table2[[#This Row],[product_id]],Table3[#All],2,FALSE)</f>
        <v>41</v>
      </c>
      <c r="H451" s="7" t="b">
        <f>IF(Table2[[#This Row],[cost]]&gt;Table2[[#This Row],[revenue]],TRUE,FALSE)</f>
        <v>0</v>
      </c>
      <c r="I451" t="str">
        <f>VLOOKUP(Table2[[#This Row],[product_id]],Table3[#All],3,FALSE)</f>
        <v>Splendid</v>
      </c>
      <c r="J451" t="str">
        <f>VLOOKUP(Table2[[#This Row],[product_id]],Table3[#All],5,FALSE)</f>
        <v>Savannah GA</v>
      </c>
    </row>
    <row r="452" spans="1:10" x14ac:dyDescent="0.2">
      <c r="A452" t="s">
        <v>220</v>
      </c>
      <c r="B452" s="1">
        <v>44750</v>
      </c>
      <c r="C452" t="str">
        <f t="shared" si="14"/>
        <v>Friday</v>
      </c>
      <c r="D452" s="2">
        <v>0.30416666666666664</v>
      </c>
      <c r="E452" t="str">
        <f t="shared" si="15"/>
        <v>midnight to dawn</v>
      </c>
      <c r="F452" s="7">
        <v>72</v>
      </c>
      <c r="G452" s="7">
        <f>VLOOKUP(Table2[[#This Row],[product_id]],Table3[#All],2,FALSE)</f>
        <v>41</v>
      </c>
      <c r="H452" s="7" t="b">
        <f>IF(Table2[[#This Row],[cost]]&gt;Table2[[#This Row],[revenue]],TRUE,FALSE)</f>
        <v>0</v>
      </c>
      <c r="I452" t="str">
        <f>VLOOKUP(Table2[[#This Row],[product_id]],Table3[#All],3,FALSE)</f>
        <v>Splendid</v>
      </c>
      <c r="J452" t="str">
        <f>VLOOKUP(Table2[[#This Row],[product_id]],Table3[#All],5,FALSE)</f>
        <v>Savannah GA</v>
      </c>
    </row>
    <row r="453" spans="1:10" x14ac:dyDescent="0.2">
      <c r="A453" t="s">
        <v>221</v>
      </c>
      <c r="B453" s="1">
        <v>44959</v>
      </c>
      <c r="C453" t="str">
        <f t="shared" si="14"/>
        <v>Thursday</v>
      </c>
      <c r="D453" s="2">
        <v>0.10555555555555556</v>
      </c>
      <c r="E453" t="str">
        <f t="shared" si="15"/>
        <v>morning to noon</v>
      </c>
      <c r="F453" s="7">
        <v>49</v>
      </c>
      <c r="G453" s="7">
        <f>VLOOKUP(Table2[[#This Row],[product_id]],Table3[#All],2,FALSE)</f>
        <v>26</v>
      </c>
      <c r="H453" s="7" t="b">
        <f>IF(Table2[[#This Row],[cost]]&gt;Table2[[#This Row],[revenue]],TRUE,FALSE)</f>
        <v>0</v>
      </c>
      <c r="I453" t="str">
        <f>VLOOKUP(Table2[[#This Row],[product_id]],Table3[#All],3,FALSE)</f>
        <v>Calvin Klein</v>
      </c>
      <c r="J453" t="str">
        <f>VLOOKUP(Table2[[#This Row],[product_id]],Table3[#All],5,FALSE)</f>
        <v>Houston TX</v>
      </c>
    </row>
    <row r="454" spans="1:10" x14ac:dyDescent="0.2">
      <c r="A454" t="s">
        <v>222</v>
      </c>
      <c r="B454" s="1">
        <v>44179</v>
      </c>
      <c r="C454" t="str">
        <f t="shared" si="14"/>
        <v>Monday</v>
      </c>
      <c r="D454" s="2">
        <v>0.37013888888888885</v>
      </c>
      <c r="E454" t="str">
        <f t="shared" si="15"/>
        <v>midnight to dawn</v>
      </c>
      <c r="F454" s="7">
        <v>54</v>
      </c>
      <c r="G454" s="7">
        <f>VLOOKUP(Table2[[#This Row],[product_id]],Table3[#All],2,FALSE)</f>
        <v>29</v>
      </c>
      <c r="H454" s="7" t="b">
        <f>IF(Table2[[#This Row],[cost]]&gt;Table2[[#This Row],[revenue]],TRUE,FALSE)</f>
        <v>0</v>
      </c>
      <c r="I454" t="str">
        <f>VLOOKUP(Table2[[#This Row],[product_id]],Table3[#All],3,FALSE)</f>
        <v>Democracy</v>
      </c>
      <c r="J454" t="str">
        <f>VLOOKUP(Table2[[#This Row],[product_id]],Table3[#All],5,FALSE)</f>
        <v>Chicago IL</v>
      </c>
    </row>
    <row r="455" spans="1:10" x14ac:dyDescent="0.2">
      <c r="A455" t="s">
        <v>222</v>
      </c>
      <c r="B455" s="1">
        <v>45037</v>
      </c>
      <c r="C455" t="str">
        <f t="shared" si="14"/>
        <v>Friday</v>
      </c>
      <c r="D455" s="2">
        <v>0.18055555555555555</v>
      </c>
      <c r="E455" t="str">
        <f t="shared" si="15"/>
        <v>midnight to dawn</v>
      </c>
      <c r="F455" s="7">
        <v>54</v>
      </c>
      <c r="G455" s="7">
        <f>VLOOKUP(Table2[[#This Row],[product_id]],Table3[#All],2,FALSE)</f>
        <v>29</v>
      </c>
      <c r="H455" s="7" t="b">
        <f>IF(Table2[[#This Row],[cost]]&gt;Table2[[#This Row],[revenue]],TRUE,FALSE)</f>
        <v>0</v>
      </c>
      <c r="I455" t="str">
        <f>VLOOKUP(Table2[[#This Row],[product_id]],Table3[#All],3,FALSE)</f>
        <v>Democracy</v>
      </c>
      <c r="J455" t="str">
        <f>VLOOKUP(Table2[[#This Row],[product_id]],Table3[#All],5,FALSE)</f>
        <v>Chicago IL</v>
      </c>
    </row>
    <row r="456" spans="1:10" x14ac:dyDescent="0.2">
      <c r="A456" t="s">
        <v>222</v>
      </c>
      <c r="B456" s="1">
        <v>45034</v>
      </c>
      <c r="C456" t="str">
        <f t="shared" si="14"/>
        <v>Tuesday</v>
      </c>
      <c r="D456" s="2">
        <v>0.24861111111111112</v>
      </c>
      <c r="E456" t="str">
        <f t="shared" si="15"/>
        <v>afternoon to evening</v>
      </c>
      <c r="F456" s="7">
        <v>54</v>
      </c>
      <c r="G456" s="7">
        <f>VLOOKUP(Table2[[#This Row],[product_id]],Table3[#All],2,FALSE)</f>
        <v>29</v>
      </c>
      <c r="H456" s="7" t="b">
        <f>IF(Table2[[#This Row],[cost]]&gt;Table2[[#This Row],[revenue]],TRUE,FALSE)</f>
        <v>0</v>
      </c>
      <c r="I456" t="str">
        <f>VLOOKUP(Table2[[#This Row],[product_id]],Table3[#All],3,FALSE)</f>
        <v>Democracy</v>
      </c>
      <c r="J456" t="str">
        <f>VLOOKUP(Table2[[#This Row],[product_id]],Table3[#All],5,FALSE)</f>
        <v>Chicago IL</v>
      </c>
    </row>
    <row r="457" spans="1:10" x14ac:dyDescent="0.2">
      <c r="A457" t="s">
        <v>222</v>
      </c>
      <c r="B457" s="1">
        <v>45017</v>
      </c>
      <c r="C457" t="str">
        <f t="shared" si="14"/>
        <v>Saturday</v>
      </c>
      <c r="D457" s="2">
        <v>0.68333333333333324</v>
      </c>
      <c r="E457" t="str">
        <f t="shared" si="15"/>
        <v>midnight to dawn</v>
      </c>
      <c r="F457" s="7">
        <v>54</v>
      </c>
      <c r="G457" s="7">
        <f>VLOOKUP(Table2[[#This Row],[product_id]],Table3[#All],2,FALSE)</f>
        <v>29</v>
      </c>
      <c r="H457" s="7" t="b">
        <f>IF(Table2[[#This Row],[cost]]&gt;Table2[[#This Row],[revenue]],TRUE,FALSE)</f>
        <v>0</v>
      </c>
      <c r="I457" t="str">
        <f>VLOOKUP(Table2[[#This Row],[product_id]],Table3[#All],3,FALSE)</f>
        <v>Democracy</v>
      </c>
      <c r="J457" t="str">
        <f>VLOOKUP(Table2[[#This Row],[product_id]],Table3[#All],5,FALSE)</f>
        <v>Chicago IL</v>
      </c>
    </row>
    <row r="458" spans="1:10" x14ac:dyDescent="0.2">
      <c r="A458" t="s">
        <v>222</v>
      </c>
      <c r="B458" s="1">
        <v>45026</v>
      </c>
      <c r="C458" t="str">
        <f t="shared" si="14"/>
        <v>Monday</v>
      </c>
      <c r="D458" s="2">
        <v>0.21180555555555555</v>
      </c>
      <c r="E458" t="str">
        <f t="shared" si="15"/>
        <v>morning to noon</v>
      </c>
      <c r="F458" s="7">
        <v>54</v>
      </c>
      <c r="G458" s="7">
        <f>VLOOKUP(Table2[[#This Row],[product_id]],Table3[#All],2,FALSE)</f>
        <v>29</v>
      </c>
      <c r="H458" s="7" t="b">
        <f>IF(Table2[[#This Row],[cost]]&gt;Table2[[#This Row],[revenue]],TRUE,FALSE)</f>
        <v>0</v>
      </c>
      <c r="I458" t="str">
        <f>VLOOKUP(Table2[[#This Row],[product_id]],Table3[#All],3,FALSE)</f>
        <v>Democracy</v>
      </c>
      <c r="J458" t="str">
        <f>VLOOKUP(Table2[[#This Row],[product_id]],Table3[#All],5,FALSE)</f>
        <v>Chicago IL</v>
      </c>
    </row>
    <row r="459" spans="1:10" x14ac:dyDescent="0.2">
      <c r="A459" t="s">
        <v>222</v>
      </c>
      <c r="B459" s="1">
        <v>44355</v>
      </c>
      <c r="C459" t="str">
        <f t="shared" si="14"/>
        <v>Tuesday</v>
      </c>
      <c r="D459" s="2">
        <v>0.4993055555555555</v>
      </c>
      <c r="E459" t="str">
        <f t="shared" si="15"/>
        <v>morning to noon</v>
      </c>
      <c r="F459" s="7">
        <v>54</v>
      </c>
      <c r="G459" s="7">
        <f>VLOOKUP(Table2[[#This Row],[product_id]],Table3[#All],2,FALSE)</f>
        <v>29</v>
      </c>
      <c r="H459" s="7" t="b">
        <f>IF(Table2[[#This Row],[cost]]&gt;Table2[[#This Row],[revenue]],TRUE,FALSE)</f>
        <v>0</v>
      </c>
      <c r="I459" t="str">
        <f>VLOOKUP(Table2[[#This Row],[product_id]],Table3[#All],3,FALSE)</f>
        <v>Democracy</v>
      </c>
      <c r="J459" t="str">
        <f>VLOOKUP(Table2[[#This Row],[product_id]],Table3[#All],5,FALSE)</f>
        <v>Chicago IL</v>
      </c>
    </row>
    <row r="460" spans="1:10" x14ac:dyDescent="0.2">
      <c r="A460" t="s">
        <v>223</v>
      </c>
      <c r="B460" s="1">
        <v>44456</v>
      </c>
      <c r="C460" t="str">
        <f t="shared" si="14"/>
        <v>Friday</v>
      </c>
      <c r="D460" s="2">
        <v>0.37222222222222223</v>
      </c>
      <c r="E460" t="str">
        <f t="shared" si="15"/>
        <v>midnight to dawn</v>
      </c>
      <c r="F460" s="7">
        <v>89</v>
      </c>
      <c r="G460" s="7">
        <f>VLOOKUP(Table2[[#This Row],[product_id]],Table3[#All],2,FALSE)</f>
        <v>49</v>
      </c>
      <c r="H460" s="7" t="b">
        <f>IF(Table2[[#This Row],[cost]]&gt;Table2[[#This Row],[revenue]],TRUE,FALSE)</f>
        <v>0</v>
      </c>
      <c r="I460" t="str">
        <f>VLOOKUP(Table2[[#This Row],[product_id]],Table3[#All],3,FALSE)</f>
        <v>Vince Camuto</v>
      </c>
      <c r="J460" t="str">
        <f>VLOOKUP(Table2[[#This Row],[product_id]],Table3[#All],5,FALSE)</f>
        <v>Memphis TN</v>
      </c>
    </row>
    <row r="461" spans="1:10" x14ac:dyDescent="0.2">
      <c r="A461" t="s">
        <v>223</v>
      </c>
      <c r="B461" s="1">
        <v>45054</v>
      </c>
      <c r="C461" t="str">
        <f t="shared" si="14"/>
        <v>Monday</v>
      </c>
      <c r="D461" s="2">
        <v>0.13194444444444445</v>
      </c>
      <c r="E461" t="str">
        <f t="shared" si="15"/>
        <v>night to midnight</v>
      </c>
      <c r="F461" s="7">
        <v>89</v>
      </c>
      <c r="G461" s="7">
        <f>VLOOKUP(Table2[[#This Row],[product_id]],Table3[#All],2,FALSE)</f>
        <v>49</v>
      </c>
      <c r="H461" s="7" t="b">
        <f>IF(Table2[[#This Row],[cost]]&gt;Table2[[#This Row],[revenue]],TRUE,FALSE)</f>
        <v>0</v>
      </c>
      <c r="I461" t="str">
        <f>VLOOKUP(Table2[[#This Row],[product_id]],Table3[#All],3,FALSE)</f>
        <v>Vince Camuto</v>
      </c>
      <c r="J461" t="str">
        <f>VLOOKUP(Table2[[#This Row],[product_id]],Table3[#All],5,FALSE)</f>
        <v>Memphis TN</v>
      </c>
    </row>
    <row r="462" spans="1:10" x14ac:dyDescent="0.2">
      <c r="A462" t="s">
        <v>223</v>
      </c>
      <c r="B462" s="1">
        <v>45090</v>
      </c>
      <c r="C462" t="str">
        <f t="shared" si="14"/>
        <v>Tuesday</v>
      </c>
      <c r="D462" s="2">
        <v>0.99652777777777779</v>
      </c>
      <c r="E462" t="str">
        <f t="shared" si="15"/>
        <v>afternoon to evening</v>
      </c>
      <c r="F462" s="7">
        <v>89</v>
      </c>
      <c r="G462" s="7">
        <f>VLOOKUP(Table2[[#This Row],[product_id]],Table3[#All],2,FALSE)</f>
        <v>49</v>
      </c>
      <c r="H462" s="7" t="b">
        <f>IF(Table2[[#This Row],[cost]]&gt;Table2[[#This Row],[revenue]],TRUE,FALSE)</f>
        <v>0</v>
      </c>
      <c r="I462" t="str">
        <f>VLOOKUP(Table2[[#This Row],[product_id]],Table3[#All],3,FALSE)</f>
        <v>Vince Camuto</v>
      </c>
      <c r="J462" t="str">
        <f>VLOOKUP(Table2[[#This Row],[product_id]],Table3[#All],5,FALSE)</f>
        <v>Memphis TN</v>
      </c>
    </row>
    <row r="463" spans="1:10" x14ac:dyDescent="0.2">
      <c r="A463" t="s">
        <v>223</v>
      </c>
      <c r="B463" s="1">
        <v>44725</v>
      </c>
      <c r="C463" t="str">
        <f t="shared" si="14"/>
        <v>Monday</v>
      </c>
      <c r="D463" s="2">
        <v>0.7104166666666667</v>
      </c>
      <c r="E463" t="str">
        <f t="shared" si="15"/>
        <v>morning to noon</v>
      </c>
      <c r="F463" s="7">
        <v>89</v>
      </c>
      <c r="G463" s="7">
        <f>VLOOKUP(Table2[[#This Row],[product_id]],Table3[#All],2,FALSE)</f>
        <v>49</v>
      </c>
      <c r="H463" s="7" t="b">
        <f>IF(Table2[[#This Row],[cost]]&gt;Table2[[#This Row],[revenue]],TRUE,FALSE)</f>
        <v>0</v>
      </c>
      <c r="I463" t="str">
        <f>VLOOKUP(Table2[[#This Row],[product_id]],Table3[#All],3,FALSE)</f>
        <v>Vince Camuto</v>
      </c>
      <c r="J463" t="str">
        <f>VLOOKUP(Table2[[#This Row],[product_id]],Table3[#All],5,FALSE)</f>
        <v>Memphis TN</v>
      </c>
    </row>
    <row r="464" spans="1:10" x14ac:dyDescent="0.2">
      <c r="A464" t="s">
        <v>223</v>
      </c>
      <c r="B464" s="1">
        <v>44768</v>
      </c>
      <c r="C464" t="str">
        <f t="shared" si="14"/>
        <v>Tuesday</v>
      </c>
      <c r="D464" s="2">
        <v>0.30138888888888887</v>
      </c>
      <c r="E464" t="str">
        <f t="shared" si="15"/>
        <v>morning to noon</v>
      </c>
      <c r="F464" s="7">
        <v>89</v>
      </c>
      <c r="G464" s="7">
        <f>VLOOKUP(Table2[[#This Row],[product_id]],Table3[#All],2,FALSE)</f>
        <v>49</v>
      </c>
      <c r="H464" s="7" t="b">
        <f>IF(Table2[[#This Row],[cost]]&gt;Table2[[#This Row],[revenue]],TRUE,FALSE)</f>
        <v>0</v>
      </c>
      <c r="I464" t="str">
        <f>VLOOKUP(Table2[[#This Row],[product_id]],Table3[#All],3,FALSE)</f>
        <v>Vince Camuto</v>
      </c>
      <c r="J464" t="str">
        <f>VLOOKUP(Table2[[#This Row],[product_id]],Table3[#All],5,FALSE)</f>
        <v>Memphis TN</v>
      </c>
    </row>
    <row r="465" spans="1:10" x14ac:dyDescent="0.2">
      <c r="A465" t="s">
        <v>223</v>
      </c>
      <c r="B465" s="1">
        <v>44633</v>
      </c>
      <c r="C465" t="str">
        <f t="shared" si="14"/>
        <v>Sunday</v>
      </c>
      <c r="D465" s="2">
        <v>0.42083333333333334</v>
      </c>
      <c r="E465" t="str">
        <f t="shared" si="15"/>
        <v>night to midnight</v>
      </c>
      <c r="F465" s="7">
        <v>89</v>
      </c>
      <c r="G465" s="7">
        <f>VLOOKUP(Table2[[#This Row],[product_id]],Table3[#All],2,FALSE)</f>
        <v>49</v>
      </c>
      <c r="H465" s="7" t="b">
        <f>IF(Table2[[#This Row],[cost]]&gt;Table2[[#This Row],[revenue]],TRUE,FALSE)</f>
        <v>0</v>
      </c>
      <c r="I465" t="str">
        <f>VLOOKUP(Table2[[#This Row],[product_id]],Table3[#All],3,FALSE)</f>
        <v>Vince Camuto</v>
      </c>
      <c r="J465" t="str">
        <f>VLOOKUP(Table2[[#This Row],[product_id]],Table3[#All],5,FALSE)</f>
        <v>Memphis TN</v>
      </c>
    </row>
    <row r="466" spans="1:10" x14ac:dyDescent="0.2">
      <c r="A466" t="s">
        <v>223</v>
      </c>
      <c r="B466" s="1">
        <v>45111</v>
      </c>
      <c r="C466" t="str">
        <f t="shared" si="14"/>
        <v>Tuesday</v>
      </c>
      <c r="D466" s="2">
        <v>0.93263888888888891</v>
      </c>
      <c r="E466" t="str">
        <f t="shared" si="15"/>
        <v>morning to noon</v>
      </c>
      <c r="F466" s="7">
        <v>89</v>
      </c>
      <c r="G466" s="7">
        <f>VLOOKUP(Table2[[#This Row],[product_id]],Table3[#All],2,FALSE)</f>
        <v>49</v>
      </c>
      <c r="H466" s="7" t="b">
        <f>IF(Table2[[#This Row],[cost]]&gt;Table2[[#This Row],[revenue]],TRUE,FALSE)</f>
        <v>0</v>
      </c>
      <c r="I466" t="str">
        <f>VLOOKUP(Table2[[#This Row],[product_id]],Table3[#All],3,FALSE)</f>
        <v>Vince Camuto</v>
      </c>
      <c r="J466" t="str">
        <f>VLOOKUP(Table2[[#This Row],[product_id]],Table3[#All],5,FALSE)</f>
        <v>Memphis TN</v>
      </c>
    </row>
    <row r="467" spans="1:10" x14ac:dyDescent="0.2">
      <c r="A467" t="s">
        <v>224</v>
      </c>
      <c r="B467" s="1">
        <v>44486</v>
      </c>
      <c r="C467" t="str">
        <f t="shared" si="14"/>
        <v>Sunday</v>
      </c>
      <c r="D467" s="2">
        <v>0.33749999999999997</v>
      </c>
      <c r="E467" t="str">
        <f t="shared" si="15"/>
        <v>night to midnight</v>
      </c>
      <c r="F467" s="7">
        <v>75</v>
      </c>
      <c r="G467" s="7">
        <f>VLOOKUP(Table2[[#This Row],[product_id]],Table3[#All],2,FALSE)</f>
        <v>42</v>
      </c>
      <c r="H467" s="7" t="b">
        <f>IF(Table2[[#This Row],[cost]]&gt;Table2[[#This Row],[revenue]],TRUE,FALSE)</f>
        <v>0</v>
      </c>
      <c r="I467" t="str">
        <f>VLOOKUP(Table2[[#This Row],[product_id]],Table3[#All],3,FALSE)</f>
        <v>Three Dots</v>
      </c>
      <c r="J467" t="str">
        <f>VLOOKUP(Table2[[#This Row],[product_id]],Table3[#All],5,FALSE)</f>
        <v>Los Angeles CA</v>
      </c>
    </row>
    <row r="468" spans="1:10" x14ac:dyDescent="0.2">
      <c r="A468" t="s">
        <v>224</v>
      </c>
      <c r="B468" s="1">
        <v>44930</v>
      </c>
      <c r="C468" t="str">
        <f t="shared" si="14"/>
        <v>Wednesday</v>
      </c>
      <c r="D468" s="2">
        <v>0.9243055555555556</v>
      </c>
      <c r="E468" t="str">
        <f t="shared" si="15"/>
        <v>midnight to dawn</v>
      </c>
      <c r="F468" s="7">
        <v>75</v>
      </c>
      <c r="G468" s="7">
        <f>VLOOKUP(Table2[[#This Row],[product_id]],Table3[#All],2,FALSE)</f>
        <v>42</v>
      </c>
      <c r="H468" s="7" t="b">
        <f>IF(Table2[[#This Row],[cost]]&gt;Table2[[#This Row],[revenue]],TRUE,FALSE)</f>
        <v>0</v>
      </c>
      <c r="I468" t="str">
        <f>VLOOKUP(Table2[[#This Row],[product_id]],Table3[#All],3,FALSE)</f>
        <v>Three Dots</v>
      </c>
      <c r="J468" t="str">
        <f>VLOOKUP(Table2[[#This Row],[product_id]],Table3[#All],5,FALSE)</f>
        <v>Los Angeles CA</v>
      </c>
    </row>
    <row r="469" spans="1:10" x14ac:dyDescent="0.2">
      <c r="A469" t="s">
        <v>224</v>
      </c>
      <c r="B469" s="1">
        <v>44839</v>
      </c>
      <c r="C469" t="str">
        <f t="shared" si="14"/>
        <v>Wednesday</v>
      </c>
      <c r="D469" s="2">
        <v>0.10833333333333334</v>
      </c>
      <c r="E469" t="str">
        <f t="shared" si="15"/>
        <v>afternoon to evening</v>
      </c>
      <c r="F469" s="7">
        <v>75</v>
      </c>
      <c r="G469" s="7">
        <f>VLOOKUP(Table2[[#This Row],[product_id]],Table3[#All],2,FALSE)</f>
        <v>42</v>
      </c>
      <c r="H469" s="7" t="b">
        <f>IF(Table2[[#This Row],[cost]]&gt;Table2[[#This Row],[revenue]],TRUE,FALSE)</f>
        <v>0</v>
      </c>
      <c r="I469" t="str">
        <f>VLOOKUP(Table2[[#This Row],[product_id]],Table3[#All],3,FALSE)</f>
        <v>Three Dots</v>
      </c>
      <c r="J469" t="str">
        <f>VLOOKUP(Table2[[#This Row],[product_id]],Table3[#All],5,FALSE)</f>
        <v>Los Angeles CA</v>
      </c>
    </row>
    <row r="470" spans="1:10" x14ac:dyDescent="0.2">
      <c r="A470" t="s">
        <v>224</v>
      </c>
      <c r="B470" s="1">
        <v>44855</v>
      </c>
      <c r="C470" t="str">
        <f t="shared" si="14"/>
        <v>Friday</v>
      </c>
      <c r="D470" s="2">
        <v>0.57361111111111118</v>
      </c>
      <c r="E470" t="str">
        <f t="shared" si="15"/>
        <v>morning to noon</v>
      </c>
      <c r="F470" s="7">
        <v>75</v>
      </c>
      <c r="G470" s="7">
        <f>VLOOKUP(Table2[[#This Row],[product_id]],Table3[#All],2,FALSE)</f>
        <v>42</v>
      </c>
      <c r="H470" s="7" t="b">
        <f>IF(Table2[[#This Row],[cost]]&gt;Table2[[#This Row],[revenue]],TRUE,FALSE)</f>
        <v>0</v>
      </c>
      <c r="I470" t="str">
        <f>VLOOKUP(Table2[[#This Row],[product_id]],Table3[#All],3,FALSE)</f>
        <v>Three Dots</v>
      </c>
      <c r="J470" t="str">
        <f>VLOOKUP(Table2[[#This Row],[product_id]],Table3[#All],5,FALSE)</f>
        <v>Los Angeles CA</v>
      </c>
    </row>
    <row r="471" spans="1:10" x14ac:dyDescent="0.2">
      <c r="A471" t="s">
        <v>224</v>
      </c>
      <c r="B471" s="1">
        <v>45024</v>
      </c>
      <c r="C471" t="str">
        <f t="shared" si="14"/>
        <v>Saturday</v>
      </c>
      <c r="D471" s="2">
        <v>0.46180555555555558</v>
      </c>
      <c r="E471" t="str">
        <f t="shared" si="15"/>
        <v>midnight to dawn</v>
      </c>
      <c r="F471" s="7">
        <v>75</v>
      </c>
      <c r="G471" s="7">
        <f>VLOOKUP(Table2[[#This Row],[product_id]],Table3[#All],2,FALSE)</f>
        <v>42</v>
      </c>
      <c r="H471" s="7" t="b">
        <f>IF(Table2[[#This Row],[cost]]&gt;Table2[[#This Row],[revenue]],TRUE,FALSE)</f>
        <v>0</v>
      </c>
      <c r="I471" t="str">
        <f>VLOOKUP(Table2[[#This Row],[product_id]],Table3[#All],3,FALSE)</f>
        <v>Three Dots</v>
      </c>
      <c r="J471" t="str">
        <f>VLOOKUP(Table2[[#This Row],[product_id]],Table3[#All],5,FALSE)</f>
        <v>Los Angeles CA</v>
      </c>
    </row>
    <row r="472" spans="1:10" x14ac:dyDescent="0.2">
      <c r="A472" t="s">
        <v>225</v>
      </c>
      <c r="B472" s="1">
        <v>45044</v>
      </c>
      <c r="C472" t="str">
        <f t="shared" si="14"/>
        <v>Friday</v>
      </c>
      <c r="D472" s="2">
        <v>0.13263888888888889</v>
      </c>
      <c r="E472" t="str">
        <f t="shared" si="15"/>
        <v>afternoon to evening</v>
      </c>
      <c r="F472" s="7">
        <v>19</v>
      </c>
      <c r="G472" s="7">
        <f>VLOOKUP(Table2[[#This Row],[product_id]],Table3[#All],2,FALSE)</f>
        <v>11</v>
      </c>
      <c r="H472" s="7" t="b">
        <f>IF(Table2[[#This Row],[cost]]&gt;Table2[[#This Row],[revenue]],TRUE,FALSE)</f>
        <v>0</v>
      </c>
      <c r="I472" t="str">
        <f>VLOOKUP(Table2[[#This Row],[product_id]],Table3[#All],3,FALSE)</f>
        <v>BCBGMAXAZRIA</v>
      </c>
      <c r="J472" t="str">
        <f>VLOOKUP(Table2[[#This Row],[product_id]],Table3[#All],5,FALSE)</f>
        <v>Houston TX</v>
      </c>
    </row>
    <row r="473" spans="1:10" x14ac:dyDescent="0.2">
      <c r="A473" t="s">
        <v>225</v>
      </c>
      <c r="B473" s="1">
        <v>45060</v>
      </c>
      <c r="C473" t="str">
        <f t="shared" si="14"/>
        <v>Sunday</v>
      </c>
      <c r="D473" s="2">
        <v>0.54652777777777783</v>
      </c>
      <c r="E473" t="str">
        <f t="shared" si="15"/>
        <v>morning to noon</v>
      </c>
      <c r="F473" s="7">
        <v>19</v>
      </c>
      <c r="G473" s="7">
        <f>VLOOKUP(Table2[[#This Row],[product_id]],Table3[#All],2,FALSE)</f>
        <v>11</v>
      </c>
      <c r="H473" s="7" t="b">
        <f>IF(Table2[[#This Row],[cost]]&gt;Table2[[#This Row],[revenue]],TRUE,FALSE)</f>
        <v>0</v>
      </c>
      <c r="I473" t="str">
        <f>VLOOKUP(Table2[[#This Row],[product_id]],Table3[#All],3,FALSE)</f>
        <v>BCBGMAXAZRIA</v>
      </c>
      <c r="J473" t="str">
        <f>VLOOKUP(Table2[[#This Row],[product_id]],Table3[#All],5,FALSE)</f>
        <v>Houston TX</v>
      </c>
    </row>
    <row r="474" spans="1:10" x14ac:dyDescent="0.2">
      <c r="A474" t="s">
        <v>225</v>
      </c>
      <c r="B474" s="1">
        <v>43830</v>
      </c>
      <c r="C474" t="str">
        <f t="shared" si="14"/>
        <v>Tuesday</v>
      </c>
      <c r="D474" s="2">
        <v>0.35416666666666669</v>
      </c>
      <c r="E474" t="str">
        <f t="shared" si="15"/>
        <v>midnight to dawn</v>
      </c>
      <c r="F474" s="7">
        <v>19</v>
      </c>
      <c r="G474" s="7">
        <f>VLOOKUP(Table2[[#This Row],[product_id]],Table3[#All],2,FALSE)</f>
        <v>11</v>
      </c>
      <c r="H474" s="7" t="b">
        <f>IF(Table2[[#This Row],[cost]]&gt;Table2[[#This Row],[revenue]],TRUE,FALSE)</f>
        <v>0</v>
      </c>
      <c r="I474" t="str">
        <f>VLOOKUP(Table2[[#This Row],[product_id]],Table3[#All],3,FALSE)</f>
        <v>BCBGMAXAZRIA</v>
      </c>
      <c r="J474" t="str">
        <f>VLOOKUP(Table2[[#This Row],[product_id]],Table3[#All],5,FALSE)</f>
        <v>Houston TX</v>
      </c>
    </row>
    <row r="475" spans="1:10" x14ac:dyDescent="0.2">
      <c r="A475" t="s">
        <v>225</v>
      </c>
      <c r="B475" s="1">
        <v>43766</v>
      </c>
      <c r="C475" t="str">
        <f t="shared" si="14"/>
        <v>Monday</v>
      </c>
      <c r="D475" s="2">
        <v>7.4305555555555555E-2</v>
      </c>
      <c r="E475" t="str">
        <f t="shared" si="15"/>
        <v>midnight to dawn</v>
      </c>
      <c r="F475" s="7">
        <v>19</v>
      </c>
      <c r="G475" s="7">
        <f>VLOOKUP(Table2[[#This Row],[product_id]],Table3[#All],2,FALSE)</f>
        <v>11</v>
      </c>
      <c r="H475" s="7" t="b">
        <f>IF(Table2[[#This Row],[cost]]&gt;Table2[[#This Row],[revenue]],TRUE,FALSE)</f>
        <v>0</v>
      </c>
      <c r="I475" t="str">
        <f>VLOOKUP(Table2[[#This Row],[product_id]],Table3[#All],3,FALSE)</f>
        <v>BCBGMAXAZRIA</v>
      </c>
      <c r="J475" t="str">
        <f>VLOOKUP(Table2[[#This Row],[product_id]],Table3[#All],5,FALSE)</f>
        <v>Houston TX</v>
      </c>
    </row>
    <row r="476" spans="1:10" x14ac:dyDescent="0.2">
      <c r="A476" t="s">
        <v>225</v>
      </c>
      <c r="B476" s="1">
        <v>44034</v>
      </c>
      <c r="C476" t="str">
        <f t="shared" si="14"/>
        <v>Wednesday</v>
      </c>
      <c r="D476" s="2">
        <v>0.15555555555555556</v>
      </c>
      <c r="E476" t="str">
        <f t="shared" si="15"/>
        <v>afternoon to evening</v>
      </c>
      <c r="F476" s="7">
        <v>19</v>
      </c>
      <c r="G476" s="7">
        <f>VLOOKUP(Table2[[#This Row],[product_id]],Table3[#All],2,FALSE)</f>
        <v>11</v>
      </c>
      <c r="H476" s="7" t="b">
        <f>IF(Table2[[#This Row],[cost]]&gt;Table2[[#This Row],[revenue]],TRUE,FALSE)</f>
        <v>0</v>
      </c>
      <c r="I476" t="str">
        <f>VLOOKUP(Table2[[#This Row],[product_id]],Table3[#All],3,FALSE)</f>
        <v>BCBGMAXAZRIA</v>
      </c>
      <c r="J476" t="str">
        <f>VLOOKUP(Table2[[#This Row],[product_id]],Table3[#All],5,FALSE)</f>
        <v>Houston TX</v>
      </c>
    </row>
    <row r="477" spans="1:10" x14ac:dyDescent="0.2">
      <c r="A477" t="s">
        <v>225</v>
      </c>
      <c r="B477" s="1">
        <v>44778</v>
      </c>
      <c r="C477" t="str">
        <f t="shared" si="14"/>
        <v>Friday</v>
      </c>
      <c r="D477" s="2">
        <v>0.62152777777777779</v>
      </c>
      <c r="E477" t="str">
        <f t="shared" si="15"/>
        <v>night to midnight</v>
      </c>
      <c r="F477" s="7">
        <v>19</v>
      </c>
      <c r="G477" s="7">
        <f>VLOOKUP(Table2[[#This Row],[product_id]],Table3[#All],2,FALSE)</f>
        <v>11</v>
      </c>
      <c r="H477" s="7" t="b">
        <f>IF(Table2[[#This Row],[cost]]&gt;Table2[[#This Row],[revenue]],TRUE,FALSE)</f>
        <v>0</v>
      </c>
      <c r="I477" t="str">
        <f>VLOOKUP(Table2[[#This Row],[product_id]],Table3[#All],3,FALSE)</f>
        <v>BCBGMAXAZRIA</v>
      </c>
      <c r="J477" t="str">
        <f>VLOOKUP(Table2[[#This Row],[product_id]],Table3[#All],5,FALSE)</f>
        <v>Houston TX</v>
      </c>
    </row>
    <row r="478" spans="1:10" x14ac:dyDescent="0.2">
      <c r="A478" t="s">
        <v>226</v>
      </c>
      <c r="B478" s="1">
        <v>44976</v>
      </c>
      <c r="C478" t="str">
        <f t="shared" si="14"/>
        <v>Sunday</v>
      </c>
      <c r="D478" s="2">
        <v>0.91319444444444453</v>
      </c>
      <c r="E478" t="str">
        <f t="shared" si="15"/>
        <v>night to midnight</v>
      </c>
      <c r="F478" s="7">
        <v>69</v>
      </c>
      <c r="G478" s="7">
        <f>VLOOKUP(Table2[[#This Row],[product_id]],Table3[#All],2,FALSE)</f>
        <v>39</v>
      </c>
      <c r="H478" s="7" t="b">
        <f>IF(Table2[[#This Row],[cost]]&gt;Table2[[#This Row],[revenue]],TRUE,FALSE)</f>
        <v>0</v>
      </c>
      <c r="I478" t="str">
        <f>VLOOKUP(Table2[[#This Row],[product_id]],Table3[#All],3,FALSE)</f>
        <v>Calvin Klein</v>
      </c>
      <c r="J478" t="str">
        <f>VLOOKUP(Table2[[#This Row],[product_id]],Table3[#All],5,FALSE)</f>
        <v>Houston TX</v>
      </c>
    </row>
    <row r="479" spans="1:10" x14ac:dyDescent="0.2">
      <c r="A479" t="s">
        <v>226</v>
      </c>
      <c r="B479" s="1">
        <v>44601</v>
      </c>
      <c r="C479" t="str">
        <f t="shared" si="14"/>
        <v>Wednesday</v>
      </c>
      <c r="D479" s="2">
        <v>0.93958333333333333</v>
      </c>
      <c r="E479" t="str">
        <f t="shared" si="15"/>
        <v>morning to noon</v>
      </c>
      <c r="F479" s="7">
        <v>69</v>
      </c>
      <c r="G479" s="7">
        <f>VLOOKUP(Table2[[#This Row],[product_id]],Table3[#All],2,FALSE)</f>
        <v>39</v>
      </c>
      <c r="H479" s="7" t="b">
        <f>IF(Table2[[#This Row],[cost]]&gt;Table2[[#This Row],[revenue]],TRUE,FALSE)</f>
        <v>0</v>
      </c>
      <c r="I479" t="str">
        <f>VLOOKUP(Table2[[#This Row],[product_id]],Table3[#All],3,FALSE)</f>
        <v>Calvin Klein</v>
      </c>
      <c r="J479" t="str">
        <f>VLOOKUP(Table2[[#This Row],[product_id]],Table3[#All],5,FALSE)</f>
        <v>Houston TX</v>
      </c>
    </row>
    <row r="480" spans="1:10" x14ac:dyDescent="0.2">
      <c r="A480" t="s">
        <v>226</v>
      </c>
      <c r="B480" s="1">
        <v>45071</v>
      </c>
      <c r="C480" t="str">
        <f t="shared" si="14"/>
        <v>Thursday</v>
      </c>
      <c r="D480" s="2">
        <v>0.30833333333333335</v>
      </c>
      <c r="E480" t="str">
        <f t="shared" si="15"/>
        <v>night to midnight</v>
      </c>
      <c r="F480" s="7">
        <v>69</v>
      </c>
      <c r="G480" s="7">
        <f>VLOOKUP(Table2[[#This Row],[product_id]],Table3[#All],2,FALSE)</f>
        <v>39</v>
      </c>
      <c r="H480" s="7" t="b">
        <f>IF(Table2[[#This Row],[cost]]&gt;Table2[[#This Row],[revenue]],TRUE,FALSE)</f>
        <v>0</v>
      </c>
      <c r="I480" t="str">
        <f>VLOOKUP(Table2[[#This Row],[product_id]],Table3[#All],3,FALSE)</f>
        <v>Calvin Klein</v>
      </c>
      <c r="J480" t="str">
        <f>VLOOKUP(Table2[[#This Row],[product_id]],Table3[#All],5,FALSE)</f>
        <v>Houston TX</v>
      </c>
    </row>
    <row r="481" spans="1:10" x14ac:dyDescent="0.2">
      <c r="A481" t="s">
        <v>226</v>
      </c>
      <c r="B481" s="1">
        <v>44855</v>
      </c>
      <c r="C481" t="str">
        <f t="shared" si="14"/>
        <v>Friday</v>
      </c>
      <c r="D481" s="2">
        <v>0.9458333333333333</v>
      </c>
      <c r="E481" t="str">
        <f t="shared" si="15"/>
        <v>midnight to dawn</v>
      </c>
      <c r="F481" s="7">
        <v>69</v>
      </c>
      <c r="G481" s="7">
        <f>VLOOKUP(Table2[[#This Row],[product_id]],Table3[#All],2,FALSE)</f>
        <v>39</v>
      </c>
      <c r="H481" s="7" t="b">
        <f>IF(Table2[[#This Row],[cost]]&gt;Table2[[#This Row],[revenue]],TRUE,FALSE)</f>
        <v>0</v>
      </c>
      <c r="I481" t="str">
        <f>VLOOKUP(Table2[[#This Row],[product_id]],Table3[#All],3,FALSE)</f>
        <v>Calvin Klein</v>
      </c>
      <c r="J481" t="str">
        <f>VLOOKUP(Table2[[#This Row],[product_id]],Table3[#All],5,FALSE)</f>
        <v>Houston TX</v>
      </c>
    </row>
    <row r="482" spans="1:10" x14ac:dyDescent="0.2">
      <c r="A482" t="s">
        <v>226</v>
      </c>
      <c r="B482" s="1">
        <v>44977</v>
      </c>
      <c r="C482" t="str">
        <f t="shared" si="14"/>
        <v>Monday</v>
      </c>
      <c r="D482" s="2">
        <v>0.16805555555555554</v>
      </c>
      <c r="E482" t="str">
        <f t="shared" si="15"/>
        <v>morning to noon</v>
      </c>
      <c r="F482" s="7">
        <v>69</v>
      </c>
      <c r="G482" s="7">
        <f>VLOOKUP(Table2[[#This Row],[product_id]],Table3[#All],2,FALSE)</f>
        <v>39</v>
      </c>
      <c r="H482" s="7" t="b">
        <f>IF(Table2[[#This Row],[cost]]&gt;Table2[[#This Row],[revenue]],TRUE,FALSE)</f>
        <v>0</v>
      </c>
      <c r="I482" t="str">
        <f>VLOOKUP(Table2[[#This Row],[product_id]],Table3[#All],3,FALSE)</f>
        <v>Calvin Klein</v>
      </c>
      <c r="J482" t="str">
        <f>VLOOKUP(Table2[[#This Row],[product_id]],Table3[#All],5,FALSE)</f>
        <v>Houston TX</v>
      </c>
    </row>
    <row r="483" spans="1:10" x14ac:dyDescent="0.2">
      <c r="A483" t="s">
        <v>227</v>
      </c>
      <c r="B483" s="1">
        <v>44289</v>
      </c>
      <c r="C483" t="str">
        <f t="shared" si="14"/>
        <v>Saturday</v>
      </c>
      <c r="D483" s="2">
        <v>0.30902777777777779</v>
      </c>
      <c r="E483" t="str">
        <f t="shared" si="15"/>
        <v>night to midnight</v>
      </c>
      <c r="F483" s="7">
        <v>69</v>
      </c>
      <c r="G483" s="7">
        <f>VLOOKUP(Table2[[#This Row],[product_id]],Table3[#All],2,FALSE)</f>
        <v>39</v>
      </c>
      <c r="H483" s="7" t="b">
        <f>IF(Table2[[#This Row],[cost]]&gt;Table2[[#This Row],[revenue]],TRUE,FALSE)</f>
        <v>0</v>
      </c>
      <c r="I483" t="str">
        <f>VLOOKUP(Table2[[#This Row],[product_id]],Table3[#All],3,FALSE)</f>
        <v>BCBGeneration</v>
      </c>
      <c r="J483" t="str">
        <f>VLOOKUP(Table2[[#This Row],[product_id]],Table3[#All],5,FALSE)</f>
        <v>Mobile AL</v>
      </c>
    </row>
    <row r="484" spans="1:10" x14ac:dyDescent="0.2">
      <c r="A484" t="s">
        <v>227</v>
      </c>
      <c r="B484" s="1">
        <v>44942</v>
      </c>
      <c r="C484" t="str">
        <f t="shared" si="14"/>
        <v>Monday</v>
      </c>
      <c r="D484" s="2">
        <v>0.9770833333333333</v>
      </c>
      <c r="E484" t="str">
        <f t="shared" si="15"/>
        <v>midnight to dawn</v>
      </c>
      <c r="F484" s="7">
        <v>69</v>
      </c>
      <c r="G484" s="7">
        <f>VLOOKUP(Table2[[#This Row],[product_id]],Table3[#All],2,FALSE)</f>
        <v>39</v>
      </c>
      <c r="H484" s="7" t="b">
        <f>IF(Table2[[#This Row],[cost]]&gt;Table2[[#This Row],[revenue]],TRUE,FALSE)</f>
        <v>0</v>
      </c>
      <c r="I484" t="str">
        <f>VLOOKUP(Table2[[#This Row],[product_id]],Table3[#All],3,FALSE)</f>
        <v>BCBGeneration</v>
      </c>
      <c r="J484" t="str">
        <f>VLOOKUP(Table2[[#This Row],[product_id]],Table3[#All],5,FALSE)</f>
        <v>Mobile AL</v>
      </c>
    </row>
    <row r="485" spans="1:10" x14ac:dyDescent="0.2">
      <c r="A485" t="s">
        <v>227</v>
      </c>
      <c r="B485" s="1">
        <v>44301</v>
      </c>
      <c r="C485" t="str">
        <f t="shared" si="14"/>
        <v>Thursday</v>
      </c>
      <c r="D485" s="2">
        <v>2.7777777777777776E-2</v>
      </c>
      <c r="E485" t="str">
        <f t="shared" si="15"/>
        <v>morning to noon</v>
      </c>
      <c r="F485" s="7">
        <v>69</v>
      </c>
      <c r="G485" s="7">
        <f>VLOOKUP(Table2[[#This Row],[product_id]],Table3[#All],2,FALSE)</f>
        <v>39</v>
      </c>
      <c r="H485" s="7" t="b">
        <f>IF(Table2[[#This Row],[cost]]&gt;Table2[[#This Row],[revenue]],TRUE,FALSE)</f>
        <v>0</v>
      </c>
      <c r="I485" t="str">
        <f>VLOOKUP(Table2[[#This Row],[product_id]],Table3[#All],3,FALSE)</f>
        <v>BCBGeneration</v>
      </c>
      <c r="J485" t="str">
        <f>VLOOKUP(Table2[[#This Row],[product_id]],Table3[#All],5,FALSE)</f>
        <v>Mobile AL</v>
      </c>
    </row>
    <row r="486" spans="1:10" x14ac:dyDescent="0.2">
      <c r="A486" t="s">
        <v>227</v>
      </c>
      <c r="B486" s="1">
        <v>44745</v>
      </c>
      <c r="C486" t="str">
        <f t="shared" si="14"/>
        <v>Sunday</v>
      </c>
      <c r="D486" s="2">
        <v>0.52430555555555558</v>
      </c>
      <c r="E486" t="str">
        <f t="shared" si="15"/>
        <v>afternoon to evening</v>
      </c>
      <c r="F486" s="7">
        <v>69</v>
      </c>
      <c r="G486" s="7">
        <f>VLOOKUP(Table2[[#This Row],[product_id]],Table3[#All],2,FALSE)</f>
        <v>39</v>
      </c>
      <c r="H486" s="7" t="b">
        <f>IF(Table2[[#This Row],[cost]]&gt;Table2[[#This Row],[revenue]],TRUE,FALSE)</f>
        <v>0</v>
      </c>
      <c r="I486" t="str">
        <f>VLOOKUP(Table2[[#This Row],[product_id]],Table3[#All],3,FALSE)</f>
        <v>BCBGeneration</v>
      </c>
      <c r="J486" t="str">
        <f>VLOOKUP(Table2[[#This Row],[product_id]],Table3[#All],5,FALSE)</f>
        <v>Mobile AL</v>
      </c>
    </row>
    <row r="487" spans="1:10" x14ac:dyDescent="0.2">
      <c r="A487" t="s">
        <v>227</v>
      </c>
      <c r="B487" s="1">
        <v>45063</v>
      </c>
      <c r="C487" t="str">
        <f t="shared" si="14"/>
        <v>Wednesday</v>
      </c>
      <c r="D487" s="2">
        <v>0.55694444444444446</v>
      </c>
      <c r="E487" t="str">
        <f t="shared" si="15"/>
        <v>afternoon to evening</v>
      </c>
      <c r="F487" s="7">
        <v>69</v>
      </c>
      <c r="G487" s="7">
        <f>VLOOKUP(Table2[[#This Row],[product_id]],Table3[#All],2,FALSE)</f>
        <v>39</v>
      </c>
      <c r="H487" s="7" t="b">
        <f>IF(Table2[[#This Row],[cost]]&gt;Table2[[#This Row],[revenue]],TRUE,FALSE)</f>
        <v>0</v>
      </c>
      <c r="I487" t="str">
        <f>VLOOKUP(Table2[[#This Row],[product_id]],Table3[#All],3,FALSE)</f>
        <v>BCBGeneration</v>
      </c>
      <c r="J487" t="str">
        <f>VLOOKUP(Table2[[#This Row],[product_id]],Table3[#All],5,FALSE)</f>
        <v>Mobile AL</v>
      </c>
    </row>
    <row r="488" spans="1:10" x14ac:dyDescent="0.2">
      <c r="A488" t="s">
        <v>227</v>
      </c>
      <c r="B488" s="1">
        <v>44334</v>
      </c>
      <c r="C488" t="str">
        <f t="shared" si="14"/>
        <v>Tuesday</v>
      </c>
      <c r="D488" s="2">
        <v>0.62986111111111109</v>
      </c>
      <c r="E488" t="str">
        <f t="shared" si="15"/>
        <v>afternoon to evening</v>
      </c>
      <c r="F488" s="7">
        <v>69</v>
      </c>
      <c r="G488" s="7">
        <f>VLOOKUP(Table2[[#This Row],[product_id]],Table3[#All],2,FALSE)</f>
        <v>39</v>
      </c>
      <c r="H488" s="7" t="b">
        <f>IF(Table2[[#This Row],[cost]]&gt;Table2[[#This Row],[revenue]],TRUE,FALSE)</f>
        <v>0</v>
      </c>
      <c r="I488" t="str">
        <f>VLOOKUP(Table2[[#This Row],[product_id]],Table3[#All],3,FALSE)</f>
        <v>BCBGeneration</v>
      </c>
      <c r="J488" t="str">
        <f>VLOOKUP(Table2[[#This Row],[product_id]],Table3[#All],5,FALSE)</f>
        <v>Mobile AL</v>
      </c>
    </row>
    <row r="489" spans="1:10" x14ac:dyDescent="0.2">
      <c r="A489" t="s">
        <v>227</v>
      </c>
      <c r="B489" s="1">
        <v>44994</v>
      </c>
      <c r="C489" t="str">
        <f t="shared" si="14"/>
        <v>Thursday</v>
      </c>
      <c r="D489" s="2">
        <v>0.54305555555555551</v>
      </c>
      <c r="E489" t="str">
        <f t="shared" si="15"/>
        <v>morning to noon</v>
      </c>
      <c r="F489" s="7">
        <v>69</v>
      </c>
      <c r="G489" s="7">
        <f>VLOOKUP(Table2[[#This Row],[product_id]],Table3[#All],2,FALSE)</f>
        <v>39</v>
      </c>
      <c r="H489" s="7" t="b">
        <f>IF(Table2[[#This Row],[cost]]&gt;Table2[[#This Row],[revenue]],TRUE,FALSE)</f>
        <v>0</v>
      </c>
      <c r="I489" t="str">
        <f>VLOOKUP(Table2[[#This Row],[product_id]],Table3[#All],3,FALSE)</f>
        <v>BCBGeneration</v>
      </c>
      <c r="J489" t="str">
        <f>VLOOKUP(Table2[[#This Row],[product_id]],Table3[#All],5,FALSE)</f>
        <v>Mobile AL</v>
      </c>
    </row>
    <row r="490" spans="1:10" x14ac:dyDescent="0.2">
      <c r="A490" t="s">
        <v>227</v>
      </c>
      <c r="B490" s="1">
        <v>44241</v>
      </c>
      <c r="C490" t="str">
        <f t="shared" si="14"/>
        <v>Sunday</v>
      </c>
      <c r="D490" s="2">
        <v>0.48958333333333331</v>
      </c>
      <c r="E490" t="str">
        <f t="shared" si="15"/>
        <v>morning to noon</v>
      </c>
      <c r="F490" s="7">
        <v>69</v>
      </c>
      <c r="G490" s="7">
        <f>VLOOKUP(Table2[[#This Row],[product_id]],Table3[#All],2,FALSE)</f>
        <v>39</v>
      </c>
      <c r="H490" s="7" t="b">
        <f>IF(Table2[[#This Row],[cost]]&gt;Table2[[#This Row],[revenue]],TRUE,FALSE)</f>
        <v>0</v>
      </c>
      <c r="I490" t="str">
        <f>VLOOKUP(Table2[[#This Row],[product_id]],Table3[#All],3,FALSE)</f>
        <v>BCBGeneration</v>
      </c>
      <c r="J490" t="str">
        <f>VLOOKUP(Table2[[#This Row],[product_id]],Table3[#All],5,FALSE)</f>
        <v>Mobile AL</v>
      </c>
    </row>
    <row r="491" spans="1:10" x14ac:dyDescent="0.2">
      <c r="A491" t="s">
        <v>227</v>
      </c>
      <c r="B491" s="1">
        <v>45082</v>
      </c>
      <c r="C491" t="str">
        <f t="shared" si="14"/>
        <v>Monday</v>
      </c>
      <c r="D491" s="2">
        <v>0.25972222222222224</v>
      </c>
      <c r="E491" t="str">
        <f t="shared" si="15"/>
        <v>morning to noon</v>
      </c>
      <c r="F491" s="7">
        <v>69</v>
      </c>
      <c r="G491" s="7">
        <f>VLOOKUP(Table2[[#This Row],[product_id]],Table3[#All],2,FALSE)</f>
        <v>39</v>
      </c>
      <c r="H491" s="7" t="b">
        <f>IF(Table2[[#This Row],[cost]]&gt;Table2[[#This Row],[revenue]],TRUE,FALSE)</f>
        <v>0</v>
      </c>
      <c r="I491" t="str">
        <f>VLOOKUP(Table2[[#This Row],[product_id]],Table3[#All],3,FALSE)</f>
        <v>BCBGeneration</v>
      </c>
      <c r="J491" t="str">
        <f>VLOOKUP(Table2[[#This Row],[product_id]],Table3[#All],5,FALSE)</f>
        <v>Mobile AL</v>
      </c>
    </row>
    <row r="492" spans="1:10" x14ac:dyDescent="0.2">
      <c r="A492" t="s">
        <v>228</v>
      </c>
      <c r="B492" s="1">
        <v>45101</v>
      </c>
      <c r="C492" t="str">
        <f t="shared" si="14"/>
        <v>Saturday</v>
      </c>
      <c r="D492" s="2">
        <v>0.52569444444444446</v>
      </c>
      <c r="E492" t="str">
        <f t="shared" si="15"/>
        <v>afternoon to evening</v>
      </c>
      <c r="F492" s="7">
        <v>59</v>
      </c>
      <c r="G492" s="7">
        <f>VLOOKUP(Table2[[#This Row],[product_id]],Table3[#All],2,FALSE)</f>
        <v>33</v>
      </c>
      <c r="H492" s="7" t="b">
        <f>IF(Table2[[#This Row],[cost]]&gt;Table2[[#This Row],[revenue]],TRUE,FALSE)</f>
        <v>0</v>
      </c>
      <c r="I492" t="str">
        <f>VLOOKUP(Table2[[#This Row],[product_id]],Table3[#All],3,FALSE)</f>
        <v>Lucky Brand</v>
      </c>
      <c r="J492" t="str">
        <f>VLOOKUP(Table2[[#This Row],[product_id]],Table3[#All],5,FALSE)</f>
        <v>New Orleans LA</v>
      </c>
    </row>
    <row r="493" spans="1:10" x14ac:dyDescent="0.2">
      <c r="A493" t="s">
        <v>228</v>
      </c>
      <c r="B493" s="1">
        <v>44875</v>
      </c>
      <c r="C493" t="str">
        <f t="shared" si="14"/>
        <v>Thursday</v>
      </c>
      <c r="D493" s="2">
        <v>0.74236111111111114</v>
      </c>
      <c r="E493" t="str">
        <f t="shared" si="15"/>
        <v>afternoon to evening</v>
      </c>
      <c r="F493" s="7">
        <v>59</v>
      </c>
      <c r="G493" s="7">
        <f>VLOOKUP(Table2[[#This Row],[product_id]],Table3[#All],2,FALSE)</f>
        <v>33</v>
      </c>
      <c r="H493" s="7" t="b">
        <f>IF(Table2[[#This Row],[cost]]&gt;Table2[[#This Row],[revenue]],TRUE,FALSE)</f>
        <v>0</v>
      </c>
      <c r="I493" t="str">
        <f>VLOOKUP(Table2[[#This Row],[product_id]],Table3[#All],3,FALSE)</f>
        <v>Lucky Brand</v>
      </c>
      <c r="J493" t="str">
        <f>VLOOKUP(Table2[[#This Row],[product_id]],Table3[#All],5,FALSE)</f>
        <v>New Orleans LA</v>
      </c>
    </row>
    <row r="494" spans="1:10" x14ac:dyDescent="0.2">
      <c r="A494" t="s">
        <v>228</v>
      </c>
      <c r="B494" s="1">
        <v>44607</v>
      </c>
      <c r="C494" t="str">
        <f t="shared" si="14"/>
        <v>Tuesday</v>
      </c>
      <c r="D494" s="2">
        <v>0.62291666666666667</v>
      </c>
      <c r="E494" t="str">
        <f t="shared" si="15"/>
        <v>morning to noon</v>
      </c>
      <c r="F494" s="7">
        <v>59</v>
      </c>
      <c r="G494" s="7">
        <f>VLOOKUP(Table2[[#This Row],[product_id]],Table3[#All],2,FALSE)</f>
        <v>33</v>
      </c>
      <c r="H494" s="7" t="b">
        <f>IF(Table2[[#This Row],[cost]]&gt;Table2[[#This Row],[revenue]],TRUE,FALSE)</f>
        <v>0</v>
      </c>
      <c r="I494" t="str">
        <f>VLOOKUP(Table2[[#This Row],[product_id]],Table3[#All],3,FALSE)</f>
        <v>Lucky Brand</v>
      </c>
      <c r="J494" t="str">
        <f>VLOOKUP(Table2[[#This Row],[product_id]],Table3[#All],5,FALSE)</f>
        <v>New Orleans LA</v>
      </c>
    </row>
    <row r="495" spans="1:10" x14ac:dyDescent="0.2">
      <c r="A495" t="s">
        <v>228</v>
      </c>
      <c r="B495" s="1">
        <v>44030</v>
      </c>
      <c r="C495" t="str">
        <f t="shared" si="14"/>
        <v>Saturday</v>
      </c>
      <c r="D495" s="2">
        <v>0.3923611111111111</v>
      </c>
      <c r="E495" t="str">
        <f t="shared" si="15"/>
        <v>afternoon to evening</v>
      </c>
      <c r="F495" s="7">
        <v>59</v>
      </c>
      <c r="G495" s="7">
        <f>VLOOKUP(Table2[[#This Row],[product_id]],Table3[#All],2,FALSE)</f>
        <v>33</v>
      </c>
      <c r="H495" s="7" t="b">
        <f>IF(Table2[[#This Row],[cost]]&gt;Table2[[#This Row],[revenue]],TRUE,FALSE)</f>
        <v>0</v>
      </c>
      <c r="I495" t="str">
        <f>VLOOKUP(Table2[[#This Row],[product_id]],Table3[#All],3,FALSE)</f>
        <v>Lucky Brand</v>
      </c>
      <c r="J495" t="str">
        <f>VLOOKUP(Table2[[#This Row],[product_id]],Table3[#All],5,FALSE)</f>
        <v>New Orleans LA</v>
      </c>
    </row>
    <row r="496" spans="1:10" x14ac:dyDescent="0.2">
      <c r="A496" t="s">
        <v>228</v>
      </c>
      <c r="B496" s="1">
        <v>45061</v>
      </c>
      <c r="C496" t="str">
        <f t="shared" si="14"/>
        <v>Monday</v>
      </c>
      <c r="D496" s="2">
        <v>0.56527777777777777</v>
      </c>
      <c r="E496" t="str">
        <f t="shared" si="15"/>
        <v>midnight to dawn</v>
      </c>
      <c r="F496" s="7">
        <v>59</v>
      </c>
      <c r="G496" s="7">
        <f>VLOOKUP(Table2[[#This Row],[product_id]],Table3[#All],2,FALSE)</f>
        <v>33</v>
      </c>
      <c r="H496" s="7" t="b">
        <f>IF(Table2[[#This Row],[cost]]&gt;Table2[[#This Row],[revenue]],TRUE,FALSE)</f>
        <v>0</v>
      </c>
      <c r="I496" t="str">
        <f>VLOOKUP(Table2[[#This Row],[product_id]],Table3[#All],3,FALSE)</f>
        <v>Lucky Brand</v>
      </c>
      <c r="J496" t="str">
        <f>VLOOKUP(Table2[[#This Row],[product_id]],Table3[#All],5,FALSE)</f>
        <v>New Orleans LA</v>
      </c>
    </row>
    <row r="497" spans="1:10" x14ac:dyDescent="0.2">
      <c r="A497" t="s">
        <v>229</v>
      </c>
      <c r="B497" s="1">
        <v>44486</v>
      </c>
      <c r="C497" t="str">
        <f t="shared" si="14"/>
        <v>Sunday</v>
      </c>
      <c r="D497" s="2">
        <v>0.22500000000000001</v>
      </c>
      <c r="E497" t="str">
        <f t="shared" si="15"/>
        <v>morning to noon</v>
      </c>
      <c r="F497" s="7">
        <v>59</v>
      </c>
      <c r="G497" s="7">
        <f>VLOOKUP(Table2[[#This Row],[product_id]],Table3[#All],2,FALSE)</f>
        <v>35</v>
      </c>
      <c r="H497" s="7" t="b">
        <f>IF(Table2[[#This Row],[cost]]&gt;Table2[[#This Row],[revenue]],TRUE,FALSE)</f>
        <v>0</v>
      </c>
      <c r="I497" t="str">
        <f>VLOOKUP(Table2[[#This Row],[product_id]],Table3[#All],3,FALSE)</f>
        <v>Calvin Klein</v>
      </c>
      <c r="J497" t="str">
        <f>VLOOKUP(Table2[[#This Row],[product_id]],Table3[#All],5,FALSE)</f>
        <v>Houston TX</v>
      </c>
    </row>
    <row r="498" spans="1:10" x14ac:dyDescent="0.2">
      <c r="A498" t="s">
        <v>229</v>
      </c>
      <c r="B498" s="1">
        <v>45089</v>
      </c>
      <c r="C498" t="str">
        <f t="shared" si="14"/>
        <v>Monday</v>
      </c>
      <c r="D498" s="2">
        <v>0.49236111111111108</v>
      </c>
      <c r="E498" t="str">
        <f t="shared" si="15"/>
        <v>afternoon to evening</v>
      </c>
      <c r="F498" s="7">
        <v>59</v>
      </c>
      <c r="G498" s="7">
        <f>VLOOKUP(Table2[[#This Row],[product_id]],Table3[#All],2,FALSE)</f>
        <v>35</v>
      </c>
      <c r="H498" s="7" t="b">
        <f>IF(Table2[[#This Row],[cost]]&gt;Table2[[#This Row],[revenue]],TRUE,FALSE)</f>
        <v>0</v>
      </c>
      <c r="I498" t="str">
        <f>VLOOKUP(Table2[[#This Row],[product_id]],Table3[#All],3,FALSE)</f>
        <v>Calvin Klein</v>
      </c>
      <c r="J498" t="str">
        <f>VLOOKUP(Table2[[#This Row],[product_id]],Table3[#All],5,FALSE)</f>
        <v>Houston TX</v>
      </c>
    </row>
    <row r="499" spans="1:10" x14ac:dyDescent="0.2">
      <c r="A499" t="s">
        <v>229</v>
      </c>
      <c r="B499" s="1">
        <v>44966</v>
      </c>
      <c r="C499" t="str">
        <f t="shared" si="14"/>
        <v>Thursday</v>
      </c>
      <c r="D499" s="2">
        <v>0.64374999999999993</v>
      </c>
      <c r="E499" t="str">
        <f t="shared" si="15"/>
        <v>midnight to dawn</v>
      </c>
      <c r="F499" s="7">
        <v>59</v>
      </c>
      <c r="G499" s="7">
        <f>VLOOKUP(Table2[[#This Row],[product_id]],Table3[#All],2,FALSE)</f>
        <v>35</v>
      </c>
      <c r="H499" s="7" t="b">
        <f>IF(Table2[[#This Row],[cost]]&gt;Table2[[#This Row],[revenue]],TRUE,FALSE)</f>
        <v>0</v>
      </c>
      <c r="I499" t="str">
        <f>VLOOKUP(Table2[[#This Row],[product_id]],Table3[#All],3,FALSE)</f>
        <v>Calvin Klein</v>
      </c>
      <c r="J499" t="str">
        <f>VLOOKUP(Table2[[#This Row],[product_id]],Table3[#All],5,FALSE)</f>
        <v>Houston TX</v>
      </c>
    </row>
    <row r="500" spans="1:10" x14ac:dyDescent="0.2">
      <c r="A500" t="s">
        <v>229</v>
      </c>
      <c r="B500" s="1">
        <v>44376</v>
      </c>
      <c r="C500" t="str">
        <f t="shared" si="14"/>
        <v>Tuesday</v>
      </c>
      <c r="D500" s="2">
        <v>0.16388888888888889</v>
      </c>
      <c r="E500" t="str">
        <f t="shared" si="15"/>
        <v>afternoon to evening</v>
      </c>
      <c r="F500" s="7">
        <v>59</v>
      </c>
      <c r="G500" s="7">
        <f>VLOOKUP(Table2[[#This Row],[product_id]],Table3[#All],2,FALSE)</f>
        <v>35</v>
      </c>
      <c r="H500" s="7" t="b">
        <f>IF(Table2[[#This Row],[cost]]&gt;Table2[[#This Row],[revenue]],TRUE,FALSE)</f>
        <v>0</v>
      </c>
      <c r="I500" t="str">
        <f>VLOOKUP(Table2[[#This Row],[product_id]],Table3[#All],3,FALSE)</f>
        <v>Calvin Klein</v>
      </c>
      <c r="J500" t="str">
        <f>VLOOKUP(Table2[[#This Row],[product_id]],Table3[#All],5,FALSE)</f>
        <v>Houston TX</v>
      </c>
    </row>
    <row r="501" spans="1:10" x14ac:dyDescent="0.2">
      <c r="A501" t="s">
        <v>229</v>
      </c>
      <c r="B501" s="1">
        <v>44229</v>
      </c>
      <c r="C501" t="str">
        <f t="shared" si="14"/>
        <v>Tuesday</v>
      </c>
      <c r="D501" s="2">
        <v>0.68680555555555556</v>
      </c>
      <c r="E501" t="str">
        <f t="shared" si="15"/>
        <v>morning to noon</v>
      </c>
      <c r="F501" s="7">
        <v>59</v>
      </c>
      <c r="G501" s="7">
        <f>VLOOKUP(Table2[[#This Row],[product_id]],Table3[#All],2,FALSE)</f>
        <v>35</v>
      </c>
      <c r="H501" s="7" t="b">
        <f>IF(Table2[[#This Row],[cost]]&gt;Table2[[#This Row],[revenue]],TRUE,FALSE)</f>
        <v>0</v>
      </c>
      <c r="I501" t="str">
        <f>VLOOKUP(Table2[[#This Row],[product_id]],Table3[#All],3,FALSE)</f>
        <v>Calvin Klein</v>
      </c>
      <c r="J501" t="str">
        <f>VLOOKUP(Table2[[#This Row],[product_id]],Table3[#All],5,FALSE)</f>
        <v>Houston TX</v>
      </c>
    </row>
    <row r="502" spans="1:10" x14ac:dyDescent="0.2">
      <c r="A502" t="s">
        <v>230</v>
      </c>
      <c r="B502" s="1">
        <v>44270</v>
      </c>
      <c r="C502" t="str">
        <f t="shared" si="14"/>
        <v>Monday</v>
      </c>
      <c r="D502" s="2">
        <v>0.52222222222222225</v>
      </c>
      <c r="E502" t="str">
        <f t="shared" si="15"/>
        <v>morning to noon</v>
      </c>
      <c r="F502" s="7">
        <v>59</v>
      </c>
      <c r="G502" s="7">
        <f>VLOOKUP(Table2[[#This Row],[product_id]],Table3[#All],2,FALSE)</f>
        <v>30</v>
      </c>
      <c r="H502" s="7" t="b">
        <f>IF(Table2[[#This Row],[cost]]&gt;Table2[[#This Row],[revenue]],TRUE,FALSE)</f>
        <v>0</v>
      </c>
      <c r="I502" t="str">
        <f>VLOOKUP(Table2[[#This Row],[product_id]],Table3[#All],3,FALSE)</f>
        <v>Vince Camuto</v>
      </c>
      <c r="J502" t="str">
        <f>VLOOKUP(Table2[[#This Row],[product_id]],Table3[#All],5,FALSE)</f>
        <v>Memphis TN</v>
      </c>
    </row>
    <row r="503" spans="1:10" x14ac:dyDescent="0.2">
      <c r="A503" t="s">
        <v>230</v>
      </c>
      <c r="B503" s="1">
        <v>44678</v>
      </c>
      <c r="C503" t="str">
        <f t="shared" si="14"/>
        <v>Wednesday</v>
      </c>
      <c r="D503" s="2">
        <v>0.38541666666666669</v>
      </c>
      <c r="E503" t="str">
        <f t="shared" si="15"/>
        <v>morning to noon</v>
      </c>
      <c r="F503" s="7">
        <v>59</v>
      </c>
      <c r="G503" s="7">
        <f>VLOOKUP(Table2[[#This Row],[product_id]],Table3[#All],2,FALSE)</f>
        <v>30</v>
      </c>
      <c r="H503" s="7" t="b">
        <f>IF(Table2[[#This Row],[cost]]&gt;Table2[[#This Row],[revenue]],TRUE,FALSE)</f>
        <v>0</v>
      </c>
      <c r="I503" t="str">
        <f>VLOOKUP(Table2[[#This Row],[product_id]],Table3[#All],3,FALSE)</f>
        <v>Vince Camuto</v>
      </c>
      <c r="J503" t="str">
        <f>VLOOKUP(Table2[[#This Row],[product_id]],Table3[#All],5,FALSE)</f>
        <v>Memphis TN</v>
      </c>
    </row>
    <row r="504" spans="1:10" x14ac:dyDescent="0.2">
      <c r="A504" t="s">
        <v>230</v>
      </c>
      <c r="B504" s="1">
        <v>44819</v>
      </c>
      <c r="C504" t="str">
        <f t="shared" si="14"/>
        <v>Thursday</v>
      </c>
      <c r="D504" s="2">
        <v>0.38541666666666669</v>
      </c>
      <c r="E504" t="str">
        <f t="shared" si="15"/>
        <v>morning to noon</v>
      </c>
      <c r="F504" s="7">
        <v>59</v>
      </c>
      <c r="G504" s="7">
        <f>VLOOKUP(Table2[[#This Row],[product_id]],Table3[#All],2,FALSE)</f>
        <v>30</v>
      </c>
      <c r="H504" s="7" t="b">
        <f>IF(Table2[[#This Row],[cost]]&gt;Table2[[#This Row],[revenue]],TRUE,FALSE)</f>
        <v>0</v>
      </c>
      <c r="I504" t="str">
        <f>VLOOKUP(Table2[[#This Row],[product_id]],Table3[#All],3,FALSE)</f>
        <v>Vince Camuto</v>
      </c>
      <c r="J504" t="str">
        <f>VLOOKUP(Table2[[#This Row],[product_id]],Table3[#All],5,FALSE)</f>
        <v>Memphis TN</v>
      </c>
    </row>
    <row r="505" spans="1:10" x14ac:dyDescent="0.2">
      <c r="A505" t="s">
        <v>231</v>
      </c>
      <c r="B505" s="1">
        <v>44978</v>
      </c>
      <c r="C505" t="str">
        <f t="shared" si="14"/>
        <v>Tuesday</v>
      </c>
      <c r="D505" s="2">
        <v>0.41250000000000003</v>
      </c>
      <c r="E505" t="str">
        <f t="shared" si="15"/>
        <v>night to midnight</v>
      </c>
      <c r="F505" s="7">
        <v>11</v>
      </c>
      <c r="G505" s="7">
        <f>VLOOKUP(Table2[[#This Row],[product_id]],Table3[#All],2,FALSE)</f>
        <v>58</v>
      </c>
      <c r="H505" s="7" t="b">
        <f>IF(Table2[[#This Row],[cost]]&gt;Table2[[#This Row],[revenue]],TRUE,FALSE)</f>
        <v>1</v>
      </c>
      <c r="I505" t="str">
        <f>VLOOKUP(Table2[[#This Row],[product_id]],Table3[#All],3,FALSE)</f>
        <v>Allegra K</v>
      </c>
      <c r="J505" t="str">
        <f>VLOOKUP(Table2[[#This Row],[product_id]],Table3[#All],5,FALSE)</f>
        <v>Charleston SC</v>
      </c>
    </row>
    <row r="506" spans="1:10" x14ac:dyDescent="0.2">
      <c r="A506" t="s">
        <v>231</v>
      </c>
      <c r="B506" s="1">
        <v>45100</v>
      </c>
      <c r="C506" t="str">
        <f t="shared" si="14"/>
        <v>Friday</v>
      </c>
      <c r="D506" s="2">
        <v>0.97083333333333333</v>
      </c>
      <c r="E506" t="str">
        <f t="shared" si="15"/>
        <v>midnight to dawn</v>
      </c>
      <c r="F506" s="7">
        <v>11</v>
      </c>
      <c r="G506" s="7">
        <f>VLOOKUP(Table2[[#This Row],[product_id]],Table3[#All],2,FALSE)</f>
        <v>58</v>
      </c>
      <c r="H506" s="7" t="b">
        <f>IF(Table2[[#This Row],[cost]]&gt;Table2[[#This Row],[revenue]],TRUE,FALSE)</f>
        <v>1</v>
      </c>
      <c r="I506" t="str">
        <f>VLOOKUP(Table2[[#This Row],[product_id]],Table3[#All],3,FALSE)</f>
        <v>Allegra K</v>
      </c>
      <c r="J506" t="str">
        <f>VLOOKUP(Table2[[#This Row],[product_id]],Table3[#All],5,FALSE)</f>
        <v>Charleston SC</v>
      </c>
    </row>
    <row r="507" spans="1:10" x14ac:dyDescent="0.2">
      <c r="A507" t="s">
        <v>231</v>
      </c>
      <c r="B507" s="1">
        <v>45021</v>
      </c>
      <c r="C507" t="str">
        <f t="shared" si="14"/>
        <v>Wednesday</v>
      </c>
      <c r="D507" s="2">
        <v>1.7361111111111112E-2</v>
      </c>
      <c r="E507" t="str">
        <f t="shared" si="15"/>
        <v>midnight to dawn</v>
      </c>
      <c r="F507" s="7">
        <v>11</v>
      </c>
      <c r="G507" s="7">
        <f>VLOOKUP(Table2[[#This Row],[product_id]],Table3[#All],2,FALSE)</f>
        <v>58</v>
      </c>
      <c r="H507" s="7" t="b">
        <f>IF(Table2[[#This Row],[cost]]&gt;Table2[[#This Row],[revenue]],TRUE,FALSE)</f>
        <v>1</v>
      </c>
      <c r="I507" t="str">
        <f>VLOOKUP(Table2[[#This Row],[product_id]],Table3[#All],3,FALSE)</f>
        <v>Allegra K</v>
      </c>
      <c r="J507" t="str">
        <f>VLOOKUP(Table2[[#This Row],[product_id]],Table3[#All],5,FALSE)</f>
        <v>Charleston SC</v>
      </c>
    </row>
    <row r="508" spans="1:10" x14ac:dyDescent="0.2">
      <c r="A508" t="s">
        <v>232</v>
      </c>
      <c r="B508" s="1">
        <v>44922</v>
      </c>
      <c r="C508" t="str">
        <f t="shared" si="14"/>
        <v>Tuesday</v>
      </c>
      <c r="D508" s="2">
        <v>0.22152777777777777</v>
      </c>
      <c r="E508" t="str">
        <f t="shared" si="15"/>
        <v>midnight to dawn</v>
      </c>
      <c r="F508" s="7">
        <v>11</v>
      </c>
      <c r="G508" s="7">
        <f>VLOOKUP(Table2[[#This Row],[product_id]],Table3[#All],2,FALSE)</f>
        <v>59</v>
      </c>
      <c r="H508" s="7" t="b">
        <f>IF(Table2[[#This Row],[cost]]&gt;Table2[[#This Row],[revenue]],TRUE,FALSE)</f>
        <v>1</v>
      </c>
      <c r="I508" t="str">
        <f>VLOOKUP(Table2[[#This Row],[product_id]],Table3[#All],3,FALSE)</f>
        <v>Wilt</v>
      </c>
      <c r="J508" t="str">
        <f>VLOOKUP(Table2[[#This Row],[product_id]],Table3[#All],5,FALSE)</f>
        <v>Port Authority of New York/New Jersey NY/NJ</v>
      </c>
    </row>
    <row r="509" spans="1:10" x14ac:dyDescent="0.2">
      <c r="A509" t="s">
        <v>232</v>
      </c>
      <c r="B509" s="1">
        <v>44367</v>
      </c>
      <c r="C509" t="str">
        <f t="shared" si="14"/>
        <v>Sunday</v>
      </c>
      <c r="D509" s="2">
        <v>0.21875</v>
      </c>
      <c r="E509" t="str">
        <f t="shared" si="15"/>
        <v>afternoon to evening</v>
      </c>
      <c r="F509" s="7">
        <v>11</v>
      </c>
      <c r="G509" s="7">
        <f>VLOOKUP(Table2[[#This Row],[product_id]],Table3[#All],2,FALSE)</f>
        <v>59</v>
      </c>
      <c r="H509" s="7" t="b">
        <f>IF(Table2[[#This Row],[cost]]&gt;Table2[[#This Row],[revenue]],TRUE,FALSE)</f>
        <v>1</v>
      </c>
      <c r="I509" t="str">
        <f>VLOOKUP(Table2[[#This Row],[product_id]],Table3[#All],3,FALSE)</f>
        <v>Wilt</v>
      </c>
      <c r="J509" t="str">
        <f>VLOOKUP(Table2[[#This Row],[product_id]],Table3[#All],5,FALSE)</f>
        <v>Port Authority of New York/New Jersey NY/NJ</v>
      </c>
    </row>
    <row r="510" spans="1:10" x14ac:dyDescent="0.2">
      <c r="A510" t="s">
        <v>232</v>
      </c>
      <c r="B510" s="1">
        <v>44687</v>
      </c>
      <c r="C510" t="str">
        <f t="shared" si="14"/>
        <v>Friday</v>
      </c>
      <c r="D510" s="2">
        <v>0.56944444444444442</v>
      </c>
      <c r="E510" t="str">
        <f t="shared" si="15"/>
        <v>midnight to dawn</v>
      </c>
      <c r="F510" s="7">
        <v>11</v>
      </c>
      <c r="G510" s="7">
        <f>VLOOKUP(Table2[[#This Row],[product_id]],Table3[#All],2,FALSE)</f>
        <v>59</v>
      </c>
      <c r="H510" s="7" t="b">
        <f>IF(Table2[[#This Row],[cost]]&gt;Table2[[#This Row],[revenue]],TRUE,FALSE)</f>
        <v>1</v>
      </c>
      <c r="I510" t="str">
        <f>VLOOKUP(Table2[[#This Row],[product_id]],Table3[#All],3,FALSE)</f>
        <v>Wilt</v>
      </c>
      <c r="J510" t="str">
        <f>VLOOKUP(Table2[[#This Row],[product_id]],Table3[#All],5,FALSE)</f>
        <v>Port Authority of New York/New Jersey NY/NJ</v>
      </c>
    </row>
    <row r="511" spans="1:10" x14ac:dyDescent="0.2">
      <c r="A511" t="s">
        <v>232</v>
      </c>
      <c r="B511" s="1">
        <v>44786</v>
      </c>
      <c r="C511" t="str">
        <f t="shared" si="14"/>
        <v>Saturday</v>
      </c>
      <c r="D511" s="2">
        <v>6.3194444444444442E-2</v>
      </c>
      <c r="E511" t="str">
        <f t="shared" si="15"/>
        <v>afternoon to evening</v>
      </c>
      <c r="F511" s="7">
        <v>11</v>
      </c>
      <c r="G511" s="7">
        <f>VLOOKUP(Table2[[#This Row],[product_id]],Table3[#All],2,FALSE)</f>
        <v>59</v>
      </c>
      <c r="H511" s="7" t="b">
        <f>IF(Table2[[#This Row],[cost]]&gt;Table2[[#This Row],[revenue]],TRUE,FALSE)</f>
        <v>1</v>
      </c>
      <c r="I511" t="str">
        <f>VLOOKUP(Table2[[#This Row],[product_id]],Table3[#All],3,FALSE)</f>
        <v>Wilt</v>
      </c>
      <c r="J511" t="str">
        <f>VLOOKUP(Table2[[#This Row],[product_id]],Table3[#All],5,FALSE)</f>
        <v>Port Authority of New York/New Jersey NY/NJ</v>
      </c>
    </row>
    <row r="512" spans="1:10" x14ac:dyDescent="0.2">
      <c r="A512" t="s">
        <v>232</v>
      </c>
      <c r="B512" s="1">
        <v>44142</v>
      </c>
      <c r="C512" t="str">
        <f t="shared" si="14"/>
        <v>Saturday</v>
      </c>
      <c r="D512" s="2">
        <v>0.66249999999999998</v>
      </c>
      <c r="E512" t="str">
        <f t="shared" si="15"/>
        <v>morning to noon</v>
      </c>
      <c r="F512" s="7">
        <v>11</v>
      </c>
      <c r="G512" s="7">
        <f>VLOOKUP(Table2[[#This Row],[product_id]],Table3[#All],2,FALSE)</f>
        <v>59</v>
      </c>
      <c r="H512" s="7" t="b">
        <f>IF(Table2[[#This Row],[cost]]&gt;Table2[[#This Row],[revenue]],TRUE,FALSE)</f>
        <v>1</v>
      </c>
      <c r="I512" t="str">
        <f>VLOOKUP(Table2[[#This Row],[product_id]],Table3[#All],3,FALSE)</f>
        <v>Wilt</v>
      </c>
      <c r="J512" t="str">
        <f>VLOOKUP(Table2[[#This Row],[product_id]],Table3[#All],5,FALSE)</f>
        <v>Port Authority of New York/New Jersey NY/NJ</v>
      </c>
    </row>
    <row r="513" spans="1:10" x14ac:dyDescent="0.2">
      <c r="A513" t="s">
        <v>232</v>
      </c>
      <c r="B513" s="1">
        <v>45039</v>
      </c>
      <c r="C513" t="str">
        <f t="shared" si="14"/>
        <v>Sunday</v>
      </c>
      <c r="D513" s="2">
        <v>0.41180555555555554</v>
      </c>
      <c r="E513" t="str">
        <f t="shared" si="15"/>
        <v>night to midnight</v>
      </c>
      <c r="F513" s="7">
        <v>11</v>
      </c>
      <c r="G513" s="7">
        <f>VLOOKUP(Table2[[#This Row],[product_id]],Table3[#All],2,FALSE)</f>
        <v>59</v>
      </c>
      <c r="H513" s="7" t="b">
        <f>IF(Table2[[#This Row],[cost]]&gt;Table2[[#This Row],[revenue]],TRUE,FALSE)</f>
        <v>1</v>
      </c>
      <c r="I513" t="str">
        <f>VLOOKUP(Table2[[#This Row],[product_id]],Table3[#All],3,FALSE)</f>
        <v>Wilt</v>
      </c>
      <c r="J513" t="str">
        <f>VLOOKUP(Table2[[#This Row],[product_id]],Table3[#All],5,FALSE)</f>
        <v>Port Authority of New York/New Jersey NY/NJ</v>
      </c>
    </row>
    <row r="514" spans="1:10" x14ac:dyDescent="0.2">
      <c r="A514" t="s">
        <v>233</v>
      </c>
      <c r="B514" s="1">
        <v>45057</v>
      </c>
      <c r="C514" t="str">
        <f t="shared" si="14"/>
        <v>Thursday</v>
      </c>
      <c r="D514" s="2">
        <v>0.89097222222222217</v>
      </c>
      <c r="E514" t="str">
        <f t="shared" si="15"/>
        <v>afternoon to evening</v>
      </c>
      <c r="F514" s="7">
        <v>66</v>
      </c>
      <c r="G514" s="7">
        <f>VLOOKUP(Table2[[#This Row],[product_id]],Table3[#All],2,FALSE)</f>
        <v>35</v>
      </c>
      <c r="H514" s="7" t="b">
        <f>IF(Table2[[#This Row],[cost]]&gt;Table2[[#This Row],[revenue]],TRUE,FALSE)</f>
        <v>0</v>
      </c>
      <c r="I514" t="str">
        <f>VLOOKUP(Table2[[#This Row],[product_id]],Table3[#All],3,FALSE)</f>
        <v>Aryn K</v>
      </c>
      <c r="J514" t="str">
        <f>VLOOKUP(Table2[[#This Row],[product_id]],Table3[#All],5,FALSE)</f>
        <v>Chicago IL</v>
      </c>
    </row>
    <row r="515" spans="1:10" x14ac:dyDescent="0.2">
      <c r="A515" t="s">
        <v>233</v>
      </c>
      <c r="B515" s="1">
        <v>45113</v>
      </c>
      <c r="C515" t="str">
        <f t="shared" ref="C515:C578" si="16">_xlfn.IFS(WEEKDAY(B515,2)=1,"Monday",WEEKDAY(B515,2)=2,"Tuesday",WEEKDAY(B515,2)=3,"Wednesday",WEEKDAY(B515,2)=4,"Thursday",WEEKDAY(B515,2)=5,"Friday",WEEKDAY(B515,2)=6,"Saturday",WEEKDAY(B515,2)=7,"Sunday")</f>
        <v>Thursday</v>
      </c>
      <c r="D515" s="2">
        <v>0.67499999999999993</v>
      </c>
      <c r="E515" t="str">
        <f t="shared" ref="E515:E578" si="17">_xlfn.IFS(AND(D516&gt;=VALUE("00:00"),D516&lt;VALUE("6:00")),"midnight to dawn",AND(D516&gt;=VALUE("6:00"),D516&lt;VALUE("13:00")),"morning to noon",AND(D516&gt;=VALUE("13:00"),D516&lt;VALUE("20:00")),"afternoon to evening",AND(D516&gt;=VALUE("20:00"),D516&lt;VALUE("24:00")),"night to midnight")</f>
        <v>afternoon to evening</v>
      </c>
      <c r="F515" s="7">
        <v>66</v>
      </c>
      <c r="G515" s="7">
        <f>VLOOKUP(Table2[[#This Row],[product_id]],Table3[#All],2,FALSE)</f>
        <v>35</v>
      </c>
      <c r="H515" s="7" t="b">
        <f>IF(Table2[[#This Row],[cost]]&gt;Table2[[#This Row],[revenue]],TRUE,FALSE)</f>
        <v>0</v>
      </c>
      <c r="I515" t="str">
        <f>VLOOKUP(Table2[[#This Row],[product_id]],Table3[#All],3,FALSE)</f>
        <v>Aryn K</v>
      </c>
      <c r="J515" t="str">
        <f>VLOOKUP(Table2[[#This Row],[product_id]],Table3[#All],5,FALSE)</f>
        <v>Chicago IL</v>
      </c>
    </row>
    <row r="516" spans="1:10" x14ac:dyDescent="0.2">
      <c r="A516" t="s">
        <v>233</v>
      </c>
      <c r="B516" s="1">
        <v>43997</v>
      </c>
      <c r="C516" t="str">
        <f t="shared" si="16"/>
        <v>Monday</v>
      </c>
      <c r="D516" s="2">
        <v>0.65625</v>
      </c>
      <c r="E516" t="str">
        <f t="shared" si="17"/>
        <v>afternoon to evening</v>
      </c>
      <c r="F516" s="7">
        <v>66</v>
      </c>
      <c r="G516" s="7">
        <f>VLOOKUP(Table2[[#This Row],[product_id]],Table3[#All],2,FALSE)</f>
        <v>35</v>
      </c>
      <c r="H516" s="7" t="b">
        <f>IF(Table2[[#This Row],[cost]]&gt;Table2[[#This Row],[revenue]],TRUE,FALSE)</f>
        <v>0</v>
      </c>
      <c r="I516" t="str">
        <f>VLOOKUP(Table2[[#This Row],[product_id]],Table3[#All],3,FALSE)</f>
        <v>Aryn K</v>
      </c>
      <c r="J516" t="str">
        <f>VLOOKUP(Table2[[#This Row],[product_id]],Table3[#All],5,FALSE)</f>
        <v>Chicago IL</v>
      </c>
    </row>
    <row r="517" spans="1:10" x14ac:dyDescent="0.2">
      <c r="A517" t="s">
        <v>233</v>
      </c>
      <c r="B517" s="1">
        <v>45042</v>
      </c>
      <c r="C517" t="str">
        <f t="shared" si="16"/>
        <v>Wednesday</v>
      </c>
      <c r="D517" s="2">
        <v>0.59027777777777779</v>
      </c>
      <c r="E517" t="str">
        <f t="shared" si="17"/>
        <v>afternoon to evening</v>
      </c>
      <c r="F517" s="7">
        <v>66</v>
      </c>
      <c r="G517" s="7">
        <f>VLOOKUP(Table2[[#This Row],[product_id]],Table3[#All],2,FALSE)</f>
        <v>35</v>
      </c>
      <c r="H517" s="7" t="b">
        <f>IF(Table2[[#This Row],[cost]]&gt;Table2[[#This Row],[revenue]],TRUE,FALSE)</f>
        <v>0</v>
      </c>
      <c r="I517" t="str">
        <f>VLOOKUP(Table2[[#This Row],[product_id]],Table3[#All],3,FALSE)</f>
        <v>Aryn K</v>
      </c>
      <c r="J517" t="str">
        <f>VLOOKUP(Table2[[#This Row],[product_id]],Table3[#All],5,FALSE)</f>
        <v>Chicago IL</v>
      </c>
    </row>
    <row r="518" spans="1:10" x14ac:dyDescent="0.2">
      <c r="A518" t="s">
        <v>233</v>
      </c>
      <c r="B518" s="1">
        <v>44919</v>
      </c>
      <c r="C518" t="str">
        <f t="shared" si="16"/>
        <v>Saturday</v>
      </c>
      <c r="D518" s="2">
        <v>0.6743055555555556</v>
      </c>
      <c r="E518" t="str">
        <f t="shared" si="17"/>
        <v>morning to noon</v>
      </c>
      <c r="F518" s="7">
        <v>66</v>
      </c>
      <c r="G518" s="7">
        <f>VLOOKUP(Table2[[#This Row],[product_id]],Table3[#All],2,FALSE)</f>
        <v>35</v>
      </c>
      <c r="H518" s="7" t="b">
        <f>IF(Table2[[#This Row],[cost]]&gt;Table2[[#This Row],[revenue]],TRUE,FALSE)</f>
        <v>0</v>
      </c>
      <c r="I518" t="str">
        <f>VLOOKUP(Table2[[#This Row],[product_id]],Table3[#All],3,FALSE)</f>
        <v>Aryn K</v>
      </c>
      <c r="J518" t="str">
        <f>VLOOKUP(Table2[[#This Row],[product_id]],Table3[#All],5,FALSE)</f>
        <v>Chicago IL</v>
      </c>
    </row>
    <row r="519" spans="1:10" x14ac:dyDescent="0.2">
      <c r="A519" t="s">
        <v>233</v>
      </c>
      <c r="B519" s="1">
        <v>45049</v>
      </c>
      <c r="C519" t="str">
        <f t="shared" si="16"/>
        <v>Wednesday</v>
      </c>
      <c r="D519" s="2">
        <v>0.51666666666666672</v>
      </c>
      <c r="E519" t="str">
        <f t="shared" si="17"/>
        <v>midnight to dawn</v>
      </c>
      <c r="F519" s="7">
        <v>66</v>
      </c>
      <c r="G519" s="7">
        <f>VLOOKUP(Table2[[#This Row],[product_id]],Table3[#All],2,FALSE)</f>
        <v>35</v>
      </c>
      <c r="H519" s="7" t="b">
        <f>IF(Table2[[#This Row],[cost]]&gt;Table2[[#This Row],[revenue]],TRUE,FALSE)</f>
        <v>0</v>
      </c>
      <c r="I519" t="str">
        <f>VLOOKUP(Table2[[#This Row],[product_id]],Table3[#All],3,FALSE)</f>
        <v>Aryn K</v>
      </c>
      <c r="J519" t="str">
        <f>VLOOKUP(Table2[[#This Row],[product_id]],Table3[#All],5,FALSE)</f>
        <v>Chicago IL</v>
      </c>
    </row>
    <row r="520" spans="1:10" x14ac:dyDescent="0.2">
      <c r="A520" t="s">
        <v>233</v>
      </c>
      <c r="B520" s="1">
        <v>44996</v>
      </c>
      <c r="C520" t="str">
        <f t="shared" si="16"/>
        <v>Saturday</v>
      </c>
      <c r="D520" s="2">
        <v>8.3333333333333332E-3</v>
      </c>
      <c r="E520" t="str">
        <f t="shared" si="17"/>
        <v>afternoon to evening</v>
      </c>
      <c r="F520" s="7">
        <v>66</v>
      </c>
      <c r="G520" s="7">
        <f>VLOOKUP(Table2[[#This Row],[product_id]],Table3[#All],2,FALSE)</f>
        <v>35</v>
      </c>
      <c r="H520" s="7" t="b">
        <f>IF(Table2[[#This Row],[cost]]&gt;Table2[[#This Row],[revenue]],TRUE,FALSE)</f>
        <v>0</v>
      </c>
      <c r="I520" t="str">
        <f>VLOOKUP(Table2[[#This Row],[product_id]],Table3[#All],3,FALSE)</f>
        <v>Aryn K</v>
      </c>
      <c r="J520" t="str">
        <f>VLOOKUP(Table2[[#This Row],[product_id]],Table3[#All],5,FALSE)</f>
        <v>Chicago IL</v>
      </c>
    </row>
    <row r="521" spans="1:10" x14ac:dyDescent="0.2">
      <c r="A521" t="s">
        <v>234</v>
      </c>
      <c r="B521" s="1">
        <v>44500</v>
      </c>
      <c r="C521" t="str">
        <f t="shared" si="16"/>
        <v>Sunday</v>
      </c>
      <c r="D521" s="2">
        <v>0.57708333333333328</v>
      </c>
      <c r="E521" t="str">
        <f t="shared" si="17"/>
        <v>midnight to dawn</v>
      </c>
      <c r="F521" s="7">
        <v>59</v>
      </c>
      <c r="G521" s="7">
        <f>VLOOKUP(Table2[[#This Row],[product_id]],Table3[#All],2,FALSE)</f>
        <v>31</v>
      </c>
      <c r="H521" s="7" t="b">
        <f>IF(Table2[[#This Row],[cost]]&gt;Table2[[#This Row],[revenue]],TRUE,FALSE)</f>
        <v>0</v>
      </c>
      <c r="I521" t="str">
        <f>VLOOKUP(Table2[[#This Row],[product_id]],Table3[#All],3,FALSE)</f>
        <v>Chaus</v>
      </c>
      <c r="J521" t="str">
        <f>VLOOKUP(Table2[[#This Row],[product_id]],Table3[#All],5,FALSE)</f>
        <v>New Orleans LA</v>
      </c>
    </row>
    <row r="522" spans="1:10" x14ac:dyDescent="0.2">
      <c r="A522" t="s">
        <v>234</v>
      </c>
      <c r="B522" s="1">
        <v>44827</v>
      </c>
      <c r="C522" t="str">
        <f t="shared" si="16"/>
        <v>Friday</v>
      </c>
      <c r="D522" s="2">
        <v>3.1944444444444449E-2</v>
      </c>
      <c r="E522" t="str">
        <f t="shared" si="17"/>
        <v>afternoon to evening</v>
      </c>
      <c r="F522" s="7">
        <v>59</v>
      </c>
      <c r="G522" s="7">
        <f>VLOOKUP(Table2[[#This Row],[product_id]],Table3[#All],2,FALSE)</f>
        <v>31</v>
      </c>
      <c r="H522" s="7" t="b">
        <f>IF(Table2[[#This Row],[cost]]&gt;Table2[[#This Row],[revenue]],TRUE,FALSE)</f>
        <v>0</v>
      </c>
      <c r="I522" t="str">
        <f>VLOOKUP(Table2[[#This Row],[product_id]],Table3[#All],3,FALSE)</f>
        <v>Chaus</v>
      </c>
      <c r="J522" t="str">
        <f>VLOOKUP(Table2[[#This Row],[product_id]],Table3[#All],5,FALSE)</f>
        <v>New Orleans LA</v>
      </c>
    </row>
    <row r="523" spans="1:10" x14ac:dyDescent="0.2">
      <c r="A523" t="s">
        <v>234</v>
      </c>
      <c r="B523" s="1">
        <v>44301</v>
      </c>
      <c r="C523" t="str">
        <f t="shared" si="16"/>
        <v>Thursday</v>
      </c>
      <c r="D523" s="2">
        <v>0.7597222222222223</v>
      </c>
      <c r="E523" t="str">
        <f t="shared" si="17"/>
        <v>morning to noon</v>
      </c>
      <c r="F523" s="7">
        <v>59</v>
      </c>
      <c r="G523" s="7">
        <f>VLOOKUP(Table2[[#This Row],[product_id]],Table3[#All],2,FALSE)</f>
        <v>31</v>
      </c>
      <c r="H523" s="7" t="b">
        <f>IF(Table2[[#This Row],[cost]]&gt;Table2[[#This Row],[revenue]],TRUE,FALSE)</f>
        <v>0</v>
      </c>
      <c r="I523" t="str">
        <f>VLOOKUP(Table2[[#This Row],[product_id]],Table3[#All],3,FALSE)</f>
        <v>Chaus</v>
      </c>
      <c r="J523" t="str">
        <f>VLOOKUP(Table2[[#This Row],[product_id]],Table3[#All],5,FALSE)</f>
        <v>New Orleans LA</v>
      </c>
    </row>
    <row r="524" spans="1:10" x14ac:dyDescent="0.2">
      <c r="A524" t="s">
        <v>234</v>
      </c>
      <c r="B524" s="1">
        <v>44409</v>
      </c>
      <c r="C524" t="str">
        <f t="shared" si="16"/>
        <v>Sunday</v>
      </c>
      <c r="D524" s="2">
        <v>0.32013888888888892</v>
      </c>
      <c r="E524" t="str">
        <f t="shared" si="17"/>
        <v>morning to noon</v>
      </c>
      <c r="F524" s="7">
        <v>59</v>
      </c>
      <c r="G524" s="7">
        <f>VLOOKUP(Table2[[#This Row],[product_id]],Table3[#All],2,FALSE)</f>
        <v>31</v>
      </c>
      <c r="H524" s="7" t="b">
        <f>IF(Table2[[#This Row],[cost]]&gt;Table2[[#This Row],[revenue]],TRUE,FALSE)</f>
        <v>0</v>
      </c>
      <c r="I524" t="str">
        <f>VLOOKUP(Table2[[#This Row],[product_id]],Table3[#All],3,FALSE)</f>
        <v>Chaus</v>
      </c>
      <c r="J524" t="str">
        <f>VLOOKUP(Table2[[#This Row],[product_id]],Table3[#All],5,FALSE)</f>
        <v>New Orleans LA</v>
      </c>
    </row>
    <row r="525" spans="1:10" x14ac:dyDescent="0.2">
      <c r="A525" t="s">
        <v>235</v>
      </c>
      <c r="B525" s="1">
        <v>45103</v>
      </c>
      <c r="C525" t="str">
        <f t="shared" si="16"/>
        <v>Monday</v>
      </c>
      <c r="D525" s="2">
        <v>0.39027777777777778</v>
      </c>
      <c r="E525" t="str">
        <f t="shared" si="17"/>
        <v>morning to noon</v>
      </c>
      <c r="F525" s="7">
        <v>29</v>
      </c>
      <c r="G525" s="7">
        <f>VLOOKUP(Table2[[#This Row],[product_id]],Table3[#All],2,FALSE)</f>
        <v>16</v>
      </c>
      <c r="H525" s="7" t="b">
        <f>IF(Table2[[#This Row],[cost]]&gt;Table2[[#This Row],[revenue]],TRUE,FALSE)</f>
        <v>0</v>
      </c>
      <c r="I525" t="str">
        <f>VLOOKUP(Table2[[#This Row],[product_id]],Table3[#All],3,FALSE)</f>
        <v>2b by bebe</v>
      </c>
      <c r="J525" t="str">
        <f>VLOOKUP(Table2[[#This Row],[product_id]],Table3[#All],5,FALSE)</f>
        <v>New Orleans LA</v>
      </c>
    </row>
    <row r="526" spans="1:10" x14ac:dyDescent="0.2">
      <c r="A526" t="s">
        <v>235</v>
      </c>
      <c r="B526" s="1">
        <v>44060</v>
      </c>
      <c r="C526" t="str">
        <f t="shared" si="16"/>
        <v>Monday</v>
      </c>
      <c r="D526" s="2">
        <v>0.49583333333333335</v>
      </c>
      <c r="E526" t="str">
        <f t="shared" si="17"/>
        <v>morning to noon</v>
      </c>
      <c r="F526" s="7">
        <v>29</v>
      </c>
      <c r="G526" s="7">
        <f>VLOOKUP(Table2[[#This Row],[product_id]],Table3[#All],2,FALSE)</f>
        <v>16</v>
      </c>
      <c r="H526" s="7" t="b">
        <f>IF(Table2[[#This Row],[cost]]&gt;Table2[[#This Row],[revenue]],TRUE,FALSE)</f>
        <v>0</v>
      </c>
      <c r="I526" t="str">
        <f>VLOOKUP(Table2[[#This Row],[product_id]],Table3[#All],3,FALSE)</f>
        <v>2b by bebe</v>
      </c>
      <c r="J526" t="str">
        <f>VLOOKUP(Table2[[#This Row],[product_id]],Table3[#All],5,FALSE)</f>
        <v>New Orleans LA</v>
      </c>
    </row>
    <row r="527" spans="1:10" x14ac:dyDescent="0.2">
      <c r="A527" t="s">
        <v>235</v>
      </c>
      <c r="B527" s="1">
        <v>45088</v>
      </c>
      <c r="C527" t="str">
        <f t="shared" si="16"/>
        <v>Sunday</v>
      </c>
      <c r="D527" s="2">
        <v>0.41597222222222219</v>
      </c>
      <c r="E527" t="str">
        <f t="shared" si="17"/>
        <v>morning to noon</v>
      </c>
      <c r="F527" s="7">
        <v>29</v>
      </c>
      <c r="G527" s="7">
        <f>VLOOKUP(Table2[[#This Row],[product_id]],Table3[#All],2,FALSE)</f>
        <v>16</v>
      </c>
      <c r="H527" s="7" t="b">
        <f>IF(Table2[[#This Row],[cost]]&gt;Table2[[#This Row],[revenue]],TRUE,FALSE)</f>
        <v>0</v>
      </c>
      <c r="I527" t="str">
        <f>VLOOKUP(Table2[[#This Row],[product_id]],Table3[#All],3,FALSE)</f>
        <v>2b by bebe</v>
      </c>
      <c r="J527" t="str">
        <f>VLOOKUP(Table2[[#This Row],[product_id]],Table3[#All],5,FALSE)</f>
        <v>New Orleans LA</v>
      </c>
    </row>
    <row r="528" spans="1:10" x14ac:dyDescent="0.2">
      <c r="A528" t="s">
        <v>235</v>
      </c>
      <c r="B528" s="1">
        <v>44850</v>
      </c>
      <c r="C528" t="str">
        <f t="shared" si="16"/>
        <v>Sunday</v>
      </c>
      <c r="D528" s="2">
        <v>0.4069444444444445</v>
      </c>
      <c r="E528" t="str">
        <f t="shared" si="17"/>
        <v>afternoon to evening</v>
      </c>
      <c r="F528" s="7">
        <v>29</v>
      </c>
      <c r="G528" s="7">
        <f>VLOOKUP(Table2[[#This Row],[product_id]],Table3[#All],2,FALSE)</f>
        <v>16</v>
      </c>
      <c r="H528" s="7" t="b">
        <f>IF(Table2[[#This Row],[cost]]&gt;Table2[[#This Row],[revenue]],TRUE,FALSE)</f>
        <v>0</v>
      </c>
      <c r="I528" t="str">
        <f>VLOOKUP(Table2[[#This Row],[product_id]],Table3[#All],3,FALSE)</f>
        <v>2b by bebe</v>
      </c>
      <c r="J528" t="str">
        <f>VLOOKUP(Table2[[#This Row],[product_id]],Table3[#All],5,FALSE)</f>
        <v>New Orleans LA</v>
      </c>
    </row>
    <row r="529" spans="1:10" x14ac:dyDescent="0.2">
      <c r="A529" t="s">
        <v>235</v>
      </c>
      <c r="B529" s="1">
        <v>45036</v>
      </c>
      <c r="C529" t="str">
        <f t="shared" si="16"/>
        <v>Thursday</v>
      </c>
      <c r="D529" s="2">
        <v>0.64583333333333337</v>
      </c>
      <c r="E529" t="str">
        <f t="shared" si="17"/>
        <v>morning to noon</v>
      </c>
      <c r="F529" s="7">
        <v>29</v>
      </c>
      <c r="G529" s="7">
        <f>VLOOKUP(Table2[[#This Row],[product_id]],Table3[#All],2,FALSE)</f>
        <v>16</v>
      </c>
      <c r="H529" s="7" t="b">
        <f>IF(Table2[[#This Row],[cost]]&gt;Table2[[#This Row],[revenue]],TRUE,FALSE)</f>
        <v>0</v>
      </c>
      <c r="I529" t="str">
        <f>VLOOKUP(Table2[[#This Row],[product_id]],Table3[#All],3,FALSE)</f>
        <v>2b by bebe</v>
      </c>
      <c r="J529" t="str">
        <f>VLOOKUP(Table2[[#This Row],[product_id]],Table3[#All],5,FALSE)</f>
        <v>New Orleans LA</v>
      </c>
    </row>
    <row r="530" spans="1:10" x14ac:dyDescent="0.2">
      <c r="A530" t="s">
        <v>236</v>
      </c>
      <c r="B530" s="1">
        <v>45067</v>
      </c>
      <c r="C530" t="str">
        <f t="shared" si="16"/>
        <v>Sunday</v>
      </c>
      <c r="D530" s="2">
        <v>0.31805555555555554</v>
      </c>
      <c r="E530" t="str">
        <f t="shared" si="17"/>
        <v>morning to noon</v>
      </c>
      <c r="F530" s="7">
        <v>29</v>
      </c>
      <c r="G530" s="7">
        <f>VLOOKUP(Table2[[#This Row],[product_id]],Table3[#All],2,FALSE)</f>
        <v>15</v>
      </c>
      <c r="H530" s="7" t="b">
        <f>IF(Table2[[#This Row],[cost]]&gt;Table2[[#This Row],[revenue]],TRUE,FALSE)</f>
        <v>0</v>
      </c>
      <c r="I530" t="str">
        <f>VLOOKUP(Table2[[#This Row],[product_id]],Table3[#All],3,FALSE)</f>
        <v>2b by bebe</v>
      </c>
      <c r="J530" t="str">
        <f>VLOOKUP(Table2[[#This Row],[product_id]],Table3[#All],5,FALSE)</f>
        <v>New Orleans LA</v>
      </c>
    </row>
    <row r="531" spans="1:10" x14ac:dyDescent="0.2">
      <c r="A531" t="s">
        <v>236</v>
      </c>
      <c r="B531" s="1">
        <v>44573</v>
      </c>
      <c r="C531" t="str">
        <f t="shared" si="16"/>
        <v>Wednesday</v>
      </c>
      <c r="D531" s="2">
        <v>0.4694444444444445</v>
      </c>
      <c r="E531" t="str">
        <f t="shared" si="17"/>
        <v>midnight to dawn</v>
      </c>
      <c r="F531" s="7">
        <v>29</v>
      </c>
      <c r="G531" s="7">
        <f>VLOOKUP(Table2[[#This Row],[product_id]],Table3[#All],2,FALSE)</f>
        <v>15</v>
      </c>
      <c r="H531" s="7" t="b">
        <f>IF(Table2[[#This Row],[cost]]&gt;Table2[[#This Row],[revenue]],TRUE,FALSE)</f>
        <v>0</v>
      </c>
      <c r="I531" t="str">
        <f>VLOOKUP(Table2[[#This Row],[product_id]],Table3[#All],3,FALSE)</f>
        <v>2b by bebe</v>
      </c>
      <c r="J531" t="str">
        <f>VLOOKUP(Table2[[#This Row],[product_id]],Table3[#All],5,FALSE)</f>
        <v>New Orleans LA</v>
      </c>
    </row>
    <row r="532" spans="1:10" x14ac:dyDescent="0.2">
      <c r="A532" t="s">
        <v>236</v>
      </c>
      <c r="B532" s="1">
        <v>45038</v>
      </c>
      <c r="C532" t="str">
        <f t="shared" si="16"/>
        <v>Saturday</v>
      </c>
      <c r="D532" s="2">
        <v>2.0833333333333333E-3</v>
      </c>
      <c r="E532" t="str">
        <f t="shared" si="17"/>
        <v>morning to noon</v>
      </c>
      <c r="F532" s="7">
        <v>29</v>
      </c>
      <c r="G532" s="7">
        <f>VLOOKUP(Table2[[#This Row],[product_id]],Table3[#All],2,FALSE)</f>
        <v>15</v>
      </c>
      <c r="H532" s="7" t="b">
        <f>IF(Table2[[#This Row],[cost]]&gt;Table2[[#This Row],[revenue]],TRUE,FALSE)</f>
        <v>0</v>
      </c>
      <c r="I532" t="str">
        <f>VLOOKUP(Table2[[#This Row],[product_id]],Table3[#All],3,FALSE)</f>
        <v>2b by bebe</v>
      </c>
      <c r="J532" t="str">
        <f>VLOOKUP(Table2[[#This Row],[product_id]],Table3[#All],5,FALSE)</f>
        <v>New Orleans LA</v>
      </c>
    </row>
    <row r="533" spans="1:10" x14ac:dyDescent="0.2">
      <c r="A533" t="s">
        <v>236</v>
      </c>
      <c r="B533" s="1">
        <v>44989</v>
      </c>
      <c r="C533" t="str">
        <f t="shared" si="16"/>
        <v>Saturday</v>
      </c>
      <c r="D533" s="2">
        <v>0.33958333333333335</v>
      </c>
      <c r="E533" t="str">
        <f t="shared" si="17"/>
        <v>morning to noon</v>
      </c>
      <c r="F533" s="7">
        <v>29</v>
      </c>
      <c r="G533" s="7">
        <f>VLOOKUP(Table2[[#This Row],[product_id]],Table3[#All],2,FALSE)</f>
        <v>15</v>
      </c>
      <c r="H533" s="7" t="b">
        <f>IF(Table2[[#This Row],[cost]]&gt;Table2[[#This Row],[revenue]],TRUE,FALSE)</f>
        <v>0</v>
      </c>
      <c r="I533" t="str">
        <f>VLOOKUP(Table2[[#This Row],[product_id]],Table3[#All],3,FALSE)</f>
        <v>2b by bebe</v>
      </c>
      <c r="J533" t="str">
        <f>VLOOKUP(Table2[[#This Row],[product_id]],Table3[#All],5,FALSE)</f>
        <v>New Orleans LA</v>
      </c>
    </row>
    <row r="534" spans="1:10" x14ac:dyDescent="0.2">
      <c r="A534" t="s">
        <v>236</v>
      </c>
      <c r="B534" s="1">
        <v>44952</v>
      </c>
      <c r="C534" t="str">
        <f t="shared" si="16"/>
        <v>Thursday</v>
      </c>
      <c r="D534" s="2">
        <v>0.44027777777777777</v>
      </c>
      <c r="E534" t="str">
        <f t="shared" si="17"/>
        <v>midnight to dawn</v>
      </c>
      <c r="F534" s="7">
        <v>29</v>
      </c>
      <c r="G534" s="7">
        <f>VLOOKUP(Table2[[#This Row],[product_id]],Table3[#All],2,FALSE)</f>
        <v>15</v>
      </c>
      <c r="H534" s="7" t="b">
        <f>IF(Table2[[#This Row],[cost]]&gt;Table2[[#This Row],[revenue]],TRUE,FALSE)</f>
        <v>0</v>
      </c>
      <c r="I534" t="str">
        <f>VLOOKUP(Table2[[#This Row],[product_id]],Table3[#All],3,FALSE)</f>
        <v>2b by bebe</v>
      </c>
      <c r="J534" t="str">
        <f>VLOOKUP(Table2[[#This Row],[product_id]],Table3[#All],5,FALSE)</f>
        <v>New Orleans LA</v>
      </c>
    </row>
    <row r="535" spans="1:10" x14ac:dyDescent="0.2">
      <c r="A535" t="s">
        <v>236</v>
      </c>
      <c r="B535" s="1">
        <v>45108</v>
      </c>
      <c r="C535" t="str">
        <f t="shared" si="16"/>
        <v>Saturday</v>
      </c>
      <c r="D535" s="2">
        <v>0.12916666666666668</v>
      </c>
      <c r="E535" t="str">
        <f t="shared" si="17"/>
        <v>midnight to dawn</v>
      </c>
      <c r="F535" s="7">
        <v>29</v>
      </c>
      <c r="G535" s="7">
        <f>VLOOKUP(Table2[[#This Row],[product_id]],Table3[#All],2,FALSE)</f>
        <v>15</v>
      </c>
      <c r="H535" s="7" t="b">
        <f>IF(Table2[[#This Row],[cost]]&gt;Table2[[#This Row],[revenue]],TRUE,FALSE)</f>
        <v>0</v>
      </c>
      <c r="I535" t="str">
        <f>VLOOKUP(Table2[[#This Row],[product_id]],Table3[#All],3,FALSE)</f>
        <v>2b by bebe</v>
      </c>
      <c r="J535" t="str">
        <f>VLOOKUP(Table2[[#This Row],[product_id]],Table3[#All],5,FALSE)</f>
        <v>New Orleans LA</v>
      </c>
    </row>
    <row r="536" spans="1:10" x14ac:dyDescent="0.2">
      <c r="A536" t="s">
        <v>236</v>
      </c>
      <c r="B536" s="1">
        <v>45098</v>
      </c>
      <c r="C536" t="str">
        <f t="shared" si="16"/>
        <v>Wednesday</v>
      </c>
      <c r="D536" s="2">
        <v>0.20138888888888887</v>
      </c>
      <c r="E536" t="str">
        <f t="shared" si="17"/>
        <v>afternoon to evening</v>
      </c>
      <c r="F536" s="7">
        <v>29</v>
      </c>
      <c r="G536" s="7">
        <f>VLOOKUP(Table2[[#This Row],[product_id]],Table3[#All],2,FALSE)</f>
        <v>15</v>
      </c>
      <c r="H536" s="7" t="b">
        <f>IF(Table2[[#This Row],[cost]]&gt;Table2[[#This Row],[revenue]],TRUE,FALSE)</f>
        <v>0</v>
      </c>
      <c r="I536" t="str">
        <f>VLOOKUP(Table2[[#This Row],[product_id]],Table3[#All],3,FALSE)</f>
        <v>2b by bebe</v>
      </c>
      <c r="J536" t="str">
        <f>VLOOKUP(Table2[[#This Row],[product_id]],Table3[#All],5,FALSE)</f>
        <v>New Orleans LA</v>
      </c>
    </row>
    <row r="537" spans="1:10" x14ac:dyDescent="0.2">
      <c r="A537" t="s">
        <v>236</v>
      </c>
      <c r="B537" s="1">
        <v>44403</v>
      </c>
      <c r="C537" t="str">
        <f t="shared" si="16"/>
        <v>Monday</v>
      </c>
      <c r="D537" s="2">
        <v>0.62361111111111112</v>
      </c>
      <c r="E537" t="str">
        <f t="shared" si="17"/>
        <v>morning to noon</v>
      </c>
      <c r="F537" s="7">
        <v>29</v>
      </c>
      <c r="G537" s="7">
        <f>VLOOKUP(Table2[[#This Row],[product_id]],Table3[#All],2,FALSE)</f>
        <v>15</v>
      </c>
      <c r="H537" s="7" t="b">
        <f>IF(Table2[[#This Row],[cost]]&gt;Table2[[#This Row],[revenue]],TRUE,FALSE)</f>
        <v>0</v>
      </c>
      <c r="I537" t="str">
        <f>VLOOKUP(Table2[[#This Row],[product_id]],Table3[#All],3,FALSE)</f>
        <v>2b by bebe</v>
      </c>
      <c r="J537" t="str">
        <f>VLOOKUP(Table2[[#This Row],[product_id]],Table3[#All],5,FALSE)</f>
        <v>New Orleans LA</v>
      </c>
    </row>
    <row r="538" spans="1:10" x14ac:dyDescent="0.2">
      <c r="A538" t="s">
        <v>236</v>
      </c>
      <c r="B538" s="1">
        <v>44926</v>
      </c>
      <c r="C538" t="str">
        <f t="shared" si="16"/>
        <v>Saturday</v>
      </c>
      <c r="D538" s="2">
        <v>0.46458333333333335</v>
      </c>
      <c r="E538" t="str">
        <f t="shared" si="17"/>
        <v>morning to noon</v>
      </c>
      <c r="F538" s="7">
        <v>29</v>
      </c>
      <c r="G538" s="7">
        <f>VLOOKUP(Table2[[#This Row],[product_id]],Table3[#All],2,FALSE)</f>
        <v>15</v>
      </c>
      <c r="H538" s="7" t="b">
        <f>IF(Table2[[#This Row],[cost]]&gt;Table2[[#This Row],[revenue]],TRUE,FALSE)</f>
        <v>0</v>
      </c>
      <c r="I538" t="str">
        <f>VLOOKUP(Table2[[#This Row],[product_id]],Table3[#All],3,FALSE)</f>
        <v>2b by bebe</v>
      </c>
      <c r="J538" t="str">
        <f>VLOOKUP(Table2[[#This Row],[product_id]],Table3[#All],5,FALSE)</f>
        <v>New Orleans LA</v>
      </c>
    </row>
    <row r="539" spans="1:10" x14ac:dyDescent="0.2">
      <c r="A539" t="s">
        <v>236</v>
      </c>
      <c r="B539" s="1">
        <v>45093</v>
      </c>
      <c r="C539" t="str">
        <f t="shared" si="16"/>
        <v>Friday</v>
      </c>
      <c r="D539" s="2">
        <v>0.28958333333333336</v>
      </c>
      <c r="E539" t="str">
        <f t="shared" si="17"/>
        <v>morning to noon</v>
      </c>
      <c r="F539" s="7">
        <v>29</v>
      </c>
      <c r="G539" s="7">
        <f>VLOOKUP(Table2[[#This Row],[product_id]],Table3[#All],2,FALSE)</f>
        <v>15</v>
      </c>
      <c r="H539" s="7" t="b">
        <f>IF(Table2[[#This Row],[cost]]&gt;Table2[[#This Row],[revenue]],TRUE,FALSE)</f>
        <v>0</v>
      </c>
      <c r="I539" t="str">
        <f>VLOOKUP(Table2[[#This Row],[product_id]],Table3[#All],3,FALSE)</f>
        <v>2b by bebe</v>
      </c>
      <c r="J539" t="str">
        <f>VLOOKUP(Table2[[#This Row],[product_id]],Table3[#All],5,FALSE)</f>
        <v>New Orleans LA</v>
      </c>
    </row>
    <row r="540" spans="1:10" x14ac:dyDescent="0.2">
      <c r="A540" t="s">
        <v>237</v>
      </c>
      <c r="B540" s="1">
        <v>44403</v>
      </c>
      <c r="C540" t="str">
        <f t="shared" si="16"/>
        <v>Monday</v>
      </c>
      <c r="D540" s="2">
        <v>0.3611111111111111</v>
      </c>
      <c r="E540" t="str">
        <f t="shared" si="17"/>
        <v>afternoon to evening</v>
      </c>
      <c r="F540" s="7">
        <v>12</v>
      </c>
      <c r="G540" s="7">
        <f>VLOOKUP(Table2[[#This Row],[product_id]],Table3[#All],2,FALSE)</f>
        <v>65</v>
      </c>
      <c r="H540" s="7" t="b">
        <f>IF(Table2[[#This Row],[cost]]&gt;Table2[[#This Row],[revenue]],TRUE,FALSE)</f>
        <v>1</v>
      </c>
      <c r="I540" t="str">
        <f>VLOOKUP(Table2[[#This Row],[product_id]],Table3[#All],3,FALSE)</f>
        <v>Bailey 44</v>
      </c>
      <c r="J540" t="str">
        <f>VLOOKUP(Table2[[#This Row],[product_id]],Table3[#All],5,FALSE)</f>
        <v>Port Authority of New York/New Jersey NY/NJ</v>
      </c>
    </row>
    <row r="541" spans="1:10" x14ac:dyDescent="0.2">
      <c r="A541" t="s">
        <v>237</v>
      </c>
      <c r="B541" s="1">
        <v>44264</v>
      </c>
      <c r="C541" t="str">
        <f t="shared" si="16"/>
        <v>Tuesday</v>
      </c>
      <c r="D541" s="2">
        <v>0.67708333333333337</v>
      </c>
      <c r="E541" t="str">
        <f t="shared" si="17"/>
        <v>morning to noon</v>
      </c>
      <c r="F541" s="7">
        <v>12</v>
      </c>
      <c r="G541" s="7">
        <f>VLOOKUP(Table2[[#This Row],[product_id]],Table3[#All],2,FALSE)</f>
        <v>65</v>
      </c>
      <c r="H541" s="7" t="b">
        <f>IF(Table2[[#This Row],[cost]]&gt;Table2[[#This Row],[revenue]],TRUE,FALSE)</f>
        <v>1</v>
      </c>
      <c r="I541" t="str">
        <f>VLOOKUP(Table2[[#This Row],[product_id]],Table3[#All],3,FALSE)</f>
        <v>Bailey 44</v>
      </c>
      <c r="J541" t="str">
        <f>VLOOKUP(Table2[[#This Row],[product_id]],Table3[#All],5,FALSE)</f>
        <v>Port Authority of New York/New Jersey NY/NJ</v>
      </c>
    </row>
    <row r="542" spans="1:10" x14ac:dyDescent="0.2">
      <c r="A542" t="s">
        <v>237</v>
      </c>
      <c r="B542" s="1">
        <v>45080</v>
      </c>
      <c r="C542" t="str">
        <f t="shared" si="16"/>
        <v>Saturday</v>
      </c>
      <c r="D542" s="2">
        <v>0.49861111111111112</v>
      </c>
      <c r="E542" t="str">
        <f t="shared" si="17"/>
        <v>midnight to dawn</v>
      </c>
      <c r="F542" s="7">
        <v>12</v>
      </c>
      <c r="G542" s="7">
        <f>VLOOKUP(Table2[[#This Row],[product_id]],Table3[#All],2,FALSE)</f>
        <v>65</v>
      </c>
      <c r="H542" s="7" t="b">
        <f>IF(Table2[[#This Row],[cost]]&gt;Table2[[#This Row],[revenue]],TRUE,FALSE)</f>
        <v>1</v>
      </c>
      <c r="I542" t="str">
        <f>VLOOKUP(Table2[[#This Row],[product_id]],Table3[#All],3,FALSE)</f>
        <v>Bailey 44</v>
      </c>
      <c r="J542" t="str">
        <f>VLOOKUP(Table2[[#This Row],[product_id]],Table3[#All],5,FALSE)</f>
        <v>Port Authority of New York/New Jersey NY/NJ</v>
      </c>
    </row>
    <row r="543" spans="1:10" x14ac:dyDescent="0.2">
      <c r="A543" t="s">
        <v>237</v>
      </c>
      <c r="B543" s="1">
        <v>45004</v>
      </c>
      <c r="C543" t="str">
        <f t="shared" si="16"/>
        <v>Sunday</v>
      </c>
      <c r="D543" s="2">
        <v>6.3194444444444442E-2</v>
      </c>
      <c r="E543" t="str">
        <f t="shared" si="17"/>
        <v>midnight to dawn</v>
      </c>
      <c r="F543" s="7">
        <v>12</v>
      </c>
      <c r="G543" s="7">
        <f>VLOOKUP(Table2[[#This Row],[product_id]],Table3[#All],2,FALSE)</f>
        <v>65</v>
      </c>
      <c r="H543" s="7" t="b">
        <f>IF(Table2[[#This Row],[cost]]&gt;Table2[[#This Row],[revenue]],TRUE,FALSE)</f>
        <v>1</v>
      </c>
      <c r="I543" t="str">
        <f>VLOOKUP(Table2[[#This Row],[product_id]],Table3[#All],3,FALSE)</f>
        <v>Bailey 44</v>
      </c>
      <c r="J543" t="str">
        <f>VLOOKUP(Table2[[#This Row],[product_id]],Table3[#All],5,FALSE)</f>
        <v>Port Authority of New York/New Jersey NY/NJ</v>
      </c>
    </row>
    <row r="544" spans="1:10" x14ac:dyDescent="0.2">
      <c r="A544" t="s">
        <v>237</v>
      </c>
      <c r="B544" s="1">
        <v>44825</v>
      </c>
      <c r="C544" t="str">
        <f t="shared" si="16"/>
        <v>Wednesday</v>
      </c>
      <c r="D544" s="2">
        <v>0.13680555555555554</v>
      </c>
      <c r="E544" t="str">
        <f t="shared" si="17"/>
        <v>afternoon to evening</v>
      </c>
      <c r="F544" s="7">
        <v>12</v>
      </c>
      <c r="G544" s="7">
        <f>VLOOKUP(Table2[[#This Row],[product_id]],Table3[#All],2,FALSE)</f>
        <v>65</v>
      </c>
      <c r="H544" s="7" t="b">
        <f>IF(Table2[[#This Row],[cost]]&gt;Table2[[#This Row],[revenue]],TRUE,FALSE)</f>
        <v>1</v>
      </c>
      <c r="I544" t="str">
        <f>VLOOKUP(Table2[[#This Row],[product_id]],Table3[#All],3,FALSE)</f>
        <v>Bailey 44</v>
      </c>
      <c r="J544" t="str">
        <f>VLOOKUP(Table2[[#This Row],[product_id]],Table3[#All],5,FALSE)</f>
        <v>Port Authority of New York/New Jersey NY/NJ</v>
      </c>
    </row>
    <row r="545" spans="1:10" x14ac:dyDescent="0.2">
      <c r="A545" t="s">
        <v>238</v>
      </c>
      <c r="B545" s="1">
        <v>44834</v>
      </c>
      <c r="C545" t="str">
        <f t="shared" si="16"/>
        <v>Friday</v>
      </c>
      <c r="D545" s="2">
        <v>0.60763888888888895</v>
      </c>
      <c r="E545" t="str">
        <f t="shared" si="17"/>
        <v>morning to noon</v>
      </c>
      <c r="F545" s="7">
        <v>68</v>
      </c>
      <c r="G545" s="7">
        <f>VLOOKUP(Table2[[#This Row],[product_id]],Table3[#All],2,FALSE)</f>
        <v>37</v>
      </c>
      <c r="H545" s="7" t="b">
        <f>IF(Table2[[#This Row],[cost]]&gt;Table2[[#This Row],[revenue]],TRUE,FALSE)</f>
        <v>0</v>
      </c>
      <c r="I545" t="str">
        <f>VLOOKUP(Table2[[#This Row],[product_id]],Table3[#All],3,FALSE)</f>
        <v>BCBGeneration</v>
      </c>
      <c r="J545" t="str">
        <f>VLOOKUP(Table2[[#This Row],[product_id]],Table3[#All],5,FALSE)</f>
        <v>Mobile AL</v>
      </c>
    </row>
    <row r="546" spans="1:10" x14ac:dyDescent="0.2">
      <c r="A546" t="s">
        <v>238</v>
      </c>
      <c r="B546" s="1">
        <v>45087</v>
      </c>
      <c r="C546" t="str">
        <f t="shared" si="16"/>
        <v>Saturday</v>
      </c>
      <c r="D546" s="2">
        <v>0.4993055555555555</v>
      </c>
      <c r="E546" t="str">
        <f t="shared" si="17"/>
        <v>midnight to dawn</v>
      </c>
      <c r="F546" s="7">
        <v>68</v>
      </c>
      <c r="G546" s="7">
        <f>VLOOKUP(Table2[[#This Row],[product_id]],Table3[#All],2,FALSE)</f>
        <v>37</v>
      </c>
      <c r="H546" s="7" t="b">
        <f>IF(Table2[[#This Row],[cost]]&gt;Table2[[#This Row],[revenue]],TRUE,FALSE)</f>
        <v>0</v>
      </c>
      <c r="I546" t="str">
        <f>VLOOKUP(Table2[[#This Row],[product_id]],Table3[#All],3,FALSE)</f>
        <v>BCBGeneration</v>
      </c>
      <c r="J546" t="str">
        <f>VLOOKUP(Table2[[#This Row],[product_id]],Table3[#All],5,FALSE)</f>
        <v>Mobile AL</v>
      </c>
    </row>
    <row r="547" spans="1:10" x14ac:dyDescent="0.2">
      <c r="A547" t="s">
        <v>239</v>
      </c>
      <c r="B547" s="1">
        <v>45066</v>
      </c>
      <c r="C547" t="str">
        <f t="shared" si="16"/>
        <v>Saturday</v>
      </c>
      <c r="D547" s="2">
        <v>0.22083333333333333</v>
      </c>
      <c r="E547" t="str">
        <f t="shared" si="17"/>
        <v>midnight to dawn</v>
      </c>
      <c r="F547" s="7">
        <v>64</v>
      </c>
      <c r="G547" s="7">
        <f>VLOOKUP(Table2[[#This Row],[product_id]],Table3[#All],2,FALSE)</f>
        <v>35</v>
      </c>
      <c r="H547" s="7" t="b">
        <f>IF(Table2[[#This Row],[cost]]&gt;Table2[[#This Row],[revenue]],TRUE,FALSE)</f>
        <v>0</v>
      </c>
      <c r="I547" t="str">
        <f>VLOOKUP(Table2[[#This Row],[product_id]],Table3[#All],3,FALSE)</f>
        <v>Aryn K</v>
      </c>
      <c r="J547" t="str">
        <f>VLOOKUP(Table2[[#This Row],[product_id]],Table3[#All],5,FALSE)</f>
        <v>Chicago IL</v>
      </c>
    </row>
    <row r="548" spans="1:10" x14ac:dyDescent="0.2">
      <c r="A548" t="s">
        <v>239</v>
      </c>
      <c r="B548" s="1">
        <v>44567</v>
      </c>
      <c r="C548" t="str">
        <f t="shared" si="16"/>
        <v>Thursday</v>
      </c>
      <c r="D548" s="2">
        <v>2.9166666666666664E-2</v>
      </c>
      <c r="E548" t="str">
        <f t="shared" si="17"/>
        <v>morning to noon</v>
      </c>
      <c r="F548" s="7">
        <v>64</v>
      </c>
      <c r="G548" s="7">
        <f>VLOOKUP(Table2[[#This Row],[product_id]],Table3[#All],2,FALSE)</f>
        <v>35</v>
      </c>
      <c r="H548" s="7" t="b">
        <f>IF(Table2[[#This Row],[cost]]&gt;Table2[[#This Row],[revenue]],TRUE,FALSE)</f>
        <v>0</v>
      </c>
      <c r="I548" t="str">
        <f>VLOOKUP(Table2[[#This Row],[product_id]],Table3[#All],3,FALSE)</f>
        <v>Aryn K</v>
      </c>
      <c r="J548" t="str">
        <f>VLOOKUP(Table2[[#This Row],[product_id]],Table3[#All],5,FALSE)</f>
        <v>Chicago IL</v>
      </c>
    </row>
    <row r="549" spans="1:10" x14ac:dyDescent="0.2">
      <c r="A549" t="s">
        <v>239</v>
      </c>
      <c r="B549" s="1">
        <v>44651</v>
      </c>
      <c r="C549" t="str">
        <f t="shared" si="16"/>
        <v>Thursday</v>
      </c>
      <c r="D549" s="2">
        <v>0.39583333333333331</v>
      </c>
      <c r="E549" t="str">
        <f t="shared" si="17"/>
        <v>morning to noon</v>
      </c>
      <c r="F549" s="7">
        <v>64</v>
      </c>
      <c r="G549" s="7">
        <f>VLOOKUP(Table2[[#This Row],[product_id]],Table3[#All],2,FALSE)</f>
        <v>35</v>
      </c>
      <c r="H549" s="7" t="b">
        <f>IF(Table2[[#This Row],[cost]]&gt;Table2[[#This Row],[revenue]],TRUE,FALSE)</f>
        <v>0</v>
      </c>
      <c r="I549" t="str">
        <f>VLOOKUP(Table2[[#This Row],[product_id]],Table3[#All],3,FALSE)</f>
        <v>Aryn K</v>
      </c>
      <c r="J549" t="str">
        <f>VLOOKUP(Table2[[#This Row],[product_id]],Table3[#All],5,FALSE)</f>
        <v>Chicago IL</v>
      </c>
    </row>
    <row r="550" spans="1:10" x14ac:dyDescent="0.2">
      <c r="A550" t="s">
        <v>239</v>
      </c>
      <c r="B550" s="1">
        <v>44975</v>
      </c>
      <c r="C550" t="str">
        <f t="shared" si="16"/>
        <v>Saturday</v>
      </c>
      <c r="D550" s="2">
        <v>0.44722222222222219</v>
      </c>
      <c r="E550" t="str">
        <f t="shared" si="17"/>
        <v>midnight to dawn</v>
      </c>
      <c r="F550" s="7">
        <v>64</v>
      </c>
      <c r="G550" s="7">
        <f>VLOOKUP(Table2[[#This Row],[product_id]],Table3[#All],2,FALSE)</f>
        <v>35</v>
      </c>
      <c r="H550" s="7" t="b">
        <f>IF(Table2[[#This Row],[cost]]&gt;Table2[[#This Row],[revenue]],TRUE,FALSE)</f>
        <v>0</v>
      </c>
      <c r="I550" t="str">
        <f>VLOOKUP(Table2[[#This Row],[product_id]],Table3[#All],3,FALSE)</f>
        <v>Aryn K</v>
      </c>
      <c r="J550" t="str">
        <f>VLOOKUP(Table2[[#This Row],[product_id]],Table3[#All],5,FALSE)</f>
        <v>Chicago IL</v>
      </c>
    </row>
    <row r="551" spans="1:10" x14ac:dyDescent="0.2">
      <c r="A551" t="s">
        <v>239</v>
      </c>
      <c r="B551" s="1">
        <v>43676</v>
      </c>
      <c r="C551" t="str">
        <f t="shared" si="16"/>
        <v>Tuesday</v>
      </c>
      <c r="D551" s="2">
        <v>0.12638888888888888</v>
      </c>
      <c r="E551" t="str">
        <f t="shared" si="17"/>
        <v>afternoon to evening</v>
      </c>
      <c r="F551" s="7">
        <v>64</v>
      </c>
      <c r="G551" s="7">
        <f>VLOOKUP(Table2[[#This Row],[product_id]],Table3[#All],2,FALSE)</f>
        <v>35</v>
      </c>
      <c r="H551" s="7" t="b">
        <f>IF(Table2[[#This Row],[cost]]&gt;Table2[[#This Row],[revenue]],TRUE,FALSE)</f>
        <v>0</v>
      </c>
      <c r="I551" t="str">
        <f>VLOOKUP(Table2[[#This Row],[product_id]],Table3[#All],3,FALSE)</f>
        <v>Aryn K</v>
      </c>
      <c r="J551" t="str">
        <f>VLOOKUP(Table2[[#This Row],[product_id]],Table3[#All],5,FALSE)</f>
        <v>Chicago IL</v>
      </c>
    </row>
    <row r="552" spans="1:10" x14ac:dyDescent="0.2">
      <c r="A552" t="s">
        <v>240</v>
      </c>
      <c r="B552" s="1">
        <v>45049</v>
      </c>
      <c r="C552" t="str">
        <f t="shared" si="16"/>
        <v>Wednesday</v>
      </c>
      <c r="D552" s="2">
        <v>0.62361111111111112</v>
      </c>
      <c r="E552" t="str">
        <f t="shared" si="17"/>
        <v>afternoon to evening</v>
      </c>
      <c r="F552" s="7">
        <v>39</v>
      </c>
      <c r="G552" s="7">
        <f>VLOOKUP(Table2[[#This Row],[product_id]],Table3[#All],2,FALSE)</f>
        <v>21</v>
      </c>
      <c r="H552" s="7" t="b">
        <f>IF(Table2[[#This Row],[cost]]&gt;Table2[[#This Row],[revenue]],TRUE,FALSE)</f>
        <v>0</v>
      </c>
      <c r="I552" t="str">
        <f>VLOOKUP(Table2[[#This Row],[product_id]],Table3[#All],3,FALSE)</f>
        <v>Patty</v>
      </c>
      <c r="J552" t="str">
        <f>VLOOKUP(Table2[[#This Row],[product_id]],Table3[#All],5,FALSE)</f>
        <v>Memphis TN</v>
      </c>
    </row>
    <row r="553" spans="1:10" x14ac:dyDescent="0.2">
      <c r="A553" t="s">
        <v>240</v>
      </c>
      <c r="B553" s="1">
        <v>45111</v>
      </c>
      <c r="C553" t="str">
        <f t="shared" si="16"/>
        <v>Tuesday</v>
      </c>
      <c r="D553" s="2">
        <v>0.61249999999999993</v>
      </c>
      <c r="E553" t="str">
        <f t="shared" si="17"/>
        <v>morning to noon</v>
      </c>
      <c r="F553" s="7">
        <v>39</v>
      </c>
      <c r="G553" s="7">
        <f>VLOOKUP(Table2[[#This Row],[product_id]],Table3[#All],2,FALSE)</f>
        <v>21</v>
      </c>
      <c r="H553" s="7" t="b">
        <f>IF(Table2[[#This Row],[cost]]&gt;Table2[[#This Row],[revenue]],TRUE,FALSE)</f>
        <v>0</v>
      </c>
      <c r="I553" t="str">
        <f>VLOOKUP(Table2[[#This Row],[product_id]],Table3[#All],3,FALSE)</f>
        <v>Patty</v>
      </c>
      <c r="J553" t="str">
        <f>VLOOKUP(Table2[[#This Row],[product_id]],Table3[#All],5,FALSE)</f>
        <v>Memphis TN</v>
      </c>
    </row>
    <row r="554" spans="1:10" x14ac:dyDescent="0.2">
      <c r="A554" t="s">
        <v>240</v>
      </c>
      <c r="B554" s="1">
        <v>44960</v>
      </c>
      <c r="C554" t="str">
        <f t="shared" si="16"/>
        <v>Friday</v>
      </c>
      <c r="D554" s="2">
        <v>0.48819444444444443</v>
      </c>
      <c r="E554" t="str">
        <f t="shared" si="17"/>
        <v>midnight to dawn</v>
      </c>
      <c r="F554" s="7">
        <v>39</v>
      </c>
      <c r="G554" s="7">
        <f>VLOOKUP(Table2[[#This Row],[product_id]],Table3[#All],2,FALSE)</f>
        <v>21</v>
      </c>
      <c r="H554" s="7" t="b">
        <f>IF(Table2[[#This Row],[cost]]&gt;Table2[[#This Row],[revenue]],TRUE,FALSE)</f>
        <v>0</v>
      </c>
      <c r="I554" t="str">
        <f>VLOOKUP(Table2[[#This Row],[product_id]],Table3[#All],3,FALSE)</f>
        <v>Patty</v>
      </c>
      <c r="J554" t="str">
        <f>VLOOKUP(Table2[[#This Row],[product_id]],Table3[#All],5,FALSE)</f>
        <v>Memphis TN</v>
      </c>
    </row>
    <row r="555" spans="1:10" x14ac:dyDescent="0.2">
      <c r="A555" t="s">
        <v>240</v>
      </c>
      <c r="B555" s="1">
        <v>44196</v>
      </c>
      <c r="C555" t="str">
        <f t="shared" si="16"/>
        <v>Thursday</v>
      </c>
      <c r="D555" s="2">
        <v>4.7916666666666663E-2</v>
      </c>
      <c r="E555" t="str">
        <f t="shared" si="17"/>
        <v>morning to noon</v>
      </c>
      <c r="F555" s="7">
        <v>39</v>
      </c>
      <c r="G555" s="7">
        <f>VLOOKUP(Table2[[#This Row],[product_id]],Table3[#All],2,FALSE)</f>
        <v>21</v>
      </c>
      <c r="H555" s="7" t="b">
        <f>IF(Table2[[#This Row],[cost]]&gt;Table2[[#This Row],[revenue]],TRUE,FALSE)</f>
        <v>0</v>
      </c>
      <c r="I555" t="str">
        <f>VLOOKUP(Table2[[#This Row],[product_id]],Table3[#All],3,FALSE)</f>
        <v>Patty</v>
      </c>
      <c r="J555" t="str">
        <f>VLOOKUP(Table2[[#This Row],[product_id]],Table3[#All],5,FALSE)</f>
        <v>Memphis TN</v>
      </c>
    </row>
    <row r="556" spans="1:10" x14ac:dyDescent="0.2">
      <c r="A556" t="s">
        <v>240</v>
      </c>
      <c r="B556" s="1">
        <v>44048</v>
      </c>
      <c r="C556" t="str">
        <f t="shared" si="16"/>
        <v>Wednesday</v>
      </c>
      <c r="D556" s="2">
        <v>0.41666666666666669</v>
      </c>
      <c r="E556" t="str">
        <f t="shared" si="17"/>
        <v>morning to noon</v>
      </c>
      <c r="F556" s="7">
        <v>39</v>
      </c>
      <c r="G556" s="7">
        <f>VLOOKUP(Table2[[#This Row],[product_id]],Table3[#All],2,FALSE)</f>
        <v>21</v>
      </c>
      <c r="H556" s="7" t="b">
        <f>IF(Table2[[#This Row],[cost]]&gt;Table2[[#This Row],[revenue]],TRUE,FALSE)</f>
        <v>0</v>
      </c>
      <c r="I556" t="str">
        <f>VLOOKUP(Table2[[#This Row],[product_id]],Table3[#All],3,FALSE)</f>
        <v>Patty</v>
      </c>
      <c r="J556" t="str">
        <f>VLOOKUP(Table2[[#This Row],[product_id]],Table3[#All],5,FALSE)</f>
        <v>Memphis TN</v>
      </c>
    </row>
    <row r="557" spans="1:10" x14ac:dyDescent="0.2">
      <c r="A557" t="s">
        <v>241</v>
      </c>
      <c r="B557" s="1">
        <v>44721</v>
      </c>
      <c r="C557" t="str">
        <f t="shared" si="16"/>
        <v>Thursday</v>
      </c>
      <c r="D557" s="2">
        <v>0.41597222222222219</v>
      </c>
      <c r="E557" t="str">
        <f t="shared" si="17"/>
        <v>midnight to dawn</v>
      </c>
      <c r="F557" s="7">
        <v>96</v>
      </c>
      <c r="G557" s="7">
        <f>VLOOKUP(Table2[[#This Row],[product_id]],Table3[#All],2,FALSE)</f>
        <v>54</v>
      </c>
      <c r="H557" s="7" t="b">
        <f>IF(Table2[[#This Row],[cost]]&gt;Table2[[#This Row],[revenue]],TRUE,FALSE)</f>
        <v>0</v>
      </c>
      <c r="I557" t="str">
        <f>VLOOKUP(Table2[[#This Row],[product_id]],Table3[#All],3,FALSE)</f>
        <v>Blue Juice</v>
      </c>
      <c r="J557" t="str">
        <f>VLOOKUP(Table2[[#This Row],[product_id]],Table3[#All],5,FALSE)</f>
        <v>Memphis TN</v>
      </c>
    </row>
    <row r="558" spans="1:10" x14ac:dyDescent="0.2">
      <c r="A558" t="s">
        <v>241</v>
      </c>
      <c r="B558" s="1">
        <v>44595</v>
      </c>
      <c r="C558" t="str">
        <f t="shared" si="16"/>
        <v>Thursday</v>
      </c>
      <c r="D558" s="2">
        <v>3.9583333333333331E-2</v>
      </c>
      <c r="E558" t="str">
        <f t="shared" si="17"/>
        <v>morning to noon</v>
      </c>
      <c r="F558" s="7">
        <v>96</v>
      </c>
      <c r="G558" s="7">
        <f>VLOOKUP(Table2[[#This Row],[product_id]],Table3[#All],2,FALSE)</f>
        <v>54</v>
      </c>
      <c r="H558" s="7" t="b">
        <f>IF(Table2[[#This Row],[cost]]&gt;Table2[[#This Row],[revenue]],TRUE,FALSE)</f>
        <v>0</v>
      </c>
      <c r="I558" t="str">
        <f>VLOOKUP(Table2[[#This Row],[product_id]],Table3[#All],3,FALSE)</f>
        <v>Blue Juice</v>
      </c>
      <c r="J558" t="str">
        <f>VLOOKUP(Table2[[#This Row],[product_id]],Table3[#All],5,FALSE)</f>
        <v>Memphis TN</v>
      </c>
    </row>
    <row r="559" spans="1:10" x14ac:dyDescent="0.2">
      <c r="A559" t="s">
        <v>241</v>
      </c>
      <c r="B559" s="1">
        <v>44579</v>
      </c>
      <c r="C559" t="str">
        <f t="shared" si="16"/>
        <v>Tuesday</v>
      </c>
      <c r="D559" s="2">
        <v>0.42499999999999999</v>
      </c>
      <c r="E559" t="str">
        <f t="shared" si="17"/>
        <v>morning to noon</v>
      </c>
      <c r="F559" s="7">
        <v>96</v>
      </c>
      <c r="G559" s="7">
        <f>VLOOKUP(Table2[[#This Row],[product_id]],Table3[#All],2,FALSE)</f>
        <v>54</v>
      </c>
      <c r="H559" s="7" t="b">
        <f>IF(Table2[[#This Row],[cost]]&gt;Table2[[#This Row],[revenue]],TRUE,FALSE)</f>
        <v>0</v>
      </c>
      <c r="I559" t="str">
        <f>VLOOKUP(Table2[[#This Row],[product_id]],Table3[#All],3,FALSE)</f>
        <v>Blue Juice</v>
      </c>
      <c r="J559" t="str">
        <f>VLOOKUP(Table2[[#This Row],[product_id]],Table3[#All],5,FALSE)</f>
        <v>Memphis TN</v>
      </c>
    </row>
    <row r="560" spans="1:10" x14ac:dyDescent="0.2">
      <c r="A560" t="s">
        <v>241</v>
      </c>
      <c r="B560" s="1">
        <v>44184</v>
      </c>
      <c r="C560" t="str">
        <f t="shared" si="16"/>
        <v>Saturday</v>
      </c>
      <c r="D560" s="2">
        <v>0.4597222222222222</v>
      </c>
      <c r="E560" t="str">
        <f t="shared" si="17"/>
        <v>morning to noon</v>
      </c>
      <c r="F560" s="7">
        <v>96</v>
      </c>
      <c r="G560" s="7">
        <f>VLOOKUP(Table2[[#This Row],[product_id]],Table3[#All],2,FALSE)</f>
        <v>54</v>
      </c>
      <c r="H560" s="7" t="b">
        <f>IF(Table2[[#This Row],[cost]]&gt;Table2[[#This Row],[revenue]],TRUE,FALSE)</f>
        <v>0</v>
      </c>
      <c r="I560" t="str">
        <f>VLOOKUP(Table2[[#This Row],[product_id]],Table3[#All],3,FALSE)</f>
        <v>Blue Juice</v>
      </c>
      <c r="J560" t="str">
        <f>VLOOKUP(Table2[[#This Row],[product_id]],Table3[#All],5,FALSE)</f>
        <v>Memphis TN</v>
      </c>
    </row>
    <row r="561" spans="1:10" x14ac:dyDescent="0.2">
      <c r="A561" t="s">
        <v>242</v>
      </c>
      <c r="B561" s="1">
        <v>44529</v>
      </c>
      <c r="C561" t="str">
        <f t="shared" si="16"/>
        <v>Monday</v>
      </c>
      <c r="D561" s="2">
        <v>0.31111111111111112</v>
      </c>
      <c r="E561" t="str">
        <f t="shared" si="17"/>
        <v>night to midnight</v>
      </c>
      <c r="F561" s="7">
        <v>22</v>
      </c>
      <c r="G561" s="7">
        <f>VLOOKUP(Table2[[#This Row],[product_id]],Table3[#All],2,FALSE)</f>
        <v>12</v>
      </c>
      <c r="H561" s="7" t="b">
        <f>IF(Table2[[#This Row],[cost]]&gt;Table2[[#This Row],[revenue]],TRUE,FALSE)</f>
        <v>0</v>
      </c>
      <c r="I561" t="str">
        <f>VLOOKUP(Table2[[#This Row],[product_id]],Table3[#All],3,FALSE)</f>
        <v>2b by bebe</v>
      </c>
      <c r="J561" t="str">
        <f>VLOOKUP(Table2[[#This Row],[product_id]],Table3[#All],5,FALSE)</f>
        <v>New Orleans LA</v>
      </c>
    </row>
    <row r="562" spans="1:10" x14ac:dyDescent="0.2">
      <c r="A562" t="s">
        <v>242</v>
      </c>
      <c r="B562" s="1">
        <v>45010</v>
      </c>
      <c r="C562" t="str">
        <f t="shared" si="16"/>
        <v>Saturday</v>
      </c>
      <c r="D562" s="2">
        <v>0.84583333333333333</v>
      </c>
      <c r="E562" t="str">
        <f t="shared" si="17"/>
        <v>morning to noon</v>
      </c>
      <c r="F562" s="7">
        <v>22</v>
      </c>
      <c r="G562" s="7">
        <f>VLOOKUP(Table2[[#This Row],[product_id]],Table3[#All],2,FALSE)</f>
        <v>12</v>
      </c>
      <c r="H562" s="7" t="b">
        <f>IF(Table2[[#This Row],[cost]]&gt;Table2[[#This Row],[revenue]],TRUE,FALSE)</f>
        <v>0</v>
      </c>
      <c r="I562" t="str">
        <f>VLOOKUP(Table2[[#This Row],[product_id]],Table3[#All],3,FALSE)</f>
        <v>2b by bebe</v>
      </c>
      <c r="J562" t="str">
        <f>VLOOKUP(Table2[[#This Row],[product_id]],Table3[#All],5,FALSE)</f>
        <v>New Orleans LA</v>
      </c>
    </row>
    <row r="563" spans="1:10" x14ac:dyDescent="0.2">
      <c r="A563" t="s">
        <v>242</v>
      </c>
      <c r="B563" s="1">
        <v>44310</v>
      </c>
      <c r="C563" t="str">
        <f t="shared" si="16"/>
        <v>Saturday</v>
      </c>
      <c r="D563" s="2">
        <v>0.30486111111111108</v>
      </c>
      <c r="E563" t="str">
        <f t="shared" si="17"/>
        <v>midnight to dawn</v>
      </c>
      <c r="F563" s="7">
        <v>22</v>
      </c>
      <c r="G563" s="7">
        <f>VLOOKUP(Table2[[#This Row],[product_id]],Table3[#All],2,FALSE)</f>
        <v>12</v>
      </c>
      <c r="H563" s="7" t="b">
        <f>IF(Table2[[#This Row],[cost]]&gt;Table2[[#This Row],[revenue]],TRUE,FALSE)</f>
        <v>0</v>
      </c>
      <c r="I563" t="str">
        <f>VLOOKUP(Table2[[#This Row],[product_id]],Table3[#All],3,FALSE)</f>
        <v>2b by bebe</v>
      </c>
      <c r="J563" t="str">
        <f>VLOOKUP(Table2[[#This Row],[product_id]],Table3[#All],5,FALSE)</f>
        <v>New Orleans LA</v>
      </c>
    </row>
    <row r="564" spans="1:10" x14ac:dyDescent="0.2">
      <c r="A564" t="s">
        <v>242</v>
      </c>
      <c r="B564" s="1">
        <v>44045</v>
      </c>
      <c r="C564" t="str">
        <f t="shared" si="16"/>
        <v>Sunday</v>
      </c>
      <c r="D564" s="2">
        <v>0.1986111111111111</v>
      </c>
      <c r="E564" t="str">
        <f t="shared" si="17"/>
        <v>midnight to dawn</v>
      </c>
      <c r="F564" s="7">
        <v>22</v>
      </c>
      <c r="G564" s="7">
        <f>VLOOKUP(Table2[[#This Row],[product_id]],Table3[#All],2,FALSE)</f>
        <v>12</v>
      </c>
      <c r="H564" s="7" t="b">
        <f>IF(Table2[[#This Row],[cost]]&gt;Table2[[#This Row],[revenue]],TRUE,FALSE)</f>
        <v>0</v>
      </c>
      <c r="I564" t="str">
        <f>VLOOKUP(Table2[[#This Row],[product_id]],Table3[#All],3,FALSE)</f>
        <v>2b by bebe</v>
      </c>
      <c r="J564" t="str">
        <f>VLOOKUP(Table2[[#This Row],[product_id]],Table3[#All],5,FALSE)</f>
        <v>New Orleans LA</v>
      </c>
    </row>
    <row r="565" spans="1:10" x14ac:dyDescent="0.2">
      <c r="A565" t="s">
        <v>242</v>
      </c>
      <c r="B565" s="1">
        <v>45097</v>
      </c>
      <c r="C565" t="str">
        <f t="shared" si="16"/>
        <v>Tuesday</v>
      </c>
      <c r="D565" s="2">
        <v>0.15069444444444444</v>
      </c>
      <c r="E565" t="str">
        <f t="shared" si="17"/>
        <v>afternoon to evening</v>
      </c>
      <c r="F565" s="7">
        <v>22</v>
      </c>
      <c r="G565" s="7">
        <f>VLOOKUP(Table2[[#This Row],[product_id]],Table3[#All],2,FALSE)</f>
        <v>12</v>
      </c>
      <c r="H565" s="7" t="b">
        <f>IF(Table2[[#This Row],[cost]]&gt;Table2[[#This Row],[revenue]],TRUE,FALSE)</f>
        <v>0</v>
      </c>
      <c r="I565" t="str">
        <f>VLOOKUP(Table2[[#This Row],[product_id]],Table3[#All],3,FALSE)</f>
        <v>2b by bebe</v>
      </c>
      <c r="J565" t="str">
        <f>VLOOKUP(Table2[[#This Row],[product_id]],Table3[#All],5,FALSE)</f>
        <v>New Orleans LA</v>
      </c>
    </row>
    <row r="566" spans="1:10" x14ac:dyDescent="0.2">
      <c r="A566" t="s">
        <v>243</v>
      </c>
      <c r="B566" s="1">
        <v>44710</v>
      </c>
      <c r="C566" t="str">
        <f t="shared" si="16"/>
        <v>Sunday</v>
      </c>
      <c r="D566" s="2">
        <v>0.58611111111111114</v>
      </c>
      <c r="E566" t="str">
        <f t="shared" si="17"/>
        <v>afternoon to evening</v>
      </c>
      <c r="F566" s="7">
        <v>25</v>
      </c>
      <c r="G566" s="7">
        <f>VLOOKUP(Table2[[#This Row],[product_id]],Table3[#All],2,FALSE)</f>
        <v>13</v>
      </c>
      <c r="H566" s="7" t="b">
        <f>IF(Table2[[#This Row],[cost]]&gt;Table2[[#This Row],[revenue]],TRUE,FALSE)</f>
        <v>0</v>
      </c>
      <c r="I566" t="str">
        <f>VLOOKUP(Table2[[#This Row],[product_id]],Table3[#All],3,FALSE)</f>
        <v>U.S. Polo Assn.</v>
      </c>
      <c r="J566" t="str">
        <f>VLOOKUP(Table2[[#This Row],[product_id]],Table3[#All],5,FALSE)</f>
        <v>Philadelphia PA</v>
      </c>
    </row>
    <row r="567" spans="1:10" x14ac:dyDescent="0.2">
      <c r="A567" t="s">
        <v>243</v>
      </c>
      <c r="B567" s="1">
        <v>45109</v>
      </c>
      <c r="C567" t="str">
        <f t="shared" si="16"/>
        <v>Sunday</v>
      </c>
      <c r="D567" s="2">
        <v>0.69930555555555562</v>
      </c>
      <c r="E567" t="str">
        <f t="shared" si="17"/>
        <v>afternoon to evening</v>
      </c>
      <c r="F567" s="7">
        <v>25</v>
      </c>
      <c r="G567" s="7">
        <f>VLOOKUP(Table2[[#This Row],[product_id]],Table3[#All],2,FALSE)</f>
        <v>13</v>
      </c>
      <c r="H567" s="7" t="b">
        <f>IF(Table2[[#This Row],[cost]]&gt;Table2[[#This Row],[revenue]],TRUE,FALSE)</f>
        <v>0</v>
      </c>
      <c r="I567" t="str">
        <f>VLOOKUP(Table2[[#This Row],[product_id]],Table3[#All],3,FALSE)</f>
        <v>U.S. Polo Assn.</v>
      </c>
      <c r="J567" t="str">
        <f>VLOOKUP(Table2[[#This Row],[product_id]],Table3[#All],5,FALSE)</f>
        <v>Philadelphia PA</v>
      </c>
    </row>
    <row r="568" spans="1:10" x14ac:dyDescent="0.2">
      <c r="A568" t="s">
        <v>243</v>
      </c>
      <c r="B568" s="1">
        <v>44712</v>
      </c>
      <c r="C568" t="str">
        <f t="shared" si="16"/>
        <v>Tuesday</v>
      </c>
      <c r="D568" s="2">
        <v>0.70347222222222217</v>
      </c>
      <c r="E568" t="str">
        <f t="shared" si="17"/>
        <v>midnight to dawn</v>
      </c>
      <c r="F568" s="7">
        <v>25</v>
      </c>
      <c r="G568" s="7">
        <f>VLOOKUP(Table2[[#This Row],[product_id]],Table3[#All],2,FALSE)</f>
        <v>13</v>
      </c>
      <c r="H568" s="7" t="b">
        <f>IF(Table2[[#This Row],[cost]]&gt;Table2[[#This Row],[revenue]],TRUE,FALSE)</f>
        <v>0</v>
      </c>
      <c r="I568" t="str">
        <f>VLOOKUP(Table2[[#This Row],[product_id]],Table3[#All],3,FALSE)</f>
        <v>U.S. Polo Assn.</v>
      </c>
      <c r="J568" t="str">
        <f>VLOOKUP(Table2[[#This Row],[product_id]],Table3[#All],5,FALSE)</f>
        <v>Philadelphia PA</v>
      </c>
    </row>
    <row r="569" spans="1:10" x14ac:dyDescent="0.2">
      <c r="A569" t="s">
        <v>243</v>
      </c>
      <c r="B569" s="1">
        <v>44947</v>
      </c>
      <c r="C569" t="str">
        <f t="shared" si="16"/>
        <v>Saturday</v>
      </c>
      <c r="D569" s="2">
        <v>8.6111111111111124E-2</v>
      </c>
      <c r="E569" t="str">
        <f t="shared" si="17"/>
        <v>afternoon to evening</v>
      </c>
      <c r="F569" s="7">
        <v>25</v>
      </c>
      <c r="G569" s="7">
        <f>VLOOKUP(Table2[[#This Row],[product_id]],Table3[#All],2,FALSE)</f>
        <v>13</v>
      </c>
      <c r="H569" s="7" t="b">
        <f>IF(Table2[[#This Row],[cost]]&gt;Table2[[#This Row],[revenue]],TRUE,FALSE)</f>
        <v>0</v>
      </c>
      <c r="I569" t="str">
        <f>VLOOKUP(Table2[[#This Row],[product_id]],Table3[#All],3,FALSE)</f>
        <v>U.S. Polo Assn.</v>
      </c>
      <c r="J569" t="str">
        <f>VLOOKUP(Table2[[#This Row],[product_id]],Table3[#All],5,FALSE)</f>
        <v>Philadelphia PA</v>
      </c>
    </row>
    <row r="570" spans="1:10" x14ac:dyDescent="0.2">
      <c r="A570" t="s">
        <v>243</v>
      </c>
      <c r="B570" s="1">
        <v>44968</v>
      </c>
      <c r="C570" t="str">
        <f t="shared" si="16"/>
        <v>Saturday</v>
      </c>
      <c r="D570" s="2">
        <v>0.72430555555555554</v>
      </c>
      <c r="E570" t="str">
        <f t="shared" si="17"/>
        <v>midnight to dawn</v>
      </c>
      <c r="F570" s="7">
        <v>25</v>
      </c>
      <c r="G570" s="7">
        <f>VLOOKUP(Table2[[#This Row],[product_id]],Table3[#All],2,FALSE)</f>
        <v>13</v>
      </c>
      <c r="H570" s="7" t="b">
        <f>IF(Table2[[#This Row],[cost]]&gt;Table2[[#This Row],[revenue]],TRUE,FALSE)</f>
        <v>0</v>
      </c>
      <c r="I570" t="str">
        <f>VLOOKUP(Table2[[#This Row],[product_id]],Table3[#All],3,FALSE)</f>
        <v>U.S. Polo Assn.</v>
      </c>
      <c r="J570" t="str">
        <f>VLOOKUP(Table2[[#This Row],[product_id]],Table3[#All],5,FALSE)</f>
        <v>Philadelphia PA</v>
      </c>
    </row>
    <row r="571" spans="1:10" x14ac:dyDescent="0.2">
      <c r="A571" t="s">
        <v>243</v>
      </c>
      <c r="B571" s="1">
        <v>44804</v>
      </c>
      <c r="C571" t="str">
        <f t="shared" si="16"/>
        <v>Wednesday</v>
      </c>
      <c r="D571" s="2">
        <v>0.22638888888888889</v>
      </c>
      <c r="E571" t="str">
        <f t="shared" si="17"/>
        <v>midnight to dawn</v>
      </c>
      <c r="F571" s="7">
        <v>25</v>
      </c>
      <c r="G571" s="7">
        <f>VLOOKUP(Table2[[#This Row],[product_id]],Table3[#All],2,FALSE)</f>
        <v>13</v>
      </c>
      <c r="H571" s="7" t="b">
        <f>IF(Table2[[#This Row],[cost]]&gt;Table2[[#This Row],[revenue]],TRUE,FALSE)</f>
        <v>0</v>
      </c>
      <c r="I571" t="str">
        <f>VLOOKUP(Table2[[#This Row],[product_id]],Table3[#All],3,FALSE)</f>
        <v>U.S. Polo Assn.</v>
      </c>
      <c r="J571" t="str">
        <f>VLOOKUP(Table2[[#This Row],[product_id]],Table3[#All],5,FALSE)</f>
        <v>Philadelphia PA</v>
      </c>
    </row>
    <row r="572" spans="1:10" x14ac:dyDescent="0.2">
      <c r="A572" t="s">
        <v>243</v>
      </c>
      <c r="B572" s="1">
        <v>44984</v>
      </c>
      <c r="C572" t="str">
        <f t="shared" si="16"/>
        <v>Monday</v>
      </c>
      <c r="D572" s="2">
        <v>0.22291666666666665</v>
      </c>
      <c r="E572" t="str">
        <f t="shared" si="17"/>
        <v>morning to noon</v>
      </c>
      <c r="F572" s="7">
        <v>25</v>
      </c>
      <c r="G572" s="7">
        <f>VLOOKUP(Table2[[#This Row],[product_id]],Table3[#All],2,FALSE)</f>
        <v>13</v>
      </c>
      <c r="H572" s="7" t="b">
        <f>IF(Table2[[#This Row],[cost]]&gt;Table2[[#This Row],[revenue]],TRUE,FALSE)</f>
        <v>0</v>
      </c>
      <c r="I572" t="str">
        <f>VLOOKUP(Table2[[#This Row],[product_id]],Table3[#All],3,FALSE)</f>
        <v>U.S. Polo Assn.</v>
      </c>
      <c r="J572" t="str">
        <f>VLOOKUP(Table2[[#This Row],[product_id]],Table3[#All],5,FALSE)</f>
        <v>Philadelphia PA</v>
      </c>
    </row>
    <row r="573" spans="1:10" x14ac:dyDescent="0.2">
      <c r="A573" t="s">
        <v>244</v>
      </c>
      <c r="B573" s="1">
        <v>44893</v>
      </c>
      <c r="C573" t="str">
        <f t="shared" si="16"/>
        <v>Monday</v>
      </c>
      <c r="D573" s="2">
        <v>0.48749999999999999</v>
      </c>
      <c r="E573" t="str">
        <f t="shared" si="17"/>
        <v>midnight to dawn</v>
      </c>
      <c r="F573" s="7">
        <v>54</v>
      </c>
      <c r="G573" s="7">
        <f>VLOOKUP(Table2[[#This Row],[product_id]],Table3[#All],2,FALSE)</f>
        <v>28</v>
      </c>
      <c r="H573" s="7" t="b">
        <f>IF(Table2[[#This Row],[cost]]&gt;Table2[[#This Row],[revenue]],TRUE,FALSE)</f>
        <v>0</v>
      </c>
      <c r="I573" t="str">
        <f>VLOOKUP(Table2[[#This Row],[product_id]],Table3[#All],3,FALSE)</f>
        <v>Three Dots</v>
      </c>
      <c r="J573" t="str">
        <f>VLOOKUP(Table2[[#This Row],[product_id]],Table3[#All],5,FALSE)</f>
        <v>Los Angeles CA</v>
      </c>
    </row>
    <row r="574" spans="1:10" x14ac:dyDescent="0.2">
      <c r="A574" t="s">
        <v>244</v>
      </c>
      <c r="B574" s="1">
        <v>44051</v>
      </c>
      <c r="C574" t="str">
        <f t="shared" si="16"/>
        <v>Saturday</v>
      </c>
      <c r="D574" s="2">
        <v>6.9444444444444447E-4</v>
      </c>
      <c r="E574" t="str">
        <f t="shared" si="17"/>
        <v>morning to noon</v>
      </c>
      <c r="F574" s="7">
        <v>54</v>
      </c>
      <c r="G574" s="7">
        <f>VLOOKUP(Table2[[#This Row],[product_id]],Table3[#All],2,FALSE)</f>
        <v>28</v>
      </c>
      <c r="H574" s="7" t="b">
        <f>IF(Table2[[#This Row],[cost]]&gt;Table2[[#This Row],[revenue]],TRUE,FALSE)</f>
        <v>0</v>
      </c>
      <c r="I574" t="str">
        <f>VLOOKUP(Table2[[#This Row],[product_id]],Table3[#All],3,FALSE)</f>
        <v>Three Dots</v>
      </c>
      <c r="J574" t="str">
        <f>VLOOKUP(Table2[[#This Row],[product_id]],Table3[#All],5,FALSE)</f>
        <v>Los Angeles CA</v>
      </c>
    </row>
    <row r="575" spans="1:10" x14ac:dyDescent="0.2">
      <c r="A575" t="s">
        <v>244</v>
      </c>
      <c r="B575" s="1">
        <v>44976</v>
      </c>
      <c r="C575" t="str">
        <f t="shared" si="16"/>
        <v>Sunday</v>
      </c>
      <c r="D575" s="2">
        <v>0.31388888888888888</v>
      </c>
      <c r="E575" t="str">
        <f t="shared" si="17"/>
        <v>night to midnight</v>
      </c>
      <c r="F575" s="7">
        <v>54</v>
      </c>
      <c r="G575" s="7">
        <f>VLOOKUP(Table2[[#This Row],[product_id]],Table3[#All],2,FALSE)</f>
        <v>28</v>
      </c>
      <c r="H575" s="7" t="b">
        <f>IF(Table2[[#This Row],[cost]]&gt;Table2[[#This Row],[revenue]],TRUE,FALSE)</f>
        <v>0</v>
      </c>
      <c r="I575" t="str">
        <f>VLOOKUP(Table2[[#This Row],[product_id]],Table3[#All],3,FALSE)</f>
        <v>Three Dots</v>
      </c>
      <c r="J575" t="str">
        <f>VLOOKUP(Table2[[#This Row],[product_id]],Table3[#All],5,FALSE)</f>
        <v>Los Angeles CA</v>
      </c>
    </row>
    <row r="576" spans="1:10" x14ac:dyDescent="0.2">
      <c r="A576" t="s">
        <v>244</v>
      </c>
      <c r="B576" s="1">
        <v>44515</v>
      </c>
      <c r="C576" t="str">
        <f t="shared" si="16"/>
        <v>Monday</v>
      </c>
      <c r="D576" s="2">
        <v>0.95763888888888893</v>
      </c>
      <c r="E576" t="str">
        <f t="shared" si="17"/>
        <v>midnight to dawn</v>
      </c>
      <c r="F576" s="7">
        <v>54</v>
      </c>
      <c r="G576" s="7">
        <f>VLOOKUP(Table2[[#This Row],[product_id]],Table3[#All],2,FALSE)</f>
        <v>28</v>
      </c>
      <c r="H576" s="7" t="b">
        <f>IF(Table2[[#This Row],[cost]]&gt;Table2[[#This Row],[revenue]],TRUE,FALSE)</f>
        <v>0</v>
      </c>
      <c r="I576" t="str">
        <f>VLOOKUP(Table2[[#This Row],[product_id]],Table3[#All],3,FALSE)</f>
        <v>Three Dots</v>
      </c>
      <c r="J576" t="str">
        <f>VLOOKUP(Table2[[#This Row],[product_id]],Table3[#All],5,FALSE)</f>
        <v>Los Angeles CA</v>
      </c>
    </row>
    <row r="577" spans="1:10" x14ac:dyDescent="0.2">
      <c r="A577" t="s">
        <v>244</v>
      </c>
      <c r="B577" s="1">
        <v>44411</v>
      </c>
      <c r="C577" t="str">
        <f t="shared" si="16"/>
        <v>Tuesday</v>
      </c>
      <c r="D577" s="2">
        <v>0.12291666666666667</v>
      </c>
      <c r="E577" t="str">
        <f t="shared" si="17"/>
        <v>morning to noon</v>
      </c>
      <c r="F577" s="7">
        <v>54</v>
      </c>
      <c r="G577" s="7">
        <f>VLOOKUP(Table2[[#This Row],[product_id]],Table3[#All],2,FALSE)</f>
        <v>28</v>
      </c>
      <c r="H577" s="7" t="b">
        <f>IF(Table2[[#This Row],[cost]]&gt;Table2[[#This Row],[revenue]],TRUE,FALSE)</f>
        <v>0</v>
      </c>
      <c r="I577" t="str">
        <f>VLOOKUP(Table2[[#This Row],[product_id]],Table3[#All],3,FALSE)</f>
        <v>Three Dots</v>
      </c>
      <c r="J577" t="str">
        <f>VLOOKUP(Table2[[#This Row],[product_id]],Table3[#All],5,FALSE)</f>
        <v>Los Angeles CA</v>
      </c>
    </row>
    <row r="578" spans="1:10" x14ac:dyDescent="0.2">
      <c r="A578" t="s">
        <v>245</v>
      </c>
      <c r="B578" s="1">
        <v>45038</v>
      </c>
      <c r="C578" t="str">
        <f t="shared" si="16"/>
        <v>Saturday</v>
      </c>
      <c r="D578" s="2">
        <v>0.53263888888888888</v>
      </c>
      <c r="E578" t="str">
        <f t="shared" si="17"/>
        <v>afternoon to evening</v>
      </c>
      <c r="F578" s="7">
        <v>19</v>
      </c>
      <c r="G578" s="7">
        <f>VLOOKUP(Table2[[#This Row],[product_id]],Table3[#All],2,FALSE)</f>
        <v>10</v>
      </c>
      <c r="H578" s="7" t="b">
        <f>IF(Table2[[#This Row],[cost]]&gt;Table2[[#This Row],[revenue]],TRUE,FALSE)</f>
        <v>0</v>
      </c>
      <c r="I578" t="str">
        <f>VLOOKUP(Table2[[#This Row],[product_id]],Table3[#All],3,FALSE)</f>
        <v>Plenty by Tracy Reese</v>
      </c>
      <c r="J578" t="str">
        <f>VLOOKUP(Table2[[#This Row],[product_id]],Table3[#All],5,FALSE)</f>
        <v>Memphis TN</v>
      </c>
    </row>
    <row r="579" spans="1:10" x14ac:dyDescent="0.2">
      <c r="A579" t="s">
        <v>245</v>
      </c>
      <c r="B579" s="1">
        <v>44850</v>
      </c>
      <c r="C579" t="str">
        <f t="shared" ref="C579:C642" si="18">_xlfn.IFS(WEEKDAY(B579,2)=1,"Monday",WEEKDAY(B579,2)=2,"Tuesday",WEEKDAY(B579,2)=3,"Wednesday",WEEKDAY(B579,2)=4,"Thursday",WEEKDAY(B579,2)=5,"Friday",WEEKDAY(B579,2)=6,"Saturday",WEEKDAY(B579,2)=7,"Sunday")</f>
        <v>Sunday</v>
      </c>
      <c r="D579" s="2">
        <v>0.67152777777777783</v>
      </c>
      <c r="E579" t="str">
        <f t="shared" ref="E579:E642" si="19">_xlfn.IFS(AND(D580&gt;=VALUE("00:00"),D580&lt;VALUE("6:00")),"midnight to dawn",AND(D580&gt;=VALUE("6:00"),D580&lt;VALUE("13:00")),"morning to noon",AND(D580&gt;=VALUE("13:00"),D580&lt;VALUE("20:00")),"afternoon to evening",AND(D580&gt;=VALUE("20:00"),D580&lt;VALUE("24:00")),"night to midnight")</f>
        <v>morning to noon</v>
      </c>
      <c r="F579" s="7">
        <v>19</v>
      </c>
      <c r="G579" s="7">
        <f>VLOOKUP(Table2[[#This Row],[product_id]],Table3[#All],2,FALSE)</f>
        <v>10</v>
      </c>
      <c r="H579" s="7" t="b">
        <f>IF(Table2[[#This Row],[cost]]&gt;Table2[[#This Row],[revenue]],TRUE,FALSE)</f>
        <v>0</v>
      </c>
      <c r="I579" t="str">
        <f>VLOOKUP(Table2[[#This Row],[product_id]],Table3[#All],3,FALSE)</f>
        <v>Plenty by Tracy Reese</v>
      </c>
      <c r="J579" t="str">
        <f>VLOOKUP(Table2[[#This Row],[product_id]],Table3[#All],5,FALSE)</f>
        <v>Memphis TN</v>
      </c>
    </row>
    <row r="580" spans="1:10" x14ac:dyDescent="0.2">
      <c r="A580" t="s">
        <v>246</v>
      </c>
      <c r="B580" s="1">
        <v>44750</v>
      </c>
      <c r="C580" t="str">
        <f t="shared" si="18"/>
        <v>Friday</v>
      </c>
      <c r="D580" s="2">
        <v>0.26319444444444445</v>
      </c>
      <c r="E580" t="str">
        <f t="shared" si="19"/>
        <v>afternoon to evening</v>
      </c>
      <c r="F580" s="7">
        <v>26</v>
      </c>
      <c r="G580" s="7">
        <f>VLOOKUP(Table2[[#This Row],[product_id]],Table3[#All],2,FALSE)</f>
        <v>15</v>
      </c>
      <c r="H580" s="7" t="b">
        <f>IF(Table2[[#This Row],[cost]]&gt;Table2[[#This Row],[revenue]],TRUE,FALSE)</f>
        <v>0</v>
      </c>
      <c r="I580" t="str">
        <f>VLOOKUP(Table2[[#This Row],[product_id]],Table3[#All],3,FALSE)</f>
        <v>Walking Dead</v>
      </c>
      <c r="J580" t="str">
        <f>VLOOKUP(Table2[[#This Row],[product_id]],Table3[#All],5,FALSE)</f>
        <v>Mobile AL</v>
      </c>
    </row>
    <row r="581" spans="1:10" x14ac:dyDescent="0.2">
      <c r="A581" t="s">
        <v>246</v>
      </c>
      <c r="B581" s="1">
        <v>44165</v>
      </c>
      <c r="C581" t="str">
        <f t="shared" si="18"/>
        <v>Monday</v>
      </c>
      <c r="D581" s="2">
        <v>0.65069444444444446</v>
      </c>
      <c r="E581" t="str">
        <f t="shared" si="19"/>
        <v>morning to noon</v>
      </c>
      <c r="F581" s="7">
        <v>26</v>
      </c>
      <c r="G581" s="7">
        <f>VLOOKUP(Table2[[#This Row],[product_id]],Table3[#All],2,FALSE)</f>
        <v>15</v>
      </c>
      <c r="H581" s="7" t="b">
        <f>IF(Table2[[#This Row],[cost]]&gt;Table2[[#This Row],[revenue]],TRUE,FALSE)</f>
        <v>0</v>
      </c>
      <c r="I581" t="str">
        <f>VLOOKUP(Table2[[#This Row],[product_id]],Table3[#All],3,FALSE)</f>
        <v>Walking Dead</v>
      </c>
      <c r="J581" t="str">
        <f>VLOOKUP(Table2[[#This Row],[product_id]],Table3[#All],5,FALSE)</f>
        <v>Mobile AL</v>
      </c>
    </row>
    <row r="582" spans="1:10" x14ac:dyDescent="0.2">
      <c r="A582" t="s">
        <v>246</v>
      </c>
      <c r="B582" s="1">
        <v>44961</v>
      </c>
      <c r="C582" t="str">
        <f t="shared" si="18"/>
        <v>Saturday</v>
      </c>
      <c r="D582" s="2">
        <v>0.38263888888888892</v>
      </c>
      <c r="E582" t="str">
        <f t="shared" si="19"/>
        <v>morning to noon</v>
      </c>
      <c r="F582" s="7">
        <v>26</v>
      </c>
      <c r="G582" s="7">
        <f>VLOOKUP(Table2[[#This Row],[product_id]],Table3[#All],2,FALSE)</f>
        <v>15</v>
      </c>
      <c r="H582" s="7" t="b">
        <f>IF(Table2[[#This Row],[cost]]&gt;Table2[[#This Row],[revenue]],TRUE,FALSE)</f>
        <v>0</v>
      </c>
      <c r="I582" t="str">
        <f>VLOOKUP(Table2[[#This Row],[product_id]],Table3[#All],3,FALSE)</f>
        <v>Walking Dead</v>
      </c>
      <c r="J582" t="str">
        <f>VLOOKUP(Table2[[#This Row],[product_id]],Table3[#All],5,FALSE)</f>
        <v>Mobile AL</v>
      </c>
    </row>
    <row r="583" spans="1:10" x14ac:dyDescent="0.2">
      <c r="A583" t="s">
        <v>246</v>
      </c>
      <c r="B583" s="1">
        <v>44959</v>
      </c>
      <c r="C583" t="str">
        <f t="shared" si="18"/>
        <v>Thursday</v>
      </c>
      <c r="D583" s="2">
        <v>0.27847222222222223</v>
      </c>
      <c r="E583" t="str">
        <f t="shared" si="19"/>
        <v>midnight to dawn</v>
      </c>
      <c r="F583" s="7">
        <v>26</v>
      </c>
      <c r="G583" s="7">
        <f>VLOOKUP(Table2[[#This Row],[product_id]],Table3[#All],2,FALSE)</f>
        <v>15</v>
      </c>
      <c r="H583" s="7" t="b">
        <f>IF(Table2[[#This Row],[cost]]&gt;Table2[[#This Row],[revenue]],TRUE,FALSE)</f>
        <v>0</v>
      </c>
      <c r="I583" t="str">
        <f>VLOOKUP(Table2[[#This Row],[product_id]],Table3[#All],3,FALSE)</f>
        <v>Walking Dead</v>
      </c>
      <c r="J583" t="str">
        <f>VLOOKUP(Table2[[#This Row],[product_id]],Table3[#All],5,FALSE)</f>
        <v>Mobile AL</v>
      </c>
    </row>
    <row r="584" spans="1:10" x14ac:dyDescent="0.2">
      <c r="A584" t="s">
        <v>246</v>
      </c>
      <c r="B584" s="1">
        <v>44796</v>
      </c>
      <c r="C584" t="str">
        <f t="shared" si="18"/>
        <v>Tuesday</v>
      </c>
      <c r="D584" s="2">
        <v>4.3750000000000004E-2</v>
      </c>
      <c r="E584" t="str">
        <f t="shared" si="19"/>
        <v>afternoon to evening</v>
      </c>
      <c r="F584" s="7">
        <v>26</v>
      </c>
      <c r="G584" s="7">
        <f>VLOOKUP(Table2[[#This Row],[product_id]],Table3[#All],2,FALSE)</f>
        <v>15</v>
      </c>
      <c r="H584" s="7" t="b">
        <f>IF(Table2[[#This Row],[cost]]&gt;Table2[[#This Row],[revenue]],TRUE,FALSE)</f>
        <v>0</v>
      </c>
      <c r="I584" t="str">
        <f>VLOOKUP(Table2[[#This Row],[product_id]],Table3[#All],3,FALSE)</f>
        <v>Walking Dead</v>
      </c>
      <c r="J584" t="str">
        <f>VLOOKUP(Table2[[#This Row],[product_id]],Table3[#All],5,FALSE)</f>
        <v>Mobile AL</v>
      </c>
    </row>
    <row r="585" spans="1:10" x14ac:dyDescent="0.2">
      <c r="A585" t="s">
        <v>246</v>
      </c>
      <c r="B585" s="1">
        <v>44895</v>
      </c>
      <c r="C585" t="str">
        <f t="shared" si="18"/>
        <v>Wednesday</v>
      </c>
      <c r="D585" s="2">
        <v>0.58333333333333337</v>
      </c>
      <c r="E585" t="str">
        <f t="shared" si="19"/>
        <v>morning to noon</v>
      </c>
      <c r="F585" s="7">
        <v>26</v>
      </c>
      <c r="G585" s="7">
        <f>VLOOKUP(Table2[[#This Row],[product_id]],Table3[#All],2,FALSE)</f>
        <v>15</v>
      </c>
      <c r="H585" s="7" t="b">
        <f>IF(Table2[[#This Row],[cost]]&gt;Table2[[#This Row],[revenue]],TRUE,FALSE)</f>
        <v>0</v>
      </c>
      <c r="I585" t="str">
        <f>VLOOKUP(Table2[[#This Row],[product_id]],Table3[#All],3,FALSE)</f>
        <v>Walking Dead</v>
      </c>
      <c r="J585" t="str">
        <f>VLOOKUP(Table2[[#This Row],[product_id]],Table3[#All],5,FALSE)</f>
        <v>Mobile AL</v>
      </c>
    </row>
    <row r="586" spans="1:10" x14ac:dyDescent="0.2">
      <c r="A586" t="s">
        <v>247</v>
      </c>
      <c r="B586" s="1">
        <v>44856</v>
      </c>
      <c r="C586" t="str">
        <f t="shared" si="18"/>
        <v>Saturday</v>
      </c>
      <c r="D586" s="2">
        <v>0.26666666666666666</v>
      </c>
      <c r="E586" t="str">
        <f t="shared" si="19"/>
        <v>midnight to dawn</v>
      </c>
      <c r="F586" s="7">
        <v>79</v>
      </c>
      <c r="G586" s="7">
        <f>VLOOKUP(Table2[[#This Row],[product_id]],Table3[#All],2,FALSE)</f>
        <v>42</v>
      </c>
      <c r="H586" s="7" t="b">
        <f>IF(Table2[[#This Row],[cost]]&gt;Table2[[#This Row],[revenue]],TRUE,FALSE)</f>
        <v>0</v>
      </c>
      <c r="I586" t="str">
        <f>VLOOKUP(Table2[[#This Row],[product_id]],Table3[#All],3,FALSE)</f>
        <v>Calvin Klein</v>
      </c>
      <c r="J586" t="str">
        <f>VLOOKUP(Table2[[#This Row],[product_id]],Table3[#All],5,FALSE)</f>
        <v>Houston TX</v>
      </c>
    </row>
    <row r="587" spans="1:10" x14ac:dyDescent="0.2">
      <c r="A587" t="s">
        <v>247</v>
      </c>
      <c r="B587" s="1">
        <v>45096</v>
      </c>
      <c r="C587" t="str">
        <f t="shared" si="18"/>
        <v>Monday</v>
      </c>
      <c r="D587" s="2">
        <v>0.10069444444444443</v>
      </c>
      <c r="E587" t="str">
        <f t="shared" si="19"/>
        <v>afternoon to evening</v>
      </c>
      <c r="F587" s="7">
        <v>79</v>
      </c>
      <c r="G587" s="7">
        <f>VLOOKUP(Table2[[#This Row],[product_id]],Table3[#All],2,FALSE)</f>
        <v>42</v>
      </c>
      <c r="H587" s="7" t="b">
        <f>IF(Table2[[#This Row],[cost]]&gt;Table2[[#This Row],[revenue]],TRUE,FALSE)</f>
        <v>0</v>
      </c>
      <c r="I587" t="str">
        <f>VLOOKUP(Table2[[#This Row],[product_id]],Table3[#All],3,FALSE)</f>
        <v>Calvin Klein</v>
      </c>
      <c r="J587" t="str">
        <f>VLOOKUP(Table2[[#This Row],[product_id]],Table3[#All],5,FALSE)</f>
        <v>Houston TX</v>
      </c>
    </row>
    <row r="588" spans="1:10" x14ac:dyDescent="0.2">
      <c r="A588" t="s">
        <v>247</v>
      </c>
      <c r="B588" s="1">
        <v>44947</v>
      </c>
      <c r="C588" t="str">
        <f t="shared" si="18"/>
        <v>Saturday</v>
      </c>
      <c r="D588" s="2">
        <v>0.69513888888888886</v>
      </c>
      <c r="E588" t="str">
        <f t="shared" si="19"/>
        <v>morning to noon</v>
      </c>
      <c r="F588" s="7">
        <v>79</v>
      </c>
      <c r="G588" s="7">
        <f>VLOOKUP(Table2[[#This Row],[product_id]],Table3[#All],2,FALSE)</f>
        <v>42</v>
      </c>
      <c r="H588" s="7" t="b">
        <f>IF(Table2[[#This Row],[cost]]&gt;Table2[[#This Row],[revenue]],TRUE,FALSE)</f>
        <v>0</v>
      </c>
      <c r="I588" t="str">
        <f>VLOOKUP(Table2[[#This Row],[product_id]],Table3[#All],3,FALSE)</f>
        <v>Calvin Klein</v>
      </c>
      <c r="J588" t="str">
        <f>VLOOKUP(Table2[[#This Row],[product_id]],Table3[#All],5,FALSE)</f>
        <v>Houston TX</v>
      </c>
    </row>
    <row r="589" spans="1:10" x14ac:dyDescent="0.2">
      <c r="A589" t="s">
        <v>247</v>
      </c>
      <c r="B589" s="1">
        <v>44973</v>
      </c>
      <c r="C589" t="str">
        <f t="shared" si="18"/>
        <v>Thursday</v>
      </c>
      <c r="D589" s="2">
        <v>0.42083333333333334</v>
      </c>
      <c r="E589" t="str">
        <f t="shared" si="19"/>
        <v>afternoon to evening</v>
      </c>
      <c r="F589" s="7">
        <v>79</v>
      </c>
      <c r="G589" s="7">
        <f>VLOOKUP(Table2[[#This Row],[product_id]],Table3[#All],2,FALSE)</f>
        <v>42</v>
      </c>
      <c r="H589" s="7" t="b">
        <f>IF(Table2[[#This Row],[cost]]&gt;Table2[[#This Row],[revenue]],TRUE,FALSE)</f>
        <v>0</v>
      </c>
      <c r="I589" t="str">
        <f>VLOOKUP(Table2[[#This Row],[product_id]],Table3[#All],3,FALSE)</f>
        <v>Calvin Klein</v>
      </c>
      <c r="J589" t="str">
        <f>VLOOKUP(Table2[[#This Row],[product_id]],Table3[#All],5,FALSE)</f>
        <v>Houston TX</v>
      </c>
    </row>
    <row r="590" spans="1:10" x14ac:dyDescent="0.2">
      <c r="A590" t="s">
        <v>247</v>
      </c>
      <c r="B590" s="1">
        <v>44149</v>
      </c>
      <c r="C590" t="str">
        <f t="shared" si="18"/>
        <v>Saturday</v>
      </c>
      <c r="D590" s="2">
        <v>0.63472222222222219</v>
      </c>
      <c r="E590" t="str">
        <f t="shared" si="19"/>
        <v>morning to noon</v>
      </c>
      <c r="F590" s="7">
        <v>79</v>
      </c>
      <c r="G590" s="7">
        <f>VLOOKUP(Table2[[#This Row],[product_id]],Table3[#All],2,FALSE)</f>
        <v>42</v>
      </c>
      <c r="H590" s="7" t="b">
        <f>IF(Table2[[#This Row],[cost]]&gt;Table2[[#This Row],[revenue]],TRUE,FALSE)</f>
        <v>0</v>
      </c>
      <c r="I590" t="str">
        <f>VLOOKUP(Table2[[#This Row],[product_id]],Table3[#All],3,FALSE)</f>
        <v>Calvin Klein</v>
      </c>
      <c r="J590" t="str">
        <f>VLOOKUP(Table2[[#This Row],[product_id]],Table3[#All],5,FALSE)</f>
        <v>Houston TX</v>
      </c>
    </row>
    <row r="591" spans="1:10" x14ac:dyDescent="0.2">
      <c r="A591" t="s">
        <v>247</v>
      </c>
      <c r="B591" s="1">
        <v>45038</v>
      </c>
      <c r="C591" t="str">
        <f t="shared" si="18"/>
        <v>Saturday</v>
      </c>
      <c r="D591" s="2">
        <v>0.25972222222222224</v>
      </c>
      <c r="E591" t="str">
        <f t="shared" si="19"/>
        <v>midnight to dawn</v>
      </c>
      <c r="F591" s="7">
        <v>79</v>
      </c>
      <c r="G591" s="7">
        <f>VLOOKUP(Table2[[#This Row],[product_id]],Table3[#All],2,FALSE)</f>
        <v>42</v>
      </c>
      <c r="H591" s="7" t="b">
        <f>IF(Table2[[#This Row],[cost]]&gt;Table2[[#This Row],[revenue]],TRUE,FALSE)</f>
        <v>0</v>
      </c>
      <c r="I591" t="str">
        <f>VLOOKUP(Table2[[#This Row],[product_id]],Table3[#All],3,FALSE)</f>
        <v>Calvin Klein</v>
      </c>
      <c r="J591" t="str">
        <f>VLOOKUP(Table2[[#This Row],[product_id]],Table3[#All],5,FALSE)</f>
        <v>Houston TX</v>
      </c>
    </row>
    <row r="592" spans="1:10" x14ac:dyDescent="0.2">
      <c r="A592" t="s">
        <v>248</v>
      </c>
      <c r="B592" s="1">
        <v>44897</v>
      </c>
      <c r="C592" t="str">
        <f t="shared" si="18"/>
        <v>Friday</v>
      </c>
      <c r="D592" s="2">
        <v>0.19513888888888889</v>
      </c>
      <c r="E592" t="str">
        <f t="shared" si="19"/>
        <v>midnight to dawn</v>
      </c>
      <c r="F592" s="7">
        <v>59</v>
      </c>
      <c r="G592" s="7">
        <f>VLOOKUP(Table2[[#This Row],[product_id]],Table3[#All],2,FALSE)</f>
        <v>31</v>
      </c>
      <c r="H592" s="7" t="b">
        <f>IF(Table2[[#This Row],[cost]]&gt;Table2[[#This Row],[revenue]],TRUE,FALSE)</f>
        <v>0</v>
      </c>
      <c r="I592" t="str">
        <f>VLOOKUP(Table2[[#This Row],[product_id]],Table3[#All],3,FALSE)</f>
        <v>Anne Klein</v>
      </c>
      <c r="J592" t="str">
        <f>VLOOKUP(Table2[[#This Row],[product_id]],Table3[#All],5,FALSE)</f>
        <v>Chicago IL</v>
      </c>
    </row>
    <row r="593" spans="1:10" x14ac:dyDescent="0.2">
      <c r="A593" t="s">
        <v>248</v>
      </c>
      <c r="B593" s="1">
        <v>44876</v>
      </c>
      <c r="C593" t="str">
        <f t="shared" si="18"/>
        <v>Friday</v>
      </c>
      <c r="D593" s="2">
        <v>0.19375000000000001</v>
      </c>
      <c r="E593" t="str">
        <f t="shared" si="19"/>
        <v>morning to noon</v>
      </c>
      <c r="F593" s="7">
        <v>59</v>
      </c>
      <c r="G593" s="7">
        <f>VLOOKUP(Table2[[#This Row],[product_id]],Table3[#All],2,FALSE)</f>
        <v>31</v>
      </c>
      <c r="H593" s="7" t="b">
        <f>IF(Table2[[#This Row],[cost]]&gt;Table2[[#This Row],[revenue]],TRUE,FALSE)</f>
        <v>0</v>
      </c>
      <c r="I593" t="str">
        <f>VLOOKUP(Table2[[#This Row],[product_id]],Table3[#All],3,FALSE)</f>
        <v>Anne Klein</v>
      </c>
      <c r="J593" t="str">
        <f>VLOOKUP(Table2[[#This Row],[product_id]],Table3[#All],5,FALSE)</f>
        <v>Chicago IL</v>
      </c>
    </row>
    <row r="594" spans="1:10" x14ac:dyDescent="0.2">
      <c r="A594" t="s">
        <v>248</v>
      </c>
      <c r="B594" s="1">
        <v>45102</v>
      </c>
      <c r="C594" t="str">
        <f t="shared" si="18"/>
        <v>Sunday</v>
      </c>
      <c r="D594" s="2">
        <v>0.4291666666666667</v>
      </c>
      <c r="E594" t="str">
        <f t="shared" si="19"/>
        <v>morning to noon</v>
      </c>
      <c r="F594" s="7">
        <v>59</v>
      </c>
      <c r="G594" s="7">
        <f>VLOOKUP(Table2[[#This Row],[product_id]],Table3[#All],2,FALSE)</f>
        <v>31</v>
      </c>
      <c r="H594" s="7" t="b">
        <f>IF(Table2[[#This Row],[cost]]&gt;Table2[[#This Row],[revenue]],TRUE,FALSE)</f>
        <v>0</v>
      </c>
      <c r="I594" t="str">
        <f>VLOOKUP(Table2[[#This Row],[product_id]],Table3[#All],3,FALSE)</f>
        <v>Anne Klein</v>
      </c>
      <c r="J594" t="str">
        <f>VLOOKUP(Table2[[#This Row],[product_id]],Table3[#All],5,FALSE)</f>
        <v>Chicago IL</v>
      </c>
    </row>
    <row r="595" spans="1:10" x14ac:dyDescent="0.2">
      <c r="A595" t="s">
        <v>248</v>
      </c>
      <c r="B595" s="1">
        <v>44148</v>
      </c>
      <c r="C595" t="str">
        <f t="shared" si="18"/>
        <v>Friday</v>
      </c>
      <c r="D595" s="2">
        <v>0.35138888888888892</v>
      </c>
      <c r="E595" t="str">
        <f t="shared" si="19"/>
        <v>midnight to dawn</v>
      </c>
      <c r="F595" s="7">
        <v>59</v>
      </c>
      <c r="G595" s="7">
        <f>VLOOKUP(Table2[[#This Row],[product_id]],Table3[#All],2,FALSE)</f>
        <v>31</v>
      </c>
      <c r="H595" s="7" t="b">
        <f>IF(Table2[[#This Row],[cost]]&gt;Table2[[#This Row],[revenue]],TRUE,FALSE)</f>
        <v>0</v>
      </c>
      <c r="I595" t="str">
        <f>VLOOKUP(Table2[[#This Row],[product_id]],Table3[#All],3,FALSE)</f>
        <v>Anne Klein</v>
      </c>
      <c r="J595" t="str">
        <f>VLOOKUP(Table2[[#This Row],[product_id]],Table3[#All],5,FALSE)</f>
        <v>Chicago IL</v>
      </c>
    </row>
    <row r="596" spans="1:10" x14ac:dyDescent="0.2">
      <c r="A596" t="s">
        <v>248</v>
      </c>
      <c r="B596" s="1">
        <v>45090</v>
      </c>
      <c r="C596" t="str">
        <f t="shared" si="18"/>
        <v>Tuesday</v>
      </c>
      <c r="D596" s="2">
        <v>0.14861111111111111</v>
      </c>
      <c r="E596" t="str">
        <f t="shared" si="19"/>
        <v>morning to noon</v>
      </c>
      <c r="F596" s="7">
        <v>59</v>
      </c>
      <c r="G596" s="7">
        <f>VLOOKUP(Table2[[#This Row],[product_id]],Table3[#All],2,FALSE)</f>
        <v>31</v>
      </c>
      <c r="H596" s="7" t="b">
        <f>IF(Table2[[#This Row],[cost]]&gt;Table2[[#This Row],[revenue]],TRUE,FALSE)</f>
        <v>0</v>
      </c>
      <c r="I596" t="str">
        <f>VLOOKUP(Table2[[#This Row],[product_id]],Table3[#All],3,FALSE)</f>
        <v>Anne Klein</v>
      </c>
      <c r="J596" t="str">
        <f>VLOOKUP(Table2[[#This Row],[product_id]],Table3[#All],5,FALSE)</f>
        <v>Chicago IL</v>
      </c>
    </row>
    <row r="597" spans="1:10" x14ac:dyDescent="0.2">
      <c r="A597" t="s">
        <v>248</v>
      </c>
      <c r="B597" s="1">
        <v>44879</v>
      </c>
      <c r="C597" t="str">
        <f t="shared" si="18"/>
        <v>Monday</v>
      </c>
      <c r="D597" s="2">
        <v>0.36736111111111108</v>
      </c>
      <c r="E597" t="str">
        <f t="shared" si="19"/>
        <v>afternoon to evening</v>
      </c>
      <c r="F597" s="7">
        <v>59</v>
      </c>
      <c r="G597" s="7">
        <f>VLOOKUP(Table2[[#This Row],[product_id]],Table3[#All],2,FALSE)</f>
        <v>31</v>
      </c>
      <c r="H597" s="7" t="b">
        <f>IF(Table2[[#This Row],[cost]]&gt;Table2[[#This Row],[revenue]],TRUE,FALSE)</f>
        <v>0</v>
      </c>
      <c r="I597" t="str">
        <f>VLOOKUP(Table2[[#This Row],[product_id]],Table3[#All],3,FALSE)</f>
        <v>Anne Klein</v>
      </c>
      <c r="J597" t="str">
        <f>VLOOKUP(Table2[[#This Row],[product_id]],Table3[#All],5,FALSE)</f>
        <v>Chicago IL</v>
      </c>
    </row>
    <row r="598" spans="1:10" x14ac:dyDescent="0.2">
      <c r="A598" t="s">
        <v>249</v>
      </c>
      <c r="B598" s="1">
        <v>44816</v>
      </c>
      <c r="C598" t="str">
        <f t="shared" si="18"/>
        <v>Monday</v>
      </c>
      <c r="D598" s="2">
        <v>0.69444444444444453</v>
      </c>
      <c r="E598" t="str">
        <f t="shared" si="19"/>
        <v>afternoon to evening</v>
      </c>
      <c r="F598" s="7">
        <v>23</v>
      </c>
      <c r="G598" s="7">
        <f>VLOOKUP(Table2[[#This Row],[product_id]],Table3[#All],2,FALSE)</f>
        <v>12</v>
      </c>
      <c r="H598" s="7" t="b">
        <f>IF(Table2[[#This Row],[cost]]&gt;Table2[[#This Row],[revenue]],TRUE,FALSE)</f>
        <v>0</v>
      </c>
      <c r="I598" t="str">
        <f>VLOOKUP(Table2[[#This Row],[product_id]],Table3[#All],3,FALSE)</f>
        <v>Next Level</v>
      </c>
      <c r="J598" t="str">
        <f>VLOOKUP(Table2[[#This Row],[product_id]],Table3[#All],5,FALSE)</f>
        <v>Port Authority of New York/New Jersey NY/NJ</v>
      </c>
    </row>
    <row r="599" spans="1:10" x14ac:dyDescent="0.2">
      <c r="A599" t="s">
        <v>249</v>
      </c>
      <c r="B599" s="1">
        <v>45112</v>
      </c>
      <c r="C599" t="str">
        <f t="shared" si="18"/>
        <v>Wednesday</v>
      </c>
      <c r="D599" s="2">
        <v>0.65486111111111112</v>
      </c>
      <c r="E599" t="str">
        <f t="shared" si="19"/>
        <v>morning to noon</v>
      </c>
      <c r="F599" s="7">
        <v>23</v>
      </c>
      <c r="G599" s="7">
        <f>VLOOKUP(Table2[[#This Row],[product_id]],Table3[#All],2,FALSE)</f>
        <v>12</v>
      </c>
      <c r="H599" s="7" t="b">
        <f>IF(Table2[[#This Row],[cost]]&gt;Table2[[#This Row],[revenue]],TRUE,FALSE)</f>
        <v>0</v>
      </c>
      <c r="I599" t="str">
        <f>VLOOKUP(Table2[[#This Row],[product_id]],Table3[#All],3,FALSE)</f>
        <v>Next Level</v>
      </c>
      <c r="J599" t="str">
        <f>VLOOKUP(Table2[[#This Row],[product_id]],Table3[#All],5,FALSE)</f>
        <v>Port Authority of New York/New Jersey NY/NJ</v>
      </c>
    </row>
    <row r="600" spans="1:10" x14ac:dyDescent="0.2">
      <c r="A600" t="s">
        <v>249</v>
      </c>
      <c r="B600" s="1">
        <v>44138</v>
      </c>
      <c r="C600" t="str">
        <f t="shared" si="18"/>
        <v>Tuesday</v>
      </c>
      <c r="D600" s="2">
        <v>0.35625000000000001</v>
      </c>
      <c r="E600" t="str">
        <f t="shared" si="19"/>
        <v>midnight to dawn</v>
      </c>
      <c r="F600" s="7">
        <v>23</v>
      </c>
      <c r="G600" s="7">
        <f>VLOOKUP(Table2[[#This Row],[product_id]],Table3[#All],2,FALSE)</f>
        <v>12</v>
      </c>
      <c r="H600" s="7" t="b">
        <f>IF(Table2[[#This Row],[cost]]&gt;Table2[[#This Row],[revenue]],TRUE,FALSE)</f>
        <v>0</v>
      </c>
      <c r="I600" t="str">
        <f>VLOOKUP(Table2[[#This Row],[product_id]],Table3[#All],3,FALSE)</f>
        <v>Next Level</v>
      </c>
      <c r="J600" t="str">
        <f>VLOOKUP(Table2[[#This Row],[product_id]],Table3[#All],5,FALSE)</f>
        <v>Port Authority of New York/New Jersey NY/NJ</v>
      </c>
    </row>
    <row r="601" spans="1:10" x14ac:dyDescent="0.2">
      <c r="A601" t="s">
        <v>249</v>
      </c>
      <c r="B601" s="1">
        <v>44824</v>
      </c>
      <c r="C601" t="str">
        <f t="shared" si="18"/>
        <v>Tuesday</v>
      </c>
      <c r="D601" s="2">
        <v>1.8749999999999999E-2</v>
      </c>
      <c r="E601" t="str">
        <f t="shared" si="19"/>
        <v>morning to noon</v>
      </c>
      <c r="F601" s="7">
        <v>23</v>
      </c>
      <c r="G601" s="7">
        <f>VLOOKUP(Table2[[#This Row],[product_id]],Table3[#All],2,FALSE)</f>
        <v>12</v>
      </c>
      <c r="H601" s="7" t="b">
        <f>IF(Table2[[#This Row],[cost]]&gt;Table2[[#This Row],[revenue]],TRUE,FALSE)</f>
        <v>0</v>
      </c>
      <c r="I601" t="str">
        <f>VLOOKUP(Table2[[#This Row],[product_id]],Table3[#All],3,FALSE)</f>
        <v>Next Level</v>
      </c>
      <c r="J601" t="str">
        <f>VLOOKUP(Table2[[#This Row],[product_id]],Table3[#All],5,FALSE)</f>
        <v>Port Authority of New York/New Jersey NY/NJ</v>
      </c>
    </row>
    <row r="602" spans="1:10" x14ac:dyDescent="0.2">
      <c r="A602" t="s">
        <v>249</v>
      </c>
      <c r="B602" s="1">
        <v>44709</v>
      </c>
      <c r="C602" t="str">
        <f t="shared" si="18"/>
        <v>Saturday</v>
      </c>
      <c r="D602" s="2">
        <v>0.49027777777777781</v>
      </c>
      <c r="E602" t="str">
        <f t="shared" si="19"/>
        <v>midnight to dawn</v>
      </c>
      <c r="F602" s="7">
        <v>23</v>
      </c>
      <c r="G602" s="7">
        <f>VLOOKUP(Table2[[#This Row],[product_id]],Table3[#All],2,FALSE)</f>
        <v>12</v>
      </c>
      <c r="H602" s="7" t="b">
        <f>IF(Table2[[#This Row],[cost]]&gt;Table2[[#This Row],[revenue]],TRUE,FALSE)</f>
        <v>0</v>
      </c>
      <c r="I602" t="str">
        <f>VLOOKUP(Table2[[#This Row],[product_id]],Table3[#All],3,FALSE)</f>
        <v>Next Level</v>
      </c>
      <c r="J602" t="str">
        <f>VLOOKUP(Table2[[#This Row],[product_id]],Table3[#All],5,FALSE)</f>
        <v>Port Authority of New York/New Jersey NY/NJ</v>
      </c>
    </row>
    <row r="603" spans="1:10" x14ac:dyDescent="0.2">
      <c r="A603" t="s">
        <v>249</v>
      </c>
      <c r="B603" s="1">
        <v>43846</v>
      </c>
      <c r="C603" t="str">
        <f t="shared" si="18"/>
        <v>Thursday</v>
      </c>
      <c r="D603" s="2">
        <v>3.3333333333333333E-2</v>
      </c>
      <c r="E603" t="str">
        <f t="shared" si="19"/>
        <v>morning to noon</v>
      </c>
      <c r="F603" s="7">
        <v>23</v>
      </c>
      <c r="G603" s="7">
        <f>VLOOKUP(Table2[[#This Row],[product_id]],Table3[#All],2,FALSE)</f>
        <v>12</v>
      </c>
      <c r="H603" s="7" t="b">
        <f>IF(Table2[[#This Row],[cost]]&gt;Table2[[#This Row],[revenue]],TRUE,FALSE)</f>
        <v>0</v>
      </c>
      <c r="I603" t="str">
        <f>VLOOKUP(Table2[[#This Row],[product_id]],Table3[#All],3,FALSE)</f>
        <v>Next Level</v>
      </c>
      <c r="J603" t="str">
        <f>VLOOKUP(Table2[[#This Row],[product_id]],Table3[#All],5,FALSE)</f>
        <v>Port Authority of New York/New Jersey NY/NJ</v>
      </c>
    </row>
    <row r="604" spans="1:10" x14ac:dyDescent="0.2">
      <c r="A604" t="s">
        <v>249</v>
      </c>
      <c r="B604" s="1">
        <v>45067</v>
      </c>
      <c r="C604" t="str">
        <f t="shared" si="18"/>
        <v>Sunday</v>
      </c>
      <c r="D604" s="2">
        <v>0.44375000000000003</v>
      </c>
      <c r="E604" t="str">
        <f t="shared" si="19"/>
        <v>midnight to dawn</v>
      </c>
      <c r="F604" s="7">
        <v>23</v>
      </c>
      <c r="G604" s="7">
        <f>VLOOKUP(Table2[[#This Row],[product_id]],Table3[#All],2,FALSE)</f>
        <v>12</v>
      </c>
      <c r="H604" s="7" t="b">
        <f>IF(Table2[[#This Row],[cost]]&gt;Table2[[#This Row],[revenue]],TRUE,FALSE)</f>
        <v>0</v>
      </c>
      <c r="I604" t="str">
        <f>VLOOKUP(Table2[[#This Row],[product_id]],Table3[#All],3,FALSE)</f>
        <v>Next Level</v>
      </c>
      <c r="J604" t="str">
        <f>VLOOKUP(Table2[[#This Row],[product_id]],Table3[#All],5,FALSE)</f>
        <v>Port Authority of New York/New Jersey NY/NJ</v>
      </c>
    </row>
    <row r="605" spans="1:10" x14ac:dyDescent="0.2">
      <c r="A605" t="s">
        <v>250</v>
      </c>
      <c r="B605" s="1">
        <v>44840</v>
      </c>
      <c r="C605" t="str">
        <f t="shared" si="18"/>
        <v>Thursday</v>
      </c>
      <c r="D605" s="2">
        <v>0.16944444444444443</v>
      </c>
      <c r="E605" t="str">
        <f t="shared" si="19"/>
        <v>midnight to dawn</v>
      </c>
      <c r="F605" s="7">
        <v>12</v>
      </c>
      <c r="G605" s="7">
        <f>VLOOKUP(Table2[[#This Row],[product_id]],Table3[#All],2,FALSE)</f>
        <v>72</v>
      </c>
      <c r="H605" s="7" t="b">
        <f>IF(Table2[[#This Row],[cost]]&gt;Table2[[#This Row],[revenue]],TRUE,FALSE)</f>
        <v>1</v>
      </c>
      <c r="I605" t="str">
        <f>VLOOKUP(Table2[[#This Row],[product_id]],Table3[#All],3,FALSE)</f>
        <v>YogaColors</v>
      </c>
      <c r="J605" t="str">
        <f>VLOOKUP(Table2[[#This Row],[product_id]],Table3[#All],5,FALSE)</f>
        <v>Chicago IL</v>
      </c>
    </row>
    <row r="606" spans="1:10" x14ac:dyDescent="0.2">
      <c r="A606" t="s">
        <v>250</v>
      </c>
      <c r="B606" s="1">
        <v>44639</v>
      </c>
      <c r="C606" t="str">
        <f t="shared" si="18"/>
        <v>Saturday</v>
      </c>
      <c r="D606" s="2">
        <v>0.15902777777777777</v>
      </c>
      <c r="E606" t="str">
        <f t="shared" si="19"/>
        <v>morning to noon</v>
      </c>
      <c r="F606" s="7">
        <v>12</v>
      </c>
      <c r="G606" s="7">
        <f>VLOOKUP(Table2[[#This Row],[product_id]],Table3[#All],2,FALSE)</f>
        <v>72</v>
      </c>
      <c r="H606" s="7" t="b">
        <f>IF(Table2[[#This Row],[cost]]&gt;Table2[[#This Row],[revenue]],TRUE,FALSE)</f>
        <v>1</v>
      </c>
      <c r="I606" t="str">
        <f>VLOOKUP(Table2[[#This Row],[product_id]],Table3[#All],3,FALSE)</f>
        <v>YogaColors</v>
      </c>
      <c r="J606" t="str">
        <f>VLOOKUP(Table2[[#This Row],[product_id]],Table3[#All],5,FALSE)</f>
        <v>Chicago IL</v>
      </c>
    </row>
    <row r="607" spans="1:10" x14ac:dyDescent="0.2">
      <c r="A607" t="s">
        <v>250</v>
      </c>
      <c r="B607" s="1">
        <v>44872</v>
      </c>
      <c r="C607" t="str">
        <f t="shared" si="18"/>
        <v>Monday</v>
      </c>
      <c r="D607" s="2">
        <v>0.42569444444444443</v>
      </c>
      <c r="E607" t="str">
        <f t="shared" si="19"/>
        <v>afternoon to evening</v>
      </c>
      <c r="F607" s="7">
        <v>12</v>
      </c>
      <c r="G607" s="7">
        <f>VLOOKUP(Table2[[#This Row],[product_id]],Table3[#All],2,FALSE)</f>
        <v>72</v>
      </c>
      <c r="H607" s="7" t="b">
        <f>IF(Table2[[#This Row],[cost]]&gt;Table2[[#This Row],[revenue]],TRUE,FALSE)</f>
        <v>1</v>
      </c>
      <c r="I607" t="str">
        <f>VLOOKUP(Table2[[#This Row],[product_id]],Table3[#All],3,FALSE)</f>
        <v>YogaColors</v>
      </c>
      <c r="J607" t="str">
        <f>VLOOKUP(Table2[[#This Row],[product_id]],Table3[#All],5,FALSE)</f>
        <v>Chicago IL</v>
      </c>
    </row>
    <row r="608" spans="1:10" x14ac:dyDescent="0.2">
      <c r="A608" t="s">
        <v>250</v>
      </c>
      <c r="B608" s="1">
        <v>45099</v>
      </c>
      <c r="C608" t="str">
        <f t="shared" si="18"/>
        <v>Thursday</v>
      </c>
      <c r="D608" s="2">
        <v>0.60069444444444442</v>
      </c>
      <c r="E608" t="str">
        <f t="shared" si="19"/>
        <v>night to midnight</v>
      </c>
      <c r="F608" s="7">
        <v>12</v>
      </c>
      <c r="G608" s="7">
        <f>VLOOKUP(Table2[[#This Row],[product_id]],Table3[#All],2,FALSE)</f>
        <v>72</v>
      </c>
      <c r="H608" s="7" t="b">
        <f>IF(Table2[[#This Row],[cost]]&gt;Table2[[#This Row],[revenue]],TRUE,FALSE)</f>
        <v>1</v>
      </c>
      <c r="I608" t="str">
        <f>VLOOKUP(Table2[[#This Row],[product_id]],Table3[#All],3,FALSE)</f>
        <v>YogaColors</v>
      </c>
      <c r="J608" t="str">
        <f>VLOOKUP(Table2[[#This Row],[product_id]],Table3[#All],5,FALSE)</f>
        <v>Chicago IL</v>
      </c>
    </row>
    <row r="609" spans="1:10" x14ac:dyDescent="0.2">
      <c r="A609" t="s">
        <v>250</v>
      </c>
      <c r="B609" s="1">
        <v>44867</v>
      </c>
      <c r="C609" t="str">
        <f t="shared" si="18"/>
        <v>Wednesday</v>
      </c>
      <c r="D609" s="2">
        <v>0.98263888888888884</v>
      </c>
      <c r="E609" t="str">
        <f t="shared" si="19"/>
        <v>morning to noon</v>
      </c>
      <c r="F609" s="7">
        <v>12</v>
      </c>
      <c r="G609" s="7">
        <f>VLOOKUP(Table2[[#This Row],[product_id]],Table3[#All],2,FALSE)</f>
        <v>72</v>
      </c>
      <c r="H609" s="7" t="b">
        <f>IF(Table2[[#This Row],[cost]]&gt;Table2[[#This Row],[revenue]],TRUE,FALSE)</f>
        <v>1</v>
      </c>
      <c r="I609" t="str">
        <f>VLOOKUP(Table2[[#This Row],[product_id]],Table3[#All],3,FALSE)</f>
        <v>YogaColors</v>
      </c>
      <c r="J609" t="str">
        <f>VLOOKUP(Table2[[#This Row],[product_id]],Table3[#All],5,FALSE)</f>
        <v>Chicago IL</v>
      </c>
    </row>
    <row r="610" spans="1:10" x14ac:dyDescent="0.2">
      <c r="A610" t="s">
        <v>250</v>
      </c>
      <c r="B610" s="1">
        <v>44944</v>
      </c>
      <c r="C610" t="str">
        <f t="shared" si="18"/>
        <v>Wednesday</v>
      </c>
      <c r="D610" s="2">
        <v>0.39999999999999997</v>
      </c>
      <c r="E610" t="str">
        <f t="shared" si="19"/>
        <v>afternoon to evening</v>
      </c>
      <c r="F610" s="7">
        <v>12</v>
      </c>
      <c r="G610" s="7">
        <f>VLOOKUP(Table2[[#This Row],[product_id]],Table3[#All],2,FALSE)</f>
        <v>72</v>
      </c>
      <c r="H610" s="7" t="b">
        <f>IF(Table2[[#This Row],[cost]]&gt;Table2[[#This Row],[revenue]],TRUE,FALSE)</f>
        <v>1</v>
      </c>
      <c r="I610" t="str">
        <f>VLOOKUP(Table2[[#This Row],[product_id]],Table3[#All],3,FALSE)</f>
        <v>YogaColors</v>
      </c>
      <c r="J610" t="str">
        <f>VLOOKUP(Table2[[#This Row],[product_id]],Table3[#All],5,FALSE)</f>
        <v>Chicago IL</v>
      </c>
    </row>
    <row r="611" spans="1:10" x14ac:dyDescent="0.2">
      <c r="A611" t="s">
        <v>251</v>
      </c>
      <c r="B611" s="1">
        <v>44631</v>
      </c>
      <c r="C611" t="str">
        <f t="shared" si="18"/>
        <v>Friday</v>
      </c>
      <c r="D611" s="2">
        <v>0.63124999999999998</v>
      </c>
      <c r="E611" t="str">
        <f t="shared" si="19"/>
        <v>midnight to dawn</v>
      </c>
      <c r="F611" s="7">
        <v>50</v>
      </c>
      <c r="G611" s="7">
        <f>VLOOKUP(Table2[[#This Row],[product_id]],Table3[#All],2,FALSE)</f>
        <v>26</v>
      </c>
      <c r="H611" s="7" t="b">
        <f>IF(Table2[[#This Row],[cost]]&gt;Table2[[#This Row],[revenue]],TRUE,FALSE)</f>
        <v>0</v>
      </c>
      <c r="I611" t="str">
        <f>VLOOKUP(Table2[[#This Row],[product_id]],Table3[#All],3,FALSE)</f>
        <v>Neon Buddha</v>
      </c>
      <c r="J611" t="str">
        <f>VLOOKUP(Table2[[#This Row],[product_id]],Table3[#All],5,FALSE)</f>
        <v>Memphis TN</v>
      </c>
    </row>
    <row r="612" spans="1:10" x14ac:dyDescent="0.2">
      <c r="A612" t="s">
        <v>251</v>
      </c>
      <c r="B612" s="1">
        <v>44655</v>
      </c>
      <c r="C612" t="str">
        <f t="shared" si="18"/>
        <v>Monday</v>
      </c>
      <c r="D612" s="2">
        <v>3.472222222222222E-3</v>
      </c>
      <c r="E612" t="str">
        <f t="shared" si="19"/>
        <v>morning to noon</v>
      </c>
      <c r="F612" s="7">
        <v>50</v>
      </c>
      <c r="G612" s="7">
        <f>VLOOKUP(Table2[[#This Row],[product_id]],Table3[#All],2,FALSE)</f>
        <v>26</v>
      </c>
      <c r="H612" s="7" t="b">
        <f>IF(Table2[[#This Row],[cost]]&gt;Table2[[#This Row],[revenue]],TRUE,FALSE)</f>
        <v>0</v>
      </c>
      <c r="I612" t="str">
        <f>VLOOKUP(Table2[[#This Row],[product_id]],Table3[#All],3,FALSE)</f>
        <v>Neon Buddha</v>
      </c>
      <c r="J612" t="str">
        <f>VLOOKUP(Table2[[#This Row],[product_id]],Table3[#All],5,FALSE)</f>
        <v>Memphis TN</v>
      </c>
    </row>
    <row r="613" spans="1:10" x14ac:dyDescent="0.2">
      <c r="A613" t="s">
        <v>251</v>
      </c>
      <c r="B613" s="1">
        <v>44200</v>
      </c>
      <c r="C613" t="str">
        <f t="shared" si="18"/>
        <v>Monday</v>
      </c>
      <c r="D613" s="2">
        <v>0.54027777777777775</v>
      </c>
      <c r="E613" t="str">
        <f t="shared" si="19"/>
        <v>night to midnight</v>
      </c>
      <c r="F613" s="7">
        <v>50</v>
      </c>
      <c r="G613" s="7">
        <f>VLOOKUP(Table2[[#This Row],[product_id]],Table3[#All],2,FALSE)</f>
        <v>26</v>
      </c>
      <c r="H613" s="7" t="b">
        <f>IF(Table2[[#This Row],[cost]]&gt;Table2[[#This Row],[revenue]],TRUE,FALSE)</f>
        <v>0</v>
      </c>
      <c r="I613" t="str">
        <f>VLOOKUP(Table2[[#This Row],[product_id]],Table3[#All],3,FALSE)</f>
        <v>Neon Buddha</v>
      </c>
      <c r="J613" t="str">
        <f>VLOOKUP(Table2[[#This Row],[product_id]],Table3[#All],5,FALSE)</f>
        <v>Memphis TN</v>
      </c>
    </row>
    <row r="614" spans="1:10" x14ac:dyDescent="0.2">
      <c r="A614" t="s">
        <v>251</v>
      </c>
      <c r="B614" s="1">
        <v>44651</v>
      </c>
      <c r="C614" t="str">
        <f t="shared" si="18"/>
        <v>Thursday</v>
      </c>
      <c r="D614" s="2">
        <v>0.89027777777777783</v>
      </c>
      <c r="E614" t="str">
        <f t="shared" si="19"/>
        <v>morning to noon</v>
      </c>
      <c r="F614" s="7">
        <v>50</v>
      </c>
      <c r="G614" s="7">
        <f>VLOOKUP(Table2[[#This Row],[product_id]],Table3[#All],2,FALSE)</f>
        <v>26</v>
      </c>
      <c r="H614" s="7" t="b">
        <f>IF(Table2[[#This Row],[cost]]&gt;Table2[[#This Row],[revenue]],TRUE,FALSE)</f>
        <v>0</v>
      </c>
      <c r="I614" t="str">
        <f>VLOOKUP(Table2[[#This Row],[product_id]],Table3[#All],3,FALSE)</f>
        <v>Neon Buddha</v>
      </c>
      <c r="J614" t="str">
        <f>VLOOKUP(Table2[[#This Row],[product_id]],Table3[#All],5,FALSE)</f>
        <v>Memphis TN</v>
      </c>
    </row>
    <row r="615" spans="1:10" x14ac:dyDescent="0.2">
      <c r="A615" t="s">
        <v>251</v>
      </c>
      <c r="B615" s="1">
        <v>44820</v>
      </c>
      <c r="C615" t="str">
        <f t="shared" si="18"/>
        <v>Friday</v>
      </c>
      <c r="D615" s="2">
        <v>0.28402777777777777</v>
      </c>
      <c r="E615" t="str">
        <f t="shared" si="19"/>
        <v>afternoon to evening</v>
      </c>
      <c r="F615" s="7">
        <v>50</v>
      </c>
      <c r="G615" s="7">
        <f>VLOOKUP(Table2[[#This Row],[product_id]],Table3[#All],2,FALSE)</f>
        <v>26</v>
      </c>
      <c r="H615" s="7" t="b">
        <f>IF(Table2[[#This Row],[cost]]&gt;Table2[[#This Row],[revenue]],TRUE,FALSE)</f>
        <v>0</v>
      </c>
      <c r="I615" t="str">
        <f>VLOOKUP(Table2[[#This Row],[product_id]],Table3[#All],3,FALSE)</f>
        <v>Neon Buddha</v>
      </c>
      <c r="J615" t="str">
        <f>VLOOKUP(Table2[[#This Row],[product_id]],Table3[#All],5,FALSE)</f>
        <v>Memphis TN</v>
      </c>
    </row>
    <row r="616" spans="1:10" x14ac:dyDescent="0.2">
      <c r="A616" t="s">
        <v>252</v>
      </c>
      <c r="B616" s="1">
        <v>44284</v>
      </c>
      <c r="C616" t="str">
        <f t="shared" si="18"/>
        <v>Monday</v>
      </c>
      <c r="D616" s="2">
        <v>0.64097222222222217</v>
      </c>
      <c r="E616" t="str">
        <f t="shared" si="19"/>
        <v>morning to noon</v>
      </c>
      <c r="F616" s="7">
        <v>24</v>
      </c>
      <c r="G616" s="7">
        <f>VLOOKUP(Table2[[#This Row],[product_id]],Table3[#All],2,FALSE)</f>
        <v>13</v>
      </c>
      <c r="H616" s="7" t="b">
        <f>IF(Table2[[#This Row],[cost]]&gt;Table2[[#This Row],[revenue]],TRUE,FALSE)</f>
        <v>0</v>
      </c>
      <c r="I616" t="str">
        <f>VLOOKUP(Table2[[#This Row],[product_id]],Table3[#All],3,FALSE)</f>
        <v>MANGO</v>
      </c>
      <c r="J616" t="str">
        <f>VLOOKUP(Table2[[#This Row],[product_id]],Table3[#All],5,FALSE)</f>
        <v>Charleston SC</v>
      </c>
    </row>
    <row r="617" spans="1:10" x14ac:dyDescent="0.2">
      <c r="A617" t="s">
        <v>252</v>
      </c>
      <c r="B617" s="1">
        <v>45065</v>
      </c>
      <c r="C617" t="str">
        <f t="shared" si="18"/>
        <v>Friday</v>
      </c>
      <c r="D617" s="2">
        <v>0.40833333333333338</v>
      </c>
      <c r="E617" t="str">
        <f t="shared" si="19"/>
        <v>midnight to dawn</v>
      </c>
      <c r="F617" s="7">
        <v>24</v>
      </c>
      <c r="G617" s="7">
        <f>VLOOKUP(Table2[[#This Row],[product_id]],Table3[#All],2,FALSE)</f>
        <v>13</v>
      </c>
      <c r="H617" s="7" t="b">
        <f>IF(Table2[[#This Row],[cost]]&gt;Table2[[#This Row],[revenue]],TRUE,FALSE)</f>
        <v>0</v>
      </c>
      <c r="I617" t="str">
        <f>VLOOKUP(Table2[[#This Row],[product_id]],Table3[#All],3,FALSE)</f>
        <v>MANGO</v>
      </c>
      <c r="J617" t="str">
        <f>VLOOKUP(Table2[[#This Row],[product_id]],Table3[#All],5,FALSE)</f>
        <v>Charleston SC</v>
      </c>
    </row>
    <row r="618" spans="1:10" x14ac:dyDescent="0.2">
      <c r="A618" t="s">
        <v>252</v>
      </c>
      <c r="B618" s="1">
        <v>44982</v>
      </c>
      <c r="C618" t="str">
        <f t="shared" si="18"/>
        <v>Saturday</v>
      </c>
      <c r="D618" s="2">
        <v>0.11388888888888889</v>
      </c>
      <c r="E618" t="str">
        <f t="shared" si="19"/>
        <v>morning to noon</v>
      </c>
      <c r="F618" s="7">
        <v>24</v>
      </c>
      <c r="G618" s="7">
        <f>VLOOKUP(Table2[[#This Row],[product_id]],Table3[#All],2,FALSE)</f>
        <v>13</v>
      </c>
      <c r="H618" s="7" t="b">
        <f>IF(Table2[[#This Row],[cost]]&gt;Table2[[#This Row],[revenue]],TRUE,FALSE)</f>
        <v>0</v>
      </c>
      <c r="I618" t="str">
        <f>VLOOKUP(Table2[[#This Row],[product_id]],Table3[#All],3,FALSE)</f>
        <v>MANGO</v>
      </c>
      <c r="J618" t="str">
        <f>VLOOKUP(Table2[[#This Row],[product_id]],Table3[#All],5,FALSE)</f>
        <v>Charleston SC</v>
      </c>
    </row>
    <row r="619" spans="1:10" x14ac:dyDescent="0.2">
      <c r="A619" t="s">
        <v>252</v>
      </c>
      <c r="B619" s="1">
        <v>44910</v>
      </c>
      <c r="C619" t="str">
        <f t="shared" si="18"/>
        <v>Thursday</v>
      </c>
      <c r="D619" s="2">
        <v>0.40625</v>
      </c>
      <c r="E619" t="str">
        <f t="shared" si="19"/>
        <v>midnight to dawn</v>
      </c>
      <c r="F619" s="7">
        <v>24</v>
      </c>
      <c r="G619" s="7">
        <f>VLOOKUP(Table2[[#This Row],[product_id]],Table3[#All],2,FALSE)</f>
        <v>13</v>
      </c>
      <c r="H619" s="7" t="b">
        <f>IF(Table2[[#This Row],[cost]]&gt;Table2[[#This Row],[revenue]],TRUE,FALSE)</f>
        <v>0</v>
      </c>
      <c r="I619" t="str">
        <f>VLOOKUP(Table2[[#This Row],[product_id]],Table3[#All],3,FALSE)</f>
        <v>MANGO</v>
      </c>
      <c r="J619" t="str">
        <f>VLOOKUP(Table2[[#This Row],[product_id]],Table3[#All],5,FALSE)</f>
        <v>Charleston SC</v>
      </c>
    </row>
    <row r="620" spans="1:10" x14ac:dyDescent="0.2">
      <c r="A620" t="s">
        <v>252</v>
      </c>
      <c r="B620" s="1">
        <v>44680</v>
      </c>
      <c r="C620" t="str">
        <f t="shared" si="18"/>
        <v>Friday</v>
      </c>
      <c r="D620" s="2">
        <v>3.888888888888889E-2</v>
      </c>
      <c r="E620" t="str">
        <f t="shared" si="19"/>
        <v>morning to noon</v>
      </c>
      <c r="F620" s="7">
        <v>24</v>
      </c>
      <c r="G620" s="7">
        <f>VLOOKUP(Table2[[#This Row],[product_id]],Table3[#All],2,FALSE)</f>
        <v>13</v>
      </c>
      <c r="H620" s="7" t="b">
        <f>IF(Table2[[#This Row],[cost]]&gt;Table2[[#This Row],[revenue]],TRUE,FALSE)</f>
        <v>0</v>
      </c>
      <c r="I620" t="str">
        <f>VLOOKUP(Table2[[#This Row],[product_id]],Table3[#All],3,FALSE)</f>
        <v>MANGO</v>
      </c>
      <c r="J620" t="str">
        <f>VLOOKUP(Table2[[#This Row],[product_id]],Table3[#All],5,FALSE)</f>
        <v>Charleston SC</v>
      </c>
    </row>
    <row r="621" spans="1:10" x14ac:dyDescent="0.2">
      <c r="A621" t="s">
        <v>252</v>
      </c>
      <c r="B621" s="1">
        <v>45072</v>
      </c>
      <c r="C621" t="str">
        <f t="shared" si="18"/>
        <v>Friday</v>
      </c>
      <c r="D621" s="2">
        <v>0.3034722222222222</v>
      </c>
      <c r="E621" t="str">
        <f t="shared" si="19"/>
        <v>morning to noon</v>
      </c>
      <c r="F621" s="7">
        <v>24</v>
      </c>
      <c r="G621" s="7">
        <f>VLOOKUP(Table2[[#This Row],[product_id]],Table3[#All],2,FALSE)</f>
        <v>13</v>
      </c>
      <c r="H621" s="7" t="b">
        <f>IF(Table2[[#This Row],[cost]]&gt;Table2[[#This Row],[revenue]],TRUE,FALSE)</f>
        <v>0</v>
      </c>
      <c r="I621" t="str">
        <f>VLOOKUP(Table2[[#This Row],[product_id]],Table3[#All],3,FALSE)</f>
        <v>MANGO</v>
      </c>
      <c r="J621" t="str">
        <f>VLOOKUP(Table2[[#This Row],[product_id]],Table3[#All],5,FALSE)</f>
        <v>Charleston SC</v>
      </c>
    </row>
    <row r="622" spans="1:10" x14ac:dyDescent="0.2">
      <c r="A622" t="s">
        <v>252</v>
      </c>
      <c r="B622" s="1">
        <v>44860</v>
      </c>
      <c r="C622" t="str">
        <f t="shared" si="18"/>
        <v>Wednesday</v>
      </c>
      <c r="D622" s="2">
        <v>0.25694444444444448</v>
      </c>
      <c r="E622" t="str">
        <f t="shared" si="19"/>
        <v>morning to noon</v>
      </c>
      <c r="F622" s="7">
        <v>24</v>
      </c>
      <c r="G622" s="7">
        <f>VLOOKUP(Table2[[#This Row],[product_id]],Table3[#All],2,FALSE)</f>
        <v>13</v>
      </c>
      <c r="H622" s="7" t="b">
        <f>IF(Table2[[#This Row],[cost]]&gt;Table2[[#This Row],[revenue]],TRUE,FALSE)</f>
        <v>0</v>
      </c>
      <c r="I622" t="str">
        <f>VLOOKUP(Table2[[#This Row],[product_id]],Table3[#All],3,FALSE)</f>
        <v>MANGO</v>
      </c>
      <c r="J622" t="str">
        <f>VLOOKUP(Table2[[#This Row],[product_id]],Table3[#All],5,FALSE)</f>
        <v>Charleston SC</v>
      </c>
    </row>
    <row r="623" spans="1:10" x14ac:dyDescent="0.2">
      <c r="A623" t="s">
        <v>252</v>
      </c>
      <c r="B623" s="1">
        <v>44346</v>
      </c>
      <c r="C623" t="str">
        <f t="shared" si="18"/>
        <v>Sunday</v>
      </c>
      <c r="D623" s="2">
        <v>0.2673611111111111</v>
      </c>
      <c r="E623" t="str">
        <f t="shared" si="19"/>
        <v>morning to noon</v>
      </c>
      <c r="F623" s="7">
        <v>24</v>
      </c>
      <c r="G623" s="7">
        <f>VLOOKUP(Table2[[#This Row],[product_id]],Table3[#All],2,FALSE)</f>
        <v>13</v>
      </c>
      <c r="H623" s="7" t="b">
        <f>IF(Table2[[#This Row],[cost]]&gt;Table2[[#This Row],[revenue]],TRUE,FALSE)</f>
        <v>0</v>
      </c>
      <c r="I623" t="str">
        <f>VLOOKUP(Table2[[#This Row],[product_id]],Table3[#All],3,FALSE)</f>
        <v>MANGO</v>
      </c>
      <c r="J623" t="str">
        <f>VLOOKUP(Table2[[#This Row],[product_id]],Table3[#All],5,FALSE)</f>
        <v>Charleston SC</v>
      </c>
    </row>
    <row r="624" spans="1:10" x14ac:dyDescent="0.2">
      <c r="A624" t="s">
        <v>253</v>
      </c>
      <c r="B624" s="1">
        <v>44103</v>
      </c>
      <c r="C624" t="str">
        <f t="shared" si="18"/>
        <v>Tuesday</v>
      </c>
      <c r="D624" s="2">
        <v>0.48472222222222222</v>
      </c>
      <c r="E624" t="str">
        <f t="shared" si="19"/>
        <v>afternoon to evening</v>
      </c>
      <c r="F624" s="7">
        <v>45</v>
      </c>
      <c r="G624" s="7">
        <f>VLOOKUP(Table2[[#This Row],[product_id]],Table3[#All],2,FALSE)</f>
        <v>99</v>
      </c>
      <c r="H624" s="7" t="b">
        <f>IF(Table2[[#This Row],[cost]]&gt;Table2[[#This Row],[revenue]],TRUE,FALSE)</f>
        <v>1</v>
      </c>
      <c r="I624" t="str">
        <f>VLOOKUP(Table2[[#This Row],[product_id]],Table3[#All],3,FALSE)</f>
        <v>Curve Appeal</v>
      </c>
      <c r="J624" t="str">
        <f>VLOOKUP(Table2[[#This Row],[product_id]],Table3[#All],5,FALSE)</f>
        <v>Mobile AL</v>
      </c>
    </row>
    <row r="625" spans="1:10" x14ac:dyDescent="0.2">
      <c r="A625" t="s">
        <v>253</v>
      </c>
      <c r="B625" s="1">
        <v>44195</v>
      </c>
      <c r="C625" t="str">
        <f t="shared" si="18"/>
        <v>Wednesday</v>
      </c>
      <c r="D625" s="2">
        <v>0.67847222222222225</v>
      </c>
      <c r="E625" t="str">
        <f t="shared" si="19"/>
        <v>morning to noon</v>
      </c>
      <c r="F625" s="7">
        <v>45</v>
      </c>
      <c r="G625" s="7">
        <f>VLOOKUP(Table2[[#This Row],[product_id]],Table3[#All],2,FALSE)</f>
        <v>99</v>
      </c>
      <c r="H625" s="7" t="b">
        <f>IF(Table2[[#This Row],[cost]]&gt;Table2[[#This Row],[revenue]],TRUE,FALSE)</f>
        <v>1</v>
      </c>
      <c r="I625" t="str">
        <f>VLOOKUP(Table2[[#This Row],[product_id]],Table3[#All],3,FALSE)</f>
        <v>Curve Appeal</v>
      </c>
      <c r="J625" t="str">
        <f>VLOOKUP(Table2[[#This Row],[product_id]],Table3[#All],5,FALSE)</f>
        <v>Mobile AL</v>
      </c>
    </row>
    <row r="626" spans="1:10" x14ac:dyDescent="0.2">
      <c r="A626" t="s">
        <v>253</v>
      </c>
      <c r="B626" s="1">
        <v>44141</v>
      </c>
      <c r="C626" t="str">
        <f t="shared" si="18"/>
        <v>Friday</v>
      </c>
      <c r="D626" s="2">
        <v>0.35625000000000001</v>
      </c>
      <c r="E626" t="str">
        <f t="shared" si="19"/>
        <v>midnight to dawn</v>
      </c>
      <c r="F626" s="7">
        <v>45</v>
      </c>
      <c r="G626" s="7">
        <f>VLOOKUP(Table2[[#This Row],[product_id]],Table3[#All],2,FALSE)</f>
        <v>99</v>
      </c>
      <c r="H626" s="7" t="b">
        <f>IF(Table2[[#This Row],[cost]]&gt;Table2[[#This Row],[revenue]],TRUE,FALSE)</f>
        <v>1</v>
      </c>
      <c r="I626" t="str">
        <f>VLOOKUP(Table2[[#This Row],[product_id]],Table3[#All],3,FALSE)</f>
        <v>Curve Appeal</v>
      </c>
      <c r="J626" t="str">
        <f>VLOOKUP(Table2[[#This Row],[product_id]],Table3[#All],5,FALSE)</f>
        <v>Mobile AL</v>
      </c>
    </row>
    <row r="627" spans="1:10" x14ac:dyDescent="0.2">
      <c r="A627" t="s">
        <v>253</v>
      </c>
      <c r="B627" s="1">
        <v>44562</v>
      </c>
      <c r="C627" t="str">
        <f t="shared" si="18"/>
        <v>Saturday</v>
      </c>
      <c r="D627" s="2">
        <v>4.3750000000000004E-2</v>
      </c>
      <c r="E627" t="str">
        <f t="shared" si="19"/>
        <v>night to midnight</v>
      </c>
      <c r="F627" s="7">
        <v>45</v>
      </c>
      <c r="G627" s="7">
        <f>VLOOKUP(Table2[[#This Row],[product_id]],Table3[#All],2,FALSE)</f>
        <v>99</v>
      </c>
      <c r="H627" s="7" t="b">
        <f>IF(Table2[[#This Row],[cost]]&gt;Table2[[#This Row],[revenue]],TRUE,FALSE)</f>
        <v>1</v>
      </c>
      <c r="I627" t="str">
        <f>VLOOKUP(Table2[[#This Row],[product_id]],Table3[#All],3,FALSE)</f>
        <v>Curve Appeal</v>
      </c>
      <c r="J627" t="str">
        <f>VLOOKUP(Table2[[#This Row],[product_id]],Table3[#All],5,FALSE)</f>
        <v>Mobile AL</v>
      </c>
    </row>
    <row r="628" spans="1:10" x14ac:dyDescent="0.2">
      <c r="A628" t="s">
        <v>254</v>
      </c>
      <c r="B628" s="1">
        <v>44990</v>
      </c>
      <c r="C628" t="str">
        <f t="shared" si="18"/>
        <v>Sunday</v>
      </c>
      <c r="D628" s="2">
        <v>0.96458333333333324</v>
      </c>
      <c r="E628" t="str">
        <f t="shared" si="19"/>
        <v>midnight to dawn</v>
      </c>
      <c r="F628" s="7">
        <v>13</v>
      </c>
      <c r="G628" s="7">
        <f>VLOOKUP(Table2[[#This Row],[product_id]],Table3[#All],2,FALSE)</f>
        <v>81</v>
      </c>
      <c r="H628" s="7" t="b">
        <f>IF(Table2[[#This Row],[cost]]&gt;Table2[[#This Row],[revenue]],TRUE,FALSE)</f>
        <v>1</v>
      </c>
      <c r="I628" t="str">
        <f>VLOOKUP(Table2[[#This Row],[product_id]],Table3[#All],3,FALSE)</f>
        <v>YogaColors</v>
      </c>
      <c r="J628" t="str">
        <f>VLOOKUP(Table2[[#This Row],[product_id]],Table3[#All],5,FALSE)</f>
        <v>Chicago IL</v>
      </c>
    </row>
    <row r="629" spans="1:10" x14ac:dyDescent="0.2">
      <c r="A629" t="s">
        <v>254</v>
      </c>
      <c r="B629" s="1">
        <v>45063</v>
      </c>
      <c r="C629" t="str">
        <f t="shared" si="18"/>
        <v>Wednesday</v>
      </c>
      <c r="D629" s="2">
        <v>0.24722222222222223</v>
      </c>
      <c r="E629" t="str">
        <f t="shared" si="19"/>
        <v>night to midnight</v>
      </c>
      <c r="F629" s="7">
        <v>13</v>
      </c>
      <c r="G629" s="7">
        <f>VLOOKUP(Table2[[#This Row],[product_id]],Table3[#All],2,FALSE)</f>
        <v>81</v>
      </c>
      <c r="H629" s="7" t="b">
        <f>IF(Table2[[#This Row],[cost]]&gt;Table2[[#This Row],[revenue]],TRUE,FALSE)</f>
        <v>1</v>
      </c>
      <c r="I629" t="str">
        <f>VLOOKUP(Table2[[#This Row],[product_id]],Table3[#All],3,FALSE)</f>
        <v>YogaColors</v>
      </c>
      <c r="J629" t="str">
        <f>VLOOKUP(Table2[[#This Row],[product_id]],Table3[#All],5,FALSE)</f>
        <v>Chicago IL</v>
      </c>
    </row>
    <row r="630" spans="1:10" x14ac:dyDescent="0.2">
      <c r="A630" t="s">
        <v>254</v>
      </c>
      <c r="B630" s="1">
        <v>44405</v>
      </c>
      <c r="C630" t="str">
        <f t="shared" si="18"/>
        <v>Wednesday</v>
      </c>
      <c r="D630" s="2">
        <v>0.99722222222222223</v>
      </c>
      <c r="E630" t="str">
        <f t="shared" si="19"/>
        <v>afternoon to evening</v>
      </c>
      <c r="F630" s="7">
        <v>13</v>
      </c>
      <c r="G630" s="7">
        <f>VLOOKUP(Table2[[#This Row],[product_id]],Table3[#All],2,FALSE)</f>
        <v>81</v>
      </c>
      <c r="H630" s="7" t="b">
        <f>IF(Table2[[#This Row],[cost]]&gt;Table2[[#This Row],[revenue]],TRUE,FALSE)</f>
        <v>1</v>
      </c>
      <c r="I630" t="str">
        <f>VLOOKUP(Table2[[#This Row],[product_id]],Table3[#All],3,FALSE)</f>
        <v>YogaColors</v>
      </c>
      <c r="J630" t="str">
        <f>VLOOKUP(Table2[[#This Row],[product_id]],Table3[#All],5,FALSE)</f>
        <v>Chicago IL</v>
      </c>
    </row>
    <row r="631" spans="1:10" x14ac:dyDescent="0.2">
      <c r="A631" t="s">
        <v>254</v>
      </c>
      <c r="B631" s="1">
        <v>44417</v>
      </c>
      <c r="C631" t="str">
        <f t="shared" si="18"/>
        <v>Monday</v>
      </c>
      <c r="D631" s="2">
        <v>0.54861111111111105</v>
      </c>
      <c r="E631" t="str">
        <f t="shared" si="19"/>
        <v>midnight to dawn</v>
      </c>
      <c r="F631" s="7">
        <v>13</v>
      </c>
      <c r="G631" s="7">
        <f>VLOOKUP(Table2[[#This Row],[product_id]],Table3[#All],2,FALSE)</f>
        <v>81</v>
      </c>
      <c r="H631" s="7" t="b">
        <f>IF(Table2[[#This Row],[cost]]&gt;Table2[[#This Row],[revenue]],TRUE,FALSE)</f>
        <v>1</v>
      </c>
      <c r="I631" t="str">
        <f>VLOOKUP(Table2[[#This Row],[product_id]],Table3[#All],3,FALSE)</f>
        <v>YogaColors</v>
      </c>
      <c r="J631" t="str">
        <f>VLOOKUP(Table2[[#This Row],[product_id]],Table3[#All],5,FALSE)</f>
        <v>Chicago IL</v>
      </c>
    </row>
    <row r="632" spans="1:10" x14ac:dyDescent="0.2">
      <c r="A632" t="s">
        <v>254</v>
      </c>
      <c r="B632" s="1">
        <v>45066</v>
      </c>
      <c r="C632" t="str">
        <f t="shared" si="18"/>
        <v>Saturday</v>
      </c>
      <c r="D632" s="2">
        <v>4.027777777777778E-2</v>
      </c>
      <c r="E632" t="str">
        <f t="shared" si="19"/>
        <v>midnight to dawn</v>
      </c>
      <c r="F632" s="7">
        <v>13</v>
      </c>
      <c r="G632" s="7">
        <f>VLOOKUP(Table2[[#This Row],[product_id]],Table3[#All],2,FALSE)</f>
        <v>81</v>
      </c>
      <c r="H632" s="7" t="b">
        <f>IF(Table2[[#This Row],[cost]]&gt;Table2[[#This Row],[revenue]],TRUE,FALSE)</f>
        <v>1</v>
      </c>
      <c r="I632" t="str">
        <f>VLOOKUP(Table2[[#This Row],[product_id]],Table3[#All],3,FALSE)</f>
        <v>YogaColors</v>
      </c>
      <c r="J632" t="str">
        <f>VLOOKUP(Table2[[#This Row],[product_id]],Table3[#All],5,FALSE)</f>
        <v>Chicago IL</v>
      </c>
    </row>
    <row r="633" spans="1:10" x14ac:dyDescent="0.2">
      <c r="A633" t="s">
        <v>254</v>
      </c>
      <c r="B633" s="1">
        <v>44657</v>
      </c>
      <c r="C633" t="str">
        <f t="shared" si="18"/>
        <v>Wednesday</v>
      </c>
      <c r="D633" s="2">
        <v>0.11805555555555557</v>
      </c>
      <c r="E633" t="str">
        <f t="shared" si="19"/>
        <v>morning to noon</v>
      </c>
      <c r="F633" s="7">
        <v>13</v>
      </c>
      <c r="G633" s="7">
        <f>VLOOKUP(Table2[[#This Row],[product_id]],Table3[#All],2,FALSE)</f>
        <v>81</v>
      </c>
      <c r="H633" s="7" t="b">
        <f>IF(Table2[[#This Row],[cost]]&gt;Table2[[#This Row],[revenue]],TRUE,FALSE)</f>
        <v>1</v>
      </c>
      <c r="I633" t="str">
        <f>VLOOKUP(Table2[[#This Row],[product_id]],Table3[#All],3,FALSE)</f>
        <v>YogaColors</v>
      </c>
      <c r="J633" t="str">
        <f>VLOOKUP(Table2[[#This Row],[product_id]],Table3[#All],5,FALSE)</f>
        <v>Chicago IL</v>
      </c>
    </row>
    <row r="634" spans="1:10" x14ac:dyDescent="0.2">
      <c r="A634" t="s">
        <v>255</v>
      </c>
      <c r="B634" s="1">
        <v>44282</v>
      </c>
      <c r="C634" t="str">
        <f t="shared" si="18"/>
        <v>Saturday</v>
      </c>
      <c r="D634" s="2">
        <v>0.37916666666666665</v>
      </c>
      <c r="E634" t="str">
        <f t="shared" si="19"/>
        <v>afternoon to evening</v>
      </c>
      <c r="F634" s="7">
        <v>44</v>
      </c>
      <c r="G634" s="7">
        <f>VLOOKUP(Table2[[#This Row],[product_id]],Table3[#All],2,FALSE)</f>
        <v>23</v>
      </c>
      <c r="H634" s="7" t="b">
        <f>IF(Table2[[#This Row],[cost]]&gt;Table2[[#This Row],[revenue]],TRUE,FALSE)</f>
        <v>0</v>
      </c>
      <c r="I634" t="str">
        <f>VLOOKUP(Table2[[#This Row],[product_id]],Table3[#All],3,FALSE)</f>
        <v>Carhartt</v>
      </c>
      <c r="J634" t="str">
        <f>VLOOKUP(Table2[[#This Row],[product_id]],Table3[#All],5,FALSE)</f>
        <v>Houston TX</v>
      </c>
    </row>
    <row r="635" spans="1:10" x14ac:dyDescent="0.2">
      <c r="A635" t="s">
        <v>255</v>
      </c>
      <c r="B635" s="1">
        <v>45096</v>
      </c>
      <c r="C635" t="str">
        <f t="shared" si="18"/>
        <v>Monday</v>
      </c>
      <c r="D635" s="2">
        <v>0.73611111111111116</v>
      </c>
      <c r="E635" t="str">
        <f t="shared" si="19"/>
        <v>midnight to dawn</v>
      </c>
      <c r="F635" s="7">
        <v>44</v>
      </c>
      <c r="G635" s="7">
        <f>VLOOKUP(Table2[[#This Row],[product_id]],Table3[#All],2,FALSE)</f>
        <v>23</v>
      </c>
      <c r="H635" s="7" t="b">
        <f>IF(Table2[[#This Row],[cost]]&gt;Table2[[#This Row],[revenue]],TRUE,FALSE)</f>
        <v>0</v>
      </c>
      <c r="I635" t="str">
        <f>VLOOKUP(Table2[[#This Row],[product_id]],Table3[#All],3,FALSE)</f>
        <v>Carhartt</v>
      </c>
      <c r="J635" t="str">
        <f>VLOOKUP(Table2[[#This Row],[product_id]],Table3[#All],5,FALSE)</f>
        <v>Houston TX</v>
      </c>
    </row>
    <row r="636" spans="1:10" x14ac:dyDescent="0.2">
      <c r="A636" t="s">
        <v>255</v>
      </c>
      <c r="B636" s="1">
        <v>45079</v>
      </c>
      <c r="C636" t="str">
        <f t="shared" si="18"/>
        <v>Friday</v>
      </c>
      <c r="D636" s="2">
        <v>3.6805555555555557E-2</v>
      </c>
      <c r="E636" t="str">
        <f t="shared" si="19"/>
        <v>morning to noon</v>
      </c>
      <c r="F636" s="7">
        <v>44</v>
      </c>
      <c r="G636" s="7">
        <f>VLOOKUP(Table2[[#This Row],[product_id]],Table3[#All],2,FALSE)</f>
        <v>23</v>
      </c>
      <c r="H636" s="7" t="b">
        <f>IF(Table2[[#This Row],[cost]]&gt;Table2[[#This Row],[revenue]],TRUE,FALSE)</f>
        <v>0</v>
      </c>
      <c r="I636" t="str">
        <f>VLOOKUP(Table2[[#This Row],[product_id]],Table3[#All],3,FALSE)</f>
        <v>Carhartt</v>
      </c>
      <c r="J636" t="str">
        <f>VLOOKUP(Table2[[#This Row],[product_id]],Table3[#All],5,FALSE)</f>
        <v>Houston TX</v>
      </c>
    </row>
    <row r="637" spans="1:10" x14ac:dyDescent="0.2">
      <c r="A637" t="s">
        <v>256</v>
      </c>
      <c r="B637" s="1">
        <v>44868</v>
      </c>
      <c r="C637" t="str">
        <f t="shared" si="18"/>
        <v>Thursday</v>
      </c>
      <c r="D637" s="2">
        <v>0.43888888888888888</v>
      </c>
      <c r="E637" t="str">
        <f t="shared" si="19"/>
        <v>morning to noon</v>
      </c>
      <c r="F637" s="7">
        <v>44</v>
      </c>
      <c r="G637" s="7">
        <f>VLOOKUP(Table2[[#This Row],[product_id]],Table3[#All],2,FALSE)</f>
        <v>24</v>
      </c>
      <c r="H637" s="7" t="b">
        <f>IF(Table2[[#This Row],[cost]]&gt;Table2[[#This Row],[revenue]],TRUE,FALSE)</f>
        <v>0</v>
      </c>
      <c r="I637" t="str">
        <f>VLOOKUP(Table2[[#This Row],[product_id]],Table3[#All],3,FALSE)</f>
        <v>Patty</v>
      </c>
      <c r="J637" t="str">
        <f>VLOOKUP(Table2[[#This Row],[product_id]],Table3[#All],5,FALSE)</f>
        <v>Memphis TN</v>
      </c>
    </row>
    <row r="638" spans="1:10" x14ac:dyDescent="0.2">
      <c r="A638" t="s">
        <v>256</v>
      </c>
      <c r="B638" s="1">
        <v>45067</v>
      </c>
      <c r="C638" t="str">
        <f t="shared" si="18"/>
        <v>Sunday</v>
      </c>
      <c r="D638" s="2">
        <v>0.26597222222222222</v>
      </c>
      <c r="E638" t="str">
        <f t="shared" si="19"/>
        <v>morning to noon</v>
      </c>
      <c r="F638" s="7">
        <v>44</v>
      </c>
      <c r="G638" s="7">
        <f>VLOOKUP(Table2[[#This Row],[product_id]],Table3[#All],2,FALSE)</f>
        <v>24</v>
      </c>
      <c r="H638" s="7" t="b">
        <f>IF(Table2[[#This Row],[cost]]&gt;Table2[[#This Row],[revenue]],TRUE,FALSE)</f>
        <v>0</v>
      </c>
      <c r="I638" t="str">
        <f>VLOOKUP(Table2[[#This Row],[product_id]],Table3[#All],3,FALSE)</f>
        <v>Patty</v>
      </c>
      <c r="J638" t="str">
        <f>VLOOKUP(Table2[[#This Row],[product_id]],Table3[#All],5,FALSE)</f>
        <v>Memphis TN</v>
      </c>
    </row>
    <row r="639" spans="1:10" x14ac:dyDescent="0.2">
      <c r="A639" t="s">
        <v>256</v>
      </c>
      <c r="B639" s="1">
        <v>44096</v>
      </c>
      <c r="C639" t="str">
        <f t="shared" si="18"/>
        <v>Tuesday</v>
      </c>
      <c r="D639" s="2">
        <v>0.32500000000000001</v>
      </c>
      <c r="E639" t="str">
        <f t="shared" si="19"/>
        <v>midnight to dawn</v>
      </c>
      <c r="F639" s="7">
        <v>44</v>
      </c>
      <c r="G639" s="7">
        <f>VLOOKUP(Table2[[#This Row],[product_id]],Table3[#All],2,FALSE)</f>
        <v>24</v>
      </c>
      <c r="H639" s="7" t="b">
        <f>IF(Table2[[#This Row],[cost]]&gt;Table2[[#This Row],[revenue]],TRUE,FALSE)</f>
        <v>0</v>
      </c>
      <c r="I639" t="str">
        <f>VLOOKUP(Table2[[#This Row],[product_id]],Table3[#All],3,FALSE)</f>
        <v>Patty</v>
      </c>
      <c r="J639" t="str">
        <f>VLOOKUP(Table2[[#This Row],[product_id]],Table3[#All],5,FALSE)</f>
        <v>Memphis TN</v>
      </c>
    </row>
    <row r="640" spans="1:10" x14ac:dyDescent="0.2">
      <c r="A640" t="s">
        <v>256</v>
      </c>
      <c r="B640" s="1">
        <v>45113</v>
      </c>
      <c r="C640" t="str">
        <f t="shared" si="18"/>
        <v>Thursday</v>
      </c>
      <c r="D640" s="2">
        <v>9.5138888888888884E-2</v>
      </c>
      <c r="E640" t="str">
        <f t="shared" si="19"/>
        <v>midnight to dawn</v>
      </c>
      <c r="F640" s="7">
        <v>44</v>
      </c>
      <c r="G640" s="7">
        <f>VLOOKUP(Table2[[#This Row],[product_id]],Table3[#All],2,FALSE)</f>
        <v>24</v>
      </c>
      <c r="H640" s="7" t="b">
        <f>IF(Table2[[#This Row],[cost]]&gt;Table2[[#This Row],[revenue]],TRUE,FALSE)</f>
        <v>0</v>
      </c>
      <c r="I640" t="str">
        <f>VLOOKUP(Table2[[#This Row],[product_id]],Table3[#All],3,FALSE)</f>
        <v>Patty</v>
      </c>
      <c r="J640" t="str">
        <f>VLOOKUP(Table2[[#This Row],[product_id]],Table3[#All],5,FALSE)</f>
        <v>Memphis TN</v>
      </c>
    </row>
    <row r="641" spans="1:10" x14ac:dyDescent="0.2">
      <c r="A641" t="s">
        <v>256</v>
      </c>
      <c r="B641" s="1">
        <v>44870</v>
      </c>
      <c r="C641" t="str">
        <f t="shared" si="18"/>
        <v>Saturday</v>
      </c>
      <c r="D641" s="2">
        <v>9.7222222222222224E-3</v>
      </c>
      <c r="E641" t="str">
        <f t="shared" si="19"/>
        <v>morning to noon</v>
      </c>
      <c r="F641" s="7">
        <v>44</v>
      </c>
      <c r="G641" s="7">
        <f>VLOOKUP(Table2[[#This Row],[product_id]],Table3[#All],2,FALSE)</f>
        <v>24</v>
      </c>
      <c r="H641" s="7" t="b">
        <f>IF(Table2[[#This Row],[cost]]&gt;Table2[[#This Row],[revenue]],TRUE,FALSE)</f>
        <v>0</v>
      </c>
      <c r="I641" t="str">
        <f>VLOOKUP(Table2[[#This Row],[product_id]],Table3[#All],3,FALSE)</f>
        <v>Patty</v>
      </c>
      <c r="J641" t="str">
        <f>VLOOKUP(Table2[[#This Row],[product_id]],Table3[#All],5,FALSE)</f>
        <v>Memphis TN</v>
      </c>
    </row>
    <row r="642" spans="1:10" x14ac:dyDescent="0.2">
      <c r="A642" t="s">
        <v>256</v>
      </c>
      <c r="B642" s="1">
        <v>44856</v>
      </c>
      <c r="C642" t="str">
        <f t="shared" si="18"/>
        <v>Saturday</v>
      </c>
      <c r="D642" s="2">
        <v>0.52777777777777779</v>
      </c>
      <c r="E642" t="str">
        <f t="shared" si="19"/>
        <v>night to midnight</v>
      </c>
      <c r="F642" s="7">
        <v>44</v>
      </c>
      <c r="G642" s="7">
        <f>VLOOKUP(Table2[[#This Row],[product_id]],Table3[#All],2,FALSE)</f>
        <v>24</v>
      </c>
      <c r="H642" s="7" t="b">
        <f>IF(Table2[[#This Row],[cost]]&gt;Table2[[#This Row],[revenue]],TRUE,FALSE)</f>
        <v>0</v>
      </c>
      <c r="I642" t="str">
        <f>VLOOKUP(Table2[[#This Row],[product_id]],Table3[#All],3,FALSE)</f>
        <v>Patty</v>
      </c>
      <c r="J642" t="str">
        <f>VLOOKUP(Table2[[#This Row],[product_id]],Table3[#All],5,FALSE)</f>
        <v>Memphis TN</v>
      </c>
    </row>
    <row r="643" spans="1:10" x14ac:dyDescent="0.2">
      <c r="A643" t="s">
        <v>256</v>
      </c>
      <c r="B643" s="1">
        <v>44736</v>
      </c>
      <c r="C643" t="str">
        <f t="shared" ref="C643:C706" si="20">_xlfn.IFS(WEEKDAY(B643,2)=1,"Monday",WEEKDAY(B643,2)=2,"Tuesday",WEEKDAY(B643,2)=3,"Wednesday",WEEKDAY(B643,2)=4,"Thursday",WEEKDAY(B643,2)=5,"Friday",WEEKDAY(B643,2)=6,"Saturday",WEEKDAY(B643,2)=7,"Sunday")</f>
        <v>Friday</v>
      </c>
      <c r="D643" s="2">
        <v>0.9902777777777777</v>
      </c>
      <c r="E643" t="str">
        <f t="shared" ref="E643:E706" si="21">_xlfn.IFS(AND(D644&gt;=VALUE("00:00"),D644&lt;VALUE("6:00")),"midnight to dawn",AND(D644&gt;=VALUE("6:00"),D644&lt;VALUE("13:00")),"morning to noon",AND(D644&gt;=VALUE("13:00"),D644&lt;VALUE("20:00")),"afternoon to evening",AND(D644&gt;=VALUE("20:00"),D644&lt;VALUE("24:00")),"night to midnight")</f>
        <v>midnight to dawn</v>
      </c>
      <c r="F643" s="7">
        <v>44</v>
      </c>
      <c r="G643" s="7">
        <f>VLOOKUP(Table2[[#This Row],[product_id]],Table3[#All],2,FALSE)</f>
        <v>24</v>
      </c>
      <c r="H643" s="7" t="b">
        <f>IF(Table2[[#This Row],[cost]]&gt;Table2[[#This Row],[revenue]],TRUE,FALSE)</f>
        <v>0</v>
      </c>
      <c r="I643" t="str">
        <f>VLOOKUP(Table2[[#This Row],[product_id]],Table3[#All],3,FALSE)</f>
        <v>Patty</v>
      </c>
      <c r="J643" t="str">
        <f>VLOOKUP(Table2[[#This Row],[product_id]],Table3[#All],5,FALSE)</f>
        <v>Memphis TN</v>
      </c>
    </row>
    <row r="644" spans="1:10" x14ac:dyDescent="0.2">
      <c r="A644" t="s">
        <v>256</v>
      </c>
      <c r="B644" s="1">
        <v>45082</v>
      </c>
      <c r="C644" t="str">
        <f t="shared" si="20"/>
        <v>Monday</v>
      </c>
      <c r="D644" s="2">
        <v>0.1173611111111111</v>
      </c>
      <c r="E644" t="str">
        <f t="shared" si="21"/>
        <v>morning to noon</v>
      </c>
      <c r="F644" s="7">
        <v>44</v>
      </c>
      <c r="G644" s="7">
        <f>VLOOKUP(Table2[[#This Row],[product_id]],Table3[#All],2,FALSE)</f>
        <v>24</v>
      </c>
      <c r="H644" s="7" t="b">
        <f>IF(Table2[[#This Row],[cost]]&gt;Table2[[#This Row],[revenue]],TRUE,FALSE)</f>
        <v>0</v>
      </c>
      <c r="I644" t="str">
        <f>VLOOKUP(Table2[[#This Row],[product_id]],Table3[#All],3,FALSE)</f>
        <v>Patty</v>
      </c>
      <c r="J644" t="str">
        <f>VLOOKUP(Table2[[#This Row],[product_id]],Table3[#All],5,FALSE)</f>
        <v>Memphis TN</v>
      </c>
    </row>
    <row r="645" spans="1:10" x14ac:dyDescent="0.2">
      <c r="A645" t="s">
        <v>257</v>
      </c>
      <c r="B645" s="1">
        <v>45054</v>
      </c>
      <c r="C645" t="str">
        <f t="shared" si="20"/>
        <v>Monday</v>
      </c>
      <c r="D645" s="2">
        <v>0.53472222222222221</v>
      </c>
      <c r="E645" t="str">
        <f t="shared" si="21"/>
        <v>afternoon to evening</v>
      </c>
      <c r="F645" s="7">
        <v>45</v>
      </c>
      <c r="G645" s="7">
        <f>VLOOKUP(Table2[[#This Row],[product_id]],Table3[#All],2,FALSE)</f>
        <v>13</v>
      </c>
      <c r="H645" s="7" t="b">
        <f>IF(Table2[[#This Row],[cost]]&gt;Table2[[#This Row],[revenue]],TRUE,FALSE)</f>
        <v>0</v>
      </c>
      <c r="I645" t="str">
        <f>VLOOKUP(Table2[[#This Row],[product_id]],Table3[#All],3,FALSE)</f>
        <v>NOLLIE</v>
      </c>
      <c r="J645" t="str">
        <f>VLOOKUP(Table2[[#This Row],[product_id]],Table3[#All],5,FALSE)</f>
        <v>Chicago IL</v>
      </c>
    </row>
    <row r="646" spans="1:10" x14ac:dyDescent="0.2">
      <c r="A646" t="s">
        <v>257</v>
      </c>
      <c r="B646" s="1">
        <v>44285</v>
      </c>
      <c r="C646" t="str">
        <f t="shared" si="20"/>
        <v>Tuesday</v>
      </c>
      <c r="D646" s="2">
        <v>0.60902777777777783</v>
      </c>
      <c r="E646" t="str">
        <f t="shared" si="21"/>
        <v>morning to noon</v>
      </c>
      <c r="F646" s="7">
        <v>45</v>
      </c>
      <c r="G646" s="7">
        <f>VLOOKUP(Table2[[#This Row],[product_id]],Table3[#All],2,FALSE)</f>
        <v>13</v>
      </c>
      <c r="H646" s="7" t="b">
        <f>IF(Table2[[#This Row],[cost]]&gt;Table2[[#This Row],[revenue]],TRUE,FALSE)</f>
        <v>0</v>
      </c>
      <c r="I646" t="str">
        <f>VLOOKUP(Table2[[#This Row],[product_id]],Table3[#All],3,FALSE)</f>
        <v>NOLLIE</v>
      </c>
      <c r="J646" t="str">
        <f>VLOOKUP(Table2[[#This Row],[product_id]],Table3[#All],5,FALSE)</f>
        <v>Chicago IL</v>
      </c>
    </row>
    <row r="647" spans="1:10" x14ac:dyDescent="0.2">
      <c r="A647" t="s">
        <v>257</v>
      </c>
      <c r="B647" s="1">
        <v>44572</v>
      </c>
      <c r="C647" t="str">
        <f t="shared" si="20"/>
        <v>Tuesday</v>
      </c>
      <c r="D647" s="2">
        <v>0.34652777777777777</v>
      </c>
      <c r="E647" t="str">
        <f t="shared" si="21"/>
        <v>morning to noon</v>
      </c>
      <c r="F647" s="7">
        <v>45</v>
      </c>
      <c r="G647" s="7">
        <f>VLOOKUP(Table2[[#This Row],[product_id]],Table3[#All],2,FALSE)</f>
        <v>13</v>
      </c>
      <c r="H647" s="7" t="b">
        <f>IF(Table2[[#This Row],[cost]]&gt;Table2[[#This Row],[revenue]],TRUE,FALSE)</f>
        <v>0</v>
      </c>
      <c r="I647" t="str">
        <f>VLOOKUP(Table2[[#This Row],[product_id]],Table3[#All],3,FALSE)</f>
        <v>NOLLIE</v>
      </c>
      <c r="J647" t="str">
        <f>VLOOKUP(Table2[[#This Row],[product_id]],Table3[#All],5,FALSE)</f>
        <v>Chicago IL</v>
      </c>
    </row>
    <row r="648" spans="1:10" x14ac:dyDescent="0.2">
      <c r="A648" t="s">
        <v>258</v>
      </c>
      <c r="B648" s="1">
        <v>44672</v>
      </c>
      <c r="C648" t="str">
        <f t="shared" si="20"/>
        <v>Thursday</v>
      </c>
      <c r="D648" s="2">
        <v>0.38541666666666669</v>
      </c>
      <c r="E648" t="str">
        <f t="shared" si="21"/>
        <v>morning to noon</v>
      </c>
      <c r="F648" s="7">
        <v>39</v>
      </c>
      <c r="G648" s="7">
        <f>VLOOKUP(Table2[[#This Row],[product_id]],Table3[#All],2,FALSE)</f>
        <v>23</v>
      </c>
      <c r="H648" s="7" t="b">
        <f>IF(Table2[[#This Row],[cost]]&gt;Table2[[#This Row],[revenue]],TRUE,FALSE)</f>
        <v>0</v>
      </c>
      <c r="I648" t="str">
        <f>VLOOKUP(Table2[[#This Row],[product_id]],Table3[#All],3,FALSE)</f>
        <v>Calvin Klein</v>
      </c>
      <c r="J648" t="str">
        <f>VLOOKUP(Table2[[#This Row],[product_id]],Table3[#All],5,FALSE)</f>
        <v>Houston TX</v>
      </c>
    </row>
    <row r="649" spans="1:10" x14ac:dyDescent="0.2">
      <c r="A649" t="s">
        <v>258</v>
      </c>
      <c r="B649" s="1">
        <v>44770</v>
      </c>
      <c r="C649" t="str">
        <f t="shared" si="20"/>
        <v>Thursday</v>
      </c>
      <c r="D649" s="2">
        <v>0.4465277777777778</v>
      </c>
      <c r="E649" t="str">
        <f t="shared" si="21"/>
        <v>afternoon to evening</v>
      </c>
      <c r="F649" s="7">
        <v>39</v>
      </c>
      <c r="G649" s="7">
        <f>VLOOKUP(Table2[[#This Row],[product_id]],Table3[#All],2,FALSE)</f>
        <v>23</v>
      </c>
      <c r="H649" s="7" t="b">
        <f>IF(Table2[[#This Row],[cost]]&gt;Table2[[#This Row],[revenue]],TRUE,FALSE)</f>
        <v>0</v>
      </c>
      <c r="I649" t="str">
        <f>VLOOKUP(Table2[[#This Row],[product_id]],Table3[#All],3,FALSE)</f>
        <v>Calvin Klein</v>
      </c>
      <c r="J649" t="str">
        <f>VLOOKUP(Table2[[#This Row],[product_id]],Table3[#All],5,FALSE)</f>
        <v>Houston TX</v>
      </c>
    </row>
    <row r="650" spans="1:10" x14ac:dyDescent="0.2">
      <c r="A650" t="s">
        <v>258</v>
      </c>
      <c r="B650" s="1">
        <v>44729</v>
      </c>
      <c r="C650" t="str">
        <f t="shared" si="20"/>
        <v>Friday</v>
      </c>
      <c r="D650" s="2">
        <v>0.68958333333333333</v>
      </c>
      <c r="E650" t="str">
        <f t="shared" si="21"/>
        <v>night to midnight</v>
      </c>
      <c r="F650" s="7">
        <v>39</v>
      </c>
      <c r="G650" s="7">
        <f>VLOOKUP(Table2[[#This Row],[product_id]],Table3[#All],2,FALSE)</f>
        <v>23</v>
      </c>
      <c r="H650" s="7" t="b">
        <f>IF(Table2[[#This Row],[cost]]&gt;Table2[[#This Row],[revenue]],TRUE,FALSE)</f>
        <v>0</v>
      </c>
      <c r="I650" t="str">
        <f>VLOOKUP(Table2[[#This Row],[product_id]],Table3[#All],3,FALSE)</f>
        <v>Calvin Klein</v>
      </c>
      <c r="J650" t="str">
        <f>VLOOKUP(Table2[[#This Row],[product_id]],Table3[#All],5,FALSE)</f>
        <v>Houston TX</v>
      </c>
    </row>
    <row r="651" spans="1:10" x14ac:dyDescent="0.2">
      <c r="A651" t="s">
        <v>258</v>
      </c>
      <c r="B651" s="1">
        <v>44963</v>
      </c>
      <c r="C651" t="str">
        <f t="shared" si="20"/>
        <v>Monday</v>
      </c>
      <c r="D651" s="2">
        <v>0.95763888888888893</v>
      </c>
      <c r="E651" t="str">
        <f t="shared" si="21"/>
        <v>midnight to dawn</v>
      </c>
      <c r="F651" s="7">
        <v>39</v>
      </c>
      <c r="G651" s="7">
        <f>VLOOKUP(Table2[[#This Row],[product_id]],Table3[#All],2,FALSE)</f>
        <v>23</v>
      </c>
      <c r="H651" s="7" t="b">
        <f>IF(Table2[[#This Row],[cost]]&gt;Table2[[#This Row],[revenue]],TRUE,FALSE)</f>
        <v>0</v>
      </c>
      <c r="I651" t="str">
        <f>VLOOKUP(Table2[[#This Row],[product_id]],Table3[#All],3,FALSE)</f>
        <v>Calvin Klein</v>
      </c>
      <c r="J651" t="str">
        <f>VLOOKUP(Table2[[#This Row],[product_id]],Table3[#All],5,FALSE)</f>
        <v>Houston TX</v>
      </c>
    </row>
    <row r="652" spans="1:10" x14ac:dyDescent="0.2">
      <c r="A652" t="s">
        <v>258</v>
      </c>
      <c r="B652" s="1">
        <v>44888</v>
      </c>
      <c r="C652" t="str">
        <f t="shared" si="20"/>
        <v>Wednesday</v>
      </c>
      <c r="D652" s="2">
        <v>0.15694444444444444</v>
      </c>
      <c r="E652" t="str">
        <f t="shared" si="21"/>
        <v>morning to noon</v>
      </c>
      <c r="F652" s="7">
        <v>39</v>
      </c>
      <c r="G652" s="7">
        <f>VLOOKUP(Table2[[#This Row],[product_id]],Table3[#All],2,FALSE)</f>
        <v>23</v>
      </c>
      <c r="H652" s="7" t="b">
        <f>IF(Table2[[#This Row],[cost]]&gt;Table2[[#This Row],[revenue]],TRUE,FALSE)</f>
        <v>0</v>
      </c>
      <c r="I652" t="str">
        <f>VLOOKUP(Table2[[#This Row],[product_id]],Table3[#All],3,FALSE)</f>
        <v>Calvin Klein</v>
      </c>
      <c r="J652" t="str">
        <f>VLOOKUP(Table2[[#This Row],[product_id]],Table3[#All],5,FALSE)</f>
        <v>Houston TX</v>
      </c>
    </row>
    <row r="653" spans="1:10" x14ac:dyDescent="0.2">
      <c r="A653" t="s">
        <v>258</v>
      </c>
      <c r="B653" s="1">
        <v>44374</v>
      </c>
      <c r="C653" t="str">
        <f t="shared" si="20"/>
        <v>Sunday</v>
      </c>
      <c r="D653" s="2">
        <v>0.36874999999999997</v>
      </c>
      <c r="E653" t="str">
        <f t="shared" si="21"/>
        <v>afternoon to evening</v>
      </c>
      <c r="F653" s="7">
        <v>39</v>
      </c>
      <c r="G653" s="7">
        <f>VLOOKUP(Table2[[#This Row],[product_id]],Table3[#All],2,FALSE)</f>
        <v>23</v>
      </c>
      <c r="H653" s="7" t="b">
        <f>IF(Table2[[#This Row],[cost]]&gt;Table2[[#This Row],[revenue]],TRUE,FALSE)</f>
        <v>0</v>
      </c>
      <c r="I653" t="str">
        <f>VLOOKUP(Table2[[#This Row],[product_id]],Table3[#All],3,FALSE)</f>
        <v>Calvin Klein</v>
      </c>
      <c r="J653" t="str">
        <f>VLOOKUP(Table2[[#This Row],[product_id]],Table3[#All],5,FALSE)</f>
        <v>Houston TX</v>
      </c>
    </row>
    <row r="654" spans="1:10" x14ac:dyDescent="0.2">
      <c r="A654" t="s">
        <v>258</v>
      </c>
      <c r="B654" s="1">
        <v>44480</v>
      </c>
      <c r="C654" t="str">
        <f t="shared" si="20"/>
        <v>Monday</v>
      </c>
      <c r="D654" s="2">
        <v>0.63194444444444442</v>
      </c>
      <c r="E654" t="str">
        <f t="shared" si="21"/>
        <v>afternoon to evening</v>
      </c>
      <c r="F654" s="7">
        <v>39</v>
      </c>
      <c r="G654" s="7">
        <f>VLOOKUP(Table2[[#This Row],[product_id]],Table3[#All],2,FALSE)</f>
        <v>23</v>
      </c>
      <c r="H654" s="7" t="b">
        <f>IF(Table2[[#This Row],[cost]]&gt;Table2[[#This Row],[revenue]],TRUE,FALSE)</f>
        <v>0</v>
      </c>
      <c r="I654" t="str">
        <f>VLOOKUP(Table2[[#This Row],[product_id]],Table3[#All],3,FALSE)</f>
        <v>Calvin Klein</v>
      </c>
      <c r="J654" t="str">
        <f>VLOOKUP(Table2[[#This Row],[product_id]],Table3[#All],5,FALSE)</f>
        <v>Houston TX</v>
      </c>
    </row>
    <row r="655" spans="1:10" x14ac:dyDescent="0.2">
      <c r="A655" t="s">
        <v>258</v>
      </c>
      <c r="B655" s="1">
        <v>44897</v>
      </c>
      <c r="C655" t="str">
        <f t="shared" si="20"/>
        <v>Friday</v>
      </c>
      <c r="D655" s="2">
        <v>0.72430555555555554</v>
      </c>
      <c r="E655" t="str">
        <f t="shared" si="21"/>
        <v>morning to noon</v>
      </c>
      <c r="F655" s="7">
        <v>39</v>
      </c>
      <c r="G655" s="7">
        <f>VLOOKUP(Table2[[#This Row],[product_id]],Table3[#All],2,FALSE)</f>
        <v>23</v>
      </c>
      <c r="H655" s="7" t="b">
        <f>IF(Table2[[#This Row],[cost]]&gt;Table2[[#This Row],[revenue]],TRUE,FALSE)</f>
        <v>0</v>
      </c>
      <c r="I655" t="str">
        <f>VLOOKUP(Table2[[#This Row],[product_id]],Table3[#All],3,FALSE)</f>
        <v>Calvin Klein</v>
      </c>
      <c r="J655" t="str">
        <f>VLOOKUP(Table2[[#This Row],[product_id]],Table3[#All],5,FALSE)</f>
        <v>Houston TX</v>
      </c>
    </row>
    <row r="656" spans="1:10" x14ac:dyDescent="0.2">
      <c r="A656" t="s">
        <v>258</v>
      </c>
      <c r="B656" s="1">
        <v>44972</v>
      </c>
      <c r="C656" t="str">
        <f t="shared" si="20"/>
        <v>Wednesday</v>
      </c>
      <c r="D656" s="2">
        <v>0.33333333333333331</v>
      </c>
      <c r="E656" t="str">
        <f t="shared" si="21"/>
        <v>midnight to dawn</v>
      </c>
      <c r="F656" s="7">
        <v>39</v>
      </c>
      <c r="G656" s="7">
        <f>VLOOKUP(Table2[[#This Row],[product_id]],Table3[#All],2,FALSE)</f>
        <v>23</v>
      </c>
      <c r="H656" s="7" t="b">
        <f>IF(Table2[[#This Row],[cost]]&gt;Table2[[#This Row],[revenue]],TRUE,FALSE)</f>
        <v>0</v>
      </c>
      <c r="I656" t="str">
        <f>VLOOKUP(Table2[[#This Row],[product_id]],Table3[#All],3,FALSE)</f>
        <v>Calvin Klein</v>
      </c>
      <c r="J656" t="str">
        <f>VLOOKUP(Table2[[#This Row],[product_id]],Table3[#All],5,FALSE)</f>
        <v>Houston TX</v>
      </c>
    </row>
    <row r="657" spans="1:10" x14ac:dyDescent="0.2">
      <c r="A657" t="s">
        <v>259</v>
      </c>
      <c r="B657" s="1">
        <v>45078</v>
      </c>
      <c r="C657" t="str">
        <f t="shared" si="20"/>
        <v>Thursday</v>
      </c>
      <c r="D657" s="2">
        <v>6.3888888888888884E-2</v>
      </c>
      <c r="E657" t="str">
        <f t="shared" si="21"/>
        <v>night to midnight</v>
      </c>
      <c r="F657" s="7">
        <v>46</v>
      </c>
      <c r="G657" s="7">
        <f>VLOOKUP(Table2[[#This Row],[product_id]],Table3[#All],2,FALSE)</f>
        <v>25</v>
      </c>
      <c r="H657" s="7" t="b">
        <f>IF(Table2[[#This Row],[cost]]&gt;Table2[[#This Row],[revenue]],TRUE,FALSE)</f>
        <v>0</v>
      </c>
      <c r="I657" t="str">
        <f>VLOOKUP(Table2[[#This Row],[product_id]],Table3[#All],3,FALSE)</f>
        <v>Kenneth Cole</v>
      </c>
      <c r="J657" t="str">
        <f>VLOOKUP(Table2[[#This Row],[product_id]],Table3[#All],5,FALSE)</f>
        <v>Port Authority of New York/New Jersey NY/NJ</v>
      </c>
    </row>
    <row r="658" spans="1:10" x14ac:dyDescent="0.2">
      <c r="A658" t="s">
        <v>259</v>
      </c>
      <c r="B658" s="1">
        <v>44022</v>
      </c>
      <c r="C658" t="str">
        <f t="shared" si="20"/>
        <v>Friday</v>
      </c>
      <c r="D658" s="2">
        <v>0.92152777777777783</v>
      </c>
      <c r="E658" t="str">
        <f t="shared" si="21"/>
        <v>morning to noon</v>
      </c>
      <c r="F658" s="7">
        <v>46</v>
      </c>
      <c r="G658" s="7">
        <f>VLOOKUP(Table2[[#This Row],[product_id]],Table3[#All],2,FALSE)</f>
        <v>25</v>
      </c>
      <c r="H658" s="7" t="b">
        <f>IF(Table2[[#This Row],[cost]]&gt;Table2[[#This Row],[revenue]],TRUE,FALSE)</f>
        <v>0</v>
      </c>
      <c r="I658" t="str">
        <f>VLOOKUP(Table2[[#This Row],[product_id]],Table3[#All],3,FALSE)</f>
        <v>Kenneth Cole</v>
      </c>
      <c r="J658" t="str">
        <f>VLOOKUP(Table2[[#This Row],[product_id]],Table3[#All],5,FALSE)</f>
        <v>Port Authority of New York/New Jersey NY/NJ</v>
      </c>
    </row>
    <row r="659" spans="1:10" x14ac:dyDescent="0.2">
      <c r="A659" t="s">
        <v>259</v>
      </c>
      <c r="B659" s="1">
        <v>44674</v>
      </c>
      <c r="C659" t="str">
        <f t="shared" si="20"/>
        <v>Saturday</v>
      </c>
      <c r="D659" s="2">
        <v>0.33333333333333331</v>
      </c>
      <c r="E659" t="str">
        <f t="shared" si="21"/>
        <v>afternoon to evening</v>
      </c>
      <c r="F659" s="7">
        <v>46</v>
      </c>
      <c r="G659" s="7">
        <f>VLOOKUP(Table2[[#This Row],[product_id]],Table3[#All],2,FALSE)</f>
        <v>25</v>
      </c>
      <c r="H659" s="7" t="b">
        <f>IF(Table2[[#This Row],[cost]]&gt;Table2[[#This Row],[revenue]],TRUE,FALSE)</f>
        <v>0</v>
      </c>
      <c r="I659" t="str">
        <f>VLOOKUP(Table2[[#This Row],[product_id]],Table3[#All],3,FALSE)</f>
        <v>Kenneth Cole</v>
      </c>
      <c r="J659" t="str">
        <f>VLOOKUP(Table2[[#This Row],[product_id]],Table3[#All],5,FALSE)</f>
        <v>Port Authority of New York/New Jersey NY/NJ</v>
      </c>
    </row>
    <row r="660" spans="1:10" x14ac:dyDescent="0.2">
      <c r="A660" t="s">
        <v>259</v>
      </c>
      <c r="B660" s="1">
        <v>44811</v>
      </c>
      <c r="C660" t="str">
        <f t="shared" si="20"/>
        <v>Wednesday</v>
      </c>
      <c r="D660" s="2">
        <v>0.64374999999999993</v>
      </c>
      <c r="E660" t="str">
        <f t="shared" si="21"/>
        <v>midnight to dawn</v>
      </c>
      <c r="F660" s="7">
        <v>46</v>
      </c>
      <c r="G660" s="7">
        <f>VLOOKUP(Table2[[#This Row],[product_id]],Table3[#All],2,FALSE)</f>
        <v>25</v>
      </c>
      <c r="H660" s="7" t="b">
        <f>IF(Table2[[#This Row],[cost]]&gt;Table2[[#This Row],[revenue]],TRUE,FALSE)</f>
        <v>0</v>
      </c>
      <c r="I660" t="str">
        <f>VLOOKUP(Table2[[#This Row],[product_id]],Table3[#All],3,FALSE)</f>
        <v>Kenneth Cole</v>
      </c>
      <c r="J660" t="str">
        <f>VLOOKUP(Table2[[#This Row],[product_id]],Table3[#All],5,FALSE)</f>
        <v>Port Authority of New York/New Jersey NY/NJ</v>
      </c>
    </row>
    <row r="661" spans="1:10" x14ac:dyDescent="0.2">
      <c r="A661" t="s">
        <v>259</v>
      </c>
      <c r="B661" s="1">
        <v>44087</v>
      </c>
      <c r="C661" t="str">
        <f t="shared" si="20"/>
        <v>Sunday</v>
      </c>
      <c r="D661" s="2">
        <v>2.2222222222222223E-2</v>
      </c>
      <c r="E661" t="str">
        <f t="shared" si="21"/>
        <v>afternoon to evening</v>
      </c>
      <c r="F661" s="7">
        <v>46</v>
      </c>
      <c r="G661" s="7">
        <f>VLOOKUP(Table2[[#This Row],[product_id]],Table3[#All],2,FALSE)</f>
        <v>25</v>
      </c>
      <c r="H661" s="7" t="b">
        <f>IF(Table2[[#This Row],[cost]]&gt;Table2[[#This Row],[revenue]],TRUE,FALSE)</f>
        <v>0</v>
      </c>
      <c r="I661" t="str">
        <f>VLOOKUP(Table2[[#This Row],[product_id]],Table3[#All],3,FALSE)</f>
        <v>Kenneth Cole</v>
      </c>
      <c r="J661" t="str">
        <f>VLOOKUP(Table2[[#This Row],[product_id]],Table3[#All],5,FALSE)</f>
        <v>Port Authority of New York/New Jersey NY/NJ</v>
      </c>
    </row>
    <row r="662" spans="1:10" x14ac:dyDescent="0.2">
      <c r="A662" t="s">
        <v>259</v>
      </c>
      <c r="B662" s="1">
        <v>44328</v>
      </c>
      <c r="C662" t="str">
        <f t="shared" si="20"/>
        <v>Wednesday</v>
      </c>
      <c r="D662" s="2">
        <v>0.69652777777777775</v>
      </c>
      <c r="E662" t="str">
        <f t="shared" si="21"/>
        <v>morning to noon</v>
      </c>
      <c r="F662" s="7">
        <v>46</v>
      </c>
      <c r="G662" s="7">
        <f>VLOOKUP(Table2[[#This Row],[product_id]],Table3[#All],2,FALSE)</f>
        <v>25</v>
      </c>
      <c r="H662" s="7" t="b">
        <f>IF(Table2[[#This Row],[cost]]&gt;Table2[[#This Row],[revenue]],TRUE,FALSE)</f>
        <v>0</v>
      </c>
      <c r="I662" t="str">
        <f>VLOOKUP(Table2[[#This Row],[product_id]],Table3[#All],3,FALSE)</f>
        <v>Kenneth Cole</v>
      </c>
      <c r="J662" t="str">
        <f>VLOOKUP(Table2[[#This Row],[product_id]],Table3[#All],5,FALSE)</f>
        <v>Port Authority of New York/New Jersey NY/NJ</v>
      </c>
    </row>
    <row r="663" spans="1:10" x14ac:dyDescent="0.2">
      <c r="A663" t="s">
        <v>259</v>
      </c>
      <c r="B663" s="1">
        <v>44963</v>
      </c>
      <c r="C663" t="str">
        <f t="shared" si="20"/>
        <v>Monday</v>
      </c>
      <c r="D663" s="2">
        <v>0.51527777777777783</v>
      </c>
      <c r="E663" t="str">
        <f t="shared" si="21"/>
        <v>midnight to dawn</v>
      </c>
      <c r="F663" s="7">
        <v>46</v>
      </c>
      <c r="G663" s="7">
        <f>VLOOKUP(Table2[[#This Row],[product_id]],Table3[#All],2,FALSE)</f>
        <v>25</v>
      </c>
      <c r="H663" s="7" t="b">
        <f>IF(Table2[[#This Row],[cost]]&gt;Table2[[#This Row],[revenue]],TRUE,FALSE)</f>
        <v>0</v>
      </c>
      <c r="I663" t="str">
        <f>VLOOKUP(Table2[[#This Row],[product_id]],Table3[#All],3,FALSE)</f>
        <v>Kenneth Cole</v>
      </c>
      <c r="J663" t="str">
        <f>VLOOKUP(Table2[[#This Row],[product_id]],Table3[#All],5,FALSE)</f>
        <v>Port Authority of New York/New Jersey NY/NJ</v>
      </c>
    </row>
    <row r="664" spans="1:10" x14ac:dyDescent="0.2">
      <c r="A664" t="s">
        <v>259</v>
      </c>
      <c r="B664" s="1">
        <v>44208</v>
      </c>
      <c r="C664" t="str">
        <f t="shared" si="20"/>
        <v>Tuesday</v>
      </c>
      <c r="D664" s="2">
        <v>0.20138888888888887</v>
      </c>
      <c r="E664" t="str">
        <f t="shared" si="21"/>
        <v>afternoon to evening</v>
      </c>
      <c r="F664" s="7">
        <v>46</v>
      </c>
      <c r="G664" s="7">
        <f>VLOOKUP(Table2[[#This Row],[product_id]],Table3[#All],2,FALSE)</f>
        <v>25</v>
      </c>
      <c r="H664" s="7" t="b">
        <f>IF(Table2[[#This Row],[cost]]&gt;Table2[[#This Row],[revenue]],TRUE,FALSE)</f>
        <v>0</v>
      </c>
      <c r="I664" t="str">
        <f>VLOOKUP(Table2[[#This Row],[product_id]],Table3[#All],3,FALSE)</f>
        <v>Kenneth Cole</v>
      </c>
      <c r="J664" t="str">
        <f>VLOOKUP(Table2[[#This Row],[product_id]],Table3[#All],5,FALSE)</f>
        <v>Port Authority of New York/New Jersey NY/NJ</v>
      </c>
    </row>
    <row r="665" spans="1:10" x14ac:dyDescent="0.2">
      <c r="A665" t="s">
        <v>259</v>
      </c>
      <c r="B665" s="1">
        <v>44878</v>
      </c>
      <c r="C665" t="str">
        <f t="shared" si="20"/>
        <v>Sunday</v>
      </c>
      <c r="D665" s="2">
        <v>0.60625000000000007</v>
      </c>
      <c r="E665" t="str">
        <f t="shared" si="21"/>
        <v>morning to noon</v>
      </c>
      <c r="F665" s="7">
        <v>46</v>
      </c>
      <c r="G665" s="7">
        <f>VLOOKUP(Table2[[#This Row],[product_id]],Table3[#All],2,FALSE)</f>
        <v>25</v>
      </c>
      <c r="H665" s="7" t="b">
        <f>IF(Table2[[#This Row],[cost]]&gt;Table2[[#This Row],[revenue]],TRUE,FALSE)</f>
        <v>0</v>
      </c>
      <c r="I665" t="str">
        <f>VLOOKUP(Table2[[#This Row],[product_id]],Table3[#All],3,FALSE)</f>
        <v>Kenneth Cole</v>
      </c>
      <c r="J665" t="str">
        <f>VLOOKUP(Table2[[#This Row],[product_id]],Table3[#All],5,FALSE)</f>
        <v>Port Authority of New York/New Jersey NY/NJ</v>
      </c>
    </row>
    <row r="666" spans="1:10" x14ac:dyDescent="0.2">
      <c r="A666" t="s">
        <v>259</v>
      </c>
      <c r="B666" s="1">
        <v>45043</v>
      </c>
      <c r="C666" t="str">
        <f t="shared" si="20"/>
        <v>Thursday</v>
      </c>
      <c r="D666" s="2">
        <v>0.49513888888888885</v>
      </c>
      <c r="E666" t="str">
        <f t="shared" si="21"/>
        <v>midnight to dawn</v>
      </c>
      <c r="F666" s="7">
        <v>46</v>
      </c>
      <c r="G666" s="7">
        <f>VLOOKUP(Table2[[#This Row],[product_id]],Table3[#All],2,FALSE)</f>
        <v>25</v>
      </c>
      <c r="H666" s="7" t="b">
        <f>IF(Table2[[#This Row],[cost]]&gt;Table2[[#This Row],[revenue]],TRUE,FALSE)</f>
        <v>0</v>
      </c>
      <c r="I666" t="str">
        <f>VLOOKUP(Table2[[#This Row],[product_id]],Table3[#All],3,FALSE)</f>
        <v>Kenneth Cole</v>
      </c>
      <c r="J666" t="str">
        <f>VLOOKUP(Table2[[#This Row],[product_id]],Table3[#All],5,FALSE)</f>
        <v>Port Authority of New York/New Jersey NY/NJ</v>
      </c>
    </row>
    <row r="667" spans="1:10" x14ac:dyDescent="0.2">
      <c r="A667" t="s">
        <v>259</v>
      </c>
      <c r="B667" s="1">
        <v>45049</v>
      </c>
      <c r="C667" t="str">
        <f t="shared" si="20"/>
        <v>Wednesday</v>
      </c>
      <c r="D667" s="2">
        <v>4.5833333333333337E-2</v>
      </c>
      <c r="E667" t="str">
        <f t="shared" si="21"/>
        <v>afternoon to evening</v>
      </c>
      <c r="F667" s="7">
        <v>46</v>
      </c>
      <c r="G667" s="7">
        <f>VLOOKUP(Table2[[#This Row],[product_id]],Table3[#All],2,FALSE)</f>
        <v>25</v>
      </c>
      <c r="H667" s="7" t="b">
        <f>IF(Table2[[#This Row],[cost]]&gt;Table2[[#This Row],[revenue]],TRUE,FALSE)</f>
        <v>0</v>
      </c>
      <c r="I667" t="str">
        <f>VLOOKUP(Table2[[#This Row],[product_id]],Table3[#All],3,FALSE)</f>
        <v>Kenneth Cole</v>
      </c>
      <c r="J667" t="str">
        <f>VLOOKUP(Table2[[#This Row],[product_id]],Table3[#All],5,FALSE)</f>
        <v>Port Authority of New York/New Jersey NY/NJ</v>
      </c>
    </row>
    <row r="668" spans="1:10" x14ac:dyDescent="0.2">
      <c r="A668" t="s">
        <v>260</v>
      </c>
      <c r="B668" s="1">
        <v>45096</v>
      </c>
      <c r="C668" t="str">
        <f t="shared" si="20"/>
        <v>Monday</v>
      </c>
      <c r="D668" s="2">
        <v>0.64652777777777781</v>
      </c>
      <c r="E668" t="str">
        <f t="shared" si="21"/>
        <v>afternoon to evening</v>
      </c>
      <c r="F668" s="7">
        <v>13</v>
      </c>
      <c r="G668" s="7">
        <f>VLOOKUP(Table2[[#This Row],[product_id]],Table3[#All],2,FALSE)</f>
        <v>81</v>
      </c>
      <c r="H668" s="7" t="b">
        <f>IF(Table2[[#This Row],[cost]]&gt;Table2[[#This Row],[revenue]],TRUE,FALSE)</f>
        <v>1</v>
      </c>
      <c r="I668" t="str">
        <f>VLOOKUP(Table2[[#This Row],[product_id]],Table3[#All],3,FALSE)</f>
        <v>Sugarlips</v>
      </c>
      <c r="J668" t="str">
        <f>VLOOKUP(Table2[[#This Row],[product_id]],Table3[#All],5,FALSE)</f>
        <v>Port Authority of New York/New Jersey NY/NJ</v>
      </c>
    </row>
    <row r="669" spans="1:10" x14ac:dyDescent="0.2">
      <c r="A669" t="s">
        <v>260</v>
      </c>
      <c r="B669" s="1">
        <v>45071</v>
      </c>
      <c r="C669" t="str">
        <f t="shared" si="20"/>
        <v>Thursday</v>
      </c>
      <c r="D669" s="2">
        <v>0.54375000000000007</v>
      </c>
      <c r="E669" t="str">
        <f t="shared" si="21"/>
        <v>morning to noon</v>
      </c>
      <c r="F669" s="7">
        <v>13</v>
      </c>
      <c r="G669" s="7">
        <f>VLOOKUP(Table2[[#This Row],[product_id]],Table3[#All],2,FALSE)</f>
        <v>81</v>
      </c>
      <c r="H669" s="7" t="b">
        <f>IF(Table2[[#This Row],[cost]]&gt;Table2[[#This Row],[revenue]],TRUE,FALSE)</f>
        <v>1</v>
      </c>
      <c r="I669" t="str">
        <f>VLOOKUP(Table2[[#This Row],[product_id]],Table3[#All],3,FALSE)</f>
        <v>Sugarlips</v>
      </c>
      <c r="J669" t="str">
        <f>VLOOKUP(Table2[[#This Row],[product_id]],Table3[#All],5,FALSE)</f>
        <v>Port Authority of New York/New Jersey NY/NJ</v>
      </c>
    </row>
    <row r="670" spans="1:10" x14ac:dyDescent="0.2">
      <c r="A670" t="s">
        <v>260</v>
      </c>
      <c r="B670" s="1">
        <v>44664</v>
      </c>
      <c r="C670" t="str">
        <f t="shared" si="20"/>
        <v>Wednesday</v>
      </c>
      <c r="D670" s="2">
        <v>0.3</v>
      </c>
      <c r="E670" t="str">
        <f t="shared" si="21"/>
        <v>morning to noon</v>
      </c>
      <c r="F670" s="7">
        <v>13</v>
      </c>
      <c r="G670" s="7">
        <f>VLOOKUP(Table2[[#This Row],[product_id]],Table3[#All],2,FALSE)</f>
        <v>81</v>
      </c>
      <c r="H670" s="7" t="b">
        <f>IF(Table2[[#This Row],[cost]]&gt;Table2[[#This Row],[revenue]],TRUE,FALSE)</f>
        <v>1</v>
      </c>
      <c r="I670" t="str">
        <f>VLOOKUP(Table2[[#This Row],[product_id]],Table3[#All],3,FALSE)</f>
        <v>Sugarlips</v>
      </c>
      <c r="J670" t="str">
        <f>VLOOKUP(Table2[[#This Row],[product_id]],Table3[#All],5,FALSE)</f>
        <v>Port Authority of New York/New Jersey NY/NJ</v>
      </c>
    </row>
    <row r="671" spans="1:10" x14ac:dyDescent="0.2">
      <c r="A671" t="s">
        <v>260</v>
      </c>
      <c r="B671" s="1">
        <v>45042</v>
      </c>
      <c r="C671" t="str">
        <f t="shared" si="20"/>
        <v>Wednesday</v>
      </c>
      <c r="D671" s="2">
        <v>0.44722222222222219</v>
      </c>
      <c r="E671" t="str">
        <f t="shared" si="21"/>
        <v>night to midnight</v>
      </c>
      <c r="F671" s="7">
        <v>13</v>
      </c>
      <c r="G671" s="7">
        <f>VLOOKUP(Table2[[#This Row],[product_id]],Table3[#All],2,FALSE)</f>
        <v>81</v>
      </c>
      <c r="H671" s="7" t="b">
        <f>IF(Table2[[#This Row],[cost]]&gt;Table2[[#This Row],[revenue]],TRUE,FALSE)</f>
        <v>1</v>
      </c>
      <c r="I671" t="str">
        <f>VLOOKUP(Table2[[#This Row],[product_id]],Table3[#All],3,FALSE)</f>
        <v>Sugarlips</v>
      </c>
      <c r="J671" t="str">
        <f>VLOOKUP(Table2[[#This Row],[product_id]],Table3[#All],5,FALSE)</f>
        <v>Port Authority of New York/New Jersey NY/NJ</v>
      </c>
    </row>
    <row r="672" spans="1:10" x14ac:dyDescent="0.2">
      <c r="A672" t="s">
        <v>260</v>
      </c>
      <c r="B672" s="1">
        <v>45031</v>
      </c>
      <c r="C672" t="str">
        <f t="shared" si="20"/>
        <v>Saturday</v>
      </c>
      <c r="D672" s="2">
        <v>0.98333333333333339</v>
      </c>
      <c r="E672" t="str">
        <f t="shared" si="21"/>
        <v>night to midnight</v>
      </c>
      <c r="F672" s="7">
        <v>13</v>
      </c>
      <c r="G672" s="7">
        <f>VLOOKUP(Table2[[#This Row],[product_id]],Table3[#All],2,FALSE)</f>
        <v>81</v>
      </c>
      <c r="H672" s="7" t="b">
        <f>IF(Table2[[#This Row],[cost]]&gt;Table2[[#This Row],[revenue]],TRUE,FALSE)</f>
        <v>1</v>
      </c>
      <c r="I672" t="str">
        <f>VLOOKUP(Table2[[#This Row],[product_id]],Table3[#All],3,FALSE)</f>
        <v>Sugarlips</v>
      </c>
      <c r="J672" t="str">
        <f>VLOOKUP(Table2[[#This Row],[product_id]],Table3[#All],5,FALSE)</f>
        <v>Port Authority of New York/New Jersey NY/NJ</v>
      </c>
    </row>
    <row r="673" spans="1:10" x14ac:dyDescent="0.2">
      <c r="A673" t="s">
        <v>261</v>
      </c>
      <c r="B673" s="1">
        <v>45063</v>
      </c>
      <c r="C673" t="str">
        <f t="shared" si="20"/>
        <v>Wednesday</v>
      </c>
      <c r="D673" s="2">
        <v>0.95277777777777783</v>
      </c>
      <c r="E673" t="str">
        <f t="shared" si="21"/>
        <v>midnight to dawn</v>
      </c>
      <c r="F673" s="7">
        <v>12</v>
      </c>
      <c r="G673" s="7">
        <f>VLOOKUP(Table2[[#This Row],[product_id]],Table3[#All],2,FALSE)</f>
        <v>66</v>
      </c>
      <c r="H673" s="7" t="b">
        <f>IF(Table2[[#This Row],[cost]]&gt;Table2[[#This Row],[revenue]],TRUE,FALSE)</f>
        <v>1</v>
      </c>
      <c r="I673" t="str">
        <f>VLOOKUP(Table2[[#This Row],[product_id]],Table3[#All],3,FALSE)</f>
        <v>Allegra K</v>
      </c>
      <c r="J673" t="str">
        <f>VLOOKUP(Table2[[#This Row],[product_id]],Table3[#All],5,FALSE)</f>
        <v>Charleston SC</v>
      </c>
    </row>
    <row r="674" spans="1:10" x14ac:dyDescent="0.2">
      <c r="A674" t="s">
        <v>261</v>
      </c>
      <c r="B674" s="1">
        <v>45107</v>
      </c>
      <c r="C674" t="str">
        <f t="shared" si="20"/>
        <v>Friday</v>
      </c>
      <c r="D674" s="2">
        <v>0.24583333333333335</v>
      </c>
      <c r="E674" t="str">
        <f t="shared" si="21"/>
        <v>morning to noon</v>
      </c>
      <c r="F674" s="7">
        <v>12</v>
      </c>
      <c r="G674" s="7">
        <f>VLOOKUP(Table2[[#This Row],[product_id]],Table3[#All],2,FALSE)</f>
        <v>66</v>
      </c>
      <c r="H674" s="7" t="b">
        <f>IF(Table2[[#This Row],[cost]]&gt;Table2[[#This Row],[revenue]],TRUE,FALSE)</f>
        <v>1</v>
      </c>
      <c r="I674" t="str">
        <f>VLOOKUP(Table2[[#This Row],[product_id]],Table3[#All],3,FALSE)</f>
        <v>Allegra K</v>
      </c>
      <c r="J674" t="str">
        <f>VLOOKUP(Table2[[#This Row],[product_id]],Table3[#All],5,FALSE)</f>
        <v>Charleston SC</v>
      </c>
    </row>
    <row r="675" spans="1:10" x14ac:dyDescent="0.2">
      <c r="A675" t="s">
        <v>261</v>
      </c>
      <c r="B675" s="1">
        <v>45063</v>
      </c>
      <c r="C675" t="str">
        <f t="shared" si="20"/>
        <v>Wednesday</v>
      </c>
      <c r="D675" s="2">
        <v>0.34236111111111112</v>
      </c>
      <c r="E675" t="str">
        <f t="shared" si="21"/>
        <v>morning to noon</v>
      </c>
      <c r="F675" s="7">
        <v>12</v>
      </c>
      <c r="G675" s="7">
        <f>VLOOKUP(Table2[[#This Row],[product_id]],Table3[#All],2,FALSE)</f>
        <v>66</v>
      </c>
      <c r="H675" s="7" t="b">
        <f>IF(Table2[[#This Row],[cost]]&gt;Table2[[#This Row],[revenue]],TRUE,FALSE)</f>
        <v>1</v>
      </c>
      <c r="I675" t="str">
        <f>VLOOKUP(Table2[[#This Row],[product_id]],Table3[#All],3,FALSE)</f>
        <v>Allegra K</v>
      </c>
      <c r="J675" t="str">
        <f>VLOOKUP(Table2[[#This Row],[product_id]],Table3[#All],5,FALSE)</f>
        <v>Charleston SC</v>
      </c>
    </row>
    <row r="676" spans="1:10" x14ac:dyDescent="0.2">
      <c r="A676" t="s">
        <v>261</v>
      </c>
      <c r="B676" s="1">
        <v>45110</v>
      </c>
      <c r="C676" t="str">
        <f t="shared" si="20"/>
        <v>Monday</v>
      </c>
      <c r="D676" s="2">
        <v>0.32291666666666669</v>
      </c>
      <c r="E676" t="str">
        <f t="shared" si="21"/>
        <v>midnight to dawn</v>
      </c>
      <c r="F676" s="7">
        <v>12</v>
      </c>
      <c r="G676" s="7">
        <f>VLOOKUP(Table2[[#This Row],[product_id]],Table3[#All],2,FALSE)</f>
        <v>66</v>
      </c>
      <c r="H676" s="7" t="b">
        <f>IF(Table2[[#This Row],[cost]]&gt;Table2[[#This Row],[revenue]],TRUE,FALSE)</f>
        <v>1</v>
      </c>
      <c r="I676" t="str">
        <f>VLOOKUP(Table2[[#This Row],[product_id]],Table3[#All],3,FALSE)</f>
        <v>Allegra K</v>
      </c>
      <c r="J676" t="str">
        <f>VLOOKUP(Table2[[#This Row],[product_id]],Table3[#All],5,FALSE)</f>
        <v>Charleston SC</v>
      </c>
    </row>
    <row r="677" spans="1:10" x14ac:dyDescent="0.2">
      <c r="A677" t="s">
        <v>261</v>
      </c>
      <c r="B677" s="1">
        <v>44485</v>
      </c>
      <c r="C677" t="str">
        <f t="shared" si="20"/>
        <v>Saturday</v>
      </c>
      <c r="D677" s="2">
        <v>0.23194444444444443</v>
      </c>
      <c r="E677" t="str">
        <f t="shared" si="21"/>
        <v>morning to noon</v>
      </c>
      <c r="F677" s="7">
        <v>12</v>
      </c>
      <c r="G677" s="7">
        <f>VLOOKUP(Table2[[#This Row],[product_id]],Table3[#All],2,FALSE)</f>
        <v>66</v>
      </c>
      <c r="H677" s="7" t="b">
        <f>IF(Table2[[#This Row],[cost]]&gt;Table2[[#This Row],[revenue]],TRUE,FALSE)</f>
        <v>1</v>
      </c>
      <c r="I677" t="str">
        <f>VLOOKUP(Table2[[#This Row],[product_id]],Table3[#All],3,FALSE)</f>
        <v>Allegra K</v>
      </c>
      <c r="J677" t="str">
        <f>VLOOKUP(Table2[[#This Row],[product_id]],Table3[#All],5,FALSE)</f>
        <v>Charleston SC</v>
      </c>
    </row>
    <row r="678" spans="1:10" x14ac:dyDescent="0.2">
      <c r="A678" t="s">
        <v>261</v>
      </c>
      <c r="B678" s="1">
        <v>44724</v>
      </c>
      <c r="C678" t="str">
        <f t="shared" si="20"/>
        <v>Sunday</v>
      </c>
      <c r="D678" s="2">
        <v>0.30763888888888891</v>
      </c>
      <c r="E678" t="str">
        <f t="shared" si="21"/>
        <v>morning to noon</v>
      </c>
      <c r="F678" s="7">
        <v>12</v>
      </c>
      <c r="G678" s="7">
        <f>VLOOKUP(Table2[[#This Row],[product_id]],Table3[#All],2,FALSE)</f>
        <v>66</v>
      </c>
      <c r="H678" s="7" t="b">
        <f>IF(Table2[[#This Row],[cost]]&gt;Table2[[#This Row],[revenue]],TRUE,FALSE)</f>
        <v>1</v>
      </c>
      <c r="I678" t="str">
        <f>VLOOKUP(Table2[[#This Row],[product_id]],Table3[#All],3,FALSE)</f>
        <v>Allegra K</v>
      </c>
      <c r="J678" t="str">
        <f>VLOOKUP(Table2[[#This Row],[product_id]],Table3[#All],5,FALSE)</f>
        <v>Charleston SC</v>
      </c>
    </row>
    <row r="679" spans="1:10" x14ac:dyDescent="0.2">
      <c r="A679" t="s">
        <v>261</v>
      </c>
      <c r="B679" s="1">
        <v>43844</v>
      </c>
      <c r="C679" t="str">
        <f t="shared" si="20"/>
        <v>Tuesday</v>
      </c>
      <c r="D679" s="2">
        <v>0.32083333333333336</v>
      </c>
      <c r="E679" t="str">
        <f t="shared" si="21"/>
        <v>night to midnight</v>
      </c>
      <c r="F679" s="7">
        <v>12</v>
      </c>
      <c r="G679" s="7">
        <f>VLOOKUP(Table2[[#This Row],[product_id]],Table3[#All],2,FALSE)</f>
        <v>66</v>
      </c>
      <c r="H679" s="7" t="b">
        <f>IF(Table2[[#This Row],[cost]]&gt;Table2[[#This Row],[revenue]],TRUE,FALSE)</f>
        <v>1</v>
      </c>
      <c r="I679" t="str">
        <f>VLOOKUP(Table2[[#This Row],[product_id]],Table3[#All],3,FALSE)</f>
        <v>Allegra K</v>
      </c>
      <c r="J679" t="str">
        <f>VLOOKUP(Table2[[#This Row],[product_id]],Table3[#All],5,FALSE)</f>
        <v>Charleston SC</v>
      </c>
    </row>
    <row r="680" spans="1:10" x14ac:dyDescent="0.2">
      <c r="A680" t="s">
        <v>262</v>
      </c>
      <c r="B680" s="1">
        <v>44689</v>
      </c>
      <c r="C680" t="str">
        <f t="shared" si="20"/>
        <v>Sunday</v>
      </c>
      <c r="D680" s="2">
        <v>0.91805555555555562</v>
      </c>
      <c r="E680" t="str">
        <f t="shared" si="21"/>
        <v>afternoon to evening</v>
      </c>
      <c r="F680" s="7">
        <v>25</v>
      </c>
      <c r="G680" s="7">
        <f>VLOOKUP(Table2[[#This Row],[product_id]],Table3[#All],2,FALSE)</f>
        <v>13</v>
      </c>
      <c r="H680" s="7" t="b">
        <f>IF(Table2[[#This Row],[cost]]&gt;Table2[[#This Row],[revenue]],TRUE,FALSE)</f>
        <v>0</v>
      </c>
      <c r="I680" t="str">
        <f>VLOOKUP(Table2[[#This Row],[product_id]],Table3[#All],3,FALSE)</f>
        <v>Bella</v>
      </c>
      <c r="J680" t="str">
        <f>VLOOKUP(Table2[[#This Row],[product_id]],Table3[#All],5,FALSE)</f>
        <v>Los Angeles CA</v>
      </c>
    </row>
    <row r="681" spans="1:10" x14ac:dyDescent="0.2">
      <c r="A681" t="s">
        <v>262</v>
      </c>
      <c r="B681" s="1">
        <v>44901</v>
      </c>
      <c r="C681" t="str">
        <f t="shared" si="20"/>
        <v>Tuesday</v>
      </c>
      <c r="D681" s="2">
        <v>0.57152777777777775</v>
      </c>
      <c r="E681" t="str">
        <f t="shared" si="21"/>
        <v>midnight to dawn</v>
      </c>
      <c r="F681" s="7">
        <v>25</v>
      </c>
      <c r="G681" s="7">
        <f>VLOOKUP(Table2[[#This Row],[product_id]],Table3[#All],2,FALSE)</f>
        <v>13</v>
      </c>
      <c r="H681" s="7" t="b">
        <f>IF(Table2[[#This Row],[cost]]&gt;Table2[[#This Row],[revenue]],TRUE,FALSE)</f>
        <v>0</v>
      </c>
      <c r="I681" t="str">
        <f>VLOOKUP(Table2[[#This Row],[product_id]],Table3[#All],3,FALSE)</f>
        <v>Bella</v>
      </c>
      <c r="J681" t="str">
        <f>VLOOKUP(Table2[[#This Row],[product_id]],Table3[#All],5,FALSE)</f>
        <v>Los Angeles CA</v>
      </c>
    </row>
    <row r="682" spans="1:10" x14ac:dyDescent="0.2">
      <c r="A682" t="s">
        <v>262</v>
      </c>
      <c r="B682" s="1">
        <v>45093</v>
      </c>
      <c r="C682" t="str">
        <f t="shared" si="20"/>
        <v>Friday</v>
      </c>
      <c r="D682" s="2">
        <v>0.20625000000000002</v>
      </c>
      <c r="E682" t="str">
        <f t="shared" si="21"/>
        <v>morning to noon</v>
      </c>
      <c r="F682" s="7">
        <v>25</v>
      </c>
      <c r="G682" s="7">
        <f>VLOOKUP(Table2[[#This Row],[product_id]],Table3[#All],2,FALSE)</f>
        <v>13</v>
      </c>
      <c r="H682" s="7" t="b">
        <f>IF(Table2[[#This Row],[cost]]&gt;Table2[[#This Row],[revenue]],TRUE,FALSE)</f>
        <v>0</v>
      </c>
      <c r="I682" t="str">
        <f>VLOOKUP(Table2[[#This Row],[product_id]],Table3[#All],3,FALSE)</f>
        <v>Bella</v>
      </c>
      <c r="J682" t="str">
        <f>VLOOKUP(Table2[[#This Row],[product_id]],Table3[#All],5,FALSE)</f>
        <v>Los Angeles CA</v>
      </c>
    </row>
    <row r="683" spans="1:10" x14ac:dyDescent="0.2">
      <c r="A683" t="s">
        <v>262</v>
      </c>
      <c r="B683" s="1">
        <v>44549</v>
      </c>
      <c r="C683" t="str">
        <f t="shared" si="20"/>
        <v>Sunday</v>
      </c>
      <c r="D683" s="2">
        <v>0.3666666666666667</v>
      </c>
      <c r="E683" t="str">
        <f t="shared" si="21"/>
        <v>afternoon to evening</v>
      </c>
      <c r="F683" s="7">
        <v>25</v>
      </c>
      <c r="G683" s="7">
        <f>VLOOKUP(Table2[[#This Row],[product_id]],Table3[#All],2,FALSE)</f>
        <v>13</v>
      </c>
      <c r="H683" s="7" t="b">
        <f>IF(Table2[[#This Row],[cost]]&gt;Table2[[#This Row],[revenue]],TRUE,FALSE)</f>
        <v>0</v>
      </c>
      <c r="I683" t="str">
        <f>VLOOKUP(Table2[[#This Row],[product_id]],Table3[#All],3,FALSE)</f>
        <v>Bella</v>
      </c>
      <c r="J683" t="str">
        <f>VLOOKUP(Table2[[#This Row],[product_id]],Table3[#All],5,FALSE)</f>
        <v>Los Angeles CA</v>
      </c>
    </row>
    <row r="684" spans="1:10" x14ac:dyDescent="0.2">
      <c r="A684" t="s">
        <v>263</v>
      </c>
      <c r="B684" s="1">
        <v>45078</v>
      </c>
      <c r="C684" t="str">
        <f t="shared" si="20"/>
        <v>Thursday</v>
      </c>
      <c r="D684" s="2">
        <v>0.74583333333333324</v>
      </c>
      <c r="E684" t="str">
        <f t="shared" si="21"/>
        <v>morning to noon</v>
      </c>
      <c r="F684" s="7">
        <v>26</v>
      </c>
      <c r="G684" s="7">
        <f>VLOOKUP(Table2[[#This Row],[product_id]],Table3[#All],2,FALSE)</f>
        <v>13</v>
      </c>
      <c r="H684" s="7" t="b">
        <f>IF(Table2[[#This Row],[cost]]&gt;Table2[[#This Row],[revenue]],TRUE,FALSE)</f>
        <v>0</v>
      </c>
      <c r="I684" t="str">
        <f>VLOOKUP(Table2[[#This Row],[product_id]],Table3[#All],3,FALSE)</f>
        <v>Bella</v>
      </c>
      <c r="J684" t="str">
        <f>VLOOKUP(Table2[[#This Row],[product_id]],Table3[#All],5,FALSE)</f>
        <v>Los Angeles CA</v>
      </c>
    </row>
    <row r="685" spans="1:10" x14ac:dyDescent="0.2">
      <c r="A685" t="s">
        <v>263</v>
      </c>
      <c r="B685" s="1">
        <v>45059</v>
      </c>
      <c r="C685" t="str">
        <f t="shared" si="20"/>
        <v>Saturday</v>
      </c>
      <c r="D685" s="2">
        <v>0.30486111111111108</v>
      </c>
      <c r="E685" t="str">
        <f t="shared" si="21"/>
        <v>morning to noon</v>
      </c>
      <c r="F685" s="7">
        <v>26</v>
      </c>
      <c r="G685" s="7">
        <f>VLOOKUP(Table2[[#This Row],[product_id]],Table3[#All],2,FALSE)</f>
        <v>13</v>
      </c>
      <c r="H685" s="7" t="b">
        <f>IF(Table2[[#This Row],[cost]]&gt;Table2[[#This Row],[revenue]],TRUE,FALSE)</f>
        <v>0</v>
      </c>
      <c r="I685" t="str">
        <f>VLOOKUP(Table2[[#This Row],[product_id]],Table3[#All],3,FALSE)</f>
        <v>Bella</v>
      </c>
      <c r="J685" t="str">
        <f>VLOOKUP(Table2[[#This Row],[product_id]],Table3[#All],5,FALSE)</f>
        <v>Los Angeles CA</v>
      </c>
    </row>
    <row r="686" spans="1:10" x14ac:dyDescent="0.2">
      <c r="A686" t="s">
        <v>263</v>
      </c>
      <c r="B686" s="1">
        <v>44800</v>
      </c>
      <c r="C686" t="str">
        <f t="shared" si="20"/>
        <v>Saturday</v>
      </c>
      <c r="D686" s="2">
        <v>0.31736111111111115</v>
      </c>
      <c r="E686" t="str">
        <f t="shared" si="21"/>
        <v>midnight to dawn</v>
      </c>
      <c r="F686" s="7">
        <v>26</v>
      </c>
      <c r="G686" s="7">
        <f>VLOOKUP(Table2[[#This Row],[product_id]],Table3[#All],2,FALSE)</f>
        <v>13</v>
      </c>
      <c r="H686" s="7" t="b">
        <f>IF(Table2[[#This Row],[cost]]&gt;Table2[[#This Row],[revenue]],TRUE,FALSE)</f>
        <v>0</v>
      </c>
      <c r="I686" t="str">
        <f>VLOOKUP(Table2[[#This Row],[product_id]],Table3[#All],3,FALSE)</f>
        <v>Bella</v>
      </c>
      <c r="J686" t="str">
        <f>VLOOKUP(Table2[[#This Row],[product_id]],Table3[#All],5,FALSE)</f>
        <v>Los Angeles CA</v>
      </c>
    </row>
    <row r="687" spans="1:10" x14ac:dyDescent="0.2">
      <c r="A687" t="s">
        <v>263</v>
      </c>
      <c r="B687" s="1">
        <v>44716</v>
      </c>
      <c r="C687" t="str">
        <f t="shared" si="20"/>
        <v>Saturday</v>
      </c>
      <c r="D687" s="2">
        <v>0.13749999999999998</v>
      </c>
      <c r="E687" t="str">
        <f t="shared" si="21"/>
        <v>morning to noon</v>
      </c>
      <c r="F687" s="7">
        <v>26</v>
      </c>
      <c r="G687" s="7">
        <f>VLOOKUP(Table2[[#This Row],[product_id]],Table3[#All],2,FALSE)</f>
        <v>13</v>
      </c>
      <c r="H687" s="7" t="b">
        <f>IF(Table2[[#This Row],[cost]]&gt;Table2[[#This Row],[revenue]],TRUE,FALSE)</f>
        <v>0</v>
      </c>
      <c r="I687" t="str">
        <f>VLOOKUP(Table2[[#This Row],[product_id]],Table3[#All],3,FALSE)</f>
        <v>Bella</v>
      </c>
      <c r="J687" t="str">
        <f>VLOOKUP(Table2[[#This Row],[product_id]],Table3[#All],5,FALSE)</f>
        <v>Los Angeles CA</v>
      </c>
    </row>
    <row r="688" spans="1:10" x14ac:dyDescent="0.2">
      <c r="A688" t="s">
        <v>263</v>
      </c>
      <c r="B688" s="1">
        <v>44955</v>
      </c>
      <c r="C688" t="str">
        <f t="shared" si="20"/>
        <v>Sunday</v>
      </c>
      <c r="D688" s="2">
        <v>0.40902777777777777</v>
      </c>
      <c r="E688" t="str">
        <f t="shared" si="21"/>
        <v>afternoon to evening</v>
      </c>
      <c r="F688" s="7">
        <v>26</v>
      </c>
      <c r="G688" s="7">
        <f>VLOOKUP(Table2[[#This Row],[product_id]],Table3[#All],2,FALSE)</f>
        <v>13</v>
      </c>
      <c r="H688" s="7" t="b">
        <f>IF(Table2[[#This Row],[cost]]&gt;Table2[[#This Row],[revenue]],TRUE,FALSE)</f>
        <v>0</v>
      </c>
      <c r="I688" t="str">
        <f>VLOOKUP(Table2[[#This Row],[product_id]],Table3[#All],3,FALSE)</f>
        <v>Bella</v>
      </c>
      <c r="J688" t="str">
        <f>VLOOKUP(Table2[[#This Row],[product_id]],Table3[#All],5,FALSE)</f>
        <v>Los Angeles CA</v>
      </c>
    </row>
    <row r="689" spans="1:10" x14ac:dyDescent="0.2">
      <c r="A689" t="s">
        <v>263</v>
      </c>
      <c r="B689" s="1">
        <v>44976</v>
      </c>
      <c r="C689" t="str">
        <f t="shared" si="20"/>
        <v>Sunday</v>
      </c>
      <c r="D689" s="2">
        <v>0.54166666666666663</v>
      </c>
      <c r="E689" t="str">
        <f t="shared" si="21"/>
        <v>morning to noon</v>
      </c>
      <c r="F689" s="7">
        <v>26</v>
      </c>
      <c r="G689" s="7">
        <f>VLOOKUP(Table2[[#This Row],[product_id]],Table3[#All],2,FALSE)</f>
        <v>13</v>
      </c>
      <c r="H689" s="7" t="b">
        <f>IF(Table2[[#This Row],[cost]]&gt;Table2[[#This Row],[revenue]],TRUE,FALSE)</f>
        <v>0</v>
      </c>
      <c r="I689" t="str">
        <f>VLOOKUP(Table2[[#This Row],[product_id]],Table3[#All],3,FALSE)</f>
        <v>Bella</v>
      </c>
      <c r="J689" t="str">
        <f>VLOOKUP(Table2[[#This Row],[product_id]],Table3[#All],5,FALSE)</f>
        <v>Los Angeles CA</v>
      </c>
    </row>
    <row r="690" spans="1:10" x14ac:dyDescent="0.2">
      <c r="A690" t="s">
        <v>264</v>
      </c>
      <c r="B690" s="1">
        <v>44773</v>
      </c>
      <c r="C690" t="str">
        <f t="shared" si="20"/>
        <v>Sunday</v>
      </c>
      <c r="D690" s="2">
        <v>0.48333333333333334</v>
      </c>
      <c r="E690" t="str">
        <f t="shared" si="21"/>
        <v>afternoon to evening</v>
      </c>
      <c r="F690" s="7">
        <v>88</v>
      </c>
      <c r="G690" s="7">
        <f>VLOOKUP(Table2[[#This Row],[product_id]],Table3[#All],2,FALSE)</f>
        <v>46</v>
      </c>
      <c r="H690" s="7" t="b">
        <f>IF(Table2[[#This Row],[cost]]&gt;Table2[[#This Row],[revenue]],TRUE,FALSE)</f>
        <v>0</v>
      </c>
      <c r="I690" t="str">
        <f>VLOOKUP(Table2[[#This Row],[product_id]],Table3[#All],3,FALSE)</f>
        <v>WESC</v>
      </c>
      <c r="J690" t="str">
        <f>VLOOKUP(Table2[[#This Row],[product_id]],Table3[#All],5,FALSE)</f>
        <v>Philadelphia PA</v>
      </c>
    </row>
    <row r="691" spans="1:10" x14ac:dyDescent="0.2">
      <c r="A691" t="s">
        <v>264</v>
      </c>
      <c r="B691" s="1">
        <v>45111</v>
      </c>
      <c r="C691" t="str">
        <f t="shared" si="20"/>
        <v>Tuesday</v>
      </c>
      <c r="D691" s="2">
        <v>0.65763888888888888</v>
      </c>
      <c r="E691" t="str">
        <f t="shared" si="21"/>
        <v>midnight to dawn</v>
      </c>
      <c r="F691" s="7">
        <v>88</v>
      </c>
      <c r="G691" s="7">
        <f>VLOOKUP(Table2[[#This Row],[product_id]],Table3[#All],2,FALSE)</f>
        <v>46</v>
      </c>
      <c r="H691" s="7" t="b">
        <f>IF(Table2[[#This Row],[cost]]&gt;Table2[[#This Row],[revenue]],TRUE,FALSE)</f>
        <v>0</v>
      </c>
      <c r="I691" t="str">
        <f>VLOOKUP(Table2[[#This Row],[product_id]],Table3[#All],3,FALSE)</f>
        <v>WESC</v>
      </c>
      <c r="J691" t="str">
        <f>VLOOKUP(Table2[[#This Row],[product_id]],Table3[#All],5,FALSE)</f>
        <v>Philadelphia PA</v>
      </c>
    </row>
    <row r="692" spans="1:10" x14ac:dyDescent="0.2">
      <c r="A692" t="s">
        <v>264</v>
      </c>
      <c r="B692" s="1">
        <v>44445</v>
      </c>
      <c r="C692" t="str">
        <f t="shared" si="20"/>
        <v>Monday</v>
      </c>
      <c r="D692" s="2">
        <v>7.4305555555555555E-2</v>
      </c>
      <c r="E692" t="str">
        <f t="shared" si="21"/>
        <v>morning to noon</v>
      </c>
      <c r="F692" s="7">
        <v>88</v>
      </c>
      <c r="G692" s="7">
        <f>VLOOKUP(Table2[[#This Row],[product_id]],Table3[#All],2,FALSE)</f>
        <v>46</v>
      </c>
      <c r="H692" s="7" t="b">
        <f>IF(Table2[[#This Row],[cost]]&gt;Table2[[#This Row],[revenue]],TRUE,FALSE)</f>
        <v>0</v>
      </c>
      <c r="I692" t="str">
        <f>VLOOKUP(Table2[[#This Row],[product_id]],Table3[#All],3,FALSE)</f>
        <v>WESC</v>
      </c>
      <c r="J692" t="str">
        <f>VLOOKUP(Table2[[#This Row],[product_id]],Table3[#All],5,FALSE)</f>
        <v>Philadelphia PA</v>
      </c>
    </row>
    <row r="693" spans="1:10" x14ac:dyDescent="0.2">
      <c r="A693" t="s">
        <v>264</v>
      </c>
      <c r="B693" s="1">
        <v>44236</v>
      </c>
      <c r="C693" t="str">
        <f t="shared" si="20"/>
        <v>Tuesday</v>
      </c>
      <c r="D693" s="2">
        <v>0.36805555555555558</v>
      </c>
      <c r="E693" t="str">
        <f t="shared" si="21"/>
        <v>midnight to dawn</v>
      </c>
      <c r="F693" s="7">
        <v>88</v>
      </c>
      <c r="G693" s="7">
        <f>VLOOKUP(Table2[[#This Row],[product_id]],Table3[#All],2,FALSE)</f>
        <v>46</v>
      </c>
      <c r="H693" s="7" t="b">
        <f>IF(Table2[[#This Row],[cost]]&gt;Table2[[#This Row],[revenue]],TRUE,FALSE)</f>
        <v>0</v>
      </c>
      <c r="I693" t="str">
        <f>VLOOKUP(Table2[[#This Row],[product_id]],Table3[#All],3,FALSE)</f>
        <v>WESC</v>
      </c>
      <c r="J693" t="str">
        <f>VLOOKUP(Table2[[#This Row],[product_id]],Table3[#All],5,FALSE)</f>
        <v>Philadelphia PA</v>
      </c>
    </row>
    <row r="694" spans="1:10" x14ac:dyDescent="0.2">
      <c r="A694" t="s">
        <v>264</v>
      </c>
      <c r="B694" s="1">
        <v>44923</v>
      </c>
      <c r="C694" t="str">
        <f t="shared" si="20"/>
        <v>Wednesday</v>
      </c>
      <c r="D694" s="2">
        <v>3.888888888888889E-2</v>
      </c>
      <c r="E694" t="str">
        <f t="shared" si="21"/>
        <v>afternoon to evening</v>
      </c>
      <c r="F694" s="7">
        <v>88</v>
      </c>
      <c r="G694" s="7">
        <f>VLOOKUP(Table2[[#This Row],[product_id]],Table3[#All],2,FALSE)</f>
        <v>46</v>
      </c>
      <c r="H694" s="7" t="b">
        <f>IF(Table2[[#This Row],[cost]]&gt;Table2[[#This Row],[revenue]],TRUE,FALSE)</f>
        <v>0</v>
      </c>
      <c r="I694" t="str">
        <f>VLOOKUP(Table2[[#This Row],[product_id]],Table3[#All],3,FALSE)</f>
        <v>WESC</v>
      </c>
      <c r="J694" t="str">
        <f>VLOOKUP(Table2[[#This Row],[product_id]],Table3[#All],5,FALSE)</f>
        <v>Philadelphia PA</v>
      </c>
    </row>
    <row r="695" spans="1:10" x14ac:dyDescent="0.2">
      <c r="A695" t="s">
        <v>264</v>
      </c>
      <c r="B695" s="1">
        <v>45096</v>
      </c>
      <c r="C695" t="str">
        <f t="shared" si="20"/>
        <v>Monday</v>
      </c>
      <c r="D695" s="2">
        <v>0.7583333333333333</v>
      </c>
      <c r="E695" t="str">
        <f t="shared" si="21"/>
        <v>morning to noon</v>
      </c>
      <c r="F695" s="7">
        <v>88</v>
      </c>
      <c r="G695" s="7">
        <f>VLOOKUP(Table2[[#This Row],[product_id]],Table3[#All],2,FALSE)</f>
        <v>46</v>
      </c>
      <c r="H695" s="7" t="b">
        <f>IF(Table2[[#This Row],[cost]]&gt;Table2[[#This Row],[revenue]],TRUE,FALSE)</f>
        <v>0</v>
      </c>
      <c r="I695" t="str">
        <f>VLOOKUP(Table2[[#This Row],[product_id]],Table3[#All],3,FALSE)</f>
        <v>WESC</v>
      </c>
      <c r="J695" t="str">
        <f>VLOOKUP(Table2[[#This Row],[product_id]],Table3[#All],5,FALSE)</f>
        <v>Philadelphia PA</v>
      </c>
    </row>
    <row r="696" spans="1:10" x14ac:dyDescent="0.2">
      <c r="A696" t="s">
        <v>264</v>
      </c>
      <c r="B696" s="1">
        <v>44984</v>
      </c>
      <c r="C696" t="str">
        <f t="shared" si="20"/>
        <v>Monday</v>
      </c>
      <c r="D696" s="2">
        <v>0.34375</v>
      </c>
      <c r="E696" t="str">
        <f t="shared" si="21"/>
        <v>morning to noon</v>
      </c>
      <c r="F696" s="7">
        <v>88</v>
      </c>
      <c r="G696" s="7">
        <f>VLOOKUP(Table2[[#This Row],[product_id]],Table3[#All],2,FALSE)</f>
        <v>46</v>
      </c>
      <c r="H696" s="7" t="b">
        <f>IF(Table2[[#This Row],[cost]]&gt;Table2[[#This Row],[revenue]],TRUE,FALSE)</f>
        <v>0</v>
      </c>
      <c r="I696" t="str">
        <f>VLOOKUP(Table2[[#This Row],[product_id]],Table3[#All],3,FALSE)</f>
        <v>WESC</v>
      </c>
      <c r="J696" t="str">
        <f>VLOOKUP(Table2[[#This Row],[product_id]],Table3[#All],5,FALSE)</f>
        <v>Philadelphia PA</v>
      </c>
    </row>
    <row r="697" spans="1:10" x14ac:dyDescent="0.2">
      <c r="A697" t="s">
        <v>265</v>
      </c>
      <c r="B697" s="1">
        <v>45083</v>
      </c>
      <c r="C697" t="str">
        <f t="shared" si="20"/>
        <v>Tuesday</v>
      </c>
      <c r="D697" s="2">
        <v>0.50694444444444442</v>
      </c>
      <c r="E697" t="str">
        <f t="shared" si="21"/>
        <v>midnight to dawn</v>
      </c>
      <c r="F697" s="7">
        <v>99</v>
      </c>
      <c r="G697" s="7">
        <f>VLOOKUP(Table2[[#This Row],[product_id]],Table3[#All],2,FALSE)</f>
        <v>52</v>
      </c>
      <c r="H697" s="7" t="b">
        <f>IF(Table2[[#This Row],[cost]]&gt;Table2[[#This Row],[revenue]],TRUE,FALSE)</f>
        <v>0</v>
      </c>
      <c r="I697" t="str">
        <f>VLOOKUP(Table2[[#This Row],[product_id]],Table3[#All],3,FALSE)</f>
        <v>Allegra K</v>
      </c>
      <c r="J697" t="str">
        <f>VLOOKUP(Table2[[#This Row],[product_id]],Table3[#All],5,FALSE)</f>
        <v>Charleston SC</v>
      </c>
    </row>
    <row r="698" spans="1:10" x14ac:dyDescent="0.2">
      <c r="A698" t="s">
        <v>265</v>
      </c>
      <c r="B698" s="1">
        <v>44696</v>
      </c>
      <c r="C698" t="str">
        <f t="shared" si="20"/>
        <v>Sunday</v>
      </c>
      <c r="D698" s="2">
        <v>2.4999999999999998E-2</v>
      </c>
      <c r="E698" t="str">
        <f t="shared" si="21"/>
        <v>midnight to dawn</v>
      </c>
      <c r="F698" s="7">
        <v>99</v>
      </c>
      <c r="G698" s="7">
        <f>VLOOKUP(Table2[[#This Row],[product_id]],Table3[#All],2,FALSE)</f>
        <v>52</v>
      </c>
      <c r="H698" s="7" t="b">
        <f>IF(Table2[[#This Row],[cost]]&gt;Table2[[#This Row],[revenue]],TRUE,FALSE)</f>
        <v>0</v>
      </c>
      <c r="I698" t="str">
        <f>VLOOKUP(Table2[[#This Row],[product_id]],Table3[#All],3,FALSE)</f>
        <v>Allegra K</v>
      </c>
      <c r="J698" t="str">
        <f>VLOOKUP(Table2[[#This Row],[product_id]],Table3[#All],5,FALSE)</f>
        <v>Charleston SC</v>
      </c>
    </row>
    <row r="699" spans="1:10" x14ac:dyDescent="0.2">
      <c r="A699" t="s">
        <v>265</v>
      </c>
      <c r="B699" s="1">
        <v>45057</v>
      </c>
      <c r="C699" t="str">
        <f t="shared" si="20"/>
        <v>Thursday</v>
      </c>
      <c r="D699" s="2">
        <v>9.0277777777777776E-2</v>
      </c>
      <c r="E699" t="str">
        <f t="shared" si="21"/>
        <v>morning to noon</v>
      </c>
      <c r="F699" s="7">
        <v>99</v>
      </c>
      <c r="G699" s="7">
        <f>VLOOKUP(Table2[[#This Row],[product_id]],Table3[#All],2,FALSE)</f>
        <v>52</v>
      </c>
      <c r="H699" s="7" t="b">
        <f>IF(Table2[[#This Row],[cost]]&gt;Table2[[#This Row],[revenue]],TRUE,FALSE)</f>
        <v>0</v>
      </c>
      <c r="I699" t="str">
        <f>VLOOKUP(Table2[[#This Row],[product_id]],Table3[#All],3,FALSE)</f>
        <v>Allegra K</v>
      </c>
      <c r="J699" t="str">
        <f>VLOOKUP(Table2[[#This Row],[product_id]],Table3[#All],5,FALSE)</f>
        <v>Charleston SC</v>
      </c>
    </row>
    <row r="700" spans="1:10" x14ac:dyDescent="0.2">
      <c r="A700" t="s">
        <v>265</v>
      </c>
      <c r="B700" s="1">
        <v>44620</v>
      </c>
      <c r="C700" t="str">
        <f t="shared" si="20"/>
        <v>Monday</v>
      </c>
      <c r="D700" s="2">
        <v>0.50624999999999998</v>
      </c>
      <c r="E700" t="str">
        <f t="shared" si="21"/>
        <v>afternoon to evening</v>
      </c>
      <c r="F700" s="7">
        <v>99</v>
      </c>
      <c r="G700" s="7">
        <f>VLOOKUP(Table2[[#This Row],[product_id]],Table3[#All],2,FALSE)</f>
        <v>52</v>
      </c>
      <c r="H700" s="7" t="b">
        <f>IF(Table2[[#This Row],[cost]]&gt;Table2[[#This Row],[revenue]],TRUE,FALSE)</f>
        <v>0</v>
      </c>
      <c r="I700" t="str">
        <f>VLOOKUP(Table2[[#This Row],[product_id]],Table3[#All],3,FALSE)</f>
        <v>Allegra K</v>
      </c>
      <c r="J700" t="str">
        <f>VLOOKUP(Table2[[#This Row],[product_id]],Table3[#All],5,FALSE)</f>
        <v>Charleston SC</v>
      </c>
    </row>
    <row r="701" spans="1:10" x14ac:dyDescent="0.2">
      <c r="A701" t="s">
        <v>265</v>
      </c>
      <c r="B701" s="1">
        <v>44268</v>
      </c>
      <c r="C701" t="str">
        <f t="shared" si="20"/>
        <v>Saturday</v>
      </c>
      <c r="D701" s="2">
        <v>0.73333333333333339</v>
      </c>
      <c r="E701" t="str">
        <f t="shared" si="21"/>
        <v>morning to noon</v>
      </c>
      <c r="F701" s="7">
        <v>99</v>
      </c>
      <c r="G701" s="7">
        <f>VLOOKUP(Table2[[#This Row],[product_id]],Table3[#All],2,FALSE)</f>
        <v>52</v>
      </c>
      <c r="H701" s="7" t="b">
        <f>IF(Table2[[#This Row],[cost]]&gt;Table2[[#This Row],[revenue]],TRUE,FALSE)</f>
        <v>0</v>
      </c>
      <c r="I701" t="str">
        <f>VLOOKUP(Table2[[#This Row],[product_id]],Table3[#All],3,FALSE)</f>
        <v>Allegra K</v>
      </c>
      <c r="J701" t="str">
        <f>VLOOKUP(Table2[[#This Row],[product_id]],Table3[#All],5,FALSE)</f>
        <v>Charleston SC</v>
      </c>
    </row>
    <row r="702" spans="1:10" x14ac:dyDescent="0.2">
      <c r="A702" t="s">
        <v>266</v>
      </c>
      <c r="B702" s="1">
        <v>44098</v>
      </c>
      <c r="C702" t="str">
        <f t="shared" si="20"/>
        <v>Thursday</v>
      </c>
      <c r="D702" s="2">
        <v>0.41597222222222219</v>
      </c>
      <c r="E702" t="str">
        <f t="shared" si="21"/>
        <v>morning to noon</v>
      </c>
      <c r="F702" s="7">
        <v>33</v>
      </c>
      <c r="G702" s="7">
        <f>VLOOKUP(Table2[[#This Row],[product_id]],Table3[#All],2,FALSE)</f>
        <v>17</v>
      </c>
      <c r="H702" s="7" t="b">
        <f>IF(Table2[[#This Row],[cost]]&gt;Table2[[#This Row],[revenue]],TRUE,FALSE)</f>
        <v>0</v>
      </c>
      <c r="I702" t="str">
        <f>VLOOKUP(Table2[[#This Row],[product_id]],Table3[#All],3,FALSE)</f>
        <v>Patty</v>
      </c>
      <c r="J702" t="str">
        <f>VLOOKUP(Table2[[#This Row],[product_id]],Table3[#All],5,FALSE)</f>
        <v>Memphis TN</v>
      </c>
    </row>
    <row r="703" spans="1:10" x14ac:dyDescent="0.2">
      <c r="A703" t="s">
        <v>266</v>
      </c>
      <c r="B703" s="1">
        <v>43854</v>
      </c>
      <c r="C703" t="str">
        <f t="shared" si="20"/>
        <v>Friday</v>
      </c>
      <c r="D703" s="2">
        <v>0.2902777777777778</v>
      </c>
      <c r="E703" t="str">
        <f t="shared" si="21"/>
        <v>morning to noon</v>
      </c>
      <c r="F703" s="7">
        <v>33</v>
      </c>
      <c r="G703" s="7">
        <f>VLOOKUP(Table2[[#This Row],[product_id]],Table3[#All],2,FALSE)</f>
        <v>17</v>
      </c>
      <c r="H703" s="7" t="b">
        <f>IF(Table2[[#This Row],[cost]]&gt;Table2[[#This Row],[revenue]],TRUE,FALSE)</f>
        <v>0</v>
      </c>
      <c r="I703" t="str">
        <f>VLOOKUP(Table2[[#This Row],[product_id]],Table3[#All],3,FALSE)</f>
        <v>Patty</v>
      </c>
      <c r="J703" t="str">
        <f>VLOOKUP(Table2[[#This Row],[product_id]],Table3[#All],5,FALSE)</f>
        <v>Memphis TN</v>
      </c>
    </row>
    <row r="704" spans="1:10" x14ac:dyDescent="0.2">
      <c r="A704" t="s">
        <v>266</v>
      </c>
      <c r="B704" s="1">
        <v>44915</v>
      </c>
      <c r="C704" t="str">
        <f t="shared" si="20"/>
        <v>Tuesday</v>
      </c>
      <c r="D704" s="2">
        <v>0.40069444444444446</v>
      </c>
      <c r="E704" t="str">
        <f t="shared" si="21"/>
        <v>morning to noon</v>
      </c>
      <c r="F704" s="7">
        <v>33</v>
      </c>
      <c r="G704" s="7">
        <f>VLOOKUP(Table2[[#This Row],[product_id]],Table3[#All],2,FALSE)</f>
        <v>17</v>
      </c>
      <c r="H704" s="7" t="b">
        <f>IF(Table2[[#This Row],[cost]]&gt;Table2[[#This Row],[revenue]],TRUE,FALSE)</f>
        <v>0</v>
      </c>
      <c r="I704" t="str">
        <f>VLOOKUP(Table2[[#This Row],[product_id]],Table3[#All],3,FALSE)</f>
        <v>Patty</v>
      </c>
      <c r="J704" t="str">
        <f>VLOOKUP(Table2[[#This Row],[product_id]],Table3[#All],5,FALSE)</f>
        <v>Memphis TN</v>
      </c>
    </row>
    <row r="705" spans="1:10" x14ac:dyDescent="0.2">
      <c r="A705" t="s">
        <v>266</v>
      </c>
      <c r="B705" s="1">
        <v>44989</v>
      </c>
      <c r="C705" t="str">
        <f t="shared" si="20"/>
        <v>Saturday</v>
      </c>
      <c r="D705" s="2">
        <v>0.31388888888888888</v>
      </c>
      <c r="E705" t="str">
        <f t="shared" si="21"/>
        <v>afternoon to evening</v>
      </c>
      <c r="F705" s="7">
        <v>33</v>
      </c>
      <c r="G705" s="7">
        <f>VLOOKUP(Table2[[#This Row],[product_id]],Table3[#All],2,FALSE)</f>
        <v>17</v>
      </c>
      <c r="H705" s="7" t="b">
        <f>IF(Table2[[#This Row],[cost]]&gt;Table2[[#This Row],[revenue]],TRUE,FALSE)</f>
        <v>0</v>
      </c>
      <c r="I705" t="str">
        <f>VLOOKUP(Table2[[#This Row],[product_id]],Table3[#All],3,FALSE)</f>
        <v>Patty</v>
      </c>
      <c r="J705" t="str">
        <f>VLOOKUP(Table2[[#This Row],[product_id]],Table3[#All],5,FALSE)</f>
        <v>Memphis TN</v>
      </c>
    </row>
    <row r="706" spans="1:10" x14ac:dyDescent="0.2">
      <c r="A706" t="s">
        <v>266</v>
      </c>
      <c r="B706" s="1">
        <v>45079</v>
      </c>
      <c r="C706" t="str">
        <f t="shared" si="20"/>
        <v>Friday</v>
      </c>
      <c r="D706" s="2">
        <v>0.70000000000000007</v>
      </c>
      <c r="E706" t="str">
        <f t="shared" si="21"/>
        <v>morning to noon</v>
      </c>
      <c r="F706" s="7">
        <v>33</v>
      </c>
      <c r="G706" s="7">
        <f>VLOOKUP(Table2[[#This Row],[product_id]],Table3[#All],2,FALSE)</f>
        <v>17</v>
      </c>
      <c r="H706" s="7" t="b">
        <f>IF(Table2[[#This Row],[cost]]&gt;Table2[[#This Row],[revenue]],TRUE,FALSE)</f>
        <v>0</v>
      </c>
      <c r="I706" t="str">
        <f>VLOOKUP(Table2[[#This Row],[product_id]],Table3[#All],3,FALSE)</f>
        <v>Patty</v>
      </c>
      <c r="J706" t="str">
        <f>VLOOKUP(Table2[[#This Row],[product_id]],Table3[#All],5,FALSE)</f>
        <v>Memphis TN</v>
      </c>
    </row>
    <row r="707" spans="1:10" x14ac:dyDescent="0.2">
      <c r="A707" t="s">
        <v>267</v>
      </c>
      <c r="B707" s="1">
        <v>44661</v>
      </c>
      <c r="C707" t="str">
        <f t="shared" ref="C707:C770" si="22">_xlfn.IFS(WEEKDAY(B707,2)=1,"Monday",WEEKDAY(B707,2)=2,"Tuesday",WEEKDAY(B707,2)=3,"Wednesday",WEEKDAY(B707,2)=4,"Thursday",WEEKDAY(B707,2)=5,"Friday",WEEKDAY(B707,2)=6,"Saturday",WEEKDAY(B707,2)=7,"Sunday")</f>
        <v>Sunday</v>
      </c>
      <c r="D707" s="2">
        <v>0.37361111111111112</v>
      </c>
      <c r="E707" t="str">
        <f t="shared" ref="E707:E770" si="23">_xlfn.IFS(AND(D708&gt;=VALUE("00:00"),D708&lt;VALUE("6:00")),"midnight to dawn",AND(D708&gt;=VALUE("6:00"),D708&lt;VALUE("13:00")),"morning to noon",AND(D708&gt;=VALUE("13:00"),D708&lt;VALUE("20:00")),"afternoon to evening",AND(D708&gt;=VALUE("20:00"),D708&lt;VALUE("24:00")),"night to midnight")</f>
        <v>midnight to dawn</v>
      </c>
      <c r="F707" s="7">
        <v>44</v>
      </c>
      <c r="G707" s="7">
        <f>VLOOKUP(Table2[[#This Row],[product_id]],Table3[#All],2,FALSE)</f>
        <v>26</v>
      </c>
      <c r="H707" s="7" t="b">
        <f>IF(Table2[[#This Row],[cost]]&gt;Table2[[#This Row],[revenue]],TRUE,FALSE)</f>
        <v>0</v>
      </c>
      <c r="I707" t="str">
        <f>VLOOKUP(Table2[[#This Row],[product_id]],Table3[#All],3,FALSE)</f>
        <v>Columbia</v>
      </c>
      <c r="J707" t="str">
        <f>VLOOKUP(Table2[[#This Row],[product_id]],Table3[#All],5,FALSE)</f>
        <v>Port Authority of New York/New Jersey NY/NJ</v>
      </c>
    </row>
    <row r="708" spans="1:10" x14ac:dyDescent="0.2">
      <c r="A708" t="s">
        <v>267</v>
      </c>
      <c r="B708" s="1">
        <v>44708</v>
      </c>
      <c r="C708" t="str">
        <f t="shared" si="22"/>
        <v>Friday</v>
      </c>
      <c r="D708" s="2">
        <v>9.0277777777777787E-3</v>
      </c>
      <c r="E708" t="str">
        <f t="shared" si="23"/>
        <v>midnight to dawn</v>
      </c>
      <c r="F708" s="7">
        <v>44</v>
      </c>
      <c r="G708" s="7">
        <f>VLOOKUP(Table2[[#This Row],[product_id]],Table3[#All],2,FALSE)</f>
        <v>26</v>
      </c>
      <c r="H708" s="7" t="b">
        <f>IF(Table2[[#This Row],[cost]]&gt;Table2[[#This Row],[revenue]],TRUE,FALSE)</f>
        <v>0</v>
      </c>
      <c r="I708" t="str">
        <f>VLOOKUP(Table2[[#This Row],[product_id]],Table3[#All],3,FALSE)</f>
        <v>Columbia</v>
      </c>
      <c r="J708" t="str">
        <f>VLOOKUP(Table2[[#This Row],[product_id]],Table3[#All],5,FALSE)</f>
        <v>Port Authority of New York/New Jersey NY/NJ</v>
      </c>
    </row>
    <row r="709" spans="1:10" x14ac:dyDescent="0.2">
      <c r="A709" t="s">
        <v>267</v>
      </c>
      <c r="B709" s="1">
        <v>45053</v>
      </c>
      <c r="C709" t="str">
        <f t="shared" si="22"/>
        <v>Sunday</v>
      </c>
      <c r="D709" s="2">
        <v>0.12152777777777778</v>
      </c>
      <c r="E709" t="str">
        <f t="shared" si="23"/>
        <v>midnight to dawn</v>
      </c>
      <c r="F709" s="7">
        <v>44</v>
      </c>
      <c r="G709" s="7">
        <f>VLOOKUP(Table2[[#This Row],[product_id]],Table3[#All],2,FALSE)</f>
        <v>26</v>
      </c>
      <c r="H709" s="7" t="b">
        <f>IF(Table2[[#This Row],[cost]]&gt;Table2[[#This Row],[revenue]],TRUE,FALSE)</f>
        <v>0</v>
      </c>
      <c r="I709" t="str">
        <f>VLOOKUP(Table2[[#This Row],[product_id]],Table3[#All],3,FALSE)</f>
        <v>Columbia</v>
      </c>
      <c r="J709" t="str">
        <f>VLOOKUP(Table2[[#This Row],[product_id]],Table3[#All],5,FALSE)</f>
        <v>Port Authority of New York/New Jersey NY/NJ</v>
      </c>
    </row>
    <row r="710" spans="1:10" x14ac:dyDescent="0.2">
      <c r="A710" t="s">
        <v>267</v>
      </c>
      <c r="B710" s="1">
        <v>44123</v>
      </c>
      <c r="C710" t="str">
        <f t="shared" si="22"/>
        <v>Monday</v>
      </c>
      <c r="D710" s="2">
        <v>0.15625</v>
      </c>
      <c r="E710" t="str">
        <f t="shared" si="23"/>
        <v>morning to noon</v>
      </c>
      <c r="F710" s="7">
        <v>44</v>
      </c>
      <c r="G710" s="7">
        <f>VLOOKUP(Table2[[#This Row],[product_id]],Table3[#All],2,FALSE)</f>
        <v>26</v>
      </c>
      <c r="H710" s="7" t="b">
        <f>IF(Table2[[#This Row],[cost]]&gt;Table2[[#This Row],[revenue]],TRUE,FALSE)</f>
        <v>0</v>
      </c>
      <c r="I710" t="str">
        <f>VLOOKUP(Table2[[#This Row],[product_id]],Table3[#All],3,FALSE)</f>
        <v>Columbia</v>
      </c>
      <c r="J710" t="str">
        <f>VLOOKUP(Table2[[#This Row],[product_id]],Table3[#All],5,FALSE)</f>
        <v>Port Authority of New York/New Jersey NY/NJ</v>
      </c>
    </row>
    <row r="711" spans="1:10" x14ac:dyDescent="0.2">
      <c r="A711" t="s">
        <v>268</v>
      </c>
      <c r="B711" s="1">
        <v>44501</v>
      </c>
      <c r="C711" t="str">
        <f t="shared" si="22"/>
        <v>Monday</v>
      </c>
      <c r="D711" s="2">
        <v>0.28402777777777777</v>
      </c>
      <c r="E711" t="str">
        <f t="shared" si="23"/>
        <v>morning to noon</v>
      </c>
      <c r="F711" s="7">
        <v>44</v>
      </c>
      <c r="G711" s="7">
        <f>VLOOKUP(Table2[[#This Row],[product_id]],Table3[#All],2,FALSE)</f>
        <v>25</v>
      </c>
      <c r="H711" s="7" t="b">
        <f>IF(Table2[[#This Row],[cost]]&gt;Table2[[#This Row],[revenue]],TRUE,FALSE)</f>
        <v>0</v>
      </c>
      <c r="I711" t="str">
        <f>VLOOKUP(Table2[[#This Row],[product_id]],Table3[#All],3,FALSE)</f>
        <v>Columbia</v>
      </c>
      <c r="J711" t="str">
        <f>VLOOKUP(Table2[[#This Row],[product_id]],Table3[#All],5,FALSE)</f>
        <v>Port Authority of New York/New Jersey NY/NJ</v>
      </c>
    </row>
    <row r="712" spans="1:10" x14ac:dyDescent="0.2">
      <c r="A712" t="s">
        <v>268</v>
      </c>
      <c r="B712" s="1">
        <v>45107</v>
      </c>
      <c r="C712" t="str">
        <f t="shared" si="22"/>
        <v>Friday</v>
      </c>
      <c r="D712" s="2">
        <v>0.50416666666666665</v>
      </c>
      <c r="E712" t="str">
        <f t="shared" si="23"/>
        <v>midnight to dawn</v>
      </c>
      <c r="F712" s="7">
        <v>44</v>
      </c>
      <c r="G712" s="7">
        <f>VLOOKUP(Table2[[#This Row],[product_id]],Table3[#All],2,FALSE)</f>
        <v>25</v>
      </c>
      <c r="H712" s="7" t="b">
        <f>IF(Table2[[#This Row],[cost]]&gt;Table2[[#This Row],[revenue]],TRUE,FALSE)</f>
        <v>0</v>
      </c>
      <c r="I712" t="str">
        <f>VLOOKUP(Table2[[#This Row],[product_id]],Table3[#All],3,FALSE)</f>
        <v>Columbia</v>
      </c>
      <c r="J712" t="str">
        <f>VLOOKUP(Table2[[#This Row],[product_id]],Table3[#All],5,FALSE)</f>
        <v>Port Authority of New York/New Jersey NY/NJ</v>
      </c>
    </row>
    <row r="713" spans="1:10" x14ac:dyDescent="0.2">
      <c r="A713" t="s">
        <v>268</v>
      </c>
      <c r="B713" s="1">
        <v>44133</v>
      </c>
      <c r="C713" t="str">
        <f t="shared" si="22"/>
        <v>Thursday</v>
      </c>
      <c r="D713" s="2">
        <v>0.24513888888888888</v>
      </c>
      <c r="E713" t="str">
        <f t="shared" si="23"/>
        <v>morning to noon</v>
      </c>
      <c r="F713" s="7">
        <v>44</v>
      </c>
      <c r="G713" s="7">
        <f>VLOOKUP(Table2[[#This Row],[product_id]],Table3[#All],2,FALSE)</f>
        <v>25</v>
      </c>
      <c r="H713" s="7" t="b">
        <f>IF(Table2[[#This Row],[cost]]&gt;Table2[[#This Row],[revenue]],TRUE,FALSE)</f>
        <v>0</v>
      </c>
      <c r="I713" t="str">
        <f>VLOOKUP(Table2[[#This Row],[product_id]],Table3[#All],3,FALSE)</f>
        <v>Columbia</v>
      </c>
      <c r="J713" t="str">
        <f>VLOOKUP(Table2[[#This Row],[product_id]],Table3[#All],5,FALSE)</f>
        <v>Port Authority of New York/New Jersey NY/NJ</v>
      </c>
    </row>
    <row r="714" spans="1:10" x14ac:dyDescent="0.2">
      <c r="A714" t="s">
        <v>268</v>
      </c>
      <c r="B714" s="1">
        <v>44555</v>
      </c>
      <c r="C714" t="str">
        <f t="shared" si="22"/>
        <v>Saturday</v>
      </c>
      <c r="D714" s="2">
        <v>0.31458333333333333</v>
      </c>
      <c r="E714" t="str">
        <f t="shared" si="23"/>
        <v>morning to noon</v>
      </c>
      <c r="F714" s="7">
        <v>44</v>
      </c>
      <c r="G714" s="7">
        <f>VLOOKUP(Table2[[#This Row],[product_id]],Table3[#All],2,FALSE)</f>
        <v>25</v>
      </c>
      <c r="H714" s="7" t="b">
        <f>IF(Table2[[#This Row],[cost]]&gt;Table2[[#This Row],[revenue]],TRUE,FALSE)</f>
        <v>0</v>
      </c>
      <c r="I714" t="str">
        <f>VLOOKUP(Table2[[#This Row],[product_id]],Table3[#All],3,FALSE)</f>
        <v>Columbia</v>
      </c>
      <c r="J714" t="str">
        <f>VLOOKUP(Table2[[#This Row],[product_id]],Table3[#All],5,FALSE)</f>
        <v>Port Authority of New York/New Jersey NY/NJ</v>
      </c>
    </row>
    <row r="715" spans="1:10" x14ac:dyDescent="0.2">
      <c r="A715" t="s">
        <v>268</v>
      </c>
      <c r="B715" s="1">
        <v>44832</v>
      </c>
      <c r="C715" t="str">
        <f t="shared" si="22"/>
        <v>Wednesday</v>
      </c>
      <c r="D715" s="2">
        <v>0.5</v>
      </c>
      <c r="E715" t="str">
        <f t="shared" si="23"/>
        <v>morning to noon</v>
      </c>
      <c r="F715" s="7">
        <v>44</v>
      </c>
      <c r="G715" s="7">
        <f>VLOOKUP(Table2[[#This Row],[product_id]],Table3[#All],2,FALSE)</f>
        <v>25</v>
      </c>
      <c r="H715" s="7" t="b">
        <f>IF(Table2[[#This Row],[cost]]&gt;Table2[[#This Row],[revenue]],TRUE,FALSE)</f>
        <v>0</v>
      </c>
      <c r="I715" t="str">
        <f>VLOOKUP(Table2[[#This Row],[product_id]],Table3[#All],3,FALSE)</f>
        <v>Columbia</v>
      </c>
      <c r="J715" t="str">
        <f>VLOOKUP(Table2[[#This Row],[product_id]],Table3[#All],5,FALSE)</f>
        <v>Port Authority of New York/New Jersey NY/NJ</v>
      </c>
    </row>
    <row r="716" spans="1:10" x14ac:dyDescent="0.2">
      <c r="A716" t="s">
        <v>268</v>
      </c>
      <c r="B716" s="1">
        <v>44053</v>
      </c>
      <c r="C716" t="str">
        <f t="shared" si="22"/>
        <v>Monday</v>
      </c>
      <c r="D716" s="2">
        <v>0.49652777777777773</v>
      </c>
      <c r="E716" t="str">
        <f t="shared" si="23"/>
        <v>morning to noon</v>
      </c>
      <c r="F716" s="7">
        <v>44</v>
      </c>
      <c r="G716" s="7">
        <f>VLOOKUP(Table2[[#This Row],[product_id]],Table3[#All],2,FALSE)</f>
        <v>25</v>
      </c>
      <c r="H716" s="7" t="b">
        <f>IF(Table2[[#This Row],[cost]]&gt;Table2[[#This Row],[revenue]],TRUE,FALSE)</f>
        <v>0</v>
      </c>
      <c r="I716" t="str">
        <f>VLOOKUP(Table2[[#This Row],[product_id]],Table3[#All],3,FALSE)</f>
        <v>Columbia</v>
      </c>
      <c r="J716" t="str">
        <f>VLOOKUP(Table2[[#This Row],[product_id]],Table3[#All],5,FALSE)</f>
        <v>Port Authority of New York/New Jersey NY/NJ</v>
      </c>
    </row>
    <row r="717" spans="1:10" x14ac:dyDescent="0.2">
      <c r="A717" t="s">
        <v>268</v>
      </c>
      <c r="B717" s="1">
        <v>44866</v>
      </c>
      <c r="C717" t="str">
        <f t="shared" si="22"/>
        <v>Tuesday</v>
      </c>
      <c r="D717" s="2">
        <v>0.31527777777777777</v>
      </c>
      <c r="E717" t="str">
        <f t="shared" si="23"/>
        <v>midnight to dawn</v>
      </c>
      <c r="F717" s="7">
        <v>44</v>
      </c>
      <c r="G717" s="7">
        <f>VLOOKUP(Table2[[#This Row],[product_id]],Table3[#All],2,FALSE)</f>
        <v>25</v>
      </c>
      <c r="H717" s="7" t="b">
        <f>IF(Table2[[#This Row],[cost]]&gt;Table2[[#This Row],[revenue]],TRUE,FALSE)</f>
        <v>0</v>
      </c>
      <c r="I717" t="str">
        <f>VLOOKUP(Table2[[#This Row],[product_id]],Table3[#All],3,FALSE)</f>
        <v>Columbia</v>
      </c>
      <c r="J717" t="str">
        <f>VLOOKUP(Table2[[#This Row],[product_id]],Table3[#All],5,FALSE)</f>
        <v>Port Authority of New York/New Jersey NY/NJ</v>
      </c>
    </row>
    <row r="718" spans="1:10" x14ac:dyDescent="0.2">
      <c r="A718" t="s">
        <v>269</v>
      </c>
      <c r="B718" s="1">
        <v>44242</v>
      </c>
      <c r="C718" t="str">
        <f t="shared" si="22"/>
        <v>Monday</v>
      </c>
      <c r="D718" s="2">
        <v>3.0555555555555555E-2</v>
      </c>
      <c r="E718" t="str">
        <f t="shared" si="23"/>
        <v>morning to noon</v>
      </c>
      <c r="F718" s="7">
        <v>33</v>
      </c>
      <c r="G718" s="7">
        <f>VLOOKUP(Table2[[#This Row],[product_id]],Table3[#All],2,FALSE)</f>
        <v>18</v>
      </c>
      <c r="H718" s="7" t="b">
        <f>IF(Table2[[#This Row],[cost]]&gt;Table2[[#This Row],[revenue]],TRUE,FALSE)</f>
        <v>0</v>
      </c>
      <c r="I718" t="str">
        <f>VLOOKUP(Table2[[#This Row],[product_id]],Table3[#All],3,FALSE)</f>
        <v>Patty</v>
      </c>
      <c r="J718" t="str">
        <f>VLOOKUP(Table2[[#This Row],[product_id]],Table3[#All],5,FALSE)</f>
        <v>Memphis TN</v>
      </c>
    </row>
    <row r="719" spans="1:10" x14ac:dyDescent="0.2">
      <c r="A719" t="s">
        <v>269</v>
      </c>
      <c r="B719" s="1">
        <v>44746</v>
      </c>
      <c r="C719" t="str">
        <f t="shared" si="22"/>
        <v>Monday</v>
      </c>
      <c r="D719" s="2">
        <v>0.3125</v>
      </c>
      <c r="E719" t="str">
        <f t="shared" si="23"/>
        <v>morning to noon</v>
      </c>
      <c r="F719" s="7">
        <v>33</v>
      </c>
      <c r="G719" s="7">
        <f>VLOOKUP(Table2[[#This Row],[product_id]],Table3[#All],2,FALSE)</f>
        <v>18</v>
      </c>
      <c r="H719" s="7" t="b">
        <f>IF(Table2[[#This Row],[cost]]&gt;Table2[[#This Row],[revenue]],TRUE,FALSE)</f>
        <v>0</v>
      </c>
      <c r="I719" t="str">
        <f>VLOOKUP(Table2[[#This Row],[product_id]],Table3[#All],3,FALSE)</f>
        <v>Patty</v>
      </c>
      <c r="J719" t="str">
        <f>VLOOKUP(Table2[[#This Row],[product_id]],Table3[#All],5,FALSE)</f>
        <v>Memphis TN</v>
      </c>
    </row>
    <row r="720" spans="1:10" x14ac:dyDescent="0.2">
      <c r="A720" t="s">
        <v>269</v>
      </c>
      <c r="B720" s="1">
        <v>44336</v>
      </c>
      <c r="C720" t="str">
        <f t="shared" si="22"/>
        <v>Thursday</v>
      </c>
      <c r="D720" s="2">
        <v>0.53888888888888886</v>
      </c>
      <c r="E720" t="str">
        <f t="shared" si="23"/>
        <v>morning to noon</v>
      </c>
      <c r="F720" s="7">
        <v>33</v>
      </c>
      <c r="G720" s="7">
        <f>VLOOKUP(Table2[[#This Row],[product_id]],Table3[#All],2,FALSE)</f>
        <v>18</v>
      </c>
      <c r="H720" s="7" t="b">
        <f>IF(Table2[[#This Row],[cost]]&gt;Table2[[#This Row],[revenue]],TRUE,FALSE)</f>
        <v>0</v>
      </c>
      <c r="I720" t="str">
        <f>VLOOKUP(Table2[[#This Row],[product_id]],Table3[#All],3,FALSE)</f>
        <v>Patty</v>
      </c>
      <c r="J720" t="str">
        <f>VLOOKUP(Table2[[#This Row],[product_id]],Table3[#All],5,FALSE)</f>
        <v>Memphis TN</v>
      </c>
    </row>
    <row r="721" spans="1:10" x14ac:dyDescent="0.2">
      <c r="A721" t="s">
        <v>269</v>
      </c>
      <c r="B721" s="1">
        <v>45067</v>
      </c>
      <c r="C721" t="str">
        <f t="shared" si="22"/>
        <v>Sunday</v>
      </c>
      <c r="D721" s="2">
        <v>0.50486111111111109</v>
      </c>
      <c r="E721" t="str">
        <f t="shared" si="23"/>
        <v>afternoon to evening</v>
      </c>
      <c r="F721" s="7">
        <v>33</v>
      </c>
      <c r="G721" s="7">
        <f>VLOOKUP(Table2[[#This Row],[product_id]],Table3[#All],2,FALSE)</f>
        <v>18</v>
      </c>
      <c r="H721" s="7" t="b">
        <f>IF(Table2[[#This Row],[cost]]&gt;Table2[[#This Row],[revenue]],TRUE,FALSE)</f>
        <v>0</v>
      </c>
      <c r="I721" t="str">
        <f>VLOOKUP(Table2[[#This Row],[product_id]],Table3[#All],3,FALSE)</f>
        <v>Patty</v>
      </c>
      <c r="J721" t="str">
        <f>VLOOKUP(Table2[[#This Row],[product_id]],Table3[#All],5,FALSE)</f>
        <v>Memphis TN</v>
      </c>
    </row>
    <row r="722" spans="1:10" x14ac:dyDescent="0.2">
      <c r="A722" t="s">
        <v>269</v>
      </c>
      <c r="B722" s="1">
        <v>44347</v>
      </c>
      <c r="C722" t="str">
        <f t="shared" si="22"/>
        <v>Monday</v>
      </c>
      <c r="D722" s="2">
        <v>0.60972222222222217</v>
      </c>
      <c r="E722" t="str">
        <f t="shared" si="23"/>
        <v>morning to noon</v>
      </c>
      <c r="F722" s="7">
        <v>33</v>
      </c>
      <c r="G722" s="7">
        <f>VLOOKUP(Table2[[#This Row],[product_id]],Table3[#All],2,FALSE)</f>
        <v>18</v>
      </c>
      <c r="H722" s="7" t="b">
        <f>IF(Table2[[#This Row],[cost]]&gt;Table2[[#This Row],[revenue]],TRUE,FALSE)</f>
        <v>0</v>
      </c>
      <c r="I722" t="str">
        <f>VLOOKUP(Table2[[#This Row],[product_id]],Table3[#All],3,FALSE)</f>
        <v>Patty</v>
      </c>
      <c r="J722" t="str">
        <f>VLOOKUP(Table2[[#This Row],[product_id]],Table3[#All],5,FALSE)</f>
        <v>Memphis TN</v>
      </c>
    </row>
    <row r="723" spans="1:10" x14ac:dyDescent="0.2">
      <c r="A723" t="s">
        <v>269</v>
      </c>
      <c r="B723" s="1">
        <v>45099</v>
      </c>
      <c r="C723" t="str">
        <f t="shared" si="22"/>
        <v>Thursday</v>
      </c>
      <c r="D723" s="2">
        <v>0.46458333333333335</v>
      </c>
      <c r="E723" t="str">
        <f t="shared" si="23"/>
        <v>midnight to dawn</v>
      </c>
      <c r="F723" s="7">
        <v>33</v>
      </c>
      <c r="G723" s="7">
        <f>VLOOKUP(Table2[[#This Row],[product_id]],Table3[#All],2,FALSE)</f>
        <v>18</v>
      </c>
      <c r="H723" s="7" t="b">
        <f>IF(Table2[[#This Row],[cost]]&gt;Table2[[#This Row],[revenue]],TRUE,FALSE)</f>
        <v>0</v>
      </c>
      <c r="I723" t="str">
        <f>VLOOKUP(Table2[[#This Row],[product_id]],Table3[#All],3,FALSE)</f>
        <v>Patty</v>
      </c>
      <c r="J723" t="str">
        <f>VLOOKUP(Table2[[#This Row],[product_id]],Table3[#All],5,FALSE)</f>
        <v>Memphis TN</v>
      </c>
    </row>
    <row r="724" spans="1:10" x14ac:dyDescent="0.2">
      <c r="A724" t="s">
        <v>269</v>
      </c>
      <c r="B724" s="1">
        <v>45068</v>
      </c>
      <c r="C724" t="str">
        <f t="shared" si="22"/>
        <v>Monday</v>
      </c>
      <c r="D724" s="2">
        <v>5.4166666666666669E-2</v>
      </c>
      <c r="E724" t="str">
        <f t="shared" si="23"/>
        <v>afternoon to evening</v>
      </c>
      <c r="F724" s="7">
        <v>33</v>
      </c>
      <c r="G724" s="7">
        <f>VLOOKUP(Table2[[#This Row],[product_id]],Table3[#All],2,FALSE)</f>
        <v>18</v>
      </c>
      <c r="H724" s="7" t="b">
        <f>IF(Table2[[#This Row],[cost]]&gt;Table2[[#This Row],[revenue]],TRUE,FALSE)</f>
        <v>0</v>
      </c>
      <c r="I724" t="str">
        <f>VLOOKUP(Table2[[#This Row],[product_id]],Table3[#All],3,FALSE)</f>
        <v>Patty</v>
      </c>
      <c r="J724" t="str">
        <f>VLOOKUP(Table2[[#This Row],[product_id]],Table3[#All],5,FALSE)</f>
        <v>Memphis TN</v>
      </c>
    </row>
    <row r="725" spans="1:10" x14ac:dyDescent="0.2">
      <c r="A725" t="s">
        <v>269</v>
      </c>
      <c r="B725" s="1">
        <v>44733</v>
      </c>
      <c r="C725" t="str">
        <f t="shared" si="22"/>
        <v>Tuesday</v>
      </c>
      <c r="D725" s="2">
        <v>0.56944444444444442</v>
      </c>
      <c r="E725" t="str">
        <f t="shared" si="23"/>
        <v>morning to noon</v>
      </c>
      <c r="F725" s="7">
        <v>33</v>
      </c>
      <c r="G725" s="7">
        <f>VLOOKUP(Table2[[#This Row],[product_id]],Table3[#All],2,FALSE)</f>
        <v>18</v>
      </c>
      <c r="H725" s="7" t="b">
        <f>IF(Table2[[#This Row],[cost]]&gt;Table2[[#This Row],[revenue]],TRUE,FALSE)</f>
        <v>0</v>
      </c>
      <c r="I725" t="str">
        <f>VLOOKUP(Table2[[#This Row],[product_id]],Table3[#All],3,FALSE)</f>
        <v>Patty</v>
      </c>
      <c r="J725" t="str">
        <f>VLOOKUP(Table2[[#This Row],[product_id]],Table3[#All],5,FALSE)</f>
        <v>Memphis TN</v>
      </c>
    </row>
    <row r="726" spans="1:10" x14ac:dyDescent="0.2">
      <c r="A726" t="s">
        <v>269</v>
      </c>
      <c r="B726" s="1">
        <v>44404</v>
      </c>
      <c r="C726" t="str">
        <f t="shared" si="22"/>
        <v>Tuesday</v>
      </c>
      <c r="D726" s="2">
        <v>0.47916666666666669</v>
      </c>
      <c r="E726" t="str">
        <f t="shared" si="23"/>
        <v>morning to noon</v>
      </c>
      <c r="F726" s="7">
        <v>33</v>
      </c>
      <c r="G726" s="7">
        <f>VLOOKUP(Table2[[#This Row],[product_id]],Table3[#All],2,FALSE)</f>
        <v>18</v>
      </c>
      <c r="H726" s="7" t="b">
        <f>IF(Table2[[#This Row],[cost]]&gt;Table2[[#This Row],[revenue]],TRUE,FALSE)</f>
        <v>0</v>
      </c>
      <c r="I726" t="str">
        <f>VLOOKUP(Table2[[#This Row],[product_id]],Table3[#All],3,FALSE)</f>
        <v>Patty</v>
      </c>
      <c r="J726" t="str">
        <f>VLOOKUP(Table2[[#This Row],[product_id]],Table3[#All],5,FALSE)</f>
        <v>Memphis TN</v>
      </c>
    </row>
    <row r="727" spans="1:10" x14ac:dyDescent="0.2">
      <c r="A727" t="s">
        <v>269</v>
      </c>
      <c r="B727" s="1">
        <v>44978</v>
      </c>
      <c r="C727" t="str">
        <f t="shared" si="22"/>
        <v>Tuesday</v>
      </c>
      <c r="D727" s="2">
        <v>0.53611111111111109</v>
      </c>
      <c r="E727" t="str">
        <f t="shared" si="23"/>
        <v>midnight to dawn</v>
      </c>
      <c r="F727" s="7">
        <v>33</v>
      </c>
      <c r="G727" s="7">
        <f>VLOOKUP(Table2[[#This Row],[product_id]],Table3[#All],2,FALSE)</f>
        <v>18</v>
      </c>
      <c r="H727" s="7" t="b">
        <f>IF(Table2[[#This Row],[cost]]&gt;Table2[[#This Row],[revenue]],TRUE,FALSE)</f>
        <v>0</v>
      </c>
      <c r="I727" t="str">
        <f>VLOOKUP(Table2[[#This Row],[product_id]],Table3[#All],3,FALSE)</f>
        <v>Patty</v>
      </c>
      <c r="J727" t="str">
        <f>VLOOKUP(Table2[[#This Row],[product_id]],Table3[#All],5,FALSE)</f>
        <v>Memphis TN</v>
      </c>
    </row>
    <row r="728" spans="1:10" x14ac:dyDescent="0.2">
      <c r="A728" t="s">
        <v>270</v>
      </c>
      <c r="B728" s="1">
        <v>44134</v>
      </c>
      <c r="C728" t="str">
        <f t="shared" si="22"/>
        <v>Friday</v>
      </c>
      <c r="D728" s="2">
        <v>0.13472222222222222</v>
      </c>
      <c r="E728" t="str">
        <f t="shared" si="23"/>
        <v>afternoon to evening</v>
      </c>
      <c r="F728" s="7">
        <v>29</v>
      </c>
      <c r="G728" s="7">
        <f>VLOOKUP(Table2[[#This Row],[product_id]],Table3[#All],2,FALSE)</f>
        <v>16</v>
      </c>
      <c r="H728" s="7" t="b">
        <f>IF(Table2[[#This Row],[cost]]&gt;Table2[[#This Row],[revenue]],TRUE,FALSE)</f>
        <v>0</v>
      </c>
      <c r="I728" t="str">
        <f>VLOOKUP(Table2[[#This Row],[product_id]],Table3[#All],3,FALSE)</f>
        <v>Woman Within</v>
      </c>
      <c r="J728" t="str">
        <f>VLOOKUP(Table2[[#This Row],[product_id]],Table3[#All],5,FALSE)</f>
        <v>New Orleans LA</v>
      </c>
    </row>
    <row r="729" spans="1:10" x14ac:dyDescent="0.2">
      <c r="A729" t="s">
        <v>270</v>
      </c>
      <c r="B729" s="1">
        <v>43991</v>
      </c>
      <c r="C729" t="str">
        <f t="shared" si="22"/>
        <v>Tuesday</v>
      </c>
      <c r="D729" s="2">
        <v>0.63402777777777775</v>
      </c>
      <c r="E729" t="str">
        <f t="shared" si="23"/>
        <v>morning to noon</v>
      </c>
      <c r="F729" s="7">
        <v>29</v>
      </c>
      <c r="G729" s="7">
        <f>VLOOKUP(Table2[[#This Row],[product_id]],Table3[#All],2,FALSE)</f>
        <v>16</v>
      </c>
      <c r="H729" s="7" t="b">
        <f>IF(Table2[[#This Row],[cost]]&gt;Table2[[#This Row],[revenue]],TRUE,FALSE)</f>
        <v>0</v>
      </c>
      <c r="I729" t="str">
        <f>VLOOKUP(Table2[[#This Row],[product_id]],Table3[#All],3,FALSE)</f>
        <v>Woman Within</v>
      </c>
      <c r="J729" t="str">
        <f>VLOOKUP(Table2[[#This Row],[product_id]],Table3[#All],5,FALSE)</f>
        <v>New Orleans LA</v>
      </c>
    </row>
    <row r="730" spans="1:10" x14ac:dyDescent="0.2">
      <c r="A730" t="s">
        <v>270</v>
      </c>
      <c r="B730" s="1">
        <v>43990</v>
      </c>
      <c r="C730" t="str">
        <f t="shared" si="22"/>
        <v>Monday</v>
      </c>
      <c r="D730" s="2">
        <v>0.44166666666666665</v>
      </c>
      <c r="E730" t="str">
        <f t="shared" si="23"/>
        <v>night to midnight</v>
      </c>
      <c r="F730" s="7">
        <v>29</v>
      </c>
      <c r="G730" s="7">
        <f>VLOOKUP(Table2[[#This Row],[product_id]],Table3[#All],2,FALSE)</f>
        <v>16</v>
      </c>
      <c r="H730" s="7" t="b">
        <f>IF(Table2[[#This Row],[cost]]&gt;Table2[[#This Row],[revenue]],TRUE,FALSE)</f>
        <v>0</v>
      </c>
      <c r="I730" t="str">
        <f>VLOOKUP(Table2[[#This Row],[product_id]],Table3[#All],3,FALSE)</f>
        <v>Woman Within</v>
      </c>
      <c r="J730" t="str">
        <f>VLOOKUP(Table2[[#This Row],[product_id]],Table3[#All],5,FALSE)</f>
        <v>New Orleans LA</v>
      </c>
    </row>
    <row r="731" spans="1:10" x14ac:dyDescent="0.2">
      <c r="A731" t="s">
        <v>270</v>
      </c>
      <c r="B731" s="1">
        <v>44568</v>
      </c>
      <c r="C731" t="str">
        <f t="shared" si="22"/>
        <v>Friday</v>
      </c>
      <c r="D731" s="2">
        <v>0.95347222222222217</v>
      </c>
      <c r="E731" t="str">
        <f t="shared" si="23"/>
        <v>morning to noon</v>
      </c>
      <c r="F731" s="7">
        <v>29</v>
      </c>
      <c r="G731" s="7">
        <f>VLOOKUP(Table2[[#This Row],[product_id]],Table3[#All],2,FALSE)</f>
        <v>16</v>
      </c>
      <c r="H731" s="7" t="b">
        <f>IF(Table2[[#This Row],[cost]]&gt;Table2[[#This Row],[revenue]],TRUE,FALSE)</f>
        <v>0</v>
      </c>
      <c r="I731" t="str">
        <f>VLOOKUP(Table2[[#This Row],[product_id]],Table3[#All],3,FALSE)</f>
        <v>Woman Within</v>
      </c>
      <c r="J731" t="str">
        <f>VLOOKUP(Table2[[#This Row],[product_id]],Table3[#All],5,FALSE)</f>
        <v>New Orleans LA</v>
      </c>
    </row>
    <row r="732" spans="1:10" x14ac:dyDescent="0.2">
      <c r="A732" t="s">
        <v>270</v>
      </c>
      <c r="B732" s="1">
        <v>43942</v>
      </c>
      <c r="C732" t="str">
        <f t="shared" si="22"/>
        <v>Tuesday</v>
      </c>
      <c r="D732" s="2">
        <v>0.53680555555555554</v>
      </c>
      <c r="E732" t="str">
        <f t="shared" si="23"/>
        <v>morning to noon</v>
      </c>
      <c r="F732" s="7">
        <v>29</v>
      </c>
      <c r="G732" s="7">
        <f>VLOOKUP(Table2[[#This Row],[product_id]],Table3[#All],2,FALSE)</f>
        <v>16</v>
      </c>
      <c r="H732" s="7" t="b">
        <f>IF(Table2[[#This Row],[cost]]&gt;Table2[[#This Row],[revenue]],TRUE,FALSE)</f>
        <v>0</v>
      </c>
      <c r="I732" t="str">
        <f>VLOOKUP(Table2[[#This Row],[product_id]],Table3[#All],3,FALSE)</f>
        <v>Woman Within</v>
      </c>
      <c r="J732" t="str">
        <f>VLOOKUP(Table2[[#This Row],[product_id]],Table3[#All],5,FALSE)</f>
        <v>New Orleans LA</v>
      </c>
    </row>
    <row r="733" spans="1:10" x14ac:dyDescent="0.2">
      <c r="A733" t="s">
        <v>270</v>
      </c>
      <c r="B733" s="1">
        <v>44716</v>
      </c>
      <c r="C733" t="str">
        <f t="shared" si="22"/>
        <v>Saturday</v>
      </c>
      <c r="D733" s="2">
        <v>0.39305555555555555</v>
      </c>
      <c r="E733" t="str">
        <f t="shared" si="23"/>
        <v>morning to noon</v>
      </c>
      <c r="F733" s="7">
        <v>29</v>
      </c>
      <c r="G733" s="7">
        <f>VLOOKUP(Table2[[#This Row],[product_id]],Table3[#All],2,FALSE)</f>
        <v>16</v>
      </c>
      <c r="H733" s="7" t="b">
        <f>IF(Table2[[#This Row],[cost]]&gt;Table2[[#This Row],[revenue]],TRUE,FALSE)</f>
        <v>0</v>
      </c>
      <c r="I733" t="str">
        <f>VLOOKUP(Table2[[#This Row],[product_id]],Table3[#All],3,FALSE)</f>
        <v>Woman Within</v>
      </c>
      <c r="J733" t="str">
        <f>VLOOKUP(Table2[[#This Row],[product_id]],Table3[#All],5,FALSE)</f>
        <v>New Orleans LA</v>
      </c>
    </row>
    <row r="734" spans="1:10" x14ac:dyDescent="0.2">
      <c r="A734" t="s">
        <v>271</v>
      </c>
      <c r="B734" s="1">
        <v>44395</v>
      </c>
      <c r="C734" t="str">
        <f t="shared" si="22"/>
        <v>Sunday</v>
      </c>
      <c r="D734" s="2">
        <v>0.48541666666666666</v>
      </c>
      <c r="E734" t="str">
        <f t="shared" si="23"/>
        <v>midnight to dawn</v>
      </c>
      <c r="F734" s="7">
        <v>12</v>
      </c>
      <c r="G734" s="7">
        <f>VLOOKUP(Table2[[#This Row],[product_id]],Table3[#All],2,FALSE)</f>
        <v>67</v>
      </c>
      <c r="H734" s="7" t="b">
        <f>IF(Table2[[#This Row],[cost]]&gt;Table2[[#This Row],[revenue]],TRUE,FALSE)</f>
        <v>1</v>
      </c>
      <c r="I734" t="str">
        <f>VLOOKUP(Table2[[#This Row],[product_id]],Table3[#All],3,FALSE)</f>
        <v>Allegra K</v>
      </c>
      <c r="J734" t="str">
        <f>VLOOKUP(Table2[[#This Row],[product_id]],Table3[#All],5,FALSE)</f>
        <v>Charleston SC</v>
      </c>
    </row>
    <row r="735" spans="1:10" x14ac:dyDescent="0.2">
      <c r="A735" t="s">
        <v>271</v>
      </c>
      <c r="B735" s="1">
        <v>44551</v>
      </c>
      <c r="C735" t="str">
        <f t="shared" si="22"/>
        <v>Tuesday</v>
      </c>
      <c r="D735" s="2">
        <v>6.1805555555555558E-2</v>
      </c>
      <c r="E735" t="str">
        <f t="shared" si="23"/>
        <v>morning to noon</v>
      </c>
      <c r="F735" s="7">
        <v>12</v>
      </c>
      <c r="G735" s="7">
        <f>VLOOKUP(Table2[[#This Row],[product_id]],Table3[#All],2,FALSE)</f>
        <v>67</v>
      </c>
      <c r="H735" s="7" t="b">
        <f>IF(Table2[[#This Row],[cost]]&gt;Table2[[#This Row],[revenue]],TRUE,FALSE)</f>
        <v>1</v>
      </c>
      <c r="I735" t="str">
        <f>VLOOKUP(Table2[[#This Row],[product_id]],Table3[#All],3,FALSE)</f>
        <v>Allegra K</v>
      </c>
      <c r="J735" t="str">
        <f>VLOOKUP(Table2[[#This Row],[product_id]],Table3[#All],5,FALSE)</f>
        <v>Charleston SC</v>
      </c>
    </row>
    <row r="736" spans="1:10" x14ac:dyDescent="0.2">
      <c r="A736" t="s">
        <v>271</v>
      </c>
      <c r="B736" s="1">
        <v>45047</v>
      </c>
      <c r="C736" t="str">
        <f t="shared" si="22"/>
        <v>Monday</v>
      </c>
      <c r="D736" s="2">
        <v>0.45555555555555555</v>
      </c>
      <c r="E736" t="str">
        <f t="shared" si="23"/>
        <v>midnight to dawn</v>
      </c>
      <c r="F736" s="7">
        <v>12</v>
      </c>
      <c r="G736" s="7">
        <f>VLOOKUP(Table2[[#This Row],[product_id]],Table3[#All],2,FALSE)</f>
        <v>67</v>
      </c>
      <c r="H736" s="7" t="b">
        <f>IF(Table2[[#This Row],[cost]]&gt;Table2[[#This Row],[revenue]],TRUE,FALSE)</f>
        <v>1</v>
      </c>
      <c r="I736" t="str">
        <f>VLOOKUP(Table2[[#This Row],[product_id]],Table3[#All],3,FALSE)</f>
        <v>Allegra K</v>
      </c>
      <c r="J736" t="str">
        <f>VLOOKUP(Table2[[#This Row],[product_id]],Table3[#All],5,FALSE)</f>
        <v>Charleston SC</v>
      </c>
    </row>
    <row r="737" spans="1:10" x14ac:dyDescent="0.2">
      <c r="A737" t="s">
        <v>271</v>
      </c>
      <c r="B737" s="1">
        <v>44349</v>
      </c>
      <c r="C737" t="str">
        <f t="shared" si="22"/>
        <v>Wednesday</v>
      </c>
      <c r="D737" s="2">
        <v>0.22083333333333333</v>
      </c>
      <c r="E737" t="str">
        <f t="shared" si="23"/>
        <v>night to midnight</v>
      </c>
      <c r="F737" s="7">
        <v>12</v>
      </c>
      <c r="G737" s="7">
        <f>VLOOKUP(Table2[[#This Row],[product_id]],Table3[#All],2,FALSE)</f>
        <v>67</v>
      </c>
      <c r="H737" s="7" t="b">
        <f>IF(Table2[[#This Row],[cost]]&gt;Table2[[#This Row],[revenue]],TRUE,FALSE)</f>
        <v>1</v>
      </c>
      <c r="I737" t="str">
        <f>VLOOKUP(Table2[[#This Row],[product_id]],Table3[#All],3,FALSE)</f>
        <v>Allegra K</v>
      </c>
      <c r="J737" t="str">
        <f>VLOOKUP(Table2[[#This Row],[product_id]],Table3[#All],5,FALSE)</f>
        <v>Charleston SC</v>
      </c>
    </row>
    <row r="738" spans="1:10" x14ac:dyDescent="0.2">
      <c r="A738" t="s">
        <v>271</v>
      </c>
      <c r="B738" s="1">
        <v>44634</v>
      </c>
      <c r="C738" t="str">
        <f t="shared" si="22"/>
        <v>Monday</v>
      </c>
      <c r="D738" s="2">
        <v>0.99097222222222225</v>
      </c>
      <c r="E738" t="str">
        <f t="shared" si="23"/>
        <v>morning to noon</v>
      </c>
      <c r="F738" s="7">
        <v>12</v>
      </c>
      <c r="G738" s="7">
        <f>VLOOKUP(Table2[[#This Row],[product_id]],Table3[#All],2,FALSE)</f>
        <v>67</v>
      </c>
      <c r="H738" s="7" t="b">
        <f>IF(Table2[[#This Row],[cost]]&gt;Table2[[#This Row],[revenue]],TRUE,FALSE)</f>
        <v>1</v>
      </c>
      <c r="I738" t="str">
        <f>VLOOKUP(Table2[[#This Row],[product_id]],Table3[#All],3,FALSE)</f>
        <v>Allegra K</v>
      </c>
      <c r="J738" t="str">
        <f>VLOOKUP(Table2[[#This Row],[product_id]],Table3[#All],5,FALSE)</f>
        <v>Charleston SC</v>
      </c>
    </row>
    <row r="739" spans="1:10" x14ac:dyDescent="0.2">
      <c r="A739" t="s">
        <v>272</v>
      </c>
      <c r="B739" s="1">
        <v>44650</v>
      </c>
      <c r="C739" t="str">
        <f t="shared" si="22"/>
        <v>Wednesday</v>
      </c>
      <c r="D739" s="2">
        <v>0.42638888888888887</v>
      </c>
      <c r="E739" t="str">
        <f t="shared" si="23"/>
        <v>morning to noon</v>
      </c>
      <c r="F739" s="7">
        <v>17</v>
      </c>
      <c r="G739" s="7">
        <f>VLOOKUP(Table2[[#This Row],[product_id]],Table3[#All],2,FALSE)</f>
        <v>10</v>
      </c>
      <c r="H739" s="7" t="b">
        <f>IF(Table2[[#This Row],[cost]]&gt;Table2[[#This Row],[revenue]],TRUE,FALSE)</f>
        <v>0</v>
      </c>
      <c r="I739" t="str">
        <f>VLOOKUP(Table2[[#This Row],[product_id]],Table3[#All],3,FALSE)</f>
        <v>Roxy</v>
      </c>
      <c r="J739" t="str">
        <f>VLOOKUP(Table2[[#This Row],[product_id]],Table3[#All],5,FALSE)</f>
        <v>Chicago IL</v>
      </c>
    </row>
    <row r="740" spans="1:10" x14ac:dyDescent="0.2">
      <c r="A740" t="s">
        <v>272</v>
      </c>
      <c r="B740" s="1">
        <v>45107</v>
      </c>
      <c r="C740" t="str">
        <f t="shared" si="22"/>
        <v>Friday</v>
      </c>
      <c r="D740" s="2">
        <v>0.32361111111111113</v>
      </c>
      <c r="E740" t="str">
        <f t="shared" si="23"/>
        <v>midnight to dawn</v>
      </c>
      <c r="F740" s="7">
        <v>17</v>
      </c>
      <c r="G740" s="7">
        <f>VLOOKUP(Table2[[#This Row],[product_id]],Table3[#All],2,FALSE)</f>
        <v>10</v>
      </c>
      <c r="H740" s="7" t="b">
        <f>IF(Table2[[#This Row],[cost]]&gt;Table2[[#This Row],[revenue]],TRUE,FALSE)</f>
        <v>0</v>
      </c>
      <c r="I740" t="str">
        <f>VLOOKUP(Table2[[#This Row],[product_id]],Table3[#All],3,FALSE)</f>
        <v>Roxy</v>
      </c>
      <c r="J740" t="str">
        <f>VLOOKUP(Table2[[#This Row],[product_id]],Table3[#All],5,FALSE)</f>
        <v>Chicago IL</v>
      </c>
    </row>
    <row r="741" spans="1:10" x14ac:dyDescent="0.2">
      <c r="A741" t="s">
        <v>272</v>
      </c>
      <c r="B741" s="1">
        <v>44889</v>
      </c>
      <c r="C741" t="str">
        <f t="shared" si="22"/>
        <v>Thursday</v>
      </c>
      <c r="D741" s="2">
        <v>0.24374999999999999</v>
      </c>
      <c r="E741" t="str">
        <f t="shared" si="23"/>
        <v>afternoon to evening</v>
      </c>
      <c r="F741" s="7">
        <v>17</v>
      </c>
      <c r="G741" s="7">
        <f>VLOOKUP(Table2[[#This Row],[product_id]],Table3[#All],2,FALSE)</f>
        <v>10</v>
      </c>
      <c r="H741" s="7" t="b">
        <f>IF(Table2[[#This Row],[cost]]&gt;Table2[[#This Row],[revenue]],TRUE,FALSE)</f>
        <v>0</v>
      </c>
      <c r="I741" t="str">
        <f>VLOOKUP(Table2[[#This Row],[product_id]],Table3[#All],3,FALSE)</f>
        <v>Roxy</v>
      </c>
      <c r="J741" t="str">
        <f>VLOOKUP(Table2[[#This Row],[product_id]],Table3[#All],5,FALSE)</f>
        <v>Chicago IL</v>
      </c>
    </row>
    <row r="742" spans="1:10" x14ac:dyDescent="0.2">
      <c r="A742" t="s">
        <v>272</v>
      </c>
      <c r="B742" s="1">
        <v>44930</v>
      </c>
      <c r="C742" t="str">
        <f t="shared" si="22"/>
        <v>Wednesday</v>
      </c>
      <c r="D742" s="2">
        <v>0.66041666666666665</v>
      </c>
      <c r="E742" t="str">
        <f t="shared" si="23"/>
        <v>midnight to dawn</v>
      </c>
      <c r="F742" s="7">
        <v>17</v>
      </c>
      <c r="G742" s="7">
        <f>VLOOKUP(Table2[[#This Row],[product_id]],Table3[#All],2,FALSE)</f>
        <v>10</v>
      </c>
      <c r="H742" s="7" t="b">
        <f>IF(Table2[[#This Row],[cost]]&gt;Table2[[#This Row],[revenue]],TRUE,FALSE)</f>
        <v>0</v>
      </c>
      <c r="I742" t="str">
        <f>VLOOKUP(Table2[[#This Row],[product_id]],Table3[#All],3,FALSE)</f>
        <v>Roxy</v>
      </c>
      <c r="J742" t="str">
        <f>VLOOKUP(Table2[[#This Row],[product_id]],Table3[#All],5,FALSE)</f>
        <v>Chicago IL</v>
      </c>
    </row>
    <row r="743" spans="1:10" x14ac:dyDescent="0.2">
      <c r="A743" t="s">
        <v>272</v>
      </c>
      <c r="B743" s="1">
        <v>44810</v>
      </c>
      <c r="C743" t="str">
        <f t="shared" si="22"/>
        <v>Tuesday</v>
      </c>
      <c r="D743" s="2">
        <v>2.6388888888888889E-2</v>
      </c>
      <c r="E743" t="str">
        <f t="shared" si="23"/>
        <v>afternoon to evening</v>
      </c>
      <c r="F743" s="7">
        <v>17</v>
      </c>
      <c r="G743" s="7">
        <f>VLOOKUP(Table2[[#This Row],[product_id]],Table3[#All],2,FALSE)</f>
        <v>10</v>
      </c>
      <c r="H743" s="7" t="b">
        <f>IF(Table2[[#This Row],[cost]]&gt;Table2[[#This Row],[revenue]],TRUE,FALSE)</f>
        <v>0</v>
      </c>
      <c r="I743" t="str">
        <f>VLOOKUP(Table2[[#This Row],[product_id]],Table3[#All],3,FALSE)</f>
        <v>Roxy</v>
      </c>
      <c r="J743" t="str">
        <f>VLOOKUP(Table2[[#This Row],[product_id]],Table3[#All],5,FALSE)</f>
        <v>Chicago IL</v>
      </c>
    </row>
    <row r="744" spans="1:10" x14ac:dyDescent="0.2">
      <c r="A744" t="s">
        <v>273</v>
      </c>
      <c r="B744" s="1">
        <v>45101</v>
      </c>
      <c r="C744" t="str">
        <f t="shared" si="22"/>
        <v>Saturday</v>
      </c>
      <c r="D744" s="2">
        <v>0.64930555555555558</v>
      </c>
      <c r="E744" t="str">
        <f t="shared" si="23"/>
        <v>midnight to dawn</v>
      </c>
      <c r="F744" s="7">
        <v>30</v>
      </c>
      <c r="G744" s="7">
        <f>VLOOKUP(Table2[[#This Row],[product_id]],Table3[#All],2,FALSE)</f>
        <v>15</v>
      </c>
      <c r="H744" s="7" t="b">
        <f>IF(Table2[[#This Row],[cost]]&gt;Table2[[#This Row],[revenue]],TRUE,FALSE)</f>
        <v>0</v>
      </c>
      <c r="I744" t="str">
        <f>VLOOKUP(Table2[[#This Row],[product_id]],Table3[#All],3,FALSE)</f>
        <v>ASICS</v>
      </c>
      <c r="J744" t="str">
        <f>VLOOKUP(Table2[[#This Row],[product_id]],Table3[#All],5,FALSE)</f>
        <v>Memphis TN</v>
      </c>
    </row>
    <row r="745" spans="1:10" x14ac:dyDescent="0.2">
      <c r="A745" t="s">
        <v>273</v>
      </c>
      <c r="B745" s="1">
        <v>44907</v>
      </c>
      <c r="C745" t="str">
        <f t="shared" si="22"/>
        <v>Monday</v>
      </c>
      <c r="D745" s="2">
        <v>0.14583333333333334</v>
      </c>
      <c r="E745" t="str">
        <f t="shared" si="23"/>
        <v>night to midnight</v>
      </c>
      <c r="F745" s="7">
        <v>30</v>
      </c>
      <c r="G745" s="7">
        <f>VLOOKUP(Table2[[#This Row],[product_id]],Table3[#All],2,FALSE)</f>
        <v>15</v>
      </c>
      <c r="H745" s="7" t="b">
        <f>IF(Table2[[#This Row],[cost]]&gt;Table2[[#This Row],[revenue]],TRUE,FALSE)</f>
        <v>0</v>
      </c>
      <c r="I745" t="str">
        <f>VLOOKUP(Table2[[#This Row],[product_id]],Table3[#All],3,FALSE)</f>
        <v>ASICS</v>
      </c>
      <c r="J745" t="str">
        <f>VLOOKUP(Table2[[#This Row],[product_id]],Table3[#All],5,FALSE)</f>
        <v>Memphis TN</v>
      </c>
    </row>
    <row r="746" spans="1:10" x14ac:dyDescent="0.2">
      <c r="A746" t="s">
        <v>273</v>
      </c>
      <c r="B746" s="1">
        <v>45059</v>
      </c>
      <c r="C746" t="str">
        <f t="shared" si="22"/>
        <v>Saturday</v>
      </c>
      <c r="D746" s="2">
        <v>0.91875000000000007</v>
      </c>
      <c r="E746" t="str">
        <f t="shared" si="23"/>
        <v>morning to noon</v>
      </c>
      <c r="F746" s="7">
        <v>30</v>
      </c>
      <c r="G746" s="7">
        <f>VLOOKUP(Table2[[#This Row],[product_id]],Table3[#All],2,FALSE)</f>
        <v>15</v>
      </c>
      <c r="H746" s="7" t="b">
        <f>IF(Table2[[#This Row],[cost]]&gt;Table2[[#This Row],[revenue]],TRUE,FALSE)</f>
        <v>0</v>
      </c>
      <c r="I746" t="str">
        <f>VLOOKUP(Table2[[#This Row],[product_id]],Table3[#All],3,FALSE)</f>
        <v>ASICS</v>
      </c>
      <c r="J746" t="str">
        <f>VLOOKUP(Table2[[#This Row],[product_id]],Table3[#All],5,FALSE)</f>
        <v>Memphis TN</v>
      </c>
    </row>
    <row r="747" spans="1:10" x14ac:dyDescent="0.2">
      <c r="A747" t="s">
        <v>273</v>
      </c>
      <c r="B747" s="1">
        <v>44597</v>
      </c>
      <c r="C747" t="str">
        <f t="shared" si="22"/>
        <v>Saturday</v>
      </c>
      <c r="D747" s="2">
        <v>0.51388888888888895</v>
      </c>
      <c r="E747" t="str">
        <f t="shared" si="23"/>
        <v>morning to noon</v>
      </c>
      <c r="F747" s="7">
        <v>30</v>
      </c>
      <c r="G747" s="7">
        <f>VLOOKUP(Table2[[#This Row],[product_id]],Table3[#All],2,FALSE)</f>
        <v>15</v>
      </c>
      <c r="H747" s="7" t="b">
        <f>IF(Table2[[#This Row],[cost]]&gt;Table2[[#This Row],[revenue]],TRUE,FALSE)</f>
        <v>0</v>
      </c>
      <c r="I747" t="str">
        <f>VLOOKUP(Table2[[#This Row],[product_id]],Table3[#All],3,FALSE)</f>
        <v>ASICS</v>
      </c>
      <c r="J747" t="str">
        <f>VLOOKUP(Table2[[#This Row],[product_id]],Table3[#All],5,FALSE)</f>
        <v>Memphis TN</v>
      </c>
    </row>
    <row r="748" spans="1:10" x14ac:dyDescent="0.2">
      <c r="A748" t="s">
        <v>273</v>
      </c>
      <c r="B748" s="1">
        <v>45107</v>
      </c>
      <c r="C748" t="str">
        <f t="shared" si="22"/>
        <v>Friday</v>
      </c>
      <c r="D748" s="2">
        <v>0.31736111111111115</v>
      </c>
      <c r="E748" t="str">
        <f t="shared" si="23"/>
        <v>afternoon to evening</v>
      </c>
      <c r="F748" s="7">
        <v>30</v>
      </c>
      <c r="G748" s="7">
        <f>VLOOKUP(Table2[[#This Row],[product_id]],Table3[#All],2,FALSE)</f>
        <v>15</v>
      </c>
      <c r="H748" s="7" t="b">
        <f>IF(Table2[[#This Row],[cost]]&gt;Table2[[#This Row],[revenue]],TRUE,FALSE)</f>
        <v>0</v>
      </c>
      <c r="I748" t="str">
        <f>VLOOKUP(Table2[[#This Row],[product_id]],Table3[#All],3,FALSE)</f>
        <v>ASICS</v>
      </c>
      <c r="J748" t="str">
        <f>VLOOKUP(Table2[[#This Row],[product_id]],Table3[#All],5,FALSE)</f>
        <v>Memphis TN</v>
      </c>
    </row>
    <row r="749" spans="1:10" x14ac:dyDescent="0.2">
      <c r="A749" t="s">
        <v>273</v>
      </c>
      <c r="B749" s="1">
        <v>45102</v>
      </c>
      <c r="C749" t="str">
        <f t="shared" si="22"/>
        <v>Sunday</v>
      </c>
      <c r="D749" s="2">
        <v>0.65625</v>
      </c>
      <c r="E749" t="str">
        <f t="shared" si="23"/>
        <v>night to midnight</v>
      </c>
      <c r="F749" s="7">
        <v>30</v>
      </c>
      <c r="G749" s="7">
        <f>VLOOKUP(Table2[[#This Row],[product_id]],Table3[#All],2,FALSE)</f>
        <v>15</v>
      </c>
      <c r="H749" s="7" t="b">
        <f>IF(Table2[[#This Row],[cost]]&gt;Table2[[#This Row],[revenue]],TRUE,FALSE)</f>
        <v>0</v>
      </c>
      <c r="I749" t="str">
        <f>VLOOKUP(Table2[[#This Row],[product_id]],Table3[#All],3,FALSE)</f>
        <v>ASICS</v>
      </c>
      <c r="J749" t="str">
        <f>VLOOKUP(Table2[[#This Row],[product_id]],Table3[#All],5,FALSE)</f>
        <v>Memphis TN</v>
      </c>
    </row>
    <row r="750" spans="1:10" x14ac:dyDescent="0.2">
      <c r="A750" t="s">
        <v>273</v>
      </c>
      <c r="B750" s="1">
        <v>44957</v>
      </c>
      <c r="C750" t="str">
        <f t="shared" si="22"/>
        <v>Tuesday</v>
      </c>
      <c r="D750" s="2">
        <v>0.98888888888888893</v>
      </c>
      <c r="E750" t="str">
        <f t="shared" si="23"/>
        <v>morning to noon</v>
      </c>
      <c r="F750" s="7">
        <v>30</v>
      </c>
      <c r="G750" s="7">
        <f>VLOOKUP(Table2[[#This Row],[product_id]],Table3[#All],2,FALSE)</f>
        <v>15</v>
      </c>
      <c r="H750" s="7" t="b">
        <f>IF(Table2[[#This Row],[cost]]&gt;Table2[[#This Row],[revenue]],TRUE,FALSE)</f>
        <v>0</v>
      </c>
      <c r="I750" t="str">
        <f>VLOOKUP(Table2[[#This Row],[product_id]],Table3[#All],3,FALSE)</f>
        <v>ASICS</v>
      </c>
      <c r="J750" t="str">
        <f>VLOOKUP(Table2[[#This Row],[product_id]],Table3[#All],5,FALSE)</f>
        <v>Memphis TN</v>
      </c>
    </row>
    <row r="751" spans="1:10" x14ac:dyDescent="0.2">
      <c r="A751" t="s">
        <v>274</v>
      </c>
      <c r="B751" s="1">
        <v>43565</v>
      </c>
      <c r="C751" t="str">
        <f t="shared" si="22"/>
        <v>Wednesday</v>
      </c>
      <c r="D751" s="2">
        <v>0.33263888888888887</v>
      </c>
      <c r="E751" t="str">
        <f t="shared" si="23"/>
        <v>afternoon to evening</v>
      </c>
      <c r="F751" s="7">
        <v>50</v>
      </c>
      <c r="G751" s="7">
        <f>VLOOKUP(Table2[[#This Row],[product_id]],Table3[#All],2,FALSE)</f>
        <v>25</v>
      </c>
      <c r="H751" s="7" t="b">
        <f>IF(Table2[[#This Row],[cost]]&gt;Table2[[#This Row],[revenue]],TRUE,FALSE)</f>
        <v>0</v>
      </c>
      <c r="I751" t="str">
        <f>VLOOKUP(Table2[[#This Row],[product_id]],Table3[#All],3,FALSE)</f>
        <v>Columbia</v>
      </c>
      <c r="J751" t="str">
        <f>VLOOKUP(Table2[[#This Row],[product_id]],Table3[#All],5,FALSE)</f>
        <v>Port Authority of New York/New Jersey NY/NJ</v>
      </c>
    </row>
    <row r="752" spans="1:10" x14ac:dyDescent="0.2">
      <c r="A752" t="s">
        <v>274</v>
      </c>
      <c r="B752" s="1">
        <v>44968</v>
      </c>
      <c r="C752" t="str">
        <f t="shared" si="22"/>
        <v>Saturday</v>
      </c>
      <c r="D752" s="2">
        <v>0.78611111111111109</v>
      </c>
      <c r="E752" t="str">
        <f t="shared" si="23"/>
        <v>morning to noon</v>
      </c>
      <c r="F752" s="7">
        <v>50</v>
      </c>
      <c r="G752" s="7">
        <f>VLOOKUP(Table2[[#This Row],[product_id]],Table3[#All],2,FALSE)</f>
        <v>25</v>
      </c>
      <c r="H752" s="7" t="b">
        <f>IF(Table2[[#This Row],[cost]]&gt;Table2[[#This Row],[revenue]],TRUE,FALSE)</f>
        <v>0</v>
      </c>
      <c r="I752" t="str">
        <f>VLOOKUP(Table2[[#This Row],[product_id]],Table3[#All],3,FALSE)</f>
        <v>Columbia</v>
      </c>
      <c r="J752" t="str">
        <f>VLOOKUP(Table2[[#This Row],[product_id]],Table3[#All],5,FALSE)</f>
        <v>Port Authority of New York/New Jersey NY/NJ</v>
      </c>
    </row>
    <row r="753" spans="1:10" x14ac:dyDescent="0.2">
      <c r="A753" t="s">
        <v>274</v>
      </c>
      <c r="B753" s="1">
        <v>44293</v>
      </c>
      <c r="C753" t="str">
        <f t="shared" si="22"/>
        <v>Wednesday</v>
      </c>
      <c r="D753" s="2">
        <v>0.29375000000000001</v>
      </c>
      <c r="E753" t="str">
        <f t="shared" si="23"/>
        <v>midnight to dawn</v>
      </c>
      <c r="F753" s="7">
        <v>50</v>
      </c>
      <c r="G753" s="7">
        <f>VLOOKUP(Table2[[#This Row],[product_id]],Table3[#All],2,FALSE)</f>
        <v>25</v>
      </c>
      <c r="H753" s="7" t="b">
        <f>IF(Table2[[#This Row],[cost]]&gt;Table2[[#This Row],[revenue]],TRUE,FALSE)</f>
        <v>0</v>
      </c>
      <c r="I753" t="str">
        <f>VLOOKUP(Table2[[#This Row],[product_id]],Table3[#All],3,FALSE)</f>
        <v>Columbia</v>
      </c>
      <c r="J753" t="str">
        <f>VLOOKUP(Table2[[#This Row],[product_id]],Table3[#All],5,FALSE)</f>
        <v>Port Authority of New York/New Jersey NY/NJ</v>
      </c>
    </row>
    <row r="754" spans="1:10" x14ac:dyDescent="0.2">
      <c r="A754" t="s">
        <v>274</v>
      </c>
      <c r="B754" s="1">
        <v>45067</v>
      </c>
      <c r="C754" t="str">
        <f t="shared" si="22"/>
        <v>Sunday</v>
      </c>
      <c r="D754" s="2">
        <v>0.21666666666666667</v>
      </c>
      <c r="E754" t="str">
        <f t="shared" si="23"/>
        <v>morning to noon</v>
      </c>
      <c r="F754" s="7">
        <v>50</v>
      </c>
      <c r="G754" s="7">
        <f>VLOOKUP(Table2[[#This Row],[product_id]],Table3[#All],2,FALSE)</f>
        <v>25</v>
      </c>
      <c r="H754" s="7" t="b">
        <f>IF(Table2[[#This Row],[cost]]&gt;Table2[[#This Row],[revenue]],TRUE,FALSE)</f>
        <v>0</v>
      </c>
      <c r="I754" t="str">
        <f>VLOOKUP(Table2[[#This Row],[product_id]],Table3[#All],3,FALSE)</f>
        <v>Columbia</v>
      </c>
      <c r="J754" t="str">
        <f>VLOOKUP(Table2[[#This Row],[product_id]],Table3[#All],5,FALSE)</f>
        <v>Port Authority of New York/New Jersey NY/NJ</v>
      </c>
    </row>
    <row r="755" spans="1:10" x14ac:dyDescent="0.2">
      <c r="A755" t="s">
        <v>274</v>
      </c>
      <c r="B755" s="1">
        <v>44804</v>
      </c>
      <c r="C755" t="str">
        <f t="shared" si="22"/>
        <v>Wednesday</v>
      </c>
      <c r="D755" s="2">
        <v>0.5180555555555556</v>
      </c>
      <c r="E755" t="str">
        <f t="shared" si="23"/>
        <v>afternoon to evening</v>
      </c>
      <c r="F755" s="7">
        <v>50</v>
      </c>
      <c r="G755" s="7">
        <f>VLOOKUP(Table2[[#This Row],[product_id]],Table3[#All],2,FALSE)</f>
        <v>25</v>
      </c>
      <c r="H755" s="7" t="b">
        <f>IF(Table2[[#This Row],[cost]]&gt;Table2[[#This Row],[revenue]],TRUE,FALSE)</f>
        <v>0</v>
      </c>
      <c r="I755" t="str">
        <f>VLOOKUP(Table2[[#This Row],[product_id]],Table3[#All],3,FALSE)</f>
        <v>Columbia</v>
      </c>
      <c r="J755" t="str">
        <f>VLOOKUP(Table2[[#This Row],[product_id]],Table3[#All],5,FALSE)</f>
        <v>Port Authority of New York/New Jersey NY/NJ</v>
      </c>
    </row>
    <row r="756" spans="1:10" x14ac:dyDescent="0.2">
      <c r="A756" t="s">
        <v>274</v>
      </c>
      <c r="B756" s="1">
        <v>44651</v>
      </c>
      <c r="C756" t="str">
        <f t="shared" si="22"/>
        <v>Thursday</v>
      </c>
      <c r="D756" s="2">
        <v>0.65416666666666667</v>
      </c>
      <c r="E756" t="str">
        <f t="shared" si="23"/>
        <v>midnight to dawn</v>
      </c>
      <c r="F756" s="7">
        <v>50</v>
      </c>
      <c r="G756" s="7">
        <f>VLOOKUP(Table2[[#This Row],[product_id]],Table3[#All],2,FALSE)</f>
        <v>25</v>
      </c>
      <c r="H756" s="7" t="b">
        <f>IF(Table2[[#This Row],[cost]]&gt;Table2[[#This Row],[revenue]],TRUE,FALSE)</f>
        <v>0</v>
      </c>
      <c r="I756" t="str">
        <f>VLOOKUP(Table2[[#This Row],[product_id]],Table3[#All],3,FALSE)</f>
        <v>Columbia</v>
      </c>
      <c r="J756" t="str">
        <f>VLOOKUP(Table2[[#This Row],[product_id]],Table3[#All],5,FALSE)</f>
        <v>Port Authority of New York/New Jersey NY/NJ</v>
      </c>
    </row>
    <row r="757" spans="1:10" x14ac:dyDescent="0.2">
      <c r="A757" t="s">
        <v>274</v>
      </c>
      <c r="B757" s="1">
        <v>44897</v>
      </c>
      <c r="C757" t="str">
        <f t="shared" si="22"/>
        <v>Friday</v>
      </c>
      <c r="D757" s="2">
        <v>0.17291666666666669</v>
      </c>
      <c r="E757" t="str">
        <f t="shared" si="23"/>
        <v>afternoon to evening</v>
      </c>
      <c r="F757" s="7">
        <v>50</v>
      </c>
      <c r="G757" s="7">
        <f>VLOOKUP(Table2[[#This Row],[product_id]],Table3[#All],2,FALSE)</f>
        <v>25</v>
      </c>
      <c r="H757" s="7" t="b">
        <f>IF(Table2[[#This Row],[cost]]&gt;Table2[[#This Row],[revenue]],TRUE,FALSE)</f>
        <v>0</v>
      </c>
      <c r="I757" t="str">
        <f>VLOOKUP(Table2[[#This Row],[product_id]],Table3[#All],3,FALSE)</f>
        <v>Columbia</v>
      </c>
      <c r="J757" t="str">
        <f>VLOOKUP(Table2[[#This Row],[product_id]],Table3[#All],5,FALSE)</f>
        <v>Port Authority of New York/New Jersey NY/NJ</v>
      </c>
    </row>
    <row r="758" spans="1:10" x14ac:dyDescent="0.2">
      <c r="A758" t="s">
        <v>274</v>
      </c>
      <c r="B758" s="1">
        <v>44870</v>
      </c>
      <c r="C758" t="str">
        <f t="shared" si="22"/>
        <v>Saturday</v>
      </c>
      <c r="D758" s="2">
        <v>0.62708333333333333</v>
      </c>
      <c r="E758" t="str">
        <f t="shared" si="23"/>
        <v>morning to noon</v>
      </c>
      <c r="F758" s="7">
        <v>50</v>
      </c>
      <c r="G758" s="7">
        <f>VLOOKUP(Table2[[#This Row],[product_id]],Table3[#All],2,FALSE)</f>
        <v>25</v>
      </c>
      <c r="H758" s="7" t="b">
        <f>IF(Table2[[#This Row],[cost]]&gt;Table2[[#This Row],[revenue]],TRUE,FALSE)</f>
        <v>0</v>
      </c>
      <c r="I758" t="str">
        <f>VLOOKUP(Table2[[#This Row],[product_id]],Table3[#All],3,FALSE)</f>
        <v>Columbia</v>
      </c>
      <c r="J758" t="str">
        <f>VLOOKUP(Table2[[#This Row],[product_id]],Table3[#All],5,FALSE)</f>
        <v>Port Authority of New York/New Jersey NY/NJ</v>
      </c>
    </row>
    <row r="759" spans="1:10" x14ac:dyDescent="0.2">
      <c r="A759" t="s">
        <v>275</v>
      </c>
      <c r="B759" s="1">
        <v>44949</v>
      </c>
      <c r="C759" t="str">
        <f t="shared" si="22"/>
        <v>Monday</v>
      </c>
      <c r="D759" s="2">
        <v>0.5083333333333333</v>
      </c>
      <c r="E759" t="str">
        <f t="shared" si="23"/>
        <v>morning to noon</v>
      </c>
      <c r="F759" s="7">
        <v>45</v>
      </c>
      <c r="G759" s="7">
        <f>VLOOKUP(Table2[[#This Row],[product_id]],Table3[#All],2,FALSE)</f>
        <v>12</v>
      </c>
      <c r="H759" s="7" t="b">
        <f>IF(Table2[[#This Row],[cost]]&gt;Table2[[#This Row],[revenue]],TRUE,FALSE)</f>
        <v>0</v>
      </c>
      <c r="I759" t="str">
        <f>VLOOKUP(Table2[[#This Row],[product_id]],Table3[#All],3,FALSE)</f>
        <v>Fox</v>
      </c>
      <c r="J759" t="str">
        <f>VLOOKUP(Table2[[#This Row],[product_id]],Table3[#All],5,FALSE)</f>
        <v>Port Authority of New York/New Jersey NY/NJ</v>
      </c>
    </row>
    <row r="760" spans="1:10" x14ac:dyDescent="0.2">
      <c r="A760" t="s">
        <v>275</v>
      </c>
      <c r="B760" s="1">
        <v>45109</v>
      </c>
      <c r="C760" t="str">
        <f t="shared" si="22"/>
        <v>Sunday</v>
      </c>
      <c r="D760" s="2">
        <v>0.28125</v>
      </c>
      <c r="E760" t="str">
        <f t="shared" si="23"/>
        <v>morning to noon</v>
      </c>
      <c r="F760" s="7">
        <v>45</v>
      </c>
      <c r="G760" s="7">
        <f>VLOOKUP(Table2[[#This Row],[product_id]],Table3[#All],2,FALSE)</f>
        <v>12</v>
      </c>
      <c r="H760" s="7" t="b">
        <f>IF(Table2[[#This Row],[cost]]&gt;Table2[[#This Row],[revenue]],TRUE,FALSE)</f>
        <v>0</v>
      </c>
      <c r="I760" t="str">
        <f>VLOOKUP(Table2[[#This Row],[product_id]],Table3[#All],3,FALSE)</f>
        <v>Fox</v>
      </c>
      <c r="J760" t="str">
        <f>VLOOKUP(Table2[[#This Row],[product_id]],Table3[#All],5,FALSE)</f>
        <v>Port Authority of New York/New Jersey NY/NJ</v>
      </c>
    </row>
    <row r="761" spans="1:10" x14ac:dyDescent="0.2">
      <c r="A761" t="s">
        <v>275</v>
      </c>
      <c r="B761" s="1">
        <v>45096</v>
      </c>
      <c r="C761" t="str">
        <f t="shared" si="22"/>
        <v>Monday</v>
      </c>
      <c r="D761" s="2">
        <v>0.48749999999999999</v>
      </c>
      <c r="E761" t="str">
        <f t="shared" si="23"/>
        <v>afternoon to evening</v>
      </c>
      <c r="F761" s="7">
        <v>45</v>
      </c>
      <c r="G761" s="7">
        <f>VLOOKUP(Table2[[#This Row],[product_id]],Table3[#All],2,FALSE)</f>
        <v>12</v>
      </c>
      <c r="H761" s="7" t="b">
        <f>IF(Table2[[#This Row],[cost]]&gt;Table2[[#This Row],[revenue]],TRUE,FALSE)</f>
        <v>0</v>
      </c>
      <c r="I761" t="str">
        <f>VLOOKUP(Table2[[#This Row],[product_id]],Table3[#All],3,FALSE)</f>
        <v>Fox</v>
      </c>
      <c r="J761" t="str">
        <f>VLOOKUP(Table2[[#This Row],[product_id]],Table3[#All],5,FALSE)</f>
        <v>Port Authority of New York/New Jersey NY/NJ</v>
      </c>
    </row>
    <row r="762" spans="1:10" x14ac:dyDescent="0.2">
      <c r="A762" t="s">
        <v>275</v>
      </c>
      <c r="B762" s="1">
        <v>44525</v>
      </c>
      <c r="C762" t="str">
        <f t="shared" si="22"/>
        <v>Thursday</v>
      </c>
      <c r="D762" s="2">
        <v>0.68055555555555547</v>
      </c>
      <c r="E762" t="str">
        <f t="shared" si="23"/>
        <v>morning to noon</v>
      </c>
      <c r="F762" s="7">
        <v>45</v>
      </c>
      <c r="G762" s="7">
        <f>VLOOKUP(Table2[[#This Row],[product_id]],Table3[#All],2,FALSE)</f>
        <v>12</v>
      </c>
      <c r="H762" s="7" t="b">
        <f>IF(Table2[[#This Row],[cost]]&gt;Table2[[#This Row],[revenue]],TRUE,FALSE)</f>
        <v>0</v>
      </c>
      <c r="I762" t="str">
        <f>VLOOKUP(Table2[[#This Row],[product_id]],Table3[#All],3,FALSE)</f>
        <v>Fox</v>
      </c>
      <c r="J762" t="str">
        <f>VLOOKUP(Table2[[#This Row],[product_id]],Table3[#All],5,FALSE)</f>
        <v>Port Authority of New York/New Jersey NY/NJ</v>
      </c>
    </row>
    <row r="763" spans="1:10" x14ac:dyDescent="0.2">
      <c r="A763" t="s">
        <v>275</v>
      </c>
      <c r="B763" s="1">
        <v>43980</v>
      </c>
      <c r="C763" t="str">
        <f t="shared" si="22"/>
        <v>Friday</v>
      </c>
      <c r="D763" s="2">
        <v>0.45</v>
      </c>
      <c r="E763" t="str">
        <f t="shared" si="23"/>
        <v>afternoon to evening</v>
      </c>
      <c r="F763" s="7">
        <v>45</v>
      </c>
      <c r="G763" s="7">
        <f>VLOOKUP(Table2[[#This Row],[product_id]],Table3[#All],2,FALSE)</f>
        <v>12</v>
      </c>
      <c r="H763" s="7" t="b">
        <f>IF(Table2[[#This Row],[cost]]&gt;Table2[[#This Row],[revenue]],TRUE,FALSE)</f>
        <v>0</v>
      </c>
      <c r="I763" t="str">
        <f>VLOOKUP(Table2[[#This Row],[product_id]],Table3[#All],3,FALSE)</f>
        <v>Fox</v>
      </c>
      <c r="J763" t="str">
        <f>VLOOKUP(Table2[[#This Row],[product_id]],Table3[#All],5,FALSE)</f>
        <v>Port Authority of New York/New Jersey NY/NJ</v>
      </c>
    </row>
    <row r="764" spans="1:10" x14ac:dyDescent="0.2">
      <c r="A764" t="s">
        <v>275</v>
      </c>
      <c r="B764" s="1">
        <v>44666</v>
      </c>
      <c r="C764" t="str">
        <f t="shared" si="22"/>
        <v>Friday</v>
      </c>
      <c r="D764" s="2">
        <v>0.60625000000000007</v>
      </c>
      <c r="E764" t="str">
        <f t="shared" si="23"/>
        <v>midnight to dawn</v>
      </c>
      <c r="F764" s="7">
        <v>45</v>
      </c>
      <c r="G764" s="7">
        <f>VLOOKUP(Table2[[#This Row],[product_id]],Table3[#All],2,FALSE)</f>
        <v>12</v>
      </c>
      <c r="H764" s="7" t="b">
        <f>IF(Table2[[#This Row],[cost]]&gt;Table2[[#This Row],[revenue]],TRUE,FALSE)</f>
        <v>0</v>
      </c>
      <c r="I764" t="str">
        <f>VLOOKUP(Table2[[#This Row],[product_id]],Table3[#All],3,FALSE)</f>
        <v>Fox</v>
      </c>
      <c r="J764" t="str">
        <f>VLOOKUP(Table2[[#This Row],[product_id]],Table3[#All],5,FALSE)</f>
        <v>Port Authority of New York/New Jersey NY/NJ</v>
      </c>
    </row>
    <row r="765" spans="1:10" x14ac:dyDescent="0.2">
      <c r="A765" t="s">
        <v>275</v>
      </c>
      <c r="B765" s="1">
        <v>45110</v>
      </c>
      <c r="C765" t="str">
        <f t="shared" si="22"/>
        <v>Monday</v>
      </c>
      <c r="D765" s="2">
        <v>8.4722222222222213E-2</v>
      </c>
      <c r="E765" t="str">
        <f t="shared" si="23"/>
        <v>midnight to dawn</v>
      </c>
      <c r="F765" s="7">
        <v>45</v>
      </c>
      <c r="G765" s="7">
        <f>VLOOKUP(Table2[[#This Row],[product_id]],Table3[#All],2,FALSE)</f>
        <v>12</v>
      </c>
      <c r="H765" s="7" t="b">
        <f>IF(Table2[[#This Row],[cost]]&gt;Table2[[#This Row],[revenue]],TRUE,FALSE)</f>
        <v>0</v>
      </c>
      <c r="I765" t="str">
        <f>VLOOKUP(Table2[[#This Row],[product_id]],Table3[#All],3,FALSE)</f>
        <v>Fox</v>
      </c>
      <c r="J765" t="str">
        <f>VLOOKUP(Table2[[#This Row],[product_id]],Table3[#All],5,FALSE)</f>
        <v>Port Authority of New York/New Jersey NY/NJ</v>
      </c>
    </row>
    <row r="766" spans="1:10" x14ac:dyDescent="0.2">
      <c r="A766" t="s">
        <v>275</v>
      </c>
      <c r="B766" s="1">
        <v>44766</v>
      </c>
      <c r="C766" t="str">
        <f t="shared" si="22"/>
        <v>Sunday</v>
      </c>
      <c r="D766" s="2">
        <v>4.5138888888888888E-2</v>
      </c>
      <c r="E766" t="str">
        <f t="shared" si="23"/>
        <v>night to midnight</v>
      </c>
      <c r="F766" s="7">
        <v>45</v>
      </c>
      <c r="G766" s="7">
        <f>VLOOKUP(Table2[[#This Row],[product_id]],Table3[#All],2,FALSE)</f>
        <v>12</v>
      </c>
      <c r="H766" s="7" t="b">
        <f>IF(Table2[[#This Row],[cost]]&gt;Table2[[#This Row],[revenue]],TRUE,FALSE)</f>
        <v>0</v>
      </c>
      <c r="I766" t="str">
        <f>VLOOKUP(Table2[[#This Row],[product_id]],Table3[#All],3,FALSE)</f>
        <v>Fox</v>
      </c>
      <c r="J766" t="str">
        <f>VLOOKUP(Table2[[#This Row],[product_id]],Table3[#All],5,FALSE)</f>
        <v>Port Authority of New York/New Jersey NY/NJ</v>
      </c>
    </row>
    <row r="767" spans="1:10" x14ac:dyDescent="0.2">
      <c r="A767" t="s">
        <v>275</v>
      </c>
      <c r="B767" s="1">
        <v>44991</v>
      </c>
      <c r="C767" t="str">
        <f t="shared" si="22"/>
        <v>Monday</v>
      </c>
      <c r="D767" s="2">
        <v>0.95694444444444438</v>
      </c>
      <c r="E767" t="str">
        <f t="shared" si="23"/>
        <v>morning to noon</v>
      </c>
      <c r="F767" s="7">
        <v>45</v>
      </c>
      <c r="G767" s="7">
        <f>VLOOKUP(Table2[[#This Row],[product_id]],Table3[#All],2,FALSE)</f>
        <v>12</v>
      </c>
      <c r="H767" s="7" t="b">
        <f>IF(Table2[[#This Row],[cost]]&gt;Table2[[#This Row],[revenue]],TRUE,FALSE)</f>
        <v>0</v>
      </c>
      <c r="I767" t="str">
        <f>VLOOKUP(Table2[[#This Row],[product_id]],Table3[#All],3,FALSE)</f>
        <v>Fox</v>
      </c>
      <c r="J767" t="str">
        <f>VLOOKUP(Table2[[#This Row],[product_id]],Table3[#All],5,FALSE)</f>
        <v>Port Authority of New York/New Jersey NY/NJ</v>
      </c>
    </row>
    <row r="768" spans="1:10" x14ac:dyDescent="0.2">
      <c r="A768" t="s">
        <v>276</v>
      </c>
      <c r="B768" s="1">
        <v>45081</v>
      </c>
      <c r="C768" t="str">
        <f t="shared" si="22"/>
        <v>Sunday</v>
      </c>
      <c r="D768" s="2">
        <v>0.25763888888888892</v>
      </c>
      <c r="E768" t="str">
        <f t="shared" si="23"/>
        <v>afternoon to evening</v>
      </c>
      <c r="F768" s="7">
        <v>32</v>
      </c>
      <c r="G768" s="7">
        <f>VLOOKUP(Table2[[#This Row],[product_id]],Table3[#All],2,FALSE)</f>
        <v>18</v>
      </c>
      <c r="H768" s="7" t="b">
        <f>IF(Table2[[#This Row],[cost]]&gt;Table2[[#This Row],[revenue]],TRUE,FALSE)</f>
        <v>0</v>
      </c>
      <c r="I768" t="str">
        <f>VLOOKUP(Table2[[#This Row],[product_id]],Table3[#All],3,FALSE)</f>
        <v>eVogues Apparel</v>
      </c>
      <c r="J768" t="str">
        <f>VLOOKUP(Table2[[#This Row],[product_id]],Table3[#All],5,FALSE)</f>
        <v>New Orleans LA</v>
      </c>
    </row>
    <row r="769" spans="1:10" x14ac:dyDescent="0.2">
      <c r="A769" t="s">
        <v>276</v>
      </c>
      <c r="B769" s="1">
        <v>45006</v>
      </c>
      <c r="C769" t="str">
        <f t="shared" si="22"/>
        <v>Tuesday</v>
      </c>
      <c r="D769" s="2">
        <v>0.65</v>
      </c>
      <c r="E769" t="str">
        <f t="shared" si="23"/>
        <v>midnight to dawn</v>
      </c>
      <c r="F769" s="7">
        <v>32</v>
      </c>
      <c r="G769" s="7">
        <f>VLOOKUP(Table2[[#This Row],[product_id]],Table3[#All],2,FALSE)</f>
        <v>18</v>
      </c>
      <c r="H769" s="7" t="b">
        <f>IF(Table2[[#This Row],[cost]]&gt;Table2[[#This Row],[revenue]],TRUE,FALSE)</f>
        <v>0</v>
      </c>
      <c r="I769" t="str">
        <f>VLOOKUP(Table2[[#This Row],[product_id]],Table3[#All],3,FALSE)</f>
        <v>eVogues Apparel</v>
      </c>
      <c r="J769" t="str">
        <f>VLOOKUP(Table2[[#This Row],[product_id]],Table3[#All],5,FALSE)</f>
        <v>New Orleans LA</v>
      </c>
    </row>
    <row r="770" spans="1:10" x14ac:dyDescent="0.2">
      <c r="A770" t="s">
        <v>276</v>
      </c>
      <c r="B770" s="1">
        <v>45068</v>
      </c>
      <c r="C770" t="str">
        <f t="shared" si="22"/>
        <v>Monday</v>
      </c>
      <c r="D770" s="2">
        <v>0.10555555555555556</v>
      </c>
      <c r="E770" t="str">
        <f t="shared" si="23"/>
        <v>midnight to dawn</v>
      </c>
      <c r="F770" s="7">
        <v>32</v>
      </c>
      <c r="G770" s="7">
        <f>VLOOKUP(Table2[[#This Row],[product_id]],Table3[#All],2,FALSE)</f>
        <v>18</v>
      </c>
      <c r="H770" s="7" t="b">
        <f>IF(Table2[[#This Row],[cost]]&gt;Table2[[#This Row],[revenue]],TRUE,FALSE)</f>
        <v>0</v>
      </c>
      <c r="I770" t="str">
        <f>VLOOKUP(Table2[[#This Row],[product_id]],Table3[#All],3,FALSE)</f>
        <v>eVogues Apparel</v>
      </c>
      <c r="J770" t="str">
        <f>VLOOKUP(Table2[[#This Row],[product_id]],Table3[#All],5,FALSE)</f>
        <v>New Orleans LA</v>
      </c>
    </row>
    <row r="771" spans="1:10" x14ac:dyDescent="0.2">
      <c r="A771" t="s">
        <v>276</v>
      </c>
      <c r="B771" s="1">
        <v>43764</v>
      </c>
      <c r="C771" t="str">
        <f t="shared" ref="C771:C834" si="24">_xlfn.IFS(WEEKDAY(B771,2)=1,"Monday",WEEKDAY(B771,2)=2,"Tuesday",WEEKDAY(B771,2)=3,"Wednesday",WEEKDAY(B771,2)=4,"Thursday",WEEKDAY(B771,2)=5,"Friday",WEEKDAY(B771,2)=6,"Saturday",WEEKDAY(B771,2)=7,"Sunday")</f>
        <v>Saturday</v>
      </c>
      <c r="D771" s="2">
        <v>3.4027777777777775E-2</v>
      </c>
      <c r="E771" t="str">
        <f t="shared" ref="E771:E834" si="25">_xlfn.IFS(AND(D772&gt;=VALUE("00:00"),D772&lt;VALUE("6:00")),"midnight to dawn",AND(D772&gt;=VALUE("6:00"),D772&lt;VALUE("13:00")),"morning to noon",AND(D772&gt;=VALUE("13:00"),D772&lt;VALUE("20:00")),"afternoon to evening",AND(D772&gt;=VALUE("20:00"),D772&lt;VALUE("24:00")),"night to midnight")</f>
        <v>night to midnight</v>
      </c>
      <c r="F771" s="7">
        <v>32</v>
      </c>
      <c r="G771" s="7">
        <f>VLOOKUP(Table2[[#This Row],[product_id]],Table3[#All],2,FALSE)</f>
        <v>18</v>
      </c>
      <c r="H771" s="7" t="b">
        <f>IF(Table2[[#This Row],[cost]]&gt;Table2[[#This Row],[revenue]],TRUE,FALSE)</f>
        <v>0</v>
      </c>
      <c r="I771" t="str">
        <f>VLOOKUP(Table2[[#This Row],[product_id]],Table3[#All],3,FALSE)</f>
        <v>eVogues Apparel</v>
      </c>
      <c r="J771" t="str">
        <f>VLOOKUP(Table2[[#This Row],[product_id]],Table3[#All],5,FALSE)</f>
        <v>New Orleans LA</v>
      </c>
    </row>
    <row r="772" spans="1:10" x14ac:dyDescent="0.2">
      <c r="A772" t="s">
        <v>276</v>
      </c>
      <c r="B772" s="1">
        <v>44060</v>
      </c>
      <c r="C772" t="str">
        <f t="shared" si="24"/>
        <v>Monday</v>
      </c>
      <c r="D772" s="2">
        <v>0.98472222222222217</v>
      </c>
      <c r="E772" t="str">
        <f t="shared" si="25"/>
        <v>afternoon to evening</v>
      </c>
      <c r="F772" s="7">
        <v>32</v>
      </c>
      <c r="G772" s="7">
        <f>VLOOKUP(Table2[[#This Row],[product_id]],Table3[#All],2,FALSE)</f>
        <v>18</v>
      </c>
      <c r="H772" s="7" t="b">
        <f>IF(Table2[[#This Row],[cost]]&gt;Table2[[#This Row],[revenue]],TRUE,FALSE)</f>
        <v>0</v>
      </c>
      <c r="I772" t="str">
        <f>VLOOKUP(Table2[[#This Row],[product_id]],Table3[#All],3,FALSE)</f>
        <v>eVogues Apparel</v>
      </c>
      <c r="J772" t="str">
        <f>VLOOKUP(Table2[[#This Row],[product_id]],Table3[#All],5,FALSE)</f>
        <v>New Orleans LA</v>
      </c>
    </row>
    <row r="773" spans="1:10" x14ac:dyDescent="0.2">
      <c r="A773" t="s">
        <v>276</v>
      </c>
      <c r="B773" s="1">
        <v>44363</v>
      </c>
      <c r="C773" t="str">
        <f t="shared" si="24"/>
        <v>Wednesday</v>
      </c>
      <c r="D773" s="2">
        <v>0.54166666666666663</v>
      </c>
      <c r="E773" t="str">
        <f t="shared" si="25"/>
        <v>afternoon to evening</v>
      </c>
      <c r="F773" s="7">
        <v>32</v>
      </c>
      <c r="G773" s="7">
        <f>VLOOKUP(Table2[[#This Row],[product_id]],Table3[#All],2,FALSE)</f>
        <v>18</v>
      </c>
      <c r="H773" s="7" t="b">
        <f>IF(Table2[[#This Row],[cost]]&gt;Table2[[#This Row],[revenue]],TRUE,FALSE)</f>
        <v>0</v>
      </c>
      <c r="I773" t="str">
        <f>VLOOKUP(Table2[[#This Row],[product_id]],Table3[#All],3,FALSE)</f>
        <v>eVogues Apparel</v>
      </c>
      <c r="J773" t="str">
        <f>VLOOKUP(Table2[[#This Row],[product_id]],Table3[#All],5,FALSE)</f>
        <v>New Orleans LA</v>
      </c>
    </row>
    <row r="774" spans="1:10" x14ac:dyDescent="0.2">
      <c r="A774" t="s">
        <v>276</v>
      </c>
      <c r="B774" s="1">
        <v>44448</v>
      </c>
      <c r="C774" t="str">
        <f t="shared" si="24"/>
        <v>Thursday</v>
      </c>
      <c r="D774" s="2">
        <v>0.57013888888888886</v>
      </c>
      <c r="E774" t="str">
        <f t="shared" si="25"/>
        <v>morning to noon</v>
      </c>
      <c r="F774" s="7">
        <v>32</v>
      </c>
      <c r="G774" s="7">
        <f>VLOOKUP(Table2[[#This Row],[product_id]],Table3[#All],2,FALSE)</f>
        <v>18</v>
      </c>
      <c r="H774" s="7" t="b">
        <f>IF(Table2[[#This Row],[cost]]&gt;Table2[[#This Row],[revenue]],TRUE,FALSE)</f>
        <v>0</v>
      </c>
      <c r="I774" t="str">
        <f>VLOOKUP(Table2[[#This Row],[product_id]],Table3[#All],3,FALSE)</f>
        <v>eVogues Apparel</v>
      </c>
      <c r="J774" t="str">
        <f>VLOOKUP(Table2[[#This Row],[product_id]],Table3[#All],5,FALSE)</f>
        <v>New Orleans LA</v>
      </c>
    </row>
    <row r="775" spans="1:10" x14ac:dyDescent="0.2">
      <c r="A775" t="s">
        <v>276</v>
      </c>
      <c r="B775" s="1">
        <v>44573</v>
      </c>
      <c r="C775" t="str">
        <f t="shared" si="24"/>
        <v>Wednesday</v>
      </c>
      <c r="D775" s="2">
        <v>0.38263888888888892</v>
      </c>
      <c r="E775" t="str">
        <f t="shared" si="25"/>
        <v>midnight to dawn</v>
      </c>
      <c r="F775" s="7">
        <v>32</v>
      </c>
      <c r="G775" s="7">
        <f>VLOOKUP(Table2[[#This Row],[product_id]],Table3[#All],2,FALSE)</f>
        <v>18</v>
      </c>
      <c r="H775" s="7" t="b">
        <f>IF(Table2[[#This Row],[cost]]&gt;Table2[[#This Row],[revenue]],TRUE,FALSE)</f>
        <v>0</v>
      </c>
      <c r="I775" t="str">
        <f>VLOOKUP(Table2[[#This Row],[product_id]],Table3[#All],3,FALSE)</f>
        <v>eVogues Apparel</v>
      </c>
      <c r="J775" t="str">
        <f>VLOOKUP(Table2[[#This Row],[product_id]],Table3[#All],5,FALSE)</f>
        <v>New Orleans LA</v>
      </c>
    </row>
    <row r="776" spans="1:10" x14ac:dyDescent="0.2">
      <c r="A776" t="s">
        <v>276</v>
      </c>
      <c r="B776" s="1">
        <v>44952</v>
      </c>
      <c r="C776" t="str">
        <f t="shared" si="24"/>
        <v>Thursday</v>
      </c>
      <c r="D776" s="2">
        <v>0.19791666666666666</v>
      </c>
      <c r="E776" t="str">
        <f t="shared" si="25"/>
        <v>afternoon to evening</v>
      </c>
      <c r="F776" s="7">
        <v>32</v>
      </c>
      <c r="G776" s="7">
        <f>VLOOKUP(Table2[[#This Row],[product_id]],Table3[#All],2,FALSE)</f>
        <v>18</v>
      </c>
      <c r="H776" s="7" t="b">
        <f>IF(Table2[[#This Row],[cost]]&gt;Table2[[#This Row],[revenue]],TRUE,FALSE)</f>
        <v>0</v>
      </c>
      <c r="I776" t="str">
        <f>VLOOKUP(Table2[[#This Row],[product_id]],Table3[#All],3,FALSE)</f>
        <v>eVogues Apparel</v>
      </c>
      <c r="J776" t="str">
        <f>VLOOKUP(Table2[[#This Row],[product_id]],Table3[#All],5,FALSE)</f>
        <v>New Orleans LA</v>
      </c>
    </row>
    <row r="777" spans="1:10" x14ac:dyDescent="0.2">
      <c r="A777" t="s">
        <v>277</v>
      </c>
      <c r="B777" s="1">
        <v>45073</v>
      </c>
      <c r="C777" t="str">
        <f t="shared" si="24"/>
        <v>Saturday</v>
      </c>
      <c r="D777" s="2">
        <v>0.67708333333333337</v>
      </c>
      <c r="E777" t="str">
        <f t="shared" si="25"/>
        <v>midnight to dawn</v>
      </c>
      <c r="F777" s="7">
        <v>29</v>
      </c>
      <c r="G777" s="7">
        <f>VLOOKUP(Table2[[#This Row],[product_id]],Table3[#All],2,FALSE)</f>
        <v>17</v>
      </c>
      <c r="H777" s="7" t="b">
        <f>IF(Table2[[#This Row],[cost]]&gt;Table2[[#This Row],[revenue]],TRUE,FALSE)</f>
        <v>0</v>
      </c>
      <c r="I777" t="str">
        <f>VLOOKUP(Table2[[#This Row],[product_id]],Table3[#All],3,FALSE)</f>
        <v>Bella</v>
      </c>
      <c r="J777" t="str">
        <f>VLOOKUP(Table2[[#This Row],[product_id]],Table3[#All],5,FALSE)</f>
        <v>Los Angeles CA</v>
      </c>
    </row>
    <row r="778" spans="1:10" x14ac:dyDescent="0.2">
      <c r="A778" t="s">
        <v>277</v>
      </c>
      <c r="B778" s="1">
        <v>44951</v>
      </c>
      <c r="C778" t="str">
        <f t="shared" si="24"/>
        <v>Wednesday</v>
      </c>
      <c r="D778" s="2">
        <v>5.486111111111111E-2</v>
      </c>
      <c r="E778" t="str">
        <f t="shared" si="25"/>
        <v>midnight to dawn</v>
      </c>
      <c r="F778" s="7">
        <v>29</v>
      </c>
      <c r="G778" s="7">
        <f>VLOOKUP(Table2[[#This Row],[product_id]],Table3[#All],2,FALSE)</f>
        <v>17</v>
      </c>
      <c r="H778" s="7" t="b">
        <f>IF(Table2[[#This Row],[cost]]&gt;Table2[[#This Row],[revenue]],TRUE,FALSE)</f>
        <v>0</v>
      </c>
      <c r="I778" t="str">
        <f>VLOOKUP(Table2[[#This Row],[product_id]],Table3[#All],3,FALSE)</f>
        <v>Bella</v>
      </c>
      <c r="J778" t="str">
        <f>VLOOKUP(Table2[[#This Row],[product_id]],Table3[#All],5,FALSE)</f>
        <v>Los Angeles CA</v>
      </c>
    </row>
    <row r="779" spans="1:10" x14ac:dyDescent="0.2">
      <c r="A779" t="s">
        <v>277</v>
      </c>
      <c r="B779" s="1">
        <v>45112</v>
      </c>
      <c r="C779" t="str">
        <f t="shared" si="24"/>
        <v>Wednesday</v>
      </c>
      <c r="D779" s="2">
        <v>0.15</v>
      </c>
      <c r="E779" t="str">
        <f t="shared" si="25"/>
        <v>midnight to dawn</v>
      </c>
      <c r="F779" s="7">
        <v>29</v>
      </c>
      <c r="G779" s="7">
        <f>VLOOKUP(Table2[[#This Row],[product_id]],Table3[#All],2,FALSE)</f>
        <v>17</v>
      </c>
      <c r="H779" s="7" t="b">
        <f>IF(Table2[[#This Row],[cost]]&gt;Table2[[#This Row],[revenue]],TRUE,FALSE)</f>
        <v>0</v>
      </c>
      <c r="I779" t="str">
        <f>VLOOKUP(Table2[[#This Row],[product_id]],Table3[#All],3,FALSE)</f>
        <v>Bella</v>
      </c>
      <c r="J779" t="str">
        <f>VLOOKUP(Table2[[#This Row],[product_id]],Table3[#All],5,FALSE)</f>
        <v>Los Angeles CA</v>
      </c>
    </row>
    <row r="780" spans="1:10" x14ac:dyDescent="0.2">
      <c r="A780" t="s">
        <v>277</v>
      </c>
      <c r="B780" s="1">
        <v>45110</v>
      </c>
      <c r="C780" t="str">
        <f t="shared" si="24"/>
        <v>Monday</v>
      </c>
      <c r="D780" s="2">
        <v>6.2499999999999995E-3</v>
      </c>
      <c r="E780" t="str">
        <f t="shared" si="25"/>
        <v>morning to noon</v>
      </c>
      <c r="F780" s="7">
        <v>29</v>
      </c>
      <c r="G780" s="7">
        <f>VLOOKUP(Table2[[#This Row],[product_id]],Table3[#All],2,FALSE)</f>
        <v>17</v>
      </c>
      <c r="H780" s="7" t="b">
        <f>IF(Table2[[#This Row],[cost]]&gt;Table2[[#This Row],[revenue]],TRUE,FALSE)</f>
        <v>0</v>
      </c>
      <c r="I780" t="str">
        <f>VLOOKUP(Table2[[#This Row],[product_id]],Table3[#All],3,FALSE)</f>
        <v>Bella</v>
      </c>
      <c r="J780" t="str">
        <f>VLOOKUP(Table2[[#This Row],[product_id]],Table3[#All],5,FALSE)</f>
        <v>Los Angeles CA</v>
      </c>
    </row>
    <row r="781" spans="1:10" x14ac:dyDescent="0.2">
      <c r="A781" t="s">
        <v>277</v>
      </c>
      <c r="B781" s="1">
        <v>45071</v>
      </c>
      <c r="C781" t="str">
        <f t="shared" si="24"/>
        <v>Thursday</v>
      </c>
      <c r="D781" s="2">
        <v>0.47083333333333338</v>
      </c>
      <c r="E781" t="str">
        <f t="shared" si="25"/>
        <v>morning to noon</v>
      </c>
      <c r="F781" s="7">
        <v>29</v>
      </c>
      <c r="G781" s="7">
        <f>VLOOKUP(Table2[[#This Row],[product_id]],Table3[#All],2,FALSE)</f>
        <v>17</v>
      </c>
      <c r="H781" s="7" t="b">
        <f>IF(Table2[[#This Row],[cost]]&gt;Table2[[#This Row],[revenue]],TRUE,FALSE)</f>
        <v>0</v>
      </c>
      <c r="I781" t="str">
        <f>VLOOKUP(Table2[[#This Row],[product_id]],Table3[#All],3,FALSE)</f>
        <v>Bella</v>
      </c>
      <c r="J781" t="str">
        <f>VLOOKUP(Table2[[#This Row],[product_id]],Table3[#All],5,FALSE)</f>
        <v>Los Angeles CA</v>
      </c>
    </row>
    <row r="782" spans="1:10" x14ac:dyDescent="0.2">
      <c r="A782" t="s">
        <v>277</v>
      </c>
      <c r="B782" s="1">
        <v>44447</v>
      </c>
      <c r="C782" t="str">
        <f t="shared" si="24"/>
        <v>Wednesday</v>
      </c>
      <c r="D782" s="2">
        <v>0.37152777777777773</v>
      </c>
      <c r="E782" t="str">
        <f t="shared" si="25"/>
        <v>afternoon to evening</v>
      </c>
      <c r="F782" s="7">
        <v>29</v>
      </c>
      <c r="G782" s="7">
        <f>VLOOKUP(Table2[[#This Row],[product_id]],Table3[#All],2,FALSE)</f>
        <v>17</v>
      </c>
      <c r="H782" s="7" t="b">
        <f>IF(Table2[[#This Row],[cost]]&gt;Table2[[#This Row],[revenue]],TRUE,FALSE)</f>
        <v>0</v>
      </c>
      <c r="I782" t="str">
        <f>VLOOKUP(Table2[[#This Row],[product_id]],Table3[#All],3,FALSE)</f>
        <v>Bella</v>
      </c>
      <c r="J782" t="str">
        <f>VLOOKUP(Table2[[#This Row],[product_id]],Table3[#All],5,FALSE)</f>
        <v>Los Angeles CA</v>
      </c>
    </row>
    <row r="783" spans="1:10" x14ac:dyDescent="0.2">
      <c r="A783" t="s">
        <v>277</v>
      </c>
      <c r="B783" s="1">
        <v>45025</v>
      </c>
      <c r="C783" t="str">
        <f t="shared" si="24"/>
        <v>Sunday</v>
      </c>
      <c r="D783" s="2">
        <v>0.6743055555555556</v>
      </c>
      <c r="E783" t="str">
        <f t="shared" si="25"/>
        <v>afternoon to evening</v>
      </c>
      <c r="F783" s="7">
        <v>29</v>
      </c>
      <c r="G783" s="7">
        <f>VLOOKUP(Table2[[#This Row],[product_id]],Table3[#All],2,FALSE)</f>
        <v>17</v>
      </c>
      <c r="H783" s="7" t="b">
        <f>IF(Table2[[#This Row],[cost]]&gt;Table2[[#This Row],[revenue]],TRUE,FALSE)</f>
        <v>0</v>
      </c>
      <c r="I783" t="str">
        <f>VLOOKUP(Table2[[#This Row],[product_id]],Table3[#All],3,FALSE)</f>
        <v>Bella</v>
      </c>
      <c r="J783" t="str">
        <f>VLOOKUP(Table2[[#This Row],[product_id]],Table3[#All],5,FALSE)</f>
        <v>Los Angeles CA</v>
      </c>
    </row>
    <row r="784" spans="1:10" x14ac:dyDescent="0.2">
      <c r="A784" t="s">
        <v>278</v>
      </c>
      <c r="B784" s="1">
        <v>44482</v>
      </c>
      <c r="C784" t="str">
        <f t="shared" si="24"/>
        <v>Wednesday</v>
      </c>
      <c r="D784" s="2">
        <v>0.7270833333333333</v>
      </c>
      <c r="E784" t="str">
        <f t="shared" si="25"/>
        <v>morning to noon</v>
      </c>
      <c r="F784" s="7">
        <v>12</v>
      </c>
      <c r="G784" s="7">
        <f>VLOOKUP(Table2[[#This Row],[product_id]],Table3[#All],2,FALSE)</f>
        <v>72</v>
      </c>
      <c r="H784" s="7" t="b">
        <f>IF(Table2[[#This Row],[cost]]&gt;Table2[[#This Row],[revenue]],TRUE,FALSE)</f>
        <v>1</v>
      </c>
      <c r="I784" t="str">
        <f>VLOOKUP(Table2[[#This Row],[product_id]],Table3[#All],3,FALSE)</f>
        <v>YogaColors</v>
      </c>
      <c r="J784" t="str">
        <f>VLOOKUP(Table2[[#This Row],[product_id]],Table3[#All],5,FALSE)</f>
        <v>Chicago IL</v>
      </c>
    </row>
    <row r="785" spans="1:10" x14ac:dyDescent="0.2">
      <c r="A785" t="s">
        <v>278</v>
      </c>
      <c r="B785" s="1">
        <v>44380</v>
      </c>
      <c r="C785" t="str">
        <f t="shared" si="24"/>
        <v>Saturday</v>
      </c>
      <c r="D785" s="2">
        <v>0.33124999999999999</v>
      </c>
      <c r="E785" t="str">
        <f t="shared" si="25"/>
        <v>midnight to dawn</v>
      </c>
      <c r="F785" s="7">
        <v>12</v>
      </c>
      <c r="G785" s="7">
        <f>VLOOKUP(Table2[[#This Row],[product_id]],Table3[#All],2,FALSE)</f>
        <v>72</v>
      </c>
      <c r="H785" s="7" t="b">
        <f>IF(Table2[[#This Row],[cost]]&gt;Table2[[#This Row],[revenue]],TRUE,FALSE)</f>
        <v>1</v>
      </c>
      <c r="I785" t="str">
        <f>VLOOKUP(Table2[[#This Row],[product_id]],Table3[#All],3,FALSE)</f>
        <v>YogaColors</v>
      </c>
      <c r="J785" t="str">
        <f>VLOOKUP(Table2[[#This Row],[product_id]],Table3[#All],5,FALSE)</f>
        <v>Chicago IL</v>
      </c>
    </row>
    <row r="786" spans="1:10" x14ac:dyDescent="0.2">
      <c r="A786" t="s">
        <v>278</v>
      </c>
      <c r="B786" s="1">
        <v>45109</v>
      </c>
      <c r="C786" t="str">
        <f t="shared" si="24"/>
        <v>Sunday</v>
      </c>
      <c r="D786" s="2">
        <v>0.18124999999999999</v>
      </c>
      <c r="E786" t="str">
        <f t="shared" si="25"/>
        <v>midnight to dawn</v>
      </c>
      <c r="F786" s="7">
        <v>12</v>
      </c>
      <c r="G786" s="7">
        <f>VLOOKUP(Table2[[#This Row],[product_id]],Table3[#All],2,FALSE)</f>
        <v>72</v>
      </c>
      <c r="H786" s="7" t="b">
        <f>IF(Table2[[#This Row],[cost]]&gt;Table2[[#This Row],[revenue]],TRUE,FALSE)</f>
        <v>1</v>
      </c>
      <c r="I786" t="str">
        <f>VLOOKUP(Table2[[#This Row],[product_id]],Table3[#All],3,FALSE)</f>
        <v>YogaColors</v>
      </c>
      <c r="J786" t="str">
        <f>VLOOKUP(Table2[[#This Row],[product_id]],Table3[#All],5,FALSE)</f>
        <v>Chicago IL</v>
      </c>
    </row>
    <row r="787" spans="1:10" x14ac:dyDescent="0.2">
      <c r="A787" t="s">
        <v>278</v>
      </c>
      <c r="B787" s="1">
        <v>45097</v>
      </c>
      <c r="C787" t="str">
        <f t="shared" si="24"/>
        <v>Tuesday</v>
      </c>
      <c r="D787" s="2">
        <v>6.2499999999999995E-3</v>
      </c>
      <c r="E787" t="str">
        <f t="shared" si="25"/>
        <v>midnight to dawn</v>
      </c>
      <c r="F787" s="7">
        <v>12</v>
      </c>
      <c r="G787" s="7">
        <f>VLOOKUP(Table2[[#This Row],[product_id]],Table3[#All],2,FALSE)</f>
        <v>72</v>
      </c>
      <c r="H787" s="7" t="b">
        <f>IF(Table2[[#This Row],[cost]]&gt;Table2[[#This Row],[revenue]],TRUE,FALSE)</f>
        <v>1</v>
      </c>
      <c r="I787" t="str">
        <f>VLOOKUP(Table2[[#This Row],[product_id]],Table3[#All],3,FALSE)</f>
        <v>YogaColors</v>
      </c>
      <c r="J787" t="str">
        <f>VLOOKUP(Table2[[#This Row],[product_id]],Table3[#All],5,FALSE)</f>
        <v>Chicago IL</v>
      </c>
    </row>
    <row r="788" spans="1:10" x14ac:dyDescent="0.2">
      <c r="A788" t="s">
        <v>278</v>
      </c>
      <c r="B788" s="1">
        <v>44924</v>
      </c>
      <c r="C788" t="str">
        <f t="shared" si="24"/>
        <v>Thursday</v>
      </c>
      <c r="D788" s="2">
        <v>0.14305555555555557</v>
      </c>
      <c r="E788" t="str">
        <f t="shared" si="25"/>
        <v>midnight to dawn</v>
      </c>
      <c r="F788" s="7">
        <v>12</v>
      </c>
      <c r="G788" s="7">
        <f>VLOOKUP(Table2[[#This Row],[product_id]],Table3[#All],2,FALSE)</f>
        <v>72</v>
      </c>
      <c r="H788" s="7" t="b">
        <f>IF(Table2[[#This Row],[cost]]&gt;Table2[[#This Row],[revenue]],TRUE,FALSE)</f>
        <v>1</v>
      </c>
      <c r="I788" t="str">
        <f>VLOOKUP(Table2[[#This Row],[product_id]],Table3[#All],3,FALSE)</f>
        <v>YogaColors</v>
      </c>
      <c r="J788" t="str">
        <f>VLOOKUP(Table2[[#This Row],[product_id]],Table3[#All],5,FALSE)</f>
        <v>Chicago IL</v>
      </c>
    </row>
    <row r="789" spans="1:10" x14ac:dyDescent="0.2">
      <c r="A789" t="s">
        <v>278</v>
      </c>
      <c r="B789" s="1">
        <v>45058</v>
      </c>
      <c r="C789" t="str">
        <f t="shared" si="24"/>
        <v>Friday</v>
      </c>
      <c r="D789" s="2">
        <v>1.7361111111111112E-2</v>
      </c>
      <c r="E789" t="str">
        <f t="shared" si="25"/>
        <v>morning to noon</v>
      </c>
      <c r="F789" s="7">
        <v>12</v>
      </c>
      <c r="G789" s="7">
        <f>VLOOKUP(Table2[[#This Row],[product_id]],Table3[#All],2,FALSE)</f>
        <v>72</v>
      </c>
      <c r="H789" s="7" t="b">
        <f>IF(Table2[[#This Row],[cost]]&gt;Table2[[#This Row],[revenue]],TRUE,FALSE)</f>
        <v>1</v>
      </c>
      <c r="I789" t="str">
        <f>VLOOKUP(Table2[[#This Row],[product_id]],Table3[#All],3,FALSE)</f>
        <v>YogaColors</v>
      </c>
      <c r="J789" t="str">
        <f>VLOOKUP(Table2[[#This Row],[product_id]],Table3[#All],5,FALSE)</f>
        <v>Chicago IL</v>
      </c>
    </row>
    <row r="790" spans="1:10" x14ac:dyDescent="0.2">
      <c r="A790" t="s">
        <v>279</v>
      </c>
      <c r="B790" s="1">
        <v>44765</v>
      </c>
      <c r="C790" t="str">
        <f t="shared" si="24"/>
        <v>Saturday</v>
      </c>
      <c r="D790" s="2">
        <v>0.45</v>
      </c>
      <c r="E790" t="str">
        <f t="shared" si="25"/>
        <v>morning to noon</v>
      </c>
      <c r="F790" s="7">
        <v>40</v>
      </c>
      <c r="G790" s="7">
        <f>VLOOKUP(Table2[[#This Row],[product_id]],Table3[#All],2,FALSE)</f>
        <v>21</v>
      </c>
      <c r="H790" s="7" t="b">
        <f>IF(Table2[[#This Row],[cost]]&gt;Table2[[#This Row],[revenue]],TRUE,FALSE)</f>
        <v>0</v>
      </c>
      <c r="I790" t="str">
        <f>VLOOKUP(Table2[[#This Row],[product_id]],Table3[#All],3,FALSE)</f>
        <v>Hot Chillys</v>
      </c>
      <c r="J790" t="str">
        <f>VLOOKUP(Table2[[#This Row],[product_id]],Table3[#All],5,FALSE)</f>
        <v>Houston TX</v>
      </c>
    </row>
    <row r="791" spans="1:10" x14ac:dyDescent="0.2">
      <c r="A791" t="s">
        <v>279</v>
      </c>
      <c r="B791" s="1">
        <v>45079</v>
      </c>
      <c r="C791" t="str">
        <f t="shared" si="24"/>
        <v>Friday</v>
      </c>
      <c r="D791" s="2">
        <v>0.30069444444444443</v>
      </c>
      <c r="E791" t="str">
        <f t="shared" si="25"/>
        <v>morning to noon</v>
      </c>
      <c r="F791" s="7">
        <v>40</v>
      </c>
      <c r="G791" s="7">
        <f>VLOOKUP(Table2[[#This Row],[product_id]],Table3[#All],2,FALSE)</f>
        <v>21</v>
      </c>
      <c r="H791" s="7" t="b">
        <f>IF(Table2[[#This Row],[cost]]&gt;Table2[[#This Row],[revenue]],TRUE,FALSE)</f>
        <v>0</v>
      </c>
      <c r="I791" t="str">
        <f>VLOOKUP(Table2[[#This Row],[product_id]],Table3[#All],3,FALSE)</f>
        <v>Hot Chillys</v>
      </c>
      <c r="J791" t="str">
        <f>VLOOKUP(Table2[[#This Row],[product_id]],Table3[#All],5,FALSE)</f>
        <v>Houston TX</v>
      </c>
    </row>
    <row r="792" spans="1:10" x14ac:dyDescent="0.2">
      <c r="A792" t="s">
        <v>279</v>
      </c>
      <c r="B792" s="1">
        <v>45019</v>
      </c>
      <c r="C792" t="str">
        <f t="shared" si="24"/>
        <v>Monday</v>
      </c>
      <c r="D792" s="2">
        <v>0.33958333333333335</v>
      </c>
      <c r="E792" t="str">
        <f t="shared" si="25"/>
        <v>afternoon to evening</v>
      </c>
      <c r="F792" s="7">
        <v>40</v>
      </c>
      <c r="G792" s="7">
        <f>VLOOKUP(Table2[[#This Row],[product_id]],Table3[#All],2,FALSE)</f>
        <v>21</v>
      </c>
      <c r="H792" s="7" t="b">
        <f>IF(Table2[[#This Row],[cost]]&gt;Table2[[#This Row],[revenue]],TRUE,FALSE)</f>
        <v>0</v>
      </c>
      <c r="I792" t="str">
        <f>VLOOKUP(Table2[[#This Row],[product_id]],Table3[#All],3,FALSE)</f>
        <v>Hot Chillys</v>
      </c>
      <c r="J792" t="str">
        <f>VLOOKUP(Table2[[#This Row],[product_id]],Table3[#All],5,FALSE)</f>
        <v>Houston TX</v>
      </c>
    </row>
    <row r="793" spans="1:10" x14ac:dyDescent="0.2">
      <c r="A793" t="s">
        <v>279</v>
      </c>
      <c r="B793" s="1">
        <v>44235</v>
      </c>
      <c r="C793" t="str">
        <f t="shared" si="24"/>
        <v>Monday</v>
      </c>
      <c r="D793" s="2">
        <v>0.54236111111111118</v>
      </c>
      <c r="E793" t="str">
        <f t="shared" si="25"/>
        <v>morning to noon</v>
      </c>
      <c r="F793" s="7">
        <v>40</v>
      </c>
      <c r="G793" s="7">
        <f>VLOOKUP(Table2[[#This Row],[product_id]],Table3[#All],2,FALSE)</f>
        <v>21</v>
      </c>
      <c r="H793" s="7" t="b">
        <f>IF(Table2[[#This Row],[cost]]&gt;Table2[[#This Row],[revenue]],TRUE,FALSE)</f>
        <v>0</v>
      </c>
      <c r="I793" t="str">
        <f>VLOOKUP(Table2[[#This Row],[product_id]],Table3[#All],3,FALSE)</f>
        <v>Hot Chillys</v>
      </c>
      <c r="J793" t="str">
        <f>VLOOKUP(Table2[[#This Row],[product_id]],Table3[#All],5,FALSE)</f>
        <v>Houston TX</v>
      </c>
    </row>
    <row r="794" spans="1:10" x14ac:dyDescent="0.2">
      <c r="A794" t="s">
        <v>279</v>
      </c>
      <c r="B794" s="1">
        <v>44389</v>
      </c>
      <c r="C794" t="str">
        <f t="shared" si="24"/>
        <v>Monday</v>
      </c>
      <c r="D794" s="2">
        <v>0.25208333333333333</v>
      </c>
      <c r="E794" t="str">
        <f t="shared" si="25"/>
        <v>afternoon to evening</v>
      </c>
      <c r="F794" s="7">
        <v>40</v>
      </c>
      <c r="G794" s="7">
        <f>VLOOKUP(Table2[[#This Row],[product_id]],Table3[#All],2,FALSE)</f>
        <v>21</v>
      </c>
      <c r="H794" s="7" t="b">
        <f>IF(Table2[[#This Row],[cost]]&gt;Table2[[#This Row],[revenue]],TRUE,FALSE)</f>
        <v>0</v>
      </c>
      <c r="I794" t="str">
        <f>VLOOKUP(Table2[[#This Row],[product_id]],Table3[#All],3,FALSE)</f>
        <v>Hot Chillys</v>
      </c>
      <c r="J794" t="str">
        <f>VLOOKUP(Table2[[#This Row],[product_id]],Table3[#All],5,FALSE)</f>
        <v>Houston TX</v>
      </c>
    </row>
    <row r="795" spans="1:10" x14ac:dyDescent="0.2">
      <c r="A795" t="s">
        <v>279</v>
      </c>
      <c r="B795" s="1">
        <v>44903</v>
      </c>
      <c r="C795" t="str">
        <f t="shared" si="24"/>
        <v>Thursday</v>
      </c>
      <c r="D795" s="2">
        <v>0.59305555555555556</v>
      </c>
      <c r="E795" t="str">
        <f t="shared" si="25"/>
        <v>afternoon to evening</v>
      </c>
      <c r="F795" s="7">
        <v>40</v>
      </c>
      <c r="G795" s="7">
        <f>VLOOKUP(Table2[[#This Row],[product_id]],Table3[#All],2,FALSE)</f>
        <v>21</v>
      </c>
      <c r="H795" s="7" t="b">
        <f>IF(Table2[[#This Row],[cost]]&gt;Table2[[#This Row],[revenue]],TRUE,FALSE)</f>
        <v>0</v>
      </c>
      <c r="I795" t="str">
        <f>VLOOKUP(Table2[[#This Row],[product_id]],Table3[#All],3,FALSE)</f>
        <v>Hot Chillys</v>
      </c>
      <c r="J795" t="str">
        <f>VLOOKUP(Table2[[#This Row],[product_id]],Table3[#All],5,FALSE)</f>
        <v>Houston TX</v>
      </c>
    </row>
    <row r="796" spans="1:10" x14ac:dyDescent="0.2">
      <c r="A796" t="s">
        <v>279</v>
      </c>
      <c r="B796" s="1">
        <v>44965</v>
      </c>
      <c r="C796" t="str">
        <f t="shared" si="24"/>
        <v>Wednesday</v>
      </c>
      <c r="D796" s="2">
        <v>0.7680555555555556</v>
      </c>
      <c r="E796" t="str">
        <f t="shared" si="25"/>
        <v>afternoon to evening</v>
      </c>
      <c r="F796" s="7">
        <v>40</v>
      </c>
      <c r="G796" s="7">
        <f>VLOOKUP(Table2[[#This Row],[product_id]],Table3[#All],2,FALSE)</f>
        <v>21</v>
      </c>
      <c r="H796" s="7" t="b">
        <f>IF(Table2[[#This Row],[cost]]&gt;Table2[[#This Row],[revenue]],TRUE,FALSE)</f>
        <v>0</v>
      </c>
      <c r="I796" t="str">
        <f>VLOOKUP(Table2[[#This Row],[product_id]],Table3[#All],3,FALSE)</f>
        <v>Hot Chillys</v>
      </c>
      <c r="J796" t="str">
        <f>VLOOKUP(Table2[[#This Row],[product_id]],Table3[#All],5,FALSE)</f>
        <v>Houston TX</v>
      </c>
    </row>
    <row r="797" spans="1:10" x14ac:dyDescent="0.2">
      <c r="A797" t="s">
        <v>280</v>
      </c>
      <c r="B797" s="1">
        <v>44235</v>
      </c>
      <c r="C797" t="str">
        <f t="shared" si="24"/>
        <v>Monday</v>
      </c>
      <c r="D797" s="2">
        <v>0.73472222222222217</v>
      </c>
      <c r="E797" t="str">
        <f t="shared" si="25"/>
        <v>morning to noon</v>
      </c>
      <c r="F797" s="7">
        <v>58</v>
      </c>
      <c r="G797" s="7">
        <f>VLOOKUP(Table2[[#This Row],[product_id]],Table3[#All],2,FALSE)</f>
        <v>31</v>
      </c>
      <c r="H797" s="7" t="b">
        <f>IF(Table2[[#This Row],[cost]]&gt;Table2[[#This Row],[revenue]],TRUE,FALSE)</f>
        <v>0</v>
      </c>
      <c r="I797" t="str">
        <f>VLOOKUP(Table2[[#This Row],[product_id]],Table3[#All],3,FALSE)</f>
        <v>Allen Allen</v>
      </c>
      <c r="J797" t="str">
        <f>VLOOKUP(Table2[[#This Row],[product_id]],Table3[#All],5,FALSE)</f>
        <v>Philadelphia PA</v>
      </c>
    </row>
    <row r="798" spans="1:10" x14ac:dyDescent="0.2">
      <c r="A798" t="s">
        <v>280</v>
      </c>
      <c r="B798" s="1">
        <v>44126</v>
      </c>
      <c r="C798" t="str">
        <f t="shared" si="24"/>
        <v>Thursday</v>
      </c>
      <c r="D798" s="2">
        <v>0.53125</v>
      </c>
      <c r="E798" t="str">
        <f t="shared" si="25"/>
        <v>midnight to dawn</v>
      </c>
      <c r="F798" s="7">
        <v>58</v>
      </c>
      <c r="G798" s="7">
        <f>VLOOKUP(Table2[[#This Row],[product_id]],Table3[#All],2,FALSE)</f>
        <v>31</v>
      </c>
      <c r="H798" s="7" t="b">
        <f>IF(Table2[[#This Row],[cost]]&gt;Table2[[#This Row],[revenue]],TRUE,FALSE)</f>
        <v>0</v>
      </c>
      <c r="I798" t="str">
        <f>VLOOKUP(Table2[[#This Row],[product_id]],Table3[#All],3,FALSE)</f>
        <v>Allen Allen</v>
      </c>
      <c r="J798" t="str">
        <f>VLOOKUP(Table2[[#This Row],[product_id]],Table3[#All],5,FALSE)</f>
        <v>Philadelphia PA</v>
      </c>
    </row>
    <row r="799" spans="1:10" x14ac:dyDescent="0.2">
      <c r="A799" t="s">
        <v>280</v>
      </c>
      <c r="B799" s="1">
        <v>45011</v>
      </c>
      <c r="C799" t="str">
        <f t="shared" si="24"/>
        <v>Sunday</v>
      </c>
      <c r="D799" s="2">
        <v>0.13472222222222222</v>
      </c>
      <c r="E799" t="str">
        <f t="shared" si="25"/>
        <v>midnight to dawn</v>
      </c>
      <c r="F799" s="7">
        <v>58</v>
      </c>
      <c r="G799" s="7">
        <f>VLOOKUP(Table2[[#This Row],[product_id]],Table3[#All],2,FALSE)</f>
        <v>31</v>
      </c>
      <c r="H799" s="7" t="b">
        <f>IF(Table2[[#This Row],[cost]]&gt;Table2[[#This Row],[revenue]],TRUE,FALSE)</f>
        <v>0</v>
      </c>
      <c r="I799" t="str">
        <f>VLOOKUP(Table2[[#This Row],[product_id]],Table3[#All],3,FALSE)</f>
        <v>Allen Allen</v>
      </c>
      <c r="J799" t="str">
        <f>VLOOKUP(Table2[[#This Row],[product_id]],Table3[#All],5,FALSE)</f>
        <v>Philadelphia PA</v>
      </c>
    </row>
    <row r="800" spans="1:10" x14ac:dyDescent="0.2">
      <c r="A800" t="s">
        <v>280</v>
      </c>
      <c r="B800" s="1">
        <v>45075</v>
      </c>
      <c r="C800" t="str">
        <f t="shared" si="24"/>
        <v>Monday</v>
      </c>
      <c r="D800" s="2">
        <v>2.361111111111111E-2</v>
      </c>
      <c r="E800" t="str">
        <f t="shared" si="25"/>
        <v>afternoon to evening</v>
      </c>
      <c r="F800" s="7">
        <v>58</v>
      </c>
      <c r="G800" s="7">
        <f>VLOOKUP(Table2[[#This Row],[product_id]],Table3[#All],2,FALSE)</f>
        <v>31</v>
      </c>
      <c r="H800" s="7" t="b">
        <f>IF(Table2[[#This Row],[cost]]&gt;Table2[[#This Row],[revenue]],TRUE,FALSE)</f>
        <v>0</v>
      </c>
      <c r="I800" t="str">
        <f>VLOOKUP(Table2[[#This Row],[product_id]],Table3[#All],3,FALSE)</f>
        <v>Allen Allen</v>
      </c>
      <c r="J800" t="str">
        <f>VLOOKUP(Table2[[#This Row],[product_id]],Table3[#All],5,FALSE)</f>
        <v>Philadelphia PA</v>
      </c>
    </row>
    <row r="801" spans="1:10" x14ac:dyDescent="0.2">
      <c r="A801" t="s">
        <v>280</v>
      </c>
      <c r="B801" s="1">
        <v>44631</v>
      </c>
      <c r="C801" t="str">
        <f t="shared" si="24"/>
        <v>Friday</v>
      </c>
      <c r="D801" s="2">
        <v>0.56666666666666665</v>
      </c>
      <c r="E801" t="str">
        <f t="shared" si="25"/>
        <v>afternoon to evening</v>
      </c>
      <c r="F801" s="7">
        <v>58</v>
      </c>
      <c r="G801" s="7">
        <f>VLOOKUP(Table2[[#This Row],[product_id]],Table3[#All],2,FALSE)</f>
        <v>31</v>
      </c>
      <c r="H801" s="7" t="b">
        <f>IF(Table2[[#This Row],[cost]]&gt;Table2[[#This Row],[revenue]],TRUE,FALSE)</f>
        <v>0</v>
      </c>
      <c r="I801" t="str">
        <f>VLOOKUP(Table2[[#This Row],[product_id]],Table3[#All],3,FALSE)</f>
        <v>Allen Allen</v>
      </c>
      <c r="J801" t="str">
        <f>VLOOKUP(Table2[[#This Row],[product_id]],Table3[#All],5,FALSE)</f>
        <v>Philadelphia PA</v>
      </c>
    </row>
    <row r="802" spans="1:10" x14ac:dyDescent="0.2">
      <c r="A802" t="s">
        <v>280</v>
      </c>
      <c r="B802" s="1">
        <v>44831</v>
      </c>
      <c r="C802" t="str">
        <f t="shared" si="24"/>
        <v>Tuesday</v>
      </c>
      <c r="D802" s="2">
        <v>0.58402777777777781</v>
      </c>
      <c r="E802" t="str">
        <f t="shared" si="25"/>
        <v>morning to noon</v>
      </c>
      <c r="F802" s="7">
        <v>58</v>
      </c>
      <c r="G802" s="7">
        <f>VLOOKUP(Table2[[#This Row],[product_id]],Table3[#All],2,FALSE)</f>
        <v>31</v>
      </c>
      <c r="H802" s="7" t="b">
        <f>IF(Table2[[#This Row],[cost]]&gt;Table2[[#This Row],[revenue]],TRUE,FALSE)</f>
        <v>0</v>
      </c>
      <c r="I802" t="str">
        <f>VLOOKUP(Table2[[#This Row],[product_id]],Table3[#All],3,FALSE)</f>
        <v>Allen Allen</v>
      </c>
      <c r="J802" t="str">
        <f>VLOOKUP(Table2[[#This Row],[product_id]],Table3[#All],5,FALSE)</f>
        <v>Philadelphia PA</v>
      </c>
    </row>
    <row r="803" spans="1:10" x14ac:dyDescent="0.2">
      <c r="A803" t="s">
        <v>280</v>
      </c>
      <c r="B803" s="1">
        <v>43935</v>
      </c>
      <c r="C803" t="str">
        <f t="shared" si="24"/>
        <v>Tuesday</v>
      </c>
      <c r="D803" s="2">
        <v>0.47916666666666669</v>
      </c>
      <c r="E803" t="str">
        <f t="shared" si="25"/>
        <v>midnight to dawn</v>
      </c>
      <c r="F803" s="7">
        <v>58</v>
      </c>
      <c r="G803" s="7">
        <f>VLOOKUP(Table2[[#This Row],[product_id]],Table3[#All],2,FALSE)</f>
        <v>31</v>
      </c>
      <c r="H803" s="7" t="b">
        <f>IF(Table2[[#This Row],[cost]]&gt;Table2[[#This Row],[revenue]],TRUE,FALSE)</f>
        <v>0</v>
      </c>
      <c r="I803" t="str">
        <f>VLOOKUP(Table2[[#This Row],[product_id]],Table3[#All],3,FALSE)</f>
        <v>Allen Allen</v>
      </c>
      <c r="J803" t="str">
        <f>VLOOKUP(Table2[[#This Row],[product_id]],Table3[#All],5,FALSE)</f>
        <v>Philadelphia PA</v>
      </c>
    </row>
    <row r="804" spans="1:10" x14ac:dyDescent="0.2">
      <c r="A804" t="s">
        <v>281</v>
      </c>
      <c r="B804" s="1">
        <v>43720</v>
      </c>
      <c r="C804" t="str">
        <f t="shared" si="24"/>
        <v>Thursday</v>
      </c>
      <c r="D804" s="2">
        <v>6.1111111111111116E-2</v>
      </c>
      <c r="E804" t="str">
        <f t="shared" si="25"/>
        <v>night to midnight</v>
      </c>
      <c r="F804" s="7">
        <v>12</v>
      </c>
      <c r="G804" s="7">
        <f>VLOOKUP(Table2[[#This Row],[product_id]],Table3[#All],2,FALSE)</f>
        <v>71</v>
      </c>
      <c r="H804" s="7" t="b">
        <f>IF(Table2[[#This Row],[cost]]&gt;Table2[[#This Row],[revenue]],TRUE,FALSE)</f>
        <v>1</v>
      </c>
      <c r="I804" t="str">
        <f>VLOOKUP(Table2[[#This Row],[product_id]],Table3[#All],3,FALSE)</f>
        <v>Hanes</v>
      </c>
      <c r="J804" t="str">
        <f>VLOOKUP(Table2[[#This Row],[product_id]],Table3[#All],5,FALSE)</f>
        <v>Houston TX</v>
      </c>
    </row>
    <row r="805" spans="1:10" x14ac:dyDescent="0.2">
      <c r="A805" t="s">
        <v>282</v>
      </c>
      <c r="B805" s="1">
        <v>44190</v>
      </c>
      <c r="C805" t="str">
        <f t="shared" si="24"/>
        <v>Friday</v>
      </c>
      <c r="D805" s="2">
        <v>0.99305555555555547</v>
      </c>
      <c r="E805" t="str">
        <f t="shared" si="25"/>
        <v>midnight to dawn</v>
      </c>
      <c r="F805" s="7">
        <v>71</v>
      </c>
      <c r="G805" s="7">
        <f>VLOOKUP(Table2[[#This Row],[product_id]],Table3[#All],2,FALSE)</f>
        <v>42</v>
      </c>
      <c r="H805" s="7" t="b">
        <f>IF(Table2[[#This Row],[cost]]&gt;Table2[[#This Row],[revenue]],TRUE,FALSE)</f>
        <v>0</v>
      </c>
      <c r="I805" t="str">
        <f>VLOOKUP(Table2[[#This Row],[product_id]],Table3[#All],3,FALSE)</f>
        <v>Allegra K</v>
      </c>
      <c r="J805" t="str">
        <f>VLOOKUP(Table2[[#This Row],[product_id]],Table3[#All],5,FALSE)</f>
        <v>Charleston SC</v>
      </c>
    </row>
    <row r="806" spans="1:10" x14ac:dyDescent="0.2">
      <c r="A806" t="s">
        <v>282</v>
      </c>
      <c r="B806" s="1">
        <v>44944</v>
      </c>
      <c r="C806" t="str">
        <f t="shared" si="24"/>
        <v>Wednesday</v>
      </c>
      <c r="D806" s="2">
        <v>7.1527777777777787E-2</v>
      </c>
      <c r="E806" t="str">
        <f t="shared" si="25"/>
        <v>midnight to dawn</v>
      </c>
      <c r="F806" s="7">
        <v>71</v>
      </c>
      <c r="G806" s="7">
        <f>VLOOKUP(Table2[[#This Row],[product_id]],Table3[#All],2,FALSE)</f>
        <v>42</v>
      </c>
      <c r="H806" s="7" t="b">
        <f>IF(Table2[[#This Row],[cost]]&gt;Table2[[#This Row],[revenue]],TRUE,FALSE)</f>
        <v>0</v>
      </c>
      <c r="I806" t="str">
        <f>VLOOKUP(Table2[[#This Row],[product_id]],Table3[#All],3,FALSE)</f>
        <v>Allegra K</v>
      </c>
      <c r="J806" t="str">
        <f>VLOOKUP(Table2[[#This Row],[product_id]],Table3[#All],5,FALSE)</f>
        <v>Charleston SC</v>
      </c>
    </row>
    <row r="807" spans="1:10" x14ac:dyDescent="0.2">
      <c r="A807" t="s">
        <v>282</v>
      </c>
      <c r="B807" s="1">
        <v>44829</v>
      </c>
      <c r="C807" t="str">
        <f t="shared" si="24"/>
        <v>Sunday</v>
      </c>
      <c r="D807" s="2">
        <v>0.12430555555555556</v>
      </c>
      <c r="E807" t="str">
        <f t="shared" si="25"/>
        <v>midnight to dawn</v>
      </c>
      <c r="F807" s="7">
        <v>71</v>
      </c>
      <c r="G807" s="7">
        <f>VLOOKUP(Table2[[#This Row],[product_id]],Table3[#All],2,FALSE)</f>
        <v>42</v>
      </c>
      <c r="H807" s="7" t="b">
        <f>IF(Table2[[#This Row],[cost]]&gt;Table2[[#This Row],[revenue]],TRUE,FALSE)</f>
        <v>0</v>
      </c>
      <c r="I807" t="str">
        <f>VLOOKUP(Table2[[#This Row],[product_id]],Table3[#All],3,FALSE)</f>
        <v>Allegra K</v>
      </c>
      <c r="J807" t="str">
        <f>VLOOKUP(Table2[[#This Row],[product_id]],Table3[#All],5,FALSE)</f>
        <v>Charleston SC</v>
      </c>
    </row>
    <row r="808" spans="1:10" x14ac:dyDescent="0.2">
      <c r="A808" t="s">
        <v>282</v>
      </c>
      <c r="B808" s="1">
        <v>44027</v>
      </c>
      <c r="C808" t="str">
        <f t="shared" si="24"/>
        <v>Wednesday</v>
      </c>
      <c r="D808" s="2">
        <v>0.10625</v>
      </c>
      <c r="E808" t="str">
        <f t="shared" si="25"/>
        <v>morning to noon</v>
      </c>
      <c r="F808" s="7">
        <v>71</v>
      </c>
      <c r="G808" s="7">
        <f>VLOOKUP(Table2[[#This Row],[product_id]],Table3[#All],2,FALSE)</f>
        <v>42</v>
      </c>
      <c r="H808" s="7" t="b">
        <f>IF(Table2[[#This Row],[cost]]&gt;Table2[[#This Row],[revenue]],TRUE,FALSE)</f>
        <v>0</v>
      </c>
      <c r="I808" t="str">
        <f>VLOOKUP(Table2[[#This Row],[product_id]],Table3[#All],3,FALSE)</f>
        <v>Allegra K</v>
      </c>
      <c r="J808" t="str">
        <f>VLOOKUP(Table2[[#This Row],[product_id]],Table3[#All],5,FALSE)</f>
        <v>Charleston SC</v>
      </c>
    </row>
    <row r="809" spans="1:10" x14ac:dyDescent="0.2">
      <c r="A809" t="s">
        <v>283</v>
      </c>
      <c r="B809" s="1">
        <v>45093</v>
      </c>
      <c r="C809" t="str">
        <f t="shared" si="24"/>
        <v>Friday</v>
      </c>
      <c r="D809" s="2">
        <v>0.52777777777777779</v>
      </c>
      <c r="E809" t="str">
        <f t="shared" si="25"/>
        <v>afternoon to evening</v>
      </c>
      <c r="F809" s="7">
        <v>11</v>
      </c>
      <c r="G809" s="7">
        <f>VLOOKUP(Table2[[#This Row],[product_id]],Table3[#All],2,FALSE)</f>
        <v>70</v>
      </c>
      <c r="H809" s="7" t="b">
        <f>IF(Table2[[#This Row],[cost]]&gt;Table2[[#This Row],[revenue]],TRUE,FALSE)</f>
        <v>1</v>
      </c>
      <c r="I809" t="str">
        <f>VLOOKUP(Table2[[#This Row],[product_id]],Table3[#All],3,FALSE)</f>
        <v>YogaColors</v>
      </c>
      <c r="J809" t="str">
        <f>VLOOKUP(Table2[[#This Row],[product_id]],Table3[#All],5,FALSE)</f>
        <v>Chicago IL</v>
      </c>
    </row>
    <row r="810" spans="1:10" x14ac:dyDescent="0.2">
      <c r="A810" t="s">
        <v>283</v>
      </c>
      <c r="B810" s="1">
        <v>44929</v>
      </c>
      <c r="C810" t="str">
        <f t="shared" si="24"/>
        <v>Tuesday</v>
      </c>
      <c r="D810" s="2">
        <v>0.68680555555555556</v>
      </c>
      <c r="E810" t="str">
        <f t="shared" si="25"/>
        <v>morning to noon</v>
      </c>
      <c r="F810" s="7">
        <v>11</v>
      </c>
      <c r="G810" s="7">
        <f>VLOOKUP(Table2[[#This Row],[product_id]],Table3[#All],2,FALSE)</f>
        <v>70</v>
      </c>
      <c r="H810" s="7" t="b">
        <f>IF(Table2[[#This Row],[cost]]&gt;Table2[[#This Row],[revenue]],TRUE,FALSE)</f>
        <v>1</v>
      </c>
      <c r="I810" t="str">
        <f>VLOOKUP(Table2[[#This Row],[product_id]],Table3[#All],3,FALSE)</f>
        <v>YogaColors</v>
      </c>
      <c r="J810" t="str">
        <f>VLOOKUP(Table2[[#This Row],[product_id]],Table3[#All],5,FALSE)</f>
        <v>Chicago IL</v>
      </c>
    </row>
    <row r="811" spans="1:10" x14ac:dyDescent="0.2">
      <c r="A811" t="s">
        <v>283</v>
      </c>
      <c r="B811" s="1">
        <v>44890</v>
      </c>
      <c r="C811" t="str">
        <f t="shared" si="24"/>
        <v>Friday</v>
      </c>
      <c r="D811" s="2">
        <v>0.35694444444444445</v>
      </c>
      <c r="E811" t="str">
        <f t="shared" si="25"/>
        <v>afternoon to evening</v>
      </c>
      <c r="F811" s="7">
        <v>11</v>
      </c>
      <c r="G811" s="7">
        <f>VLOOKUP(Table2[[#This Row],[product_id]],Table3[#All],2,FALSE)</f>
        <v>70</v>
      </c>
      <c r="H811" s="7" t="b">
        <f>IF(Table2[[#This Row],[cost]]&gt;Table2[[#This Row],[revenue]],TRUE,FALSE)</f>
        <v>1</v>
      </c>
      <c r="I811" t="str">
        <f>VLOOKUP(Table2[[#This Row],[product_id]],Table3[#All],3,FALSE)</f>
        <v>YogaColors</v>
      </c>
      <c r="J811" t="str">
        <f>VLOOKUP(Table2[[#This Row],[product_id]],Table3[#All],5,FALSE)</f>
        <v>Chicago IL</v>
      </c>
    </row>
    <row r="812" spans="1:10" x14ac:dyDescent="0.2">
      <c r="A812" t="s">
        <v>283</v>
      </c>
      <c r="B812" s="1">
        <v>44573</v>
      </c>
      <c r="C812" t="str">
        <f t="shared" si="24"/>
        <v>Wednesday</v>
      </c>
      <c r="D812" s="2">
        <v>0.5444444444444444</v>
      </c>
      <c r="E812" t="str">
        <f t="shared" si="25"/>
        <v>morning to noon</v>
      </c>
      <c r="F812" s="7">
        <v>11</v>
      </c>
      <c r="G812" s="7">
        <f>VLOOKUP(Table2[[#This Row],[product_id]],Table3[#All],2,FALSE)</f>
        <v>70</v>
      </c>
      <c r="H812" s="7" t="b">
        <f>IF(Table2[[#This Row],[cost]]&gt;Table2[[#This Row],[revenue]],TRUE,FALSE)</f>
        <v>1</v>
      </c>
      <c r="I812" t="str">
        <f>VLOOKUP(Table2[[#This Row],[product_id]],Table3[#All],3,FALSE)</f>
        <v>YogaColors</v>
      </c>
      <c r="J812" t="str">
        <f>VLOOKUP(Table2[[#This Row],[product_id]],Table3[#All],5,FALSE)</f>
        <v>Chicago IL</v>
      </c>
    </row>
    <row r="813" spans="1:10" x14ac:dyDescent="0.2">
      <c r="A813" t="s">
        <v>283</v>
      </c>
      <c r="B813" s="1">
        <v>44565</v>
      </c>
      <c r="C813" t="str">
        <f t="shared" si="24"/>
        <v>Tuesday</v>
      </c>
      <c r="D813" s="2">
        <v>0.30763888888888891</v>
      </c>
      <c r="E813" t="str">
        <f t="shared" si="25"/>
        <v>night to midnight</v>
      </c>
      <c r="F813" s="7">
        <v>11</v>
      </c>
      <c r="G813" s="7">
        <f>VLOOKUP(Table2[[#This Row],[product_id]],Table3[#All],2,FALSE)</f>
        <v>70</v>
      </c>
      <c r="H813" s="7" t="b">
        <f>IF(Table2[[#This Row],[cost]]&gt;Table2[[#This Row],[revenue]],TRUE,FALSE)</f>
        <v>1</v>
      </c>
      <c r="I813" t="str">
        <f>VLOOKUP(Table2[[#This Row],[product_id]],Table3[#All],3,FALSE)</f>
        <v>YogaColors</v>
      </c>
      <c r="J813" t="str">
        <f>VLOOKUP(Table2[[#This Row],[product_id]],Table3[#All],5,FALSE)</f>
        <v>Chicago IL</v>
      </c>
    </row>
    <row r="814" spans="1:10" x14ac:dyDescent="0.2">
      <c r="A814" t="s">
        <v>283</v>
      </c>
      <c r="B814" s="1">
        <v>44782</v>
      </c>
      <c r="C814" t="str">
        <f t="shared" si="24"/>
        <v>Tuesday</v>
      </c>
      <c r="D814" s="2">
        <v>0.90486111111111101</v>
      </c>
      <c r="E814" t="str">
        <f t="shared" si="25"/>
        <v>morning to noon</v>
      </c>
      <c r="F814" s="7">
        <v>11</v>
      </c>
      <c r="G814" s="7">
        <f>VLOOKUP(Table2[[#This Row],[product_id]],Table3[#All],2,FALSE)</f>
        <v>70</v>
      </c>
      <c r="H814" s="7" t="b">
        <f>IF(Table2[[#This Row],[cost]]&gt;Table2[[#This Row],[revenue]],TRUE,FALSE)</f>
        <v>1</v>
      </c>
      <c r="I814" t="str">
        <f>VLOOKUP(Table2[[#This Row],[product_id]],Table3[#All],3,FALSE)</f>
        <v>YogaColors</v>
      </c>
      <c r="J814" t="str">
        <f>VLOOKUP(Table2[[#This Row],[product_id]],Table3[#All],5,FALSE)</f>
        <v>Chicago IL</v>
      </c>
    </row>
    <row r="815" spans="1:10" x14ac:dyDescent="0.2">
      <c r="A815" t="s">
        <v>284</v>
      </c>
      <c r="B815" s="1">
        <v>44874</v>
      </c>
      <c r="C815" t="str">
        <f t="shared" si="24"/>
        <v>Wednesday</v>
      </c>
      <c r="D815" s="2">
        <v>0.53402777777777777</v>
      </c>
      <c r="E815" t="str">
        <f t="shared" si="25"/>
        <v>midnight to dawn</v>
      </c>
      <c r="F815" s="7">
        <v>29</v>
      </c>
      <c r="G815" s="7">
        <f>VLOOKUP(Table2[[#This Row],[product_id]],Table3[#All],2,FALSE)</f>
        <v>15</v>
      </c>
      <c r="H815" s="7" t="b">
        <f>IF(Table2[[#This Row],[cost]]&gt;Table2[[#This Row],[revenue]],TRUE,FALSE)</f>
        <v>0</v>
      </c>
      <c r="I815" t="str">
        <f>VLOOKUP(Table2[[#This Row],[product_id]],Table3[#All],3,FALSE)</f>
        <v>LAT Sportswear</v>
      </c>
      <c r="J815" t="str">
        <f>VLOOKUP(Table2[[#This Row],[product_id]],Table3[#All],5,FALSE)</f>
        <v>Chicago IL</v>
      </c>
    </row>
    <row r="816" spans="1:10" x14ac:dyDescent="0.2">
      <c r="A816" t="s">
        <v>284</v>
      </c>
      <c r="B816" s="1">
        <v>44172</v>
      </c>
      <c r="C816" t="str">
        <f t="shared" si="24"/>
        <v>Monday</v>
      </c>
      <c r="D816" s="2">
        <v>8.6111111111111124E-2</v>
      </c>
      <c r="E816" t="str">
        <f t="shared" si="25"/>
        <v>night to midnight</v>
      </c>
      <c r="F816" s="7">
        <v>29</v>
      </c>
      <c r="G816" s="7">
        <f>VLOOKUP(Table2[[#This Row],[product_id]],Table3[#All],2,FALSE)</f>
        <v>15</v>
      </c>
      <c r="H816" s="7" t="b">
        <f>IF(Table2[[#This Row],[cost]]&gt;Table2[[#This Row],[revenue]],TRUE,FALSE)</f>
        <v>0</v>
      </c>
      <c r="I816" t="str">
        <f>VLOOKUP(Table2[[#This Row],[product_id]],Table3[#All],3,FALSE)</f>
        <v>LAT Sportswear</v>
      </c>
      <c r="J816" t="str">
        <f>VLOOKUP(Table2[[#This Row],[product_id]],Table3[#All],5,FALSE)</f>
        <v>Chicago IL</v>
      </c>
    </row>
    <row r="817" spans="1:10" x14ac:dyDescent="0.2">
      <c r="A817" t="s">
        <v>284</v>
      </c>
      <c r="B817" s="1">
        <v>44711</v>
      </c>
      <c r="C817" t="str">
        <f t="shared" si="24"/>
        <v>Monday</v>
      </c>
      <c r="D817" s="2">
        <v>0.88958333333333339</v>
      </c>
      <c r="E817" t="str">
        <f t="shared" si="25"/>
        <v>midnight to dawn</v>
      </c>
      <c r="F817" s="7">
        <v>29</v>
      </c>
      <c r="G817" s="7">
        <f>VLOOKUP(Table2[[#This Row],[product_id]],Table3[#All],2,FALSE)</f>
        <v>15</v>
      </c>
      <c r="H817" s="7" t="b">
        <f>IF(Table2[[#This Row],[cost]]&gt;Table2[[#This Row],[revenue]],TRUE,FALSE)</f>
        <v>0</v>
      </c>
      <c r="I817" t="str">
        <f>VLOOKUP(Table2[[#This Row],[product_id]],Table3[#All],3,FALSE)</f>
        <v>LAT Sportswear</v>
      </c>
      <c r="J817" t="str">
        <f>VLOOKUP(Table2[[#This Row],[product_id]],Table3[#All],5,FALSE)</f>
        <v>Chicago IL</v>
      </c>
    </row>
    <row r="818" spans="1:10" x14ac:dyDescent="0.2">
      <c r="A818" t="s">
        <v>284</v>
      </c>
      <c r="B818" s="1">
        <v>44887</v>
      </c>
      <c r="C818" t="str">
        <f t="shared" si="24"/>
        <v>Tuesday</v>
      </c>
      <c r="D818" s="2">
        <v>0.16597222222222222</v>
      </c>
      <c r="E818" t="str">
        <f t="shared" si="25"/>
        <v>midnight to dawn</v>
      </c>
      <c r="F818" s="7">
        <v>29</v>
      </c>
      <c r="G818" s="7">
        <f>VLOOKUP(Table2[[#This Row],[product_id]],Table3[#All],2,FALSE)</f>
        <v>15</v>
      </c>
      <c r="H818" s="7" t="b">
        <f>IF(Table2[[#This Row],[cost]]&gt;Table2[[#This Row],[revenue]],TRUE,FALSE)</f>
        <v>0</v>
      </c>
      <c r="I818" t="str">
        <f>VLOOKUP(Table2[[#This Row],[product_id]],Table3[#All],3,FALSE)</f>
        <v>LAT Sportswear</v>
      </c>
      <c r="J818" t="str">
        <f>VLOOKUP(Table2[[#This Row],[product_id]],Table3[#All],5,FALSE)</f>
        <v>Chicago IL</v>
      </c>
    </row>
    <row r="819" spans="1:10" x14ac:dyDescent="0.2">
      <c r="A819" t="s">
        <v>285</v>
      </c>
      <c r="B819" s="1">
        <v>45105</v>
      </c>
      <c r="C819" t="str">
        <f t="shared" si="24"/>
        <v>Wednesday</v>
      </c>
      <c r="D819" s="2">
        <v>0.21944444444444444</v>
      </c>
      <c r="E819" t="str">
        <f t="shared" si="25"/>
        <v>midnight to dawn</v>
      </c>
      <c r="F819" s="7">
        <v>24</v>
      </c>
      <c r="G819" s="7">
        <f>VLOOKUP(Table2[[#This Row],[product_id]],Table3[#All],2,FALSE)</f>
        <v>13</v>
      </c>
      <c r="H819" s="7" t="b">
        <f>IF(Table2[[#This Row],[cost]]&gt;Table2[[#This Row],[revenue]],TRUE,FALSE)</f>
        <v>0</v>
      </c>
      <c r="I819" t="str">
        <f>VLOOKUP(Table2[[#This Row],[product_id]],Table3[#All],3,FALSE)</f>
        <v>Bella</v>
      </c>
      <c r="J819" t="str">
        <f>VLOOKUP(Table2[[#This Row],[product_id]],Table3[#All],5,FALSE)</f>
        <v>Los Angeles CA</v>
      </c>
    </row>
    <row r="820" spans="1:10" x14ac:dyDescent="0.2">
      <c r="A820" t="s">
        <v>285</v>
      </c>
      <c r="B820" s="1">
        <v>44788</v>
      </c>
      <c r="C820" t="str">
        <f t="shared" si="24"/>
        <v>Monday</v>
      </c>
      <c r="D820" s="2">
        <v>1.3888888888888888E-2</v>
      </c>
      <c r="E820" t="str">
        <f t="shared" si="25"/>
        <v>afternoon to evening</v>
      </c>
      <c r="F820" s="7">
        <v>24</v>
      </c>
      <c r="G820" s="7">
        <f>VLOOKUP(Table2[[#This Row],[product_id]],Table3[#All],2,FALSE)</f>
        <v>13</v>
      </c>
      <c r="H820" s="7" t="b">
        <f>IF(Table2[[#This Row],[cost]]&gt;Table2[[#This Row],[revenue]],TRUE,FALSE)</f>
        <v>0</v>
      </c>
      <c r="I820" t="str">
        <f>VLOOKUP(Table2[[#This Row],[product_id]],Table3[#All],3,FALSE)</f>
        <v>Bella</v>
      </c>
      <c r="J820" t="str">
        <f>VLOOKUP(Table2[[#This Row],[product_id]],Table3[#All],5,FALSE)</f>
        <v>Los Angeles CA</v>
      </c>
    </row>
    <row r="821" spans="1:10" x14ac:dyDescent="0.2">
      <c r="A821" t="s">
        <v>285</v>
      </c>
      <c r="B821" s="1">
        <v>45102</v>
      </c>
      <c r="C821" t="str">
        <f t="shared" si="24"/>
        <v>Sunday</v>
      </c>
      <c r="D821" s="2">
        <v>0.6479166666666667</v>
      </c>
      <c r="E821" t="str">
        <f t="shared" si="25"/>
        <v>midnight to dawn</v>
      </c>
      <c r="F821" s="7">
        <v>24</v>
      </c>
      <c r="G821" s="7">
        <f>VLOOKUP(Table2[[#This Row],[product_id]],Table3[#All],2,FALSE)</f>
        <v>13</v>
      </c>
      <c r="H821" s="7" t="b">
        <f>IF(Table2[[#This Row],[cost]]&gt;Table2[[#This Row],[revenue]],TRUE,FALSE)</f>
        <v>0</v>
      </c>
      <c r="I821" t="str">
        <f>VLOOKUP(Table2[[#This Row],[product_id]],Table3[#All],3,FALSE)</f>
        <v>Bella</v>
      </c>
      <c r="J821" t="str">
        <f>VLOOKUP(Table2[[#This Row],[product_id]],Table3[#All],5,FALSE)</f>
        <v>Los Angeles CA</v>
      </c>
    </row>
    <row r="822" spans="1:10" x14ac:dyDescent="0.2">
      <c r="A822" t="s">
        <v>285</v>
      </c>
      <c r="B822" s="1">
        <v>45020</v>
      </c>
      <c r="C822" t="str">
        <f t="shared" si="24"/>
        <v>Tuesday</v>
      </c>
      <c r="D822" s="2">
        <v>0.18541666666666667</v>
      </c>
      <c r="E822" t="str">
        <f t="shared" si="25"/>
        <v>afternoon to evening</v>
      </c>
      <c r="F822" s="7">
        <v>24</v>
      </c>
      <c r="G822" s="7">
        <f>VLOOKUP(Table2[[#This Row],[product_id]],Table3[#All],2,FALSE)</f>
        <v>13</v>
      </c>
      <c r="H822" s="7" t="b">
        <f>IF(Table2[[#This Row],[cost]]&gt;Table2[[#This Row],[revenue]],TRUE,FALSE)</f>
        <v>0</v>
      </c>
      <c r="I822" t="str">
        <f>VLOOKUP(Table2[[#This Row],[product_id]],Table3[#All],3,FALSE)</f>
        <v>Bella</v>
      </c>
      <c r="J822" t="str">
        <f>VLOOKUP(Table2[[#This Row],[product_id]],Table3[#All],5,FALSE)</f>
        <v>Los Angeles CA</v>
      </c>
    </row>
    <row r="823" spans="1:10" x14ac:dyDescent="0.2">
      <c r="A823" t="s">
        <v>285</v>
      </c>
      <c r="B823" s="1">
        <v>44836</v>
      </c>
      <c r="C823" t="str">
        <f t="shared" si="24"/>
        <v>Sunday</v>
      </c>
      <c r="D823" s="2">
        <v>0.55486111111111114</v>
      </c>
      <c r="E823" t="str">
        <f t="shared" si="25"/>
        <v>afternoon to evening</v>
      </c>
      <c r="F823" s="7">
        <v>24</v>
      </c>
      <c r="G823" s="7">
        <f>VLOOKUP(Table2[[#This Row],[product_id]],Table3[#All],2,FALSE)</f>
        <v>13</v>
      </c>
      <c r="H823" s="7" t="b">
        <f>IF(Table2[[#This Row],[cost]]&gt;Table2[[#This Row],[revenue]],TRUE,FALSE)</f>
        <v>0</v>
      </c>
      <c r="I823" t="str">
        <f>VLOOKUP(Table2[[#This Row],[product_id]],Table3[#All],3,FALSE)</f>
        <v>Bella</v>
      </c>
      <c r="J823" t="str">
        <f>VLOOKUP(Table2[[#This Row],[product_id]],Table3[#All],5,FALSE)</f>
        <v>Los Angeles CA</v>
      </c>
    </row>
    <row r="824" spans="1:10" x14ac:dyDescent="0.2">
      <c r="A824" t="s">
        <v>285</v>
      </c>
      <c r="B824" s="1">
        <v>44652</v>
      </c>
      <c r="C824" t="str">
        <f t="shared" si="24"/>
        <v>Friday</v>
      </c>
      <c r="D824" s="2">
        <v>0.57708333333333328</v>
      </c>
      <c r="E824" t="str">
        <f t="shared" si="25"/>
        <v>afternoon to evening</v>
      </c>
      <c r="F824" s="7">
        <v>24</v>
      </c>
      <c r="G824" s="7">
        <f>VLOOKUP(Table2[[#This Row],[product_id]],Table3[#All],2,FALSE)</f>
        <v>13</v>
      </c>
      <c r="H824" s="7" t="b">
        <f>IF(Table2[[#This Row],[cost]]&gt;Table2[[#This Row],[revenue]],TRUE,FALSE)</f>
        <v>0</v>
      </c>
      <c r="I824" t="str">
        <f>VLOOKUP(Table2[[#This Row],[product_id]],Table3[#All],3,FALSE)</f>
        <v>Bella</v>
      </c>
      <c r="J824" t="str">
        <f>VLOOKUP(Table2[[#This Row],[product_id]],Table3[#All],5,FALSE)</f>
        <v>Los Angeles CA</v>
      </c>
    </row>
    <row r="825" spans="1:10" x14ac:dyDescent="0.2">
      <c r="A825" t="s">
        <v>285</v>
      </c>
      <c r="B825" s="1">
        <v>45110</v>
      </c>
      <c r="C825" t="str">
        <f t="shared" si="24"/>
        <v>Monday</v>
      </c>
      <c r="D825" s="2">
        <v>0.58194444444444449</v>
      </c>
      <c r="E825" t="str">
        <f t="shared" si="25"/>
        <v>morning to noon</v>
      </c>
      <c r="F825" s="7">
        <v>24</v>
      </c>
      <c r="G825" s="7">
        <f>VLOOKUP(Table2[[#This Row],[product_id]],Table3[#All],2,FALSE)</f>
        <v>13</v>
      </c>
      <c r="H825" s="7" t="b">
        <f>IF(Table2[[#This Row],[cost]]&gt;Table2[[#This Row],[revenue]],TRUE,FALSE)</f>
        <v>0</v>
      </c>
      <c r="I825" t="str">
        <f>VLOOKUP(Table2[[#This Row],[product_id]],Table3[#All],3,FALSE)</f>
        <v>Bella</v>
      </c>
      <c r="J825" t="str">
        <f>VLOOKUP(Table2[[#This Row],[product_id]],Table3[#All],5,FALSE)</f>
        <v>Los Angeles CA</v>
      </c>
    </row>
    <row r="826" spans="1:10" x14ac:dyDescent="0.2">
      <c r="A826" t="s">
        <v>285</v>
      </c>
      <c r="B826" s="1">
        <v>44351</v>
      </c>
      <c r="C826" t="str">
        <f t="shared" si="24"/>
        <v>Friday</v>
      </c>
      <c r="D826" s="2">
        <v>0.4680555555555555</v>
      </c>
      <c r="E826" t="str">
        <f t="shared" si="25"/>
        <v>afternoon to evening</v>
      </c>
      <c r="F826" s="7">
        <v>24</v>
      </c>
      <c r="G826" s="7">
        <f>VLOOKUP(Table2[[#This Row],[product_id]],Table3[#All],2,FALSE)</f>
        <v>13</v>
      </c>
      <c r="H826" s="7" t="b">
        <f>IF(Table2[[#This Row],[cost]]&gt;Table2[[#This Row],[revenue]],TRUE,FALSE)</f>
        <v>0</v>
      </c>
      <c r="I826" t="str">
        <f>VLOOKUP(Table2[[#This Row],[product_id]],Table3[#All],3,FALSE)</f>
        <v>Bella</v>
      </c>
      <c r="J826" t="str">
        <f>VLOOKUP(Table2[[#This Row],[product_id]],Table3[#All],5,FALSE)</f>
        <v>Los Angeles CA</v>
      </c>
    </row>
    <row r="827" spans="1:10" x14ac:dyDescent="0.2">
      <c r="A827" t="s">
        <v>285</v>
      </c>
      <c r="B827" s="1">
        <v>44919</v>
      </c>
      <c r="C827" t="str">
        <f t="shared" si="24"/>
        <v>Saturday</v>
      </c>
      <c r="D827" s="2">
        <v>0.56736111111111109</v>
      </c>
      <c r="E827" t="str">
        <f t="shared" si="25"/>
        <v>midnight to dawn</v>
      </c>
      <c r="F827" s="7">
        <v>24</v>
      </c>
      <c r="G827" s="7">
        <f>VLOOKUP(Table2[[#This Row],[product_id]],Table3[#All],2,FALSE)</f>
        <v>13</v>
      </c>
      <c r="H827" s="7" t="b">
        <f>IF(Table2[[#This Row],[cost]]&gt;Table2[[#This Row],[revenue]],TRUE,FALSE)</f>
        <v>0</v>
      </c>
      <c r="I827" t="str">
        <f>VLOOKUP(Table2[[#This Row],[product_id]],Table3[#All],3,FALSE)</f>
        <v>Bella</v>
      </c>
      <c r="J827" t="str">
        <f>VLOOKUP(Table2[[#This Row],[product_id]],Table3[#All],5,FALSE)</f>
        <v>Los Angeles CA</v>
      </c>
    </row>
    <row r="828" spans="1:10" x14ac:dyDescent="0.2">
      <c r="A828" t="s">
        <v>285</v>
      </c>
      <c r="B828" s="1">
        <v>44652</v>
      </c>
      <c r="C828" t="str">
        <f t="shared" si="24"/>
        <v>Friday</v>
      </c>
      <c r="D828" s="2">
        <v>0.23750000000000002</v>
      </c>
      <c r="E828" t="str">
        <f t="shared" si="25"/>
        <v>morning to noon</v>
      </c>
      <c r="F828" s="7">
        <v>24</v>
      </c>
      <c r="G828" s="7">
        <f>VLOOKUP(Table2[[#This Row],[product_id]],Table3[#All],2,FALSE)</f>
        <v>13</v>
      </c>
      <c r="H828" s="7" t="b">
        <f>IF(Table2[[#This Row],[cost]]&gt;Table2[[#This Row],[revenue]],TRUE,FALSE)</f>
        <v>0</v>
      </c>
      <c r="I828" t="str">
        <f>VLOOKUP(Table2[[#This Row],[product_id]],Table3[#All],3,FALSE)</f>
        <v>Bella</v>
      </c>
      <c r="J828" t="str">
        <f>VLOOKUP(Table2[[#This Row],[product_id]],Table3[#All],5,FALSE)</f>
        <v>Los Angeles CA</v>
      </c>
    </row>
    <row r="829" spans="1:10" x14ac:dyDescent="0.2">
      <c r="A829" t="s">
        <v>285</v>
      </c>
      <c r="B829" s="1">
        <v>45037</v>
      </c>
      <c r="C829" t="str">
        <f t="shared" si="24"/>
        <v>Friday</v>
      </c>
      <c r="D829" s="2">
        <v>0.41805555555555557</v>
      </c>
      <c r="E829" t="str">
        <f t="shared" si="25"/>
        <v>morning to noon</v>
      </c>
      <c r="F829" s="7">
        <v>24</v>
      </c>
      <c r="G829" s="7">
        <f>VLOOKUP(Table2[[#This Row],[product_id]],Table3[#All],2,FALSE)</f>
        <v>13</v>
      </c>
      <c r="H829" s="7" t="b">
        <f>IF(Table2[[#This Row],[cost]]&gt;Table2[[#This Row],[revenue]],TRUE,FALSE)</f>
        <v>0</v>
      </c>
      <c r="I829" t="str">
        <f>VLOOKUP(Table2[[#This Row],[product_id]],Table3[#All],3,FALSE)</f>
        <v>Bella</v>
      </c>
      <c r="J829" t="str">
        <f>VLOOKUP(Table2[[#This Row],[product_id]],Table3[#All],5,FALSE)</f>
        <v>Los Angeles CA</v>
      </c>
    </row>
    <row r="830" spans="1:10" x14ac:dyDescent="0.2">
      <c r="A830" t="s">
        <v>286</v>
      </c>
      <c r="B830" s="1">
        <v>44540</v>
      </c>
      <c r="C830" t="str">
        <f t="shared" si="24"/>
        <v>Friday</v>
      </c>
      <c r="D830" s="2">
        <v>0.51874999999999993</v>
      </c>
      <c r="E830" t="str">
        <f t="shared" si="25"/>
        <v>afternoon to evening</v>
      </c>
      <c r="F830" s="7">
        <v>29</v>
      </c>
      <c r="G830" s="7">
        <f>VLOOKUP(Table2[[#This Row],[product_id]],Table3[#All],2,FALSE)</f>
        <v>16</v>
      </c>
      <c r="H830" s="7" t="b">
        <f>IF(Table2[[#This Row],[cost]]&gt;Table2[[#This Row],[revenue]],TRUE,FALSE)</f>
        <v>0</v>
      </c>
      <c r="I830" t="str">
        <f>VLOOKUP(Table2[[#This Row],[product_id]],Table3[#All],3,FALSE)</f>
        <v>Bella</v>
      </c>
      <c r="J830" t="str">
        <f>VLOOKUP(Table2[[#This Row],[product_id]],Table3[#All],5,FALSE)</f>
        <v>Los Angeles CA</v>
      </c>
    </row>
    <row r="831" spans="1:10" x14ac:dyDescent="0.2">
      <c r="A831" t="s">
        <v>286</v>
      </c>
      <c r="B831" s="1">
        <v>44610</v>
      </c>
      <c r="C831" t="str">
        <f t="shared" si="24"/>
        <v>Friday</v>
      </c>
      <c r="D831" s="2">
        <v>0.55208333333333337</v>
      </c>
      <c r="E831" t="str">
        <f t="shared" si="25"/>
        <v>morning to noon</v>
      </c>
      <c r="F831" s="7">
        <v>29</v>
      </c>
      <c r="G831" s="7">
        <f>VLOOKUP(Table2[[#This Row],[product_id]],Table3[#All],2,FALSE)</f>
        <v>16</v>
      </c>
      <c r="H831" s="7" t="b">
        <f>IF(Table2[[#This Row],[cost]]&gt;Table2[[#This Row],[revenue]],TRUE,FALSE)</f>
        <v>0</v>
      </c>
      <c r="I831" t="str">
        <f>VLOOKUP(Table2[[#This Row],[product_id]],Table3[#All],3,FALSE)</f>
        <v>Bella</v>
      </c>
      <c r="J831" t="str">
        <f>VLOOKUP(Table2[[#This Row],[product_id]],Table3[#All],5,FALSE)</f>
        <v>Los Angeles CA</v>
      </c>
    </row>
    <row r="832" spans="1:10" x14ac:dyDescent="0.2">
      <c r="A832" t="s">
        <v>286</v>
      </c>
      <c r="B832" s="1">
        <v>44728</v>
      </c>
      <c r="C832" t="str">
        <f t="shared" si="24"/>
        <v>Thursday</v>
      </c>
      <c r="D832" s="2">
        <v>0.42222222222222222</v>
      </c>
      <c r="E832" t="str">
        <f t="shared" si="25"/>
        <v>afternoon to evening</v>
      </c>
      <c r="F832" s="7">
        <v>29</v>
      </c>
      <c r="G832" s="7">
        <f>VLOOKUP(Table2[[#This Row],[product_id]],Table3[#All],2,FALSE)</f>
        <v>16</v>
      </c>
      <c r="H832" s="7" t="b">
        <f>IF(Table2[[#This Row],[cost]]&gt;Table2[[#This Row],[revenue]],TRUE,FALSE)</f>
        <v>0</v>
      </c>
      <c r="I832" t="str">
        <f>VLOOKUP(Table2[[#This Row],[product_id]],Table3[#All],3,FALSE)</f>
        <v>Bella</v>
      </c>
      <c r="J832" t="str">
        <f>VLOOKUP(Table2[[#This Row],[product_id]],Table3[#All],5,FALSE)</f>
        <v>Los Angeles CA</v>
      </c>
    </row>
    <row r="833" spans="1:10" x14ac:dyDescent="0.2">
      <c r="A833" t="s">
        <v>286</v>
      </c>
      <c r="B833" s="1">
        <v>45110</v>
      </c>
      <c r="C833" t="str">
        <f t="shared" si="24"/>
        <v>Monday</v>
      </c>
      <c r="D833" s="2">
        <v>0.60486111111111118</v>
      </c>
      <c r="E833" t="str">
        <f t="shared" si="25"/>
        <v>morning to noon</v>
      </c>
      <c r="F833" s="7">
        <v>29</v>
      </c>
      <c r="G833" s="7">
        <f>VLOOKUP(Table2[[#This Row],[product_id]],Table3[#All],2,FALSE)</f>
        <v>16</v>
      </c>
      <c r="H833" s="7" t="b">
        <f>IF(Table2[[#This Row],[cost]]&gt;Table2[[#This Row],[revenue]],TRUE,FALSE)</f>
        <v>0</v>
      </c>
      <c r="I833" t="str">
        <f>VLOOKUP(Table2[[#This Row],[product_id]],Table3[#All],3,FALSE)</f>
        <v>Bella</v>
      </c>
      <c r="J833" t="str">
        <f>VLOOKUP(Table2[[#This Row],[product_id]],Table3[#All],5,FALSE)</f>
        <v>Los Angeles CA</v>
      </c>
    </row>
    <row r="834" spans="1:10" x14ac:dyDescent="0.2">
      <c r="A834" t="s">
        <v>287</v>
      </c>
      <c r="B834" s="1">
        <v>44628</v>
      </c>
      <c r="C834" t="str">
        <f t="shared" si="24"/>
        <v>Tuesday</v>
      </c>
      <c r="D834" s="2">
        <v>0.38680555555555557</v>
      </c>
      <c r="E834" t="str">
        <f t="shared" si="25"/>
        <v>morning to noon</v>
      </c>
      <c r="F834" s="7">
        <v>93</v>
      </c>
      <c r="G834" s="7">
        <f>VLOOKUP(Table2[[#This Row],[product_id]],Table3[#All],2,FALSE)</f>
        <v>56</v>
      </c>
      <c r="H834" s="7" t="b">
        <f>IF(Table2[[#This Row],[cost]]&gt;Table2[[#This Row],[revenue]],TRUE,FALSE)</f>
        <v>0</v>
      </c>
      <c r="I834" t="str">
        <f>VLOOKUP(Table2[[#This Row],[product_id]],Table3[#All],3,FALSE)</f>
        <v>Allegra K</v>
      </c>
      <c r="J834" t="str">
        <f>VLOOKUP(Table2[[#This Row],[product_id]],Table3[#All],5,FALSE)</f>
        <v>Charleston SC</v>
      </c>
    </row>
    <row r="835" spans="1:10" x14ac:dyDescent="0.2">
      <c r="A835" t="s">
        <v>287</v>
      </c>
      <c r="B835" s="1">
        <v>43691</v>
      </c>
      <c r="C835" t="str">
        <f t="shared" ref="C835:C898" si="26">_xlfn.IFS(WEEKDAY(B835,2)=1,"Monday",WEEKDAY(B835,2)=2,"Tuesday",WEEKDAY(B835,2)=3,"Wednesday",WEEKDAY(B835,2)=4,"Thursday",WEEKDAY(B835,2)=5,"Friday",WEEKDAY(B835,2)=6,"Saturday",WEEKDAY(B835,2)=7,"Sunday")</f>
        <v>Wednesday</v>
      </c>
      <c r="D835" s="2">
        <v>0.2638888888888889</v>
      </c>
      <c r="E835" t="str">
        <f t="shared" ref="E835:E898" si="27">_xlfn.IFS(AND(D836&gt;=VALUE("00:00"),D836&lt;VALUE("6:00")),"midnight to dawn",AND(D836&gt;=VALUE("6:00"),D836&lt;VALUE("13:00")),"morning to noon",AND(D836&gt;=VALUE("13:00"),D836&lt;VALUE("20:00")),"afternoon to evening",AND(D836&gt;=VALUE("20:00"),D836&lt;VALUE("24:00")),"night to midnight")</f>
        <v>afternoon to evening</v>
      </c>
      <c r="F835" s="7">
        <v>93</v>
      </c>
      <c r="G835" s="7">
        <f>VLOOKUP(Table2[[#This Row],[product_id]],Table3[#All],2,FALSE)</f>
        <v>56</v>
      </c>
      <c r="H835" s="7" t="b">
        <f>IF(Table2[[#This Row],[cost]]&gt;Table2[[#This Row],[revenue]],TRUE,FALSE)</f>
        <v>0</v>
      </c>
      <c r="I835" t="str">
        <f>VLOOKUP(Table2[[#This Row],[product_id]],Table3[#All],3,FALSE)</f>
        <v>Allegra K</v>
      </c>
      <c r="J835" t="str">
        <f>VLOOKUP(Table2[[#This Row],[product_id]],Table3[#All],5,FALSE)</f>
        <v>Charleston SC</v>
      </c>
    </row>
    <row r="836" spans="1:10" x14ac:dyDescent="0.2">
      <c r="A836" t="s">
        <v>287</v>
      </c>
      <c r="B836" s="1">
        <v>44403</v>
      </c>
      <c r="C836" t="str">
        <f t="shared" si="26"/>
        <v>Monday</v>
      </c>
      <c r="D836" s="2">
        <v>0.76041666666666663</v>
      </c>
      <c r="E836" t="str">
        <f t="shared" si="27"/>
        <v>morning to noon</v>
      </c>
      <c r="F836" s="7">
        <v>93</v>
      </c>
      <c r="G836" s="7">
        <f>VLOOKUP(Table2[[#This Row],[product_id]],Table3[#All],2,FALSE)</f>
        <v>56</v>
      </c>
      <c r="H836" s="7" t="b">
        <f>IF(Table2[[#This Row],[cost]]&gt;Table2[[#This Row],[revenue]],TRUE,FALSE)</f>
        <v>0</v>
      </c>
      <c r="I836" t="str">
        <f>VLOOKUP(Table2[[#This Row],[product_id]],Table3[#All],3,FALSE)</f>
        <v>Allegra K</v>
      </c>
      <c r="J836" t="str">
        <f>VLOOKUP(Table2[[#This Row],[product_id]],Table3[#All],5,FALSE)</f>
        <v>Charleston SC</v>
      </c>
    </row>
    <row r="837" spans="1:10" x14ac:dyDescent="0.2">
      <c r="A837" t="s">
        <v>287</v>
      </c>
      <c r="B837" s="1">
        <v>45096</v>
      </c>
      <c r="C837" t="str">
        <f t="shared" si="26"/>
        <v>Monday</v>
      </c>
      <c r="D837" s="2">
        <v>0.3659722222222222</v>
      </c>
      <c r="E837" t="str">
        <f t="shared" si="27"/>
        <v>morning to noon</v>
      </c>
      <c r="F837" s="7">
        <v>93</v>
      </c>
      <c r="G837" s="7">
        <f>VLOOKUP(Table2[[#This Row],[product_id]],Table3[#All],2,FALSE)</f>
        <v>56</v>
      </c>
      <c r="H837" s="7" t="b">
        <f>IF(Table2[[#This Row],[cost]]&gt;Table2[[#This Row],[revenue]],TRUE,FALSE)</f>
        <v>0</v>
      </c>
      <c r="I837" t="str">
        <f>VLOOKUP(Table2[[#This Row],[product_id]],Table3[#All],3,FALSE)</f>
        <v>Allegra K</v>
      </c>
      <c r="J837" t="str">
        <f>VLOOKUP(Table2[[#This Row],[product_id]],Table3[#All],5,FALSE)</f>
        <v>Charleston SC</v>
      </c>
    </row>
    <row r="838" spans="1:10" x14ac:dyDescent="0.2">
      <c r="A838" t="s">
        <v>287</v>
      </c>
      <c r="B838" s="1">
        <v>44127</v>
      </c>
      <c r="C838" t="str">
        <f t="shared" si="26"/>
        <v>Friday</v>
      </c>
      <c r="D838" s="2">
        <v>0.50416666666666665</v>
      </c>
      <c r="E838" t="str">
        <f t="shared" si="27"/>
        <v>morning to noon</v>
      </c>
      <c r="F838" s="7">
        <v>93</v>
      </c>
      <c r="G838" s="7">
        <f>VLOOKUP(Table2[[#This Row],[product_id]],Table3[#All],2,FALSE)</f>
        <v>56</v>
      </c>
      <c r="H838" s="7" t="b">
        <f>IF(Table2[[#This Row],[cost]]&gt;Table2[[#This Row],[revenue]],TRUE,FALSE)</f>
        <v>0</v>
      </c>
      <c r="I838" t="str">
        <f>VLOOKUP(Table2[[#This Row],[product_id]],Table3[#All],3,FALSE)</f>
        <v>Allegra K</v>
      </c>
      <c r="J838" t="str">
        <f>VLOOKUP(Table2[[#This Row],[product_id]],Table3[#All],5,FALSE)</f>
        <v>Charleston SC</v>
      </c>
    </row>
    <row r="839" spans="1:10" x14ac:dyDescent="0.2">
      <c r="A839" t="s">
        <v>287</v>
      </c>
      <c r="B839" s="1">
        <v>44796</v>
      </c>
      <c r="C839" t="str">
        <f t="shared" si="26"/>
        <v>Tuesday</v>
      </c>
      <c r="D839" s="2">
        <v>0.4770833333333333</v>
      </c>
      <c r="E839" t="str">
        <f t="shared" si="27"/>
        <v>afternoon to evening</v>
      </c>
      <c r="F839" s="7">
        <v>93</v>
      </c>
      <c r="G839" s="7">
        <f>VLOOKUP(Table2[[#This Row],[product_id]],Table3[#All],2,FALSE)</f>
        <v>56</v>
      </c>
      <c r="H839" s="7" t="b">
        <f>IF(Table2[[#This Row],[cost]]&gt;Table2[[#This Row],[revenue]],TRUE,FALSE)</f>
        <v>0</v>
      </c>
      <c r="I839" t="str">
        <f>VLOOKUP(Table2[[#This Row],[product_id]],Table3[#All],3,FALSE)</f>
        <v>Allegra K</v>
      </c>
      <c r="J839" t="str">
        <f>VLOOKUP(Table2[[#This Row],[product_id]],Table3[#All],5,FALSE)</f>
        <v>Charleston SC</v>
      </c>
    </row>
    <row r="840" spans="1:10" x14ac:dyDescent="0.2">
      <c r="A840" t="s">
        <v>287</v>
      </c>
      <c r="B840" s="1">
        <v>45084</v>
      </c>
      <c r="C840" t="str">
        <f t="shared" si="26"/>
        <v>Wednesday</v>
      </c>
      <c r="D840" s="2">
        <v>0.63680555555555551</v>
      </c>
      <c r="E840" t="str">
        <f t="shared" si="27"/>
        <v>afternoon to evening</v>
      </c>
      <c r="F840" s="7">
        <v>93</v>
      </c>
      <c r="G840" s="7">
        <f>VLOOKUP(Table2[[#This Row],[product_id]],Table3[#All],2,FALSE)</f>
        <v>56</v>
      </c>
      <c r="H840" s="7" t="b">
        <f>IF(Table2[[#This Row],[cost]]&gt;Table2[[#This Row],[revenue]],TRUE,FALSE)</f>
        <v>0</v>
      </c>
      <c r="I840" t="str">
        <f>VLOOKUP(Table2[[#This Row],[product_id]],Table3[#All],3,FALSE)</f>
        <v>Allegra K</v>
      </c>
      <c r="J840" t="str">
        <f>VLOOKUP(Table2[[#This Row],[product_id]],Table3[#All],5,FALSE)</f>
        <v>Charleston SC</v>
      </c>
    </row>
    <row r="841" spans="1:10" x14ac:dyDescent="0.2">
      <c r="A841" t="s">
        <v>288</v>
      </c>
      <c r="B841" s="1">
        <v>44736</v>
      </c>
      <c r="C841" t="str">
        <f t="shared" si="26"/>
        <v>Friday</v>
      </c>
      <c r="D841" s="2">
        <v>0.59791666666666665</v>
      </c>
      <c r="E841" t="str">
        <f t="shared" si="27"/>
        <v>afternoon to evening</v>
      </c>
      <c r="F841" s="7">
        <v>30</v>
      </c>
      <c r="G841" s="7">
        <f>VLOOKUP(Table2[[#This Row],[product_id]],Table3[#All],2,FALSE)</f>
        <v>16</v>
      </c>
      <c r="H841" s="7" t="b">
        <f>IF(Table2[[#This Row],[cost]]&gt;Table2[[#This Row],[revenue]],TRUE,FALSE)</f>
        <v>0</v>
      </c>
      <c r="I841" t="str">
        <f>VLOOKUP(Table2[[#This Row],[product_id]],Table3[#All],3,FALSE)</f>
        <v>Ed Garments</v>
      </c>
      <c r="J841" t="str">
        <f>VLOOKUP(Table2[[#This Row],[product_id]],Table3[#All],5,FALSE)</f>
        <v>Philadelphia PA</v>
      </c>
    </row>
    <row r="842" spans="1:10" x14ac:dyDescent="0.2">
      <c r="A842" t="s">
        <v>288</v>
      </c>
      <c r="B842" s="1">
        <v>45097</v>
      </c>
      <c r="C842" t="str">
        <f t="shared" si="26"/>
        <v>Tuesday</v>
      </c>
      <c r="D842" s="2">
        <v>0.64097222222222217</v>
      </c>
      <c r="E842" t="str">
        <f t="shared" si="27"/>
        <v>midnight to dawn</v>
      </c>
      <c r="F842" s="7">
        <v>30</v>
      </c>
      <c r="G842" s="7">
        <f>VLOOKUP(Table2[[#This Row],[product_id]],Table3[#All],2,FALSE)</f>
        <v>16</v>
      </c>
      <c r="H842" s="7" t="b">
        <f>IF(Table2[[#This Row],[cost]]&gt;Table2[[#This Row],[revenue]],TRUE,FALSE)</f>
        <v>0</v>
      </c>
      <c r="I842" t="str">
        <f>VLOOKUP(Table2[[#This Row],[product_id]],Table3[#All],3,FALSE)</f>
        <v>Ed Garments</v>
      </c>
      <c r="J842" t="str">
        <f>VLOOKUP(Table2[[#This Row],[product_id]],Table3[#All],5,FALSE)</f>
        <v>Philadelphia PA</v>
      </c>
    </row>
    <row r="843" spans="1:10" x14ac:dyDescent="0.2">
      <c r="A843" t="s">
        <v>288</v>
      </c>
      <c r="B843" s="1">
        <v>44818</v>
      </c>
      <c r="C843" t="str">
        <f t="shared" si="26"/>
        <v>Wednesday</v>
      </c>
      <c r="D843" s="2">
        <v>0.1673611111111111</v>
      </c>
      <c r="E843" t="str">
        <f t="shared" si="27"/>
        <v>morning to noon</v>
      </c>
      <c r="F843" s="7">
        <v>30</v>
      </c>
      <c r="G843" s="7">
        <f>VLOOKUP(Table2[[#This Row],[product_id]],Table3[#All],2,FALSE)</f>
        <v>16</v>
      </c>
      <c r="H843" s="7" t="b">
        <f>IF(Table2[[#This Row],[cost]]&gt;Table2[[#This Row],[revenue]],TRUE,FALSE)</f>
        <v>0</v>
      </c>
      <c r="I843" t="str">
        <f>VLOOKUP(Table2[[#This Row],[product_id]],Table3[#All],3,FALSE)</f>
        <v>Ed Garments</v>
      </c>
      <c r="J843" t="str">
        <f>VLOOKUP(Table2[[#This Row],[product_id]],Table3[#All],5,FALSE)</f>
        <v>Philadelphia PA</v>
      </c>
    </row>
    <row r="844" spans="1:10" x14ac:dyDescent="0.2">
      <c r="A844" t="s">
        <v>288</v>
      </c>
      <c r="B844" s="1">
        <v>45026</v>
      </c>
      <c r="C844" t="str">
        <f t="shared" si="26"/>
        <v>Monday</v>
      </c>
      <c r="D844" s="2">
        <v>0.46319444444444446</v>
      </c>
      <c r="E844" t="str">
        <f t="shared" si="27"/>
        <v>afternoon to evening</v>
      </c>
      <c r="F844" s="7">
        <v>30</v>
      </c>
      <c r="G844" s="7">
        <f>VLOOKUP(Table2[[#This Row],[product_id]],Table3[#All],2,FALSE)</f>
        <v>16</v>
      </c>
      <c r="H844" s="7" t="b">
        <f>IF(Table2[[#This Row],[cost]]&gt;Table2[[#This Row],[revenue]],TRUE,FALSE)</f>
        <v>0</v>
      </c>
      <c r="I844" t="str">
        <f>VLOOKUP(Table2[[#This Row],[product_id]],Table3[#All],3,FALSE)</f>
        <v>Ed Garments</v>
      </c>
      <c r="J844" t="str">
        <f>VLOOKUP(Table2[[#This Row],[product_id]],Table3[#All],5,FALSE)</f>
        <v>Philadelphia PA</v>
      </c>
    </row>
    <row r="845" spans="1:10" x14ac:dyDescent="0.2">
      <c r="A845" t="s">
        <v>288</v>
      </c>
      <c r="B845" s="1">
        <v>44547</v>
      </c>
      <c r="C845" t="str">
        <f t="shared" si="26"/>
        <v>Friday</v>
      </c>
      <c r="D845" s="2">
        <v>0.58819444444444446</v>
      </c>
      <c r="E845" t="str">
        <f t="shared" si="27"/>
        <v>afternoon to evening</v>
      </c>
      <c r="F845" s="7">
        <v>30</v>
      </c>
      <c r="G845" s="7">
        <f>VLOOKUP(Table2[[#This Row],[product_id]],Table3[#All],2,FALSE)</f>
        <v>16</v>
      </c>
      <c r="H845" s="7" t="b">
        <f>IF(Table2[[#This Row],[cost]]&gt;Table2[[#This Row],[revenue]],TRUE,FALSE)</f>
        <v>0</v>
      </c>
      <c r="I845" t="str">
        <f>VLOOKUP(Table2[[#This Row],[product_id]],Table3[#All],3,FALSE)</f>
        <v>Ed Garments</v>
      </c>
      <c r="J845" t="str">
        <f>VLOOKUP(Table2[[#This Row],[product_id]],Table3[#All],5,FALSE)</f>
        <v>Philadelphia PA</v>
      </c>
    </row>
    <row r="846" spans="1:10" x14ac:dyDescent="0.2">
      <c r="A846" t="s">
        <v>289</v>
      </c>
      <c r="B846" s="1">
        <v>44943</v>
      </c>
      <c r="C846" t="str">
        <f t="shared" si="26"/>
        <v>Tuesday</v>
      </c>
      <c r="D846" s="2">
        <v>0.55138888888888882</v>
      </c>
      <c r="E846" t="str">
        <f t="shared" si="27"/>
        <v>midnight to dawn</v>
      </c>
      <c r="F846" s="7">
        <v>49</v>
      </c>
      <c r="G846" s="7">
        <f>VLOOKUP(Table2[[#This Row],[product_id]],Table3[#All],2,FALSE)</f>
        <v>27</v>
      </c>
      <c r="H846" s="7" t="b">
        <f>IF(Table2[[#This Row],[cost]]&gt;Table2[[#This Row],[revenue]],TRUE,FALSE)</f>
        <v>0</v>
      </c>
      <c r="I846" t="str">
        <f>VLOOKUP(Table2[[#This Row],[product_id]],Table3[#All],3,FALSE)</f>
        <v>Alternative</v>
      </c>
      <c r="J846" t="str">
        <f>VLOOKUP(Table2[[#This Row],[product_id]],Table3[#All],5,FALSE)</f>
        <v>Chicago IL</v>
      </c>
    </row>
    <row r="847" spans="1:10" x14ac:dyDescent="0.2">
      <c r="A847" t="s">
        <v>289</v>
      </c>
      <c r="B847" s="1">
        <v>44205</v>
      </c>
      <c r="C847" t="str">
        <f t="shared" si="26"/>
        <v>Saturday</v>
      </c>
      <c r="D847" s="2">
        <v>5.0694444444444452E-2</v>
      </c>
      <c r="E847" t="str">
        <f t="shared" si="27"/>
        <v>morning to noon</v>
      </c>
      <c r="F847" s="7">
        <v>49</v>
      </c>
      <c r="G847" s="7">
        <f>VLOOKUP(Table2[[#This Row],[product_id]],Table3[#All],2,FALSE)</f>
        <v>27</v>
      </c>
      <c r="H847" s="7" t="b">
        <f>IF(Table2[[#This Row],[cost]]&gt;Table2[[#This Row],[revenue]],TRUE,FALSE)</f>
        <v>0</v>
      </c>
      <c r="I847" t="str">
        <f>VLOOKUP(Table2[[#This Row],[product_id]],Table3[#All],3,FALSE)</f>
        <v>Alternative</v>
      </c>
      <c r="J847" t="str">
        <f>VLOOKUP(Table2[[#This Row],[product_id]],Table3[#All],5,FALSE)</f>
        <v>Chicago IL</v>
      </c>
    </row>
    <row r="848" spans="1:10" x14ac:dyDescent="0.2">
      <c r="A848" t="s">
        <v>289</v>
      </c>
      <c r="B848" s="1">
        <v>44951</v>
      </c>
      <c r="C848" t="str">
        <f t="shared" si="26"/>
        <v>Wednesday</v>
      </c>
      <c r="D848" s="2">
        <v>0.29791666666666666</v>
      </c>
      <c r="E848" t="str">
        <f t="shared" si="27"/>
        <v>morning to noon</v>
      </c>
      <c r="F848" s="7">
        <v>49</v>
      </c>
      <c r="G848" s="7">
        <f>VLOOKUP(Table2[[#This Row],[product_id]],Table3[#All],2,FALSE)</f>
        <v>27</v>
      </c>
      <c r="H848" s="7" t="b">
        <f>IF(Table2[[#This Row],[cost]]&gt;Table2[[#This Row],[revenue]],TRUE,FALSE)</f>
        <v>0</v>
      </c>
      <c r="I848" t="str">
        <f>VLOOKUP(Table2[[#This Row],[product_id]],Table3[#All],3,FALSE)</f>
        <v>Alternative</v>
      </c>
      <c r="J848" t="str">
        <f>VLOOKUP(Table2[[#This Row],[product_id]],Table3[#All],5,FALSE)</f>
        <v>Chicago IL</v>
      </c>
    </row>
    <row r="849" spans="1:10" x14ac:dyDescent="0.2">
      <c r="A849" t="s">
        <v>289</v>
      </c>
      <c r="B849" s="1">
        <v>44848</v>
      </c>
      <c r="C849" t="str">
        <f t="shared" si="26"/>
        <v>Friday</v>
      </c>
      <c r="D849" s="2">
        <v>0.42569444444444443</v>
      </c>
      <c r="E849" t="str">
        <f t="shared" si="27"/>
        <v>midnight to dawn</v>
      </c>
      <c r="F849" s="7">
        <v>49</v>
      </c>
      <c r="G849" s="7">
        <f>VLOOKUP(Table2[[#This Row],[product_id]],Table3[#All],2,FALSE)</f>
        <v>27</v>
      </c>
      <c r="H849" s="7" t="b">
        <f>IF(Table2[[#This Row],[cost]]&gt;Table2[[#This Row],[revenue]],TRUE,FALSE)</f>
        <v>0</v>
      </c>
      <c r="I849" t="str">
        <f>VLOOKUP(Table2[[#This Row],[product_id]],Table3[#All],3,FALSE)</f>
        <v>Alternative</v>
      </c>
      <c r="J849" t="str">
        <f>VLOOKUP(Table2[[#This Row],[product_id]],Table3[#All],5,FALSE)</f>
        <v>Chicago IL</v>
      </c>
    </row>
    <row r="850" spans="1:10" x14ac:dyDescent="0.2">
      <c r="A850" t="s">
        <v>289</v>
      </c>
      <c r="B850" s="1">
        <v>44677</v>
      </c>
      <c r="C850" t="str">
        <f t="shared" si="26"/>
        <v>Tuesday</v>
      </c>
      <c r="D850" s="2">
        <v>0.24374999999999999</v>
      </c>
      <c r="E850" t="str">
        <f t="shared" si="27"/>
        <v>midnight to dawn</v>
      </c>
      <c r="F850" s="7">
        <v>49</v>
      </c>
      <c r="G850" s="7">
        <f>VLOOKUP(Table2[[#This Row],[product_id]],Table3[#All],2,FALSE)</f>
        <v>27</v>
      </c>
      <c r="H850" s="7" t="b">
        <f>IF(Table2[[#This Row],[cost]]&gt;Table2[[#This Row],[revenue]],TRUE,FALSE)</f>
        <v>0</v>
      </c>
      <c r="I850" t="str">
        <f>VLOOKUP(Table2[[#This Row],[product_id]],Table3[#All],3,FALSE)</f>
        <v>Alternative</v>
      </c>
      <c r="J850" t="str">
        <f>VLOOKUP(Table2[[#This Row],[product_id]],Table3[#All],5,FALSE)</f>
        <v>Chicago IL</v>
      </c>
    </row>
    <row r="851" spans="1:10" x14ac:dyDescent="0.2">
      <c r="A851" t="s">
        <v>289</v>
      </c>
      <c r="B851" s="1">
        <v>44145</v>
      </c>
      <c r="C851" t="str">
        <f t="shared" si="26"/>
        <v>Tuesday</v>
      </c>
      <c r="D851" s="2">
        <v>6.9444444444444447E-4</v>
      </c>
      <c r="E851" t="str">
        <f t="shared" si="27"/>
        <v>morning to noon</v>
      </c>
      <c r="F851" s="7">
        <v>49</v>
      </c>
      <c r="G851" s="7">
        <f>VLOOKUP(Table2[[#This Row],[product_id]],Table3[#All],2,FALSE)</f>
        <v>27</v>
      </c>
      <c r="H851" s="7" t="b">
        <f>IF(Table2[[#This Row],[cost]]&gt;Table2[[#This Row],[revenue]],TRUE,FALSE)</f>
        <v>0</v>
      </c>
      <c r="I851" t="str">
        <f>VLOOKUP(Table2[[#This Row],[product_id]],Table3[#All],3,FALSE)</f>
        <v>Alternative</v>
      </c>
      <c r="J851" t="str">
        <f>VLOOKUP(Table2[[#This Row],[product_id]],Table3[#All],5,FALSE)</f>
        <v>Chicago IL</v>
      </c>
    </row>
    <row r="852" spans="1:10" x14ac:dyDescent="0.2">
      <c r="A852" t="s">
        <v>289</v>
      </c>
      <c r="B852" s="1">
        <v>45079</v>
      </c>
      <c r="C852" t="str">
        <f t="shared" si="26"/>
        <v>Friday</v>
      </c>
      <c r="D852" s="2">
        <v>0.2951388888888889</v>
      </c>
      <c r="E852" t="str">
        <f t="shared" si="27"/>
        <v>morning to noon</v>
      </c>
      <c r="F852" s="7">
        <v>49</v>
      </c>
      <c r="G852" s="7">
        <f>VLOOKUP(Table2[[#This Row],[product_id]],Table3[#All],2,FALSE)</f>
        <v>27</v>
      </c>
      <c r="H852" s="7" t="b">
        <f>IF(Table2[[#This Row],[cost]]&gt;Table2[[#This Row],[revenue]],TRUE,FALSE)</f>
        <v>0</v>
      </c>
      <c r="I852" t="str">
        <f>VLOOKUP(Table2[[#This Row],[product_id]],Table3[#All],3,FALSE)</f>
        <v>Alternative</v>
      </c>
      <c r="J852" t="str">
        <f>VLOOKUP(Table2[[#This Row],[product_id]],Table3[#All],5,FALSE)</f>
        <v>Chicago IL</v>
      </c>
    </row>
    <row r="853" spans="1:10" x14ac:dyDescent="0.2">
      <c r="A853" t="s">
        <v>289</v>
      </c>
      <c r="B853" s="1">
        <v>44625</v>
      </c>
      <c r="C853" t="str">
        <f t="shared" si="26"/>
        <v>Saturday</v>
      </c>
      <c r="D853" s="2">
        <v>0.3347222222222222</v>
      </c>
      <c r="E853" t="str">
        <f t="shared" si="27"/>
        <v>afternoon to evening</v>
      </c>
      <c r="F853" s="7">
        <v>49</v>
      </c>
      <c r="G853" s="7">
        <f>VLOOKUP(Table2[[#This Row],[product_id]],Table3[#All],2,FALSE)</f>
        <v>27</v>
      </c>
      <c r="H853" s="7" t="b">
        <f>IF(Table2[[#This Row],[cost]]&gt;Table2[[#This Row],[revenue]],TRUE,FALSE)</f>
        <v>0</v>
      </c>
      <c r="I853" t="str">
        <f>VLOOKUP(Table2[[#This Row],[product_id]],Table3[#All],3,FALSE)</f>
        <v>Alternative</v>
      </c>
      <c r="J853" t="str">
        <f>VLOOKUP(Table2[[#This Row],[product_id]],Table3[#All],5,FALSE)</f>
        <v>Chicago IL</v>
      </c>
    </row>
    <row r="854" spans="1:10" x14ac:dyDescent="0.2">
      <c r="A854" t="s">
        <v>289</v>
      </c>
      <c r="B854" s="1">
        <v>44975</v>
      </c>
      <c r="C854" t="str">
        <f t="shared" si="26"/>
        <v>Saturday</v>
      </c>
      <c r="D854" s="2">
        <v>0.61041666666666672</v>
      </c>
      <c r="E854" t="str">
        <f t="shared" si="27"/>
        <v>night to midnight</v>
      </c>
      <c r="F854" s="7">
        <v>49</v>
      </c>
      <c r="G854" s="7">
        <f>VLOOKUP(Table2[[#This Row],[product_id]],Table3[#All],2,FALSE)</f>
        <v>27</v>
      </c>
      <c r="H854" s="7" t="b">
        <f>IF(Table2[[#This Row],[cost]]&gt;Table2[[#This Row],[revenue]],TRUE,FALSE)</f>
        <v>0</v>
      </c>
      <c r="I854" t="str">
        <f>VLOOKUP(Table2[[#This Row],[product_id]],Table3[#All],3,FALSE)</f>
        <v>Alternative</v>
      </c>
      <c r="J854" t="str">
        <f>VLOOKUP(Table2[[#This Row],[product_id]],Table3[#All],5,FALSE)</f>
        <v>Chicago IL</v>
      </c>
    </row>
    <row r="855" spans="1:10" x14ac:dyDescent="0.2">
      <c r="A855" t="s">
        <v>289</v>
      </c>
      <c r="B855" s="1">
        <v>45077</v>
      </c>
      <c r="C855" t="str">
        <f t="shared" si="26"/>
        <v>Wednesday</v>
      </c>
      <c r="D855" s="2">
        <v>0.90138888888888891</v>
      </c>
      <c r="E855" t="str">
        <f t="shared" si="27"/>
        <v>afternoon to evening</v>
      </c>
      <c r="F855" s="7">
        <v>49</v>
      </c>
      <c r="G855" s="7">
        <f>VLOOKUP(Table2[[#This Row],[product_id]],Table3[#All],2,FALSE)</f>
        <v>27</v>
      </c>
      <c r="H855" s="7" t="b">
        <f>IF(Table2[[#This Row],[cost]]&gt;Table2[[#This Row],[revenue]],TRUE,FALSE)</f>
        <v>0</v>
      </c>
      <c r="I855" t="str">
        <f>VLOOKUP(Table2[[#This Row],[product_id]],Table3[#All],3,FALSE)</f>
        <v>Alternative</v>
      </c>
      <c r="J855" t="str">
        <f>VLOOKUP(Table2[[#This Row],[product_id]],Table3[#All],5,FALSE)</f>
        <v>Chicago IL</v>
      </c>
    </row>
    <row r="856" spans="1:10" x14ac:dyDescent="0.2">
      <c r="A856" t="s">
        <v>289</v>
      </c>
      <c r="B856" s="1">
        <v>44655</v>
      </c>
      <c r="C856" t="str">
        <f t="shared" si="26"/>
        <v>Monday</v>
      </c>
      <c r="D856" s="2">
        <v>0.6166666666666667</v>
      </c>
      <c r="E856" t="str">
        <f t="shared" si="27"/>
        <v>morning to noon</v>
      </c>
      <c r="F856" s="7">
        <v>49</v>
      </c>
      <c r="G856" s="7">
        <f>VLOOKUP(Table2[[#This Row],[product_id]],Table3[#All],2,FALSE)</f>
        <v>27</v>
      </c>
      <c r="H856" s="7" t="b">
        <f>IF(Table2[[#This Row],[cost]]&gt;Table2[[#This Row],[revenue]],TRUE,FALSE)</f>
        <v>0</v>
      </c>
      <c r="I856" t="str">
        <f>VLOOKUP(Table2[[#This Row],[product_id]],Table3[#All],3,FALSE)</f>
        <v>Alternative</v>
      </c>
      <c r="J856" t="str">
        <f>VLOOKUP(Table2[[#This Row],[product_id]],Table3[#All],5,FALSE)</f>
        <v>Chicago IL</v>
      </c>
    </row>
    <row r="857" spans="1:10" x14ac:dyDescent="0.2">
      <c r="A857" t="s">
        <v>289</v>
      </c>
      <c r="B857" s="1">
        <v>44222</v>
      </c>
      <c r="C857" t="str">
        <f t="shared" si="26"/>
        <v>Tuesday</v>
      </c>
      <c r="D857" s="2">
        <v>0.50902777777777775</v>
      </c>
      <c r="E857" t="str">
        <f t="shared" si="27"/>
        <v>morning to noon</v>
      </c>
      <c r="F857" s="7">
        <v>49</v>
      </c>
      <c r="G857" s="7">
        <f>VLOOKUP(Table2[[#This Row],[product_id]],Table3[#All],2,FALSE)</f>
        <v>27</v>
      </c>
      <c r="H857" s="7" t="b">
        <f>IF(Table2[[#This Row],[cost]]&gt;Table2[[#This Row],[revenue]],TRUE,FALSE)</f>
        <v>0</v>
      </c>
      <c r="I857" t="str">
        <f>VLOOKUP(Table2[[#This Row],[product_id]],Table3[#All],3,FALSE)</f>
        <v>Alternative</v>
      </c>
      <c r="J857" t="str">
        <f>VLOOKUP(Table2[[#This Row],[product_id]],Table3[#All],5,FALSE)</f>
        <v>Chicago IL</v>
      </c>
    </row>
    <row r="858" spans="1:10" x14ac:dyDescent="0.2">
      <c r="A858" t="s">
        <v>289</v>
      </c>
      <c r="B858" s="1">
        <v>44896</v>
      </c>
      <c r="C858" t="str">
        <f t="shared" si="26"/>
        <v>Thursday</v>
      </c>
      <c r="D858" s="2">
        <v>0.27986111111111112</v>
      </c>
      <c r="E858" t="str">
        <f t="shared" si="27"/>
        <v>afternoon to evening</v>
      </c>
      <c r="F858" s="7">
        <v>49</v>
      </c>
      <c r="G858" s="7">
        <f>VLOOKUP(Table2[[#This Row],[product_id]],Table3[#All],2,FALSE)</f>
        <v>27</v>
      </c>
      <c r="H858" s="7" t="b">
        <f>IF(Table2[[#This Row],[cost]]&gt;Table2[[#This Row],[revenue]],TRUE,FALSE)</f>
        <v>0</v>
      </c>
      <c r="I858" t="str">
        <f>VLOOKUP(Table2[[#This Row],[product_id]],Table3[#All],3,FALSE)</f>
        <v>Alternative</v>
      </c>
      <c r="J858" t="str">
        <f>VLOOKUP(Table2[[#This Row],[product_id]],Table3[#All],5,FALSE)</f>
        <v>Chicago IL</v>
      </c>
    </row>
    <row r="859" spans="1:10" x14ac:dyDescent="0.2">
      <c r="A859" t="s">
        <v>289</v>
      </c>
      <c r="B859" s="1">
        <v>44820</v>
      </c>
      <c r="C859" t="str">
        <f t="shared" si="26"/>
        <v>Friday</v>
      </c>
      <c r="D859" s="2">
        <v>0.58958333333333335</v>
      </c>
      <c r="E859" t="str">
        <f t="shared" si="27"/>
        <v>afternoon to evening</v>
      </c>
      <c r="F859" s="7">
        <v>49</v>
      </c>
      <c r="G859" s="7">
        <f>VLOOKUP(Table2[[#This Row],[product_id]],Table3[#All],2,FALSE)</f>
        <v>27</v>
      </c>
      <c r="H859" s="7" t="b">
        <f>IF(Table2[[#This Row],[cost]]&gt;Table2[[#This Row],[revenue]],TRUE,FALSE)</f>
        <v>0</v>
      </c>
      <c r="I859" t="str">
        <f>VLOOKUP(Table2[[#This Row],[product_id]],Table3[#All],3,FALSE)</f>
        <v>Alternative</v>
      </c>
      <c r="J859" t="str">
        <f>VLOOKUP(Table2[[#This Row],[product_id]],Table3[#All],5,FALSE)</f>
        <v>Chicago IL</v>
      </c>
    </row>
    <row r="860" spans="1:10" x14ac:dyDescent="0.2">
      <c r="A860" t="s">
        <v>290</v>
      </c>
      <c r="B860" s="1">
        <v>43790</v>
      </c>
      <c r="C860" t="str">
        <f t="shared" si="26"/>
        <v>Thursday</v>
      </c>
      <c r="D860" s="2">
        <v>0.55763888888888891</v>
      </c>
      <c r="E860" t="str">
        <f t="shared" si="27"/>
        <v>midnight to dawn</v>
      </c>
      <c r="F860" s="7">
        <v>29</v>
      </c>
      <c r="G860" s="7">
        <f>VLOOKUP(Table2[[#This Row],[product_id]],Table3[#All],2,FALSE)</f>
        <v>16</v>
      </c>
      <c r="H860" s="7" t="b">
        <f>IF(Table2[[#This Row],[cost]]&gt;Table2[[#This Row],[revenue]],TRUE,FALSE)</f>
        <v>0</v>
      </c>
      <c r="I860" t="str">
        <f>VLOOKUP(Table2[[#This Row],[product_id]],Table3[#All],3,FALSE)</f>
        <v>eVogues Apparel</v>
      </c>
      <c r="J860" t="str">
        <f>VLOOKUP(Table2[[#This Row],[product_id]],Table3[#All],5,FALSE)</f>
        <v>New Orleans LA</v>
      </c>
    </row>
    <row r="861" spans="1:10" x14ac:dyDescent="0.2">
      <c r="A861" t="s">
        <v>290</v>
      </c>
      <c r="B861" s="1">
        <v>44008</v>
      </c>
      <c r="C861" t="str">
        <f t="shared" si="26"/>
        <v>Friday</v>
      </c>
      <c r="D861" s="2">
        <v>1.8055555555555557E-2</v>
      </c>
      <c r="E861" t="str">
        <f t="shared" si="27"/>
        <v>midnight to dawn</v>
      </c>
      <c r="F861" s="7">
        <v>29</v>
      </c>
      <c r="G861" s="7">
        <f>VLOOKUP(Table2[[#This Row],[product_id]],Table3[#All],2,FALSE)</f>
        <v>16</v>
      </c>
      <c r="H861" s="7" t="b">
        <f>IF(Table2[[#This Row],[cost]]&gt;Table2[[#This Row],[revenue]],TRUE,FALSE)</f>
        <v>0</v>
      </c>
      <c r="I861" t="str">
        <f>VLOOKUP(Table2[[#This Row],[product_id]],Table3[#All],3,FALSE)</f>
        <v>eVogues Apparel</v>
      </c>
      <c r="J861" t="str">
        <f>VLOOKUP(Table2[[#This Row],[product_id]],Table3[#All],5,FALSE)</f>
        <v>New Orleans LA</v>
      </c>
    </row>
    <row r="862" spans="1:10" x14ac:dyDescent="0.2">
      <c r="A862" t="s">
        <v>290</v>
      </c>
      <c r="B862" s="1">
        <v>44931</v>
      </c>
      <c r="C862" t="str">
        <f t="shared" si="26"/>
        <v>Thursday</v>
      </c>
      <c r="D862" s="2">
        <v>2.7777777777777779E-3</v>
      </c>
      <c r="E862" t="str">
        <f t="shared" si="27"/>
        <v>afternoon to evening</v>
      </c>
      <c r="F862" s="7">
        <v>29</v>
      </c>
      <c r="G862" s="7">
        <f>VLOOKUP(Table2[[#This Row],[product_id]],Table3[#All],2,FALSE)</f>
        <v>16</v>
      </c>
      <c r="H862" s="7" t="b">
        <f>IF(Table2[[#This Row],[cost]]&gt;Table2[[#This Row],[revenue]],TRUE,FALSE)</f>
        <v>0</v>
      </c>
      <c r="I862" t="str">
        <f>VLOOKUP(Table2[[#This Row],[product_id]],Table3[#All],3,FALSE)</f>
        <v>eVogues Apparel</v>
      </c>
      <c r="J862" t="str">
        <f>VLOOKUP(Table2[[#This Row],[product_id]],Table3[#All],5,FALSE)</f>
        <v>New Orleans LA</v>
      </c>
    </row>
    <row r="863" spans="1:10" x14ac:dyDescent="0.2">
      <c r="A863" t="s">
        <v>290</v>
      </c>
      <c r="B863" s="1">
        <v>44235</v>
      </c>
      <c r="C863" t="str">
        <f t="shared" si="26"/>
        <v>Monday</v>
      </c>
      <c r="D863" s="2">
        <v>0.57777777777777783</v>
      </c>
      <c r="E863" t="str">
        <f t="shared" si="27"/>
        <v>midnight to dawn</v>
      </c>
      <c r="F863" s="7">
        <v>29</v>
      </c>
      <c r="G863" s="7">
        <f>VLOOKUP(Table2[[#This Row],[product_id]],Table3[#All],2,FALSE)</f>
        <v>16</v>
      </c>
      <c r="H863" s="7" t="b">
        <f>IF(Table2[[#This Row],[cost]]&gt;Table2[[#This Row],[revenue]],TRUE,FALSE)</f>
        <v>0</v>
      </c>
      <c r="I863" t="str">
        <f>VLOOKUP(Table2[[#This Row],[product_id]],Table3[#All],3,FALSE)</f>
        <v>eVogues Apparel</v>
      </c>
      <c r="J863" t="str">
        <f>VLOOKUP(Table2[[#This Row],[product_id]],Table3[#All],5,FALSE)</f>
        <v>New Orleans LA</v>
      </c>
    </row>
    <row r="864" spans="1:10" x14ac:dyDescent="0.2">
      <c r="A864" t="s">
        <v>290</v>
      </c>
      <c r="B864" s="1">
        <v>44674</v>
      </c>
      <c r="C864" t="str">
        <f t="shared" si="26"/>
        <v>Saturday</v>
      </c>
      <c r="D864" s="2">
        <v>8.0555555555555561E-2</v>
      </c>
      <c r="E864" t="str">
        <f t="shared" si="27"/>
        <v>night to midnight</v>
      </c>
      <c r="F864" s="7">
        <v>29</v>
      </c>
      <c r="G864" s="7">
        <f>VLOOKUP(Table2[[#This Row],[product_id]],Table3[#All],2,FALSE)</f>
        <v>16</v>
      </c>
      <c r="H864" s="7" t="b">
        <f>IF(Table2[[#This Row],[cost]]&gt;Table2[[#This Row],[revenue]],TRUE,FALSE)</f>
        <v>0</v>
      </c>
      <c r="I864" t="str">
        <f>VLOOKUP(Table2[[#This Row],[product_id]],Table3[#All],3,FALSE)</f>
        <v>eVogues Apparel</v>
      </c>
      <c r="J864" t="str">
        <f>VLOOKUP(Table2[[#This Row],[product_id]],Table3[#All],5,FALSE)</f>
        <v>New Orleans LA</v>
      </c>
    </row>
    <row r="865" spans="1:10" x14ac:dyDescent="0.2">
      <c r="A865" t="s">
        <v>290</v>
      </c>
      <c r="B865" s="1">
        <v>44859</v>
      </c>
      <c r="C865" t="str">
        <f t="shared" si="26"/>
        <v>Tuesday</v>
      </c>
      <c r="D865" s="2">
        <v>0.95277777777777783</v>
      </c>
      <c r="E865" t="str">
        <f t="shared" si="27"/>
        <v>morning to noon</v>
      </c>
      <c r="F865" s="7">
        <v>29</v>
      </c>
      <c r="G865" s="7">
        <f>VLOOKUP(Table2[[#This Row],[product_id]],Table3[#All],2,FALSE)</f>
        <v>16</v>
      </c>
      <c r="H865" s="7" t="b">
        <f>IF(Table2[[#This Row],[cost]]&gt;Table2[[#This Row],[revenue]],TRUE,FALSE)</f>
        <v>0</v>
      </c>
      <c r="I865" t="str">
        <f>VLOOKUP(Table2[[#This Row],[product_id]],Table3[#All],3,FALSE)</f>
        <v>eVogues Apparel</v>
      </c>
      <c r="J865" t="str">
        <f>VLOOKUP(Table2[[#This Row],[product_id]],Table3[#All],5,FALSE)</f>
        <v>New Orleans LA</v>
      </c>
    </row>
    <row r="866" spans="1:10" x14ac:dyDescent="0.2">
      <c r="A866" t="s">
        <v>291</v>
      </c>
      <c r="B866" s="1">
        <v>44977</v>
      </c>
      <c r="C866" t="str">
        <f t="shared" si="26"/>
        <v>Monday</v>
      </c>
      <c r="D866" s="2">
        <v>0.4152777777777778</v>
      </c>
      <c r="E866" t="str">
        <f t="shared" si="27"/>
        <v>midnight to dawn</v>
      </c>
      <c r="F866" s="7">
        <v>20</v>
      </c>
      <c r="G866" s="7">
        <f>VLOOKUP(Table2[[#This Row],[product_id]],Table3[#All],2,FALSE)</f>
        <v>11</v>
      </c>
      <c r="H866" s="7" t="b">
        <f>IF(Table2[[#This Row],[cost]]&gt;Table2[[#This Row],[revenue]],TRUE,FALSE)</f>
        <v>0</v>
      </c>
      <c r="I866" t="str">
        <f>VLOOKUP(Table2[[#This Row],[product_id]],Table3[#All],3,FALSE)</f>
        <v>Next Level</v>
      </c>
      <c r="J866" t="str">
        <f>VLOOKUP(Table2[[#This Row],[product_id]],Table3[#All],5,FALSE)</f>
        <v>Port Authority of New York/New Jersey NY/NJ</v>
      </c>
    </row>
    <row r="867" spans="1:10" x14ac:dyDescent="0.2">
      <c r="A867" t="s">
        <v>291</v>
      </c>
      <c r="B867" s="1">
        <v>45029</v>
      </c>
      <c r="C867" t="str">
        <f t="shared" si="26"/>
        <v>Thursday</v>
      </c>
      <c r="D867" s="2">
        <v>5.2083333333333336E-2</v>
      </c>
      <c r="E867" t="str">
        <f t="shared" si="27"/>
        <v>midnight to dawn</v>
      </c>
      <c r="F867" s="7">
        <v>20</v>
      </c>
      <c r="G867" s="7">
        <f>VLOOKUP(Table2[[#This Row],[product_id]],Table3[#All],2,FALSE)</f>
        <v>11</v>
      </c>
      <c r="H867" s="7" t="b">
        <f>IF(Table2[[#This Row],[cost]]&gt;Table2[[#This Row],[revenue]],TRUE,FALSE)</f>
        <v>0</v>
      </c>
      <c r="I867" t="str">
        <f>VLOOKUP(Table2[[#This Row],[product_id]],Table3[#All],3,FALSE)</f>
        <v>Next Level</v>
      </c>
      <c r="J867" t="str">
        <f>VLOOKUP(Table2[[#This Row],[product_id]],Table3[#All],5,FALSE)</f>
        <v>Port Authority of New York/New Jersey NY/NJ</v>
      </c>
    </row>
    <row r="868" spans="1:10" x14ac:dyDescent="0.2">
      <c r="A868" t="s">
        <v>291</v>
      </c>
      <c r="B868" s="1">
        <v>45004</v>
      </c>
      <c r="C868" t="str">
        <f t="shared" si="26"/>
        <v>Sunday</v>
      </c>
      <c r="D868" s="2">
        <v>0.14097222222222222</v>
      </c>
      <c r="E868" t="str">
        <f t="shared" si="27"/>
        <v>night to midnight</v>
      </c>
      <c r="F868" s="7">
        <v>20</v>
      </c>
      <c r="G868" s="7">
        <f>VLOOKUP(Table2[[#This Row],[product_id]],Table3[#All],2,FALSE)</f>
        <v>11</v>
      </c>
      <c r="H868" s="7" t="b">
        <f>IF(Table2[[#This Row],[cost]]&gt;Table2[[#This Row],[revenue]],TRUE,FALSE)</f>
        <v>0</v>
      </c>
      <c r="I868" t="str">
        <f>VLOOKUP(Table2[[#This Row],[product_id]],Table3[#All],3,FALSE)</f>
        <v>Next Level</v>
      </c>
      <c r="J868" t="str">
        <f>VLOOKUP(Table2[[#This Row],[product_id]],Table3[#All],5,FALSE)</f>
        <v>Port Authority of New York/New Jersey NY/NJ</v>
      </c>
    </row>
    <row r="869" spans="1:10" x14ac:dyDescent="0.2">
      <c r="A869" t="s">
        <v>291</v>
      </c>
      <c r="B869" s="1">
        <v>44698</v>
      </c>
      <c r="C869" t="str">
        <f t="shared" si="26"/>
        <v>Tuesday</v>
      </c>
      <c r="D869" s="2">
        <v>0.93263888888888891</v>
      </c>
      <c r="E869" t="str">
        <f t="shared" si="27"/>
        <v>morning to noon</v>
      </c>
      <c r="F869" s="7">
        <v>20</v>
      </c>
      <c r="G869" s="7">
        <f>VLOOKUP(Table2[[#This Row],[product_id]],Table3[#All],2,FALSE)</f>
        <v>11</v>
      </c>
      <c r="H869" s="7" t="b">
        <f>IF(Table2[[#This Row],[cost]]&gt;Table2[[#This Row],[revenue]],TRUE,FALSE)</f>
        <v>0</v>
      </c>
      <c r="I869" t="str">
        <f>VLOOKUP(Table2[[#This Row],[product_id]],Table3[#All],3,FALSE)</f>
        <v>Next Level</v>
      </c>
      <c r="J869" t="str">
        <f>VLOOKUP(Table2[[#This Row],[product_id]],Table3[#All],5,FALSE)</f>
        <v>Port Authority of New York/New Jersey NY/NJ</v>
      </c>
    </row>
    <row r="870" spans="1:10" x14ac:dyDescent="0.2">
      <c r="A870" t="s">
        <v>291</v>
      </c>
      <c r="B870" s="1">
        <v>45111</v>
      </c>
      <c r="C870" t="str">
        <f t="shared" si="26"/>
        <v>Tuesday</v>
      </c>
      <c r="D870" s="2">
        <v>0.43958333333333338</v>
      </c>
      <c r="E870" t="str">
        <f t="shared" si="27"/>
        <v>morning to noon</v>
      </c>
      <c r="F870" s="7">
        <v>20</v>
      </c>
      <c r="G870" s="7">
        <f>VLOOKUP(Table2[[#This Row],[product_id]],Table3[#All],2,FALSE)</f>
        <v>11</v>
      </c>
      <c r="H870" s="7" t="b">
        <f>IF(Table2[[#This Row],[cost]]&gt;Table2[[#This Row],[revenue]],TRUE,FALSE)</f>
        <v>0</v>
      </c>
      <c r="I870" t="str">
        <f>VLOOKUP(Table2[[#This Row],[product_id]],Table3[#All],3,FALSE)</f>
        <v>Next Level</v>
      </c>
      <c r="J870" t="str">
        <f>VLOOKUP(Table2[[#This Row],[product_id]],Table3[#All],5,FALSE)</f>
        <v>Port Authority of New York/New Jersey NY/NJ</v>
      </c>
    </row>
    <row r="871" spans="1:10" x14ac:dyDescent="0.2">
      <c r="A871" t="s">
        <v>291</v>
      </c>
      <c r="B871" s="1">
        <v>44553</v>
      </c>
      <c r="C871" t="str">
        <f t="shared" si="26"/>
        <v>Thursday</v>
      </c>
      <c r="D871" s="2">
        <v>0.42430555555555555</v>
      </c>
      <c r="E871" t="str">
        <f t="shared" si="27"/>
        <v>morning to noon</v>
      </c>
      <c r="F871" s="7">
        <v>20</v>
      </c>
      <c r="G871" s="7">
        <f>VLOOKUP(Table2[[#This Row],[product_id]],Table3[#All],2,FALSE)</f>
        <v>11</v>
      </c>
      <c r="H871" s="7" t="b">
        <f>IF(Table2[[#This Row],[cost]]&gt;Table2[[#This Row],[revenue]],TRUE,FALSE)</f>
        <v>0</v>
      </c>
      <c r="I871" t="str">
        <f>VLOOKUP(Table2[[#This Row],[product_id]],Table3[#All],3,FALSE)</f>
        <v>Next Level</v>
      </c>
      <c r="J871" t="str">
        <f>VLOOKUP(Table2[[#This Row],[product_id]],Table3[#All],5,FALSE)</f>
        <v>Port Authority of New York/New Jersey NY/NJ</v>
      </c>
    </row>
    <row r="872" spans="1:10" x14ac:dyDescent="0.2">
      <c r="A872" t="s">
        <v>291</v>
      </c>
      <c r="B872" s="1">
        <v>44488</v>
      </c>
      <c r="C872" t="str">
        <f t="shared" si="26"/>
        <v>Tuesday</v>
      </c>
      <c r="D872" s="2">
        <v>0.27569444444444446</v>
      </c>
      <c r="E872" t="str">
        <f t="shared" si="27"/>
        <v>midnight to dawn</v>
      </c>
      <c r="F872" s="7">
        <v>20</v>
      </c>
      <c r="G872" s="7">
        <f>VLOOKUP(Table2[[#This Row],[product_id]],Table3[#All],2,FALSE)</f>
        <v>11</v>
      </c>
      <c r="H872" s="7" t="b">
        <f>IF(Table2[[#This Row],[cost]]&gt;Table2[[#This Row],[revenue]],TRUE,FALSE)</f>
        <v>0</v>
      </c>
      <c r="I872" t="str">
        <f>VLOOKUP(Table2[[#This Row],[product_id]],Table3[#All],3,FALSE)</f>
        <v>Next Level</v>
      </c>
      <c r="J872" t="str">
        <f>VLOOKUP(Table2[[#This Row],[product_id]],Table3[#All],5,FALSE)</f>
        <v>Port Authority of New York/New Jersey NY/NJ</v>
      </c>
    </row>
    <row r="873" spans="1:10" x14ac:dyDescent="0.2">
      <c r="A873" t="s">
        <v>291</v>
      </c>
      <c r="B873" s="1">
        <v>45109</v>
      </c>
      <c r="C873" t="str">
        <f t="shared" si="26"/>
        <v>Sunday</v>
      </c>
      <c r="D873" s="2">
        <v>4.1666666666666664E-2</v>
      </c>
      <c r="E873" t="str">
        <f t="shared" si="27"/>
        <v>morning to noon</v>
      </c>
      <c r="F873" s="7">
        <v>20</v>
      </c>
      <c r="G873" s="7">
        <f>VLOOKUP(Table2[[#This Row],[product_id]],Table3[#All],2,FALSE)</f>
        <v>11</v>
      </c>
      <c r="H873" s="7" t="b">
        <f>IF(Table2[[#This Row],[cost]]&gt;Table2[[#This Row],[revenue]],TRUE,FALSE)</f>
        <v>0</v>
      </c>
      <c r="I873" t="str">
        <f>VLOOKUP(Table2[[#This Row],[product_id]],Table3[#All],3,FALSE)</f>
        <v>Next Level</v>
      </c>
      <c r="J873" t="str">
        <f>VLOOKUP(Table2[[#This Row],[product_id]],Table3[#All],5,FALSE)</f>
        <v>Port Authority of New York/New Jersey NY/NJ</v>
      </c>
    </row>
    <row r="874" spans="1:10" x14ac:dyDescent="0.2">
      <c r="A874" t="s">
        <v>292</v>
      </c>
      <c r="B874" s="1">
        <v>44337</v>
      </c>
      <c r="C874" t="str">
        <f t="shared" si="26"/>
        <v>Friday</v>
      </c>
      <c r="D874" s="2">
        <v>0.2951388888888889</v>
      </c>
      <c r="E874" t="str">
        <f t="shared" si="27"/>
        <v>morning to noon</v>
      </c>
      <c r="F874" s="7">
        <v>17</v>
      </c>
      <c r="G874" s="7">
        <f>VLOOKUP(Table2[[#This Row],[product_id]],Table3[#All],2,FALSE)</f>
        <v>95</v>
      </c>
      <c r="H874" s="7" t="b">
        <f>IF(Table2[[#This Row],[cost]]&gt;Table2[[#This Row],[revenue]],TRUE,FALSE)</f>
        <v>1</v>
      </c>
      <c r="I874" t="str">
        <f>VLOOKUP(Table2[[#This Row],[product_id]],Table3[#All],3,FALSE)</f>
        <v>Myne</v>
      </c>
      <c r="J874" t="str">
        <f>VLOOKUP(Table2[[#This Row],[product_id]],Table3[#All],5,FALSE)</f>
        <v>Houston TX</v>
      </c>
    </row>
    <row r="875" spans="1:10" x14ac:dyDescent="0.2">
      <c r="A875" t="s">
        <v>292</v>
      </c>
      <c r="B875" s="1">
        <v>45079</v>
      </c>
      <c r="C875" t="str">
        <f t="shared" si="26"/>
        <v>Friday</v>
      </c>
      <c r="D875" s="2">
        <v>0.52152777777777781</v>
      </c>
      <c r="E875" t="str">
        <f t="shared" si="27"/>
        <v>morning to noon</v>
      </c>
      <c r="F875" s="7">
        <v>17</v>
      </c>
      <c r="G875" s="7">
        <f>VLOOKUP(Table2[[#This Row],[product_id]],Table3[#All],2,FALSE)</f>
        <v>95</v>
      </c>
      <c r="H875" s="7" t="b">
        <f>IF(Table2[[#This Row],[cost]]&gt;Table2[[#This Row],[revenue]],TRUE,FALSE)</f>
        <v>1</v>
      </c>
      <c r="I875" t="str">
        <f>VLOOKUP(Table2[[#This Row],[product_id]],Table3[#All],3,FALSE)</f>
        <v>Myne</v>
      </c>
      <c r="J875" t="str">
        <f>VLOOKUP(Table2[[#This Row],[product_id]],Table3[#All],5,FALSE)</f>
        <v>Houston TX</v>
      </c>
    </row>
    <row r="876" spans="1:10" x14ac:dyDescent="0.2">
      <c r="A876" t="s">
        <v>293</v>
      </c>
      <c r="B876" s="1">
        <v>44656</v>
      </c>
      <c r="C876" t="str">
        <f t="shared" si="26"/>
        <v>Tuesday</v>
      </c>
      <c r="D876" s="2">
        <v>0.32083333333333336</v>
      </c>
      <c r="E876" t="str">
        <f t="shared" si="27"/>
        <v>midnight to dawn</v>
      </c>
      <c r="F876" s="7">
        <v>14</v>
      </c>
      <c r="G876" s="7">
        <f>VLOOKUP(Table2[[#This Row],[product_id]],Table3[#All],2,FALSE)</f>
        <v>84</v>
      </c>
      <c r="H876" s="7" t="b">
        <f>IF(Table2[[#This Row],[cost]]&gt;Table2[[#This Row],[revenue]],TRUE,FALSE)</f>
        <v>1</v>
      </c>
      <c r="I876" t="str">
        <f>VLOOKUP(Table2[[#This Row],[product_id]],Table3[#All],3,FALSE)</f>
        <v>Curve Appeal</v>
      </c>
      <c r="J876" t="str">
        <f>VLOOKUP(Table2[[#This Row],[product_id]],Table3[#All],5,FALSE)</f>
        <v>Mobile AL</v>
      </c>
    </row>
    <row r="877" spans="1:10" x14ac:dyDescent="0.2">
      <c r="A877" t="s">
        <v>293</v>
      </c>
      <c r="B877" s="1">
        <v>44709</v>
      </c>
      <c r="C877" t="str">
        <f t="shared" si="26"/>
        <v>Saturday</v>
      </c>
      <c r="D877" s="2">
        <v>6.8749999999999992E-2</v>
      </c>
      <c r="E877" t="str">
        <f t="shared" si="27"/>
        <v>morning to noon</v>
      </c>
      <c r="F877" s="7">
        <v>14</v>
      </c>
      <c r="G877" s="7">
        <f>VLOOKUP(Table2[[#This Row],[product_id]],Table3[#All],2,FALSE)</f>
        <v>84</v>
      </c>
      <c r="H877" s="7" t="b">
        <f>IF(Table2[[#This Row],[cost]]&gt;Table2[[#This Row],[revenue]],TRUE,FALSE)</f>
        <v>1</v>
      </c>
      <c r="I877" t="str">
        <f>VLOOKUP(Table2[[#This Row],[product_id]],Table3[#All],3,FALSE)</f>
        <v>Curve Appeal</v>
      </c>
      <c r="J877" t="str">
        <f>VLOOKUP(Table2[[#This Row],[product_id]],Table3[#All],5,FALSE)</f>
        <v>Mobile AL</v>
      </c>
    </row>
    <row r="878" spans="1:10" x14ac:dyDescent="0.2">
      <c r="A878" t="s">
        <v>293</v>
      </c>
      <c r="B878" s="1">
        <v>44989</v>
      </c>
      <c r="C878" t="str">
        <f t="shared" si="26"/>
        <v>Saturday</v>
      </c>
      <c r="D878" s="2">
        <v>0.46875</v>
      </c>
      <c r="E878" t="str">
        <f t="shared" si="27"/>
        <v>morning to noon</v>
      </c>
      <c r="F878" s="7">
        <v>14</v>
      </c>
      <c r="G878" s="7">
        <f>VLOOKUP(Table2[[#This Row],[product_id]],Table3[#All],2,FALSE)</f>
        <v>84</v>
      </c>
      <c r="H878" s="7" t="b">
        <f>IF(Table2[[#This Row],[cost]]&gt;Table2[[#This Row],[revenue]],TRUE,FALSE)</f>
        <v>1</v>
      </c>
      <c r="I878" t="str">
        <f>VLOOKUP(Table2[[#This Row],[product_id]],Table3[#All],3,FALSE)</f>
        <v>Curve Appeal</v>
      </c>
      <c r="J878" t="str">
        <f>VLOOKUP(Table2[[#This Row],[product_id]],Table3[#All],5,FALSE)</f>
        <v>Mobile AL</v>
      </c>
    </row>
    <row r="879" spans="1:10" x14ac:dyDescent="0.2">
      <c r="A879" t="s">
        <v>293</v>
      </c>
      <c r="B879" s="1">
        <v>44280</v>
      </c>
      <c r="C879" t="str">
        <f t="shared" si="26"/>
        <v>Thursday</v>
      </c>
      <c r="D879" s="2">
        <v>0.27986111111111112</v>
      </c>
      <c r="E879" t="str">
        <f t="shared" si="27"/>
        <v>night to midnight</v>
      </c>
      <c r="F879" s="7">
        <v>14</v>
      </c>
      <c r="G879" s="7">
        <f>VLOOKUP(Table2[[#This Row],[product_id]],Table3[#All],2,FALSE)</f>
        <v>84</v>
      </c>
      <c r="H879" s="7" t="b">
        <f>IF(Table2[[#This Row],[cost]]&gt;Table2[[#This Row],[revenue]],TRUE,FALSE)</f>
        <v>1</v>
      </c>
      <c r="I879" t="str">
        <f>VLOOKUP(Table2[[#This Row],[product_id]],Table3[#All],3,FALSE)</f>
        <v>Curve Appeal</v>
      </c>
      <c r="J879" t="str">
        <f>VLOOKUP(Table2[[#This Row],[product_id]],Table3[#All],5,FALSE)</f>
        <v>Mobile AL</v>
      </c>
    </row>
    <row r="880" spans="1:10" x14ac:dyDescent="0.2">
      <c r="A880" t="s">
        <v>293</v>
      </c>
      <c r="B880" s="1">
        <v>44241</v>
      </c>
      <c r="C880" t="str">
        <f t="shared" si="26"/>
        <v>Sunday</v>
      </c>
      <c r="D880" s="2">
        <v>0.96597222222222223</v>
      </c>
      <c r="E880" t="str">
        <f t="shared" si="27"/>
        <v>morning to noon</v>
      </c>
      <c r="F880" s="7">
        <v>14</v>
      </c>
      <c r="G880" s="7">
        <f>VLOOKUP(Table2[[#This Row],[product_id]],Table3[#All],2,FALSE)</f>
        <v>84</v>
      </c>
      <c r="H880" s="7" t="b">
        <f>IF(Table2[[#This Row],[cost]]&gt;Table2[[#This Row],[revenue]],TRUE,FALSE)</f>
        <v>1</v>
      </c>
      <c r="I880" t="str">
        <f>VLOOKUP(Table2[[#This Row],[product_id]],Table3[#All],3,FALSE)</f>
        <v>Curve Appeal</v>
      </c>
      <c r="J880" t="str">
        <f>VLOOKUP(Table2[[#This Row],[product_id]],Table3[#All],5,FALSE)</f>
        <v>Mobile AL</v>
      </c>
    </row>
    <row r="881" spans="1:10" x14ac:dyDescent="0.2">
      <c r="A881" t="s">
        <v>293</v>
      </c>
      <c r="B881" s="1">
        <v>45030</v>
      </c>
      <c r="C881" t="str">
        <f t="shared" si="26"/>
        <v>Friday</v>
      </c>
      <c r="D881" s="2">
        <v>0.26180555555555557</v>
      </c>
      <c r="E881" t="str">
        <f t="shared" si="27"/>
        <v>afternoon to evening</v>
      </c>
      <c r="F881" s="7">
        <v>14</v>
      </c>
      <c r="G881" s="7">
        <f>VLOOKUP(Table2[[#This Row],[product_id]],Table3[#All],2,FALSE)</f>
        <v>84</v>
      </c>
      <c r="H881" s="7" t="b">
        <f>IF(Table2[[#This Row],[cost]]&gt;Table2[[#This Row],[revenue]],TRUE,FALSE)</f>
        <v>1</v>
      </c>
      <c r="I881" t="str">
        <f>VLOOKUP(Table2[[#This Row],[product_id]],Table3[#All],3,FALSE)</f>
        <v>Curve Appeal</v>
      </c>
      <c r="J881" t="str">
        <f>VLOOKUP(Table2[[#This Row],[product_id]],Table3[#All],5,FALSE)</f>
        <v>Mobile AL</v>
      </c>
    </row>
    <row r="882" spans="1:10" x14ac:dyDescent="0.2">
      <c r="A882" t="s">
        <v>293</v>
      </c>
      <c r="B882" s="1">
        <v>45015</v>
      </c>
      <c r="C882" t="str">
        <f t="shared" si="26"/>
        <v>Thursday</v>
      </c>
      <c r="D882" s="2">
        <v>0.68819444444444444</v>
      </c>
      <c r="E882" t="str">
        <f t="shared" si="27"/>
        <v>morning to noon</v>
      </c>
      <c r="F882" s="7">
        <v>14</v>
      </c>
      <c r="G882" s="7">
        <f>VLOOKUP(Table2[[#This Row],[product_id]],Table3[#All],2,FALSE)</f>
        <v>84</v>
      </c>
      <c r="H882" s="7" t="b">
        <f>IF(Table2[[#This Row],[cost]]&gt;Table2[[#This Row],[revenue]],TRUE,FALSE)</f>
        <v>1</v>
      </c>
      <c r="I882" t="str">
        <f>VLOOKUP(Table2[[#This Row],[product_id]],Table3[#All],3,FALSE)</f>
        <v>Curve Appeal</v>
      </c>
      <c r="J882" t="str">
        <f>VLOOKUP(Table2[[#This Row],[product_id]],Table3[#All],5,FALSE)</f>
        <v>Mobile AL</v>
      </c>
    </row>
    <row r="883" spans="1:10" x14ac:dyDescent="0.2">
      <c r="A883" t="s">
        <v>293</v>
      </c>
      <c r="B883" s="1">
        <v>44327</v>
      </c>
      <c r="C883" t="str">
        <f t="shared" si="26"/>
        <v>Tuesday</v>
      </c>
      <c r="D883" s="2">
        <v>0.41666666666666669</v>
      </c>
      <c r="E883" t="str">
        <f t="shared" si="27"/>
        <v>morning to noon</v>
      </c>
      <c r="F883" s="7">
        <v>14</v>
      </c>
      <c r="G883" s="7">
        <f>VLOOKUP(Table2[[#This Row],[product_id]],Table3[#All],2,FALSE)</f>
        <v>84</v>
      </c>
      <c r="H883" s="7" t="b">
        <f>IF(Table2[[#This Row],[cost]]&gt;Table2[[#This Row],[revenue]],TRUE,FALSE)</f>
        <v>1</v>
      </c>
      <c r="I883" t="str">
        <f>VLOOKUP(Table2[[#This Row],[product_id]],Table3[#All],3,FALSE)</f>
        <v>Curve Appeal</v>
      </c>
      <c r="J883" t="str">
        <f>VLOOKUP(Table2[[#This Row],[product_id]],Table3[#All],5,FALSE)</f>
        <v>Mobile AL</v>
      </c>
    </row>
    <row r="884" spans="1:10" x14ac:dyDescent="0.2">
      <c r="A884" t="s">
        <v>293</v>
      </c>
      <c r="B884" s="1">
        <v>44285</v>
      </c>
      <c r="C884" t="str">
        <f t="shared" si="26"/>
        <v>Tuesday</v>
      </c>
      <c r="D884" s="2">
        <v>0.36874999999999997</v>
      </c>
      <c r="E884" t="str">
        <f t="shared" si="27"/>
        <v>midnight to dawn</v>
      </c>
      <c r="F884" s="7">
        <v>14</v>
      </c>
      <c r="G884" s="7">
        <f>VLOOKUP(Table2[[#This Row],[product_id]],Table3[#All],2,FALSE)</f>
        <v>84</v>
      </c>
      <c r="H884" s="7" t="b">
        <f>IF(Table2[[#This Row],[cost]]&gt;Table2[[#This Row],[revenue]],TRUE,FALSE)</f>
        <v>1</v>
      </c>
      <c r="I884" t="str">
        <f>VLOOKUP(Table2[[#This Row],[product_id]],Table3[#All],3,FALSE)</f>
        <v>Curve Appeal</v>
      </c>
      <c r="J884" t="str">
        <f>VLOOKUP(Table2[[#This Row],[product_id]],Table3[#All],5,FALSE)</f>
        <v>Mobile AL</v>
      </c>
    </row>
    <row r="885" spans="1:10" x14ac:dyDescent="0.2">
      <c r="A885" t="s">
        <v>293</v>
      </c>
      <c r="B885" s="1">
        <v>44732</v>
      </c>
      <c r="C885" t="str">
        <f t="shared" si="26"/>
        <v>Monday</v>
      </c>
      <c r="D885" s="2">
        <v>0.10416666666666667</v>
      </c>
      <c r="E885" t="str">
        <f t="shared" si="27"/>
        <v>night to midnight</v>
      </c>
      <c r="F885" s="7">
        <v>14</v>
      </c>
      <c r="G885" s="7">
        <f>VLOOKUP(Table2[[#This Row],[product_id]],Table3[#All],2,FALSE)</f>
        <v>84</v>
      </c>
      <c r="H885" s="7" t="b">
        <f>IF(Table2[[#This Row],[cost]]&gt;Table2[[#This Row],[revenue]],TRUE,FALSE)</f>
        <v>1</v>
      </c>
      <c r="I885" t="str">
        <f>VLOOKUP(Table2[[#This Row],[product_id]],Table3[#All],3,FALSE)</f>
        <v>Curve Appeal</v>
      </c>
      <c r="J885" t="str">
        <f>VLOOKUP(Table2[[#This Row],[product_id]],Table3[#All],5,FALSE)</f>
        <v>Mobile AL</v>
      </c>
    </row>
    <row r="886" spans="1:10" x14ac:dyDescent="0.2">
      <c r="A886" t="s">
        <v>294</v>
      </c>
      <c r="B886" s="1">
        <v>45046</v>
      </c>
      <c r="C886" t="str">
        <f t="shared" si="26"/>
        <v>Sunday</v>
      </c>
      <c r="D886" s="2">
        <v>0.95347222222222217</v>
      </c>
      <c r="E886" t="str">
        <f t="shared" si="27"/>
        <v>morning to noon</v>
      </c>
      <c r="F886" s="7">
        <v>46</v>
      </c>
      <c r="G886" s="7">
        <f>VLOOKUP(Table2[[#This Row],[product_id]],Table3[#All],2,FALSE)</f>
        <v>26</v>
      </c>
      <c r="H886" s="7" t="b">
        <f>IF(Table2[[#This Row],[cost]]&gt;Table2[[#This Row],[revenue]],TRUE,FALSE)</f>
        <v>0</v>
      </c>
      <c r="I886" t="str">
        <f>VLOOKUP(Table2[[#This Row],[product_id]],Table3[#All],3,FALSE)</f>
        <v>Under Armour</v>
      </c>
      <c r="J886" t="str">
        <f>VLOOKUP(Table2[[#This Row],[product_id]],Table3[#All],5,FALSE)</f>
        <v>Savannah GA</v>
      </c>
    </row>
    <row r="887" spans="1:10" x14ac:dyDescent="0.2">
      <c r="A887" t="s">
        <v>294</v>
      </c>
      <c r="B887" s="1">
        <v>44228</v>
      </c>
      <c r="C887" t="str">
        <f t="shared" si="26"/>
        <v>Monday</v>
      </c>
      <c r="D887" s="2">
        <v>0.35000000000000003</v>
      </c>
      <c r="E887" t="str">
        <f t="shared" si="27"/>
        <v>morning to noon</v>
      </c>
      <c r="F887" s="7">
        <v>46</v>
      </c>
      <c r="G887" s="7">
        <f>VLOOKUP(Table2[[#This Row],[product_id]],Table3[#All],2,FALSE)</f>
        <v>26</v>
      </c>
      <c r="H887" s="7" t="b">
        <f>IF(Table2[[#This Row],[cost]]&gt;Table2[[#This Row],[revenue]],TRUE,FALSE)</f>
        <v>0</v>
      </c>
      <c r="I887" t="str">
        <f>VLOOKUP(Table2[[#This Row],[product_id]],Table3[#All],3,FALSE)</f>
        <v>Under Armour</v>
      </c>
      <c r="J887" t="str">
        <f>VLOOKUP(Table2[[#This Row],[product_id]],Table3[#All],5,FALSE)</f>
        <v>Savannah GA</v>
      </c>
    </row>
    <row r="888" spans="1:10" x14ac:dyDescent="0.2">
      <c r="A888" t="s">
        <v>294</v>
      </c>
      <c r="B888" s="1">
        <v>45103</v>
      </c>
      <c r="C888" t="str">
        <f t="shared" si="26"/>
        <v>Monday</v>
      </c>
      <c r="D888" s="2">
        <v>0.48680555555555555</v>
      </c>
      <c r="E888" t="str">
        <f t="shared" si="27"/>
        <v>morning to noon</v>
      </c>
      <c r="F888" s="7">
        <v>46</v>
      </c>
      <c r="G888" s="7">
        <f>VLOOKUP(Table2[[#This Row],[product_id]],Table3[#All],2,FALSE)</f>
        <v>26</v>
      </c>
      <c r="H888" s="7" t="b">
        <f>IF(Table2[[#This Row],[cost]]&gt;Table2[[#This Row],[revenue]],TRUE,FALSE)</f>
        <v>0</v>
      </c>
      <c r="I888" t="str">
        <f>VLOOKUP(Table2[[#This Row],[product_id]],Table3[#All],3,FALSE)</f>
        <v>Under Armour</v>
      </c>
      <c r="J888" t="str">
        <f>VLOOKUP(Table2[[#This Row],[product_id]],Table3[#All],5,FALSE)</f>
        <v>Savannah GA</v>
      </c>
    </row>
    <row r="889" spans="1:10" x14ac:dyDescent="0.2">
      <c r="A889" t="s">
        <v>294</v>
      </c>
      <c r="B889" s="1">
        <v>44998</v>
      </c>
      <c r="C889" t="str">
        <f t="shared" si="26"/>
        <v>Monday</v>
      </c>
      <c r="D889" s="2">
        <v>0.33611111111111108</v>
      </c>
      <c r="E889" t="str">
        <f t="shared" si="27"/>
        <v>midnight to dawn</v>
      </c>
      <c r="F889" s="7">
        <v>46</v>
      </c>
      <c r="G889" s="7">
        <f>VLOOKUP(Table2[[#This Row],[product_id]],Table3[#All],2,FALSE)</f>
        <v>26</v>
      </c>
      <c r="H889" s="7" t="b">
        <f>IF(Table2[[#This Row],[cost]]&gt;Table2[[#This Row],[revenue]],TRUE,FALSE)</f>
        <v>0</v>
      </c>
      <c r="I889" t="str">
        <f>VLOOKUP(Table2[[#This Row],[product_id]],Table3[#All],3,FALSE)</f>
        <v>Under Armour</v>
      </c>
      <c r="J889" t="str">
        <f>VLOOKUP(Table2[[#This Row],[product_id]],Table3[#All],5,FALSE)</f>
        <v>Savannah GA</v>
      </c>
    </row>
    <row r="890" spans="1:10" x14ac:dyDescent="0.2">
      <c r="A890" t="s">
        <v>294</v>
      </c>
      <c r="B890" s="1">
        <v>45088</v>
      </c>
      <c r="C890" t="str">
        <f t="shared" si="26"/>
        <v>Sunday</v>
      </c>
      <c r="D890" s="2">
        <v>0.21736111111111112</v>
      </c>
      <c r="E890" t="str">
        <f t="shared" si="27"/>
        <v>midnight to dawn</v>
      </c>
      <c r="F890" s="7">
        <v>46</v>
      </c>
      <c r="G890" s="7">
        <f>VLOOKUP(Table2[[#This Row],[product_id]],Table3[#All],2,FALSE)</f>
        <v>26</v>
      </c>
      <c r="H890" s="7" t="b">
        <f>IF(Table2[[#This Row],[cost]]&gt;Table2[[#This Row],[revenue]],TRUE,FALSE)</f>
        <v>0</v>
      </c>
      <c r="I890" t="str">
        <f>VLOOKUP(Table2[[#This Row],[product_id]],Table3[#All],3,FALSE)</f>
        <v>Under Armour</v>
      </c>
      <c r="J890" t="str">
        <f>VLOOKUP(Table2[[#This Row],[product_id]],Table3[#All],5,FALSE)</f>
        <v>Savannah GA</v>
      </c>
    </row>
    <row r="891" spans="1:10" x14ac:dyDescent="0.2">
      <c r="A891" t="s">
        <v>294</v>
      </c>
      <c r="B891" s="1">
        <v>44598</v>
      </c>
      <c r="C891" t="str">
        <f t="shared" si="26"/>
        <v>Sunday</v>
      </c>
      <c r="D891" s="2">
        <v>2.5694444444444447E-2</v>
      </c>
      <c r="E891" t="str">
        <f t="shared" si="27"/>
        <v>morning to noon</v>
      </c>
      <c r="F891" s="7">
        <v>46</v>
      </c>
      <c r="G891" s="7">
        <f>VLOOKUP(Table2[[#This Row],[product_id]],Table3[#All],2,FALSE)</f>
        <v>26</v>
      </c>
      <c r="H891" s="7" t="b">
        <f>IF(Table2[[#This Row],[cost]]&gt;Table2[[#This Row],[revenue]],TRUE,FALSE)</f>
        <v>0</v>
      </c>
      <c r="I891" t="str">
        <f>VLOOKUP(Table2[[#This Row],[product_id]],Table3[#All],3,FALSE)</f>
        <v>Under Armour</v>
      </c>
      <c r="J891" t="str">
        <f>VLOOKUP(Table2[[#This Row],[product_id]],Table3[#All],5,FALSE)</f>
        <v>Savannah GA</v>
      </c>
    </row>
    <row r="892" spans="1:10" x14ac:dyDescent="0.2">
      <c r="A892" t="s">
        <v>294</v>
      </c>
      <c r="B892" s="1">
        <v>44692</v>
      </c>
      <c r="C892" t="str">
        <f t="shared" si="26"/>
        <v>Wednesday</v>
      </c>
      <c r="D892" s="2">
        <v>0.39999999999999997</v>
      </c>
      <c r="E892" t="str">
        <f t="shared" si="27"/>
        <v>night to midnight</v>
      </c>
      <c r="F892" s="7">
        <v>46</v>
      </c>
      <c r="G892" s="7">
        <f>VLOOKUP(Table2[[#This Row],[product_id]],Table3[#All],2,FALSE)</f>
        <v>26</v>
      </c>
      <c r="H892" s="7" t="b">
        <f>IF(Table2[[#This Row],[cost]]&gt;Table2[[#This Row],[revenue]],TRUE,FALSE)</f>
        <v>0</v>
      </c>
      <c r="I892" t="str">
        <f>VLOOKUP(Table2[[#This Row],[product_id]],Table3[#All],3,FALSE)</f>
        <v>Under Armour</v>
      </c>
      <c r="J892" t="str">
        <f>VLOOKUP(Table2[[#This Row],[product_id]],Table3[#All],5,FALSE)</f>
        <v>Savannah GA</v>
      </c>
    </row>
    <row r="893" spans="1:10" x14ac:dyDescent="0.2">
      <c r="A893" t="s">
        <v>295</v>
      </c>
      <c r="B893" s="1">
        <v>44874</v>
      </c>
      <c r="C893" t="str">
        <f t="shared" si="26"/>
        <v>Wednesday</v>
      </c>
      <c r="D893" s="2">
        <v>0.99305555555555547</v>
      </c>
      <c r="E893" t="str">
        <f t="shared" si="27"/>
        <v>night to midnight</v>
      </c>
      <c r="F893" s="7">
        <v>25</v>
      </c>
      <c r="G893" s="7">
        <f>VLOOKUP(Table2[[#This Row],[product_id]],Table3[#All],2,FALSE)</f>
        <v>14</v>
      </c>
      <c r="H893" s="7" t="b">
        <f>IF(Table2[[#This Row],[cost]]&gt;Table2[[#This Row],[revenue]],TRUE,FALSE)</f>
        <v>0</v>
      </c>
      <c r="I893" t="str">
        <f>VLOOKUP(Table2[[#This Row],[product_id]],Table3[#All],3,FALSE)</f>
        <v>Ecko Red</v>
      </c>
      <c r="J893" t="str">
        <f>VLOOKUP(Table2[[#This Row],[product_id]],Table3[#All],5,FALSE)</f>
        <v>Memphis TN</v>
      </c>
    </row>
    <row r="894" spans="1:10" x14ac:dyDescent="0.2">
      <c r="A894" t="s">
        <v>295</v>
      </c>
      <c r="B894" s="1">
        <v>44980</v>
      </c>
      <c r="C894" t="str">
        <f t="shared" si="26"/>
        <v>Thursday</v>
      </c>
      <c r="D894" s="2">
        <v>0.96666666666666667</v>
      </c>
      <c r="E894" t="str">
        <f t="shared" si="27"/>
        <v>morning to noon</v>
      </c>
      <c r="F894" s="7">
        <v>25</v>
      </c>
      <c r="G894" s="7">
        <f>VLOOKUP(Table2[[#This Row],[product_id]],Table3[#All],2,FALSE)</f>
        <v>14</v>
      </c>
      <c r="H894" s="7" t="b">
        <f>IF(Table2[[#This Row],[cost]]&gt;Table2[[#This Row],[revenue]],TRUE,FALSE)</f>
        <v>0</v>
      </c>
      <c r="I894" t="str">
        <f>VLOOKUP(Table2[[#This Row],[product_id]],Table3[#All],3,FALSE)</f>
        <v>Ecko Red</v>
      </c>
      <c r="J894" t="str">
        <f>VLOOKUP(Table2[[#This Row],[product_id]],Table3[#All],5,FALSE)</f>
        <v>Memphis TN</v>
      </c>
    </row>
    <row r="895" spans="1:10" x14ac:dyDescent="0.2">
      <c r="A895" t="s">
        <v>295</v>
      </c>
      <c r="B895" s="1">
        <v>44845</v>
      </c>
      <c r="C895" t="str">
        <f t="shared" si="26"/>
        <v>Tuesday</v>
      </c>
      <c r="D895" s="2">
        <v>0.33819444444444446</v>
      </c>
      <c r="E895" t="str">
        <f t="shared" si="27"/>
        <v>morning to noon</v>
      </c>
      <c r="F895" s="7">
        <v>25</v>
      </c>
      <c r="G895" s="7">
        <f>VLOOKUP(Table2[[#This Row],[product_id]],Table3[#All],2,FALSE)</f>
        <v>14</v>
      </c>
      <c r="H895" s="7" t="b">
        <f>IF(Table2[[#This Row],[cost]]&gt;Table2[[#This Row],[revenue]],TRUE,FALSE)</f>
        <v>0</v>
      </c>
      <c r="I895" t="str">
        <f>VLOOKUP(Table2[[#This Row],[product_id]],Table3[#All],3,FALSE)</f>
        <v>Ecko Red</v>
      </c>
      <c r="J895" t="str">
        <f>VLOOKUP(Table2[[#This Row],[product_id]],Table3[#All],5,FALSE)</f>
        <v>Memphis TN</v>
      </c>
    </row>
    <row r="896" spans="1:10" x14ac:dyDescent="0.2">
      <c r="A896" t="s">
        <v>295</v>
      </c>
      <c r="B896" s="1">
        <v>44480</v>
      </c>
      <c r="C896" t="str">
        <f t="shared" si="26"/>
        <v>Monday</v>
      </c>
      <c r="D896" s="2">
        <v>0.42152777777777778</v>
      </c>
      <c r="E896" t="str">
        <f t="shared" si="27"/>
        <v>morning to noon</v>
      </c>
      <c r="F896" s="7">
        <v>25</v>
      </c>
      <c r="G896" s="7">
        <f>VLOOKUP(Table2[[#This Row],[product_id]],Table3[#All],2,FALSE)</f>
        <v>14</v>
      </c>
      <c r="H896" s="7" t="b">
        <f>IF(Table2[[#This Row],[cost]]&gt;Table2[[#This Row],[revenue]],TRUE,FALSE)</f>
        <v>0</v>
      </c>
      <c r="I896" t="str">
        <f>VLOOKUP(Table2[[#This Row],[product_id]],Table3[#All],3,FALSE)</f>
        <v>Ecko Red</v>
      </c>
      <c r="J896" t="str">
        <f>VLOOKUP(Table2[[#This Row],[product_id]],Table3[#All],5,FALSE)</f>
        <v>Memphis TN</v>
      </c>
    </row>
    <row r="897" spans="1:10" x14ac:dyDescent="0.2">
      <c r="A897" t="s">
        <v>295</v>
      </c>
      <c r="B897" s="1">
        <v>45108</v>
      </c>
      <c r="C897" t="str">
        <f t="shared" si="26"/>
        <v>Saturday</v>
      </c>
      <c r="D897" s="2">
        <v>0.32916666666666666</v>
      </c>
      <c r="E897" t="str">
        <f t="shared" si="27"/>
        <v>midnight to dawn</v>
      </c>
      <c r="F897" s="7">
        <v>25</v>
      </c>
      <c r="G897" s="7">
        <f>VLOOKUP(Table2[[#This Row],[product_id]],Table3[#All],2,FALSE)</f>
        <v>14</v>
      </c>
      <c r="H897" s="7" t="b">
        <f>IF(Table2[[#This Row],[cost]]&gt;Table2[[#This Row],[revenue]],TRUE,FALSE)</f>
        <v>0</v>
      </c>
      <c r="I897" t="str">
        <f>VLOOKUP(Table2[[#This Row],[product_id]],Table3[#All],3,FALSE)</f>
        <v>Ecko Red</v>
      </c>
      <c r="J897" t="str">
        <f>VLOOKUP(Table2[[#This Row],[product_id]],Table3[#All],5,FALSE)</f>
        <v>Memphis TN</v>
      </c>
    </row>
    <row r="898" spans="1:10" x14ac:dyDescent="0.2">
      <c r="A898" t="s">
        <v>295</v>
      </c>
      <c r="B898" s="1">
        <v>44874</v>
      </c>
      <c r="C898" t="str">
        <f t="shared" si="26"/>
        <v>Wednesday</v>
      </c>
      <c r="D898" s="2">
        <v>4.1666666666666664E-2</v>
      </c>
      <c r="E898" t="str">
        <f t="shared" si="27"/>
        <v>morning to noon</v>
      </c>
      <c r="F898" s="7">
        <v>25</v>
      </c>
      <c r="G898" s="7">
        <f>VLOOKUP(Table2[[#This Row],[product_id]],Table3[#All],2,FALSE)</f>
        <v>14</v>
      </c>
      <c r="H898" s="7" t="b">
        <f>IF(Table2[[#This Row],[cost]]&gt;Table2[[#This Row],[revenue]],TRUE,FALSE)</f>
        <v>0</v>
      </c>
      <c r="I898" t="str">
        <f>VLOOKUP(Table2[[#This Row],[product_id]],Table3[#All],3,FALSE)</f>
        <v>Ecko Red</v>
      </c>
      <c r="J898" t="str">
        <f>VLOOKUP(Table2[[#This Row],[product_id]],Table3[#All],5,FALSE)</f>
        <v>Memphis TN</v>
      </c>
    </row>
    <row r="899" spans="1:10" x14ac:dyDescent="0.2">
      <c r="A899" t="s">
        <v>295</v>
      </c>
      <c r="B899" s="1">
        <v>44812</v>
      </c>
      <c r="C899" t="str">
        <f t="shared" ref="C899:C962" si="28">_xlfn.IFS(WEEKDAY(B899,2)=1,"Monday",WEEKDAY(B899,2)=2,"Tuesday",WEEKDAY(B899,2)=3,"Wednesday",WEEKDAY(B899,2)=4,"Thursday",WEEKDAY(B899,2)=5,"Friday",WEEKDAY(B899,2)=6,"Saturday",WEEKDAY(B899,2)=7,"Sunday")</f>
        <v>Thursday</v>
      </c>
      <c r="D899" s="2">
        <v>0.44861111111111113</v>
      </c>
      <c r="E899" t="str">
        <f t="shared" ref="E899:E962" si="29">_xlfn.IFS(AND(D900&gt;=VALUE("00:00"),D900&lt;VALUE("6:00")),"midnight to dawn",AND(D900&gt;=VALUE("6:00"),D900&lt;VALUE("13:00")),"morning to noon",AND(D900&gt;=VALUE("13:00"),D900&lt;VALUE("20:00")),"afternoon to evening",AND(D900&gt;=VALUE("20:00"),D900&lt;VALUE("24:00")),"night to midnight")</f>
        <v>morning to noon</v>
      </c>
      <c r="F899" s="7">
        <v>25</v>
      </c>
      <c r="G899" s="7">
        <f>VLOOKUP(Table2[[#This Row],[product_id]],Table3[#All],2,FALSE)</f>
        <v>14</v>
      </c>
      <c r="H899" s="7" t="b">
        <f>IF(Table2[[#This Row],[cost]]&gt;Table2[[#This Row],[revenue]],TRUE,FALSE)</f>
        <v>0</v>
      </c>
      <c r="I899" t="str">
        <f>VLOOKUP(Table2[[#This Row],[product_id]],Table3[#All],3,FALSE)</f>
        <v>Ecko Red</v>
      </c>
      <c r="J899" t="str">
        <f>VLOOKUP(Table2[[#This Row],[product_id]],Table3[#All],5,FALSE)</f>
        <v>Memphis TN</v>
      </c>
    </row>
    <row r="900" spans="1:10" x14ac:dyDescent="0.2">
      <c r="A900" t="s">
        <v>296</v>
      </c>
      <c r="B900" s="1">
        <v>45078</v>
      </c>
      <c r="C900" t="str">
        <f t="shared" si="28"/>
        <v>Thursday</v>
      </c>
      <c r="D900" s="2">
        <v>0.3520833333333333</v>
      </c>
      <c r="E900" t="str">
        <f t="shared" si="29"/>
        <v>midnight to dawn</v>
      </c>
      <c r="F900" s="7">
        <v>29</v>
      </c>
      <c r="G900" s="7">
        <f>VLOOKUP(Table2[[#This Row],[product_id]],Table3[#All],2,FALSE)</f>
        <v>16</v>
      </c>
      <c r="H900" s="7" t="b">
        <f>IF(Table2[[#This Row],[cost]]&gt;Table2[[#This Row],[revenue]],TRUE,FALSE)</f>
        <v>0</v>
      </c>
      <c r="I900" t="str">
        <f>VLOOKUP(Table2[[#This Row],[product_id]],Table3[#All],3,FALSE)</f>
        <v>Ralph Lauren</v>
      </c>
      <c r="J900" t="str">
        <f>VLOOKUP(Table2[[#This Row],[product_id]],Table3[#All],5,FALSE)</f>
        <v>Savannah GA</v>
      </c>
    </row>
    <row r="901" spans="1:10" x14ac:dyDescent="0.2">
      <c r="A901" t="s">
        <v>296</v>
      </c>
      <c r="B901" s="1">
        <v>45019</v>
      </c>
      <c r="C901" t="str">
        <f t="shared" si="28"/>
        <v>Monday</v>
      </c>
      <c r="D901" s="2">
        <v>8.2638888888888887E-2</v>
      </c>
      <c r="E901" t="str">
        <f t="shared" si="29"/>
        <v>morning to noon</v>
      </c>
      <c r="F901" s="7">
        <v>29</v>
      </c>
      <c r="G901" s="7">
        <f>VLOOKUP(Table2[[#This Row],[product_id]],Table3[#All],2,FALSE)</f>
        <v>16</v>
      </c>
      <c r="H901" s="7" t="b">
        <f>IF(Table2[[#This Row],[cost]]&gt;Table2[[#This Row],[revenue]],TRUE,FALSE)</f>
        <v>0</v>
      </c>
      <c r="I901" t="str">
        <f>VLOOKUP(Table2[[#This Row],[product_id]],Table3[#All],3,FALSE)</f>
        <v>Ralph Lauren</v>
      </c>
      <c r="J901" t="str">
        <f>VLOOKUP(Table2[[#This Row],[product_id]],Table3[#All],5,FALSE)</f>
        <v>Savannah GA</v>
      </c>
    </row>
    <row r="902" spans="1:10" x14ac:dyDescent="0.2">
      <c r="A902" t="s">
        <v>296</v>
      </c>
      <c r="B902" s="1">
        <v>44448</v>
      </c>
      <c r="C902" t="str">
        <f t="shared" si="28"/>
        <v>Thursday</v>
      </c>
      <c r="D902" s="2">
        <v>0.33958333333333335</v>
      </c>
      <c r="E902" t="str">
        <f t="shared" si="29"/>
        <v>morning to noon</v>
      </c>
      <c r="F902" s="7">
        <v>29</v>
      </c>
      <c r="G902" s="7">
        <f>VLOOKUP(Table2[[#This Row],[product_id]],Table3[#All],2,FALSE)</f>
        <v>16</v>
      </c>
      <c r="H902" s="7" t="b">
        <f>IF(Table2[[#This Row],[cost]]&gt;Table2[[#This Row],[revenue]],TRUE,FALSE)</f>
        <v>0</v>
      </c>
      <c r="I902" t="str">
        <f>VLOOKUP(Table2[[#This Row],[product_id]],Table3[#All],3,FALSE)</f>
        <v>Ralph Lauren</v>
      </c>
      <c r="J902" t="str">
        <f>VLOOKUP(Table2[[#This Row],[product_id]],Table3[#All],5,FALSE)</f>
        <v>Savannah GA</v>
      </c>
    </row>
    <row r="903" spans="1:10" x14ac:dyDescent="0.2">
      <c r="A903" t="s">
        <v>296</v>
      </c>
      <c r="B903" s="1">
        <v>44572</v>
      </c>
      <c r="C903" t="str">
        <f t="shared" si="28"/>
        <v>Tuesday</v>
      </c>
      <c r="D903" s="2">
        <v>0.51041666666666663</v>
      </c>
      <c r="E903" t="str">
        <f t="shared" si="29"/>
        <v>midnight to dawn</v>
      </c>
      <c r="F903" s="7">
        <v>29</v>
      </c>
      <c r="G903" s="7">
        <f>VLOOKUP(Table2[[#This Row],[product_id]],Table3[#All],2,FALSE)</f>
        <v>16</v>
      </c>
      <c r="H903" s="7" t="b">
        <f>IF(Table2[[#This Row],[cost]]&gt;Table2[[#This Row],[revenue]],TRUE,FALSE)</f>
        <v>0</v>
      </c>
      <c r="I903" t="str">
        <f>VLOOKUP(Table2[[#This Row],[product_id]],Table3[#All],3,FALSE)</f>
        <v>Ralph Lauren</v>
      </c>
      <c r="J903" t="str">
        <f>VLOOKUP(Table2[[#This Row],[product_id]],Table3[#All],5,FALSE)</f>
        <v>Savannah GA</v>
      </c>
    </row>
    <row r="904" spans="1:10" x14ac:dyDescent="0.2">
      <c r="A904" t="s">
        <v>296</v>
      </c>
      <c r="B904" s="1">
        <v>44601</v>
      </c>
      <c r="C904" t="str">
        <f t="shared" si="28"/>
        <v>Wednesday</v>
      </c>
      <c r="D904" s="2">
        <v>0.16458333333333333</v>
      </c>
      <c r="E904" t="str">
        <f t="shared" si="29"/>
        <v>night to midnight</v>
      </c>
      <c r="F904" s="7">
        <v>29</v>
      </c>
      <c r="G904" s="7">
        <f>VLOOKUP(Table2[[#This Row],[product_id]],Table3[#All],2,FALSE)</f>
        <v>16</v>
      </c>
      <c r="H904" s="7" t="b">
        <f>IF(Table2[[#This Row],[cost]]&gt;Table2[[#This Row],[revenue]],TRUE,FALSE)</f>
        <v>0</v>
      </c>
      <c r="I904" t="str">
        <f>VLOOKUP(Table2[[#This Row],[product_id]],Table3[#All],3,FALSE)</f>
        <v>Ralph Lauren</v>
      </c>
      <c r="J904" t="str">
        <f>VLOOKUP(Table2[[#This Row],[product_id]],Table3[#All],5,FALSE)</f>
        <v>Savannah GA</v>
      </c>
    </row>
    <row r="905" spans="1:10" x14ac:dyDescent="0.2">
      <c r="A905" t="s">
        <v>296</v>
      </c>
      <c r="B905" s="1">
        <v>44783</v>
      </c>
      <c r="C905" t="str">
        <f t="shared" si="28"/>
        <v>Wednesday</v>
      </c>
      <c r="D905" s="2">
        <v>0.98125000000000007</v>
      </c>
      <c r="E905" t="str">
        <f t="shared" si="29"/>
        <v>afternoon to evening</v>
      </c>
      <c r="F905" s="7">
        <v>29</v>
      </c>
      <c r="G905" s="7">
        <f>VLOOKUP(Table2[[#This Row],[product_id]],Table3[#All],2,FALSE)</f>
        <v>16</v>
      </c>
      <c r="H905" s="7" t="b">
        <f>IF(Table2[[#This Row],[cost]]&gt;Table2[[#This Row],[revenue]],TRUE,FALSE)</f>
        <v>0</v>
      </c>
      <c r="I905" t="str">
        <f>VLOOKUP(Table2[[#This Row],[product_id]],Table3[#All],3,FALSE)</f>
        <v>Ralph Lauren</v>
      </c>
      <c r="J905" t="str">
        <f>VLOOKUP(Table2[[#This Row],[product_id]],Table3[#All],5,FALSE)</f>
        <v>Savannah GA</v>
      </c>
    </row>
    <row r="906" spans="1:10" x14ac:dyDescent="0.2">
      <c r="A906" t="s">
        <v>297</v>
      </c>
      <c r="B906" s="1">
        <v>44983</v>
      </c>
      <c r="C906" t="str">
        <f t="shared" si="28"/>
        <v>Sunday</v>
      </c>
      <c r="D906" s="2">
        <v>0.65972222222222221</v>
      </c>
      <c r="E906" t="str">
        <f t="shared" si="29"/>
        <v>afternoon to evening</v>
      </c>
      <c r="F906" s="7">
        <v>39</v>
      </c>
      <c r="G906" s="7">
        <f>VLOOKUP(Table2[[#This Row],[product_id]],Table3[#All],2,FALSE)</f>
        <v>21</v>
      </c>
      <c r="H906" s="7" t="b">
        <f>IF(Table2[[#This Row],[cost]]&gt;Table2[[#This Row],[revenue]],TRUE,FALSE)</f>
        <v>0</v>
      </c>
      <c r="I906" t="str">
        <f>VLOOKUP(Table2[[#This Row],[product_id]],Table3[#All],3,FALSE)</f>
        <v>Devon &amp; Jones</v>
      </c>
      <c r="J906" t="str">
        <f>VLOOKUP(Table2[[#This Row],[product_id]],Table3[#All],5,FALSE)</f>
        <v>Philadelphia PA</v>
      </c>
    </row>
    <row r="907" spans="1:10" x14ac:dyDescent="0.2">
      <c r="A907" t="s">
        <v>297</v>
      </c>
      <c r="B907" s="1">
        <v>45085</v>
      </c>
      <c r="C907" t="str">
        <f t="shared" si="28"/>
        <v>Thursday</v>
      </c>
      <c r="D907" s="2">
        <v>0.65138888888888891</v>
      </c>
      <c r="E907" t="str">
        <f t="shared" si="29"/>
        <v>afternoon to evening</v>
      </c>
      <c r="F907" s="7">
        <v>39</v>
      </c>
      <c r="G907" s="7">
        <f>VLOOKUP(Table2[[#This Row],[product_id]],Table3[#All],2,FALSE)</f>
        <v>21</v>
      </c>
      <c r="H907" s="7" t="b">
        <f>IF(Table2[[#This Row],[cost]]&gt;Table2[[#This Row],[revenue]],TRUE,FALSE)</f>
        <v>0</v>
      </c>
      <c r="I907" t="str">
        <f>VLOOKUP(Table2[[#This Row],[product_id]],Table3[#All],3,FALSE)</f>
        <v>Devon &amp; Jones</v>
      </c>
      <c r="J907" t="str">
        <f>VLOOKUP(Table2[[#This Row],[product_id]],Table3[#All],5,FALSE)</f>
        <v>Philadelphia PA</v>
      </c>
    </row>
    <row r="908" spans="1:10" x14ac:dyDescent="0.2">
      <c r="A908" t="s">
        <v>297</v>
      </c>
      <c r="B908" s="1">
        <v>44273</v>
      </c>
      <c r="C908" t="str">
        <f t="shared" si="28"/>
        <v>Thursday</v>
      </c>
      <c r="D908" s="2">
        <v>0.56458333333333333</v>
      </c>
      <c r="E908" t="str">
        <f t="shared" si="29"/>
        <v>morning to noon</v>
      </c>
      <c r="F908" s="7">
        <v>39</v>
      </c>
      <c r="G908" s="7">
        <f>VLOOKUP(Table2[[#This Row],[product_id]],Table3[#All],2,FALSE)</f>
        <v>21</v>
      </c>
      <c r="H908" s="7" t="b">
        <f>IF(Table2[[#This Row],[cost]]&gt;Table2[[#This Row],[revenue]],TRUE,FALSE)</f>
        <v>0</v>
      </c>
      <c r="I908" t="str">
        <f>VLOOKUP(Table2[[#This Row],[product_id]],Table3[#All],3,FALSE)</f>
        <v>Devon &amp; Jones</v>
      </c>
      <c r="J908" t="str">
        <f>VLOOKUP(Table2[[#This Row],[product_id]],Table3[#All],5,FALSE)</f>
        <v>Philadelphia PA</v>
      </c>
    </row>
    <row r="909" spans="1:10" x14ac:dyDescent="0.2">
      <c r="A909" t="s">
        <v>297</v>
      </c>
      <c r="B909" s="1">
        <v>44875</v>
      </c>
      <c r="C909" t="str">
        <f t="shared" si="28"/>
        <v>Thursday</v>
      </c>
      <c r="D909" s="2">
        <v>0.38680555555555557</v>
      </c>
      <c r="E909" t="str">
        <f t="shared" si="29"/>
        <v>morning to noon</v>
      </c>
      <c r="F909" s="7">
        <v>39</v>
      </c>
      <c r="G909" s="7">
        <f>VLOOKUP(Table2[[#This Row],[product_id]],Table3[#All],2,FALSE)</f>
        <v>21</v>
      </c>
      <c r="H909" s="7" t="b">
        <f>IF(Table2[[#This Row],[cost]]&gt;Table2[[#This Row],[revenue]],TRUE,FALSE)</f>
        <v>0</v>
      </c>
      <c r="I909" t="str">
        <f>VLOOKUP(Table2[[#This Row],[product_id]],Table3[#All],3,FALSE)</f>
        <v>Devon &amp; Jones</v>
      </c>
      <c r="J909" t="str">
        <f>VLOOKUP(Table2[[#This Row],[product_id]],Table3[#All],5,FALSE)</f>
        <v>Philadelphia PA</v>
      </c>
    </row>
    <row r="910" spans="1:10" x14ac:dyDescent="0.2">
      <c r="A910" t="s">
        <v>297</v>
      </c>
      <c r="B910" s="1">
        <v>44150</v>
      </c>
      <c r="C910" t="str">
        <f t="shared" si="28"/>
        <v>Sunday</v>
      </c>
      <c r="D910" s="2">
        <v>0.3833333333333333</v>
      </c>
      <c r="E910" t="str">
        <f t="shared" si="29"/>
        <v>midnight to dawn</v>
      </c>
      <c r="F910" s="7">
        <v>39</v>
      </c>
      <c r="G910" s="7">
        <f>VLOOKUP(Table2[[#This Row],[product_id]],Table3[#All],2,FALSE)</f>
        <v>21</v>
      </c>
      <c r="H910" s="7" t="b">
        <f>IF(Table2[[#This Row],[cost]]&gt;Table2[[#This Row],[revenue]],TRUE,FALSE)</f>
        <v>0</v>
      </c>
      <c r="I910" t="str">
        <f>VLOOKUP(Table2[[#This Row],[product_id]],Table3[#All],3,FALSE)</f>
        <v>Devon &amp; Jones</v>
      </c>
      <c r="J910" t="str">
        <f>VLOOKUP(Table2[[#This Row],[product_id]],Table3[#All],5,FALSE)</f>
        <v>Philadelphia PA</v>
      </c>
    </row>
    <row r="911" spans="1:10" x14ac:dyDescent="0.2">
      <c r="A911" t="s">
        <v>298</v>
      </c>
      <c r="B911" s="1">
        <v>44852</v>
      </c>
      <c r="C911" t="str">
        <f t="shared" si="28"/>
        <v>Tuesday</v>
      </c>
      <c r="D911" s="2">
        <v>6.805555555555555E-2</v>
      </c>
      <c r="E911" t="str">
        <f t="shared" si="29"/>
        <v>midnight to dawn</v>
      </c>
      <c r="F911" s="7">
        <v>12</v>
      </c>
      <c r="G911" s="7">
        <f>VLOOKUP(Table2[[#This Row],[product_id]],Table3[#All],2,FALSE)</f>
        <v>65</v>
      </c>
      <c r="H911" s="7" t="b">
        <f>IF(Table2[[#This Row],[cost]]&gt;Table2[[#This Row],[revenue]],TRUE,FALSE)</f>
        <v>1</v>
      </c>
      <c r="I911" t="str">
        <f>VLOOKUP(Table2[[#This Row],[product_id]],Table3[#All],3,FALSE)</f>
        <v>Allegra K</v>
      </c>
      <c r="J911" t="str">
        <f>VLOOKUP(Table2[[#This Row],[product_id]],Table3[#All],5,FALSE)</f>
        <v>Charleston SC</v>
      </c>
    </row>
    <row r="912" spans="1:10" x14ac:dyDescent="0.2">
      <c r="A912" t="s">
        <v>298</v>
      </c>
      <c r="B912" s="1">
        <v>45037</v>
      </c>
      <c r="C912" t="str">
        <f t="shared" si="28"/>
        <v>Friday</v>
      </c>
      <c r="D912" s="2">
        <v>0.13541666666666666</v>
      </c>
      <c r="E912" t="str">
        <f t="shared" si="29"/>
        <v>midnight to dawn</v>
      </c>
      <c r="F912" s="7">
        <v>12</v>
      </c>
      <c r="G912" s="7">
        <f>VLOOKUP(Table2[[#This Row],[product_id]],Table3[#All],2,FALSE)</f>
        <v>65</v>
      </c>
      <c r="H912" s="7" t="b">
        <f>IF(Table2[[#This Row],[cost]]&gt;Table2[[#This Row],[revenue]],TRUE,FALSE)</f>
        <v>1</v>
      </c>
      <c r="I912" t="str">
        <f>VLOOKUP(Table2[[#This Row],[product_id]],Table3[#All],3,FALSE)</f>
        <v>Allegra K</v>
      </c>
      <c r="J912" t="str">
        <f>VLOOKUP(Table2[[#This Row],[product_id]],Table3[#All],5,FALSE)</f>
        <v>Charleston SC</v>
      </c>
    </row>
    <row r="913" spans="1:10" x14ac:dyDescent="0.2">
      <c r="A913" t="s">
        <v>298</v>
      </c>
      <c r="B913" s="1">
        <v>45089</v>
      </c>
      <c r="C913" t="str">
        <f t="shared" si="28"/>
        <v>Monday</v>
      </c>
      <c r="D913" s="2">
        <v>0.23472222222222219</v>
      </c>
      <c r="E913" t="str">
        <f t="shared" si="29"/>
        <v>afternoon to evening</v>
      </c>
      <c r="F913" s="7">
        <v>12</v>
      </c>
      <c r="G913" s="7">
        <f>VLOOKUP(Table2[[#This Row],[product_id]],Table3[#All],2,FALSE)</f>
        <v>65</v>
      </c>
      <c r="H913" s="7" t="b">
        <f>IF(Table2[[#This Row],[cost]]&gt;Table2[[#This Row],[revenue]],TRUE,FALSE)</f>
        <v>1</v>
      </c>
      <c r="I913" t="str">
        <f>VLOOKUP(Table2[[#This Row],[product_id]],Table3[#All],3,FALSE)</f>
        <v>Allegra K</v>
      </c>
      <c r="J913" t="str">
        <f>VLOOKUP(Table2[[#This Row],[product_id]],Table3[#All],5,FALSE)</f>
        <v>Charleston SC</v>
      </c>
    </row>
    <row r="914" spans="1:10" x14ac:dyDescent="0.2">
      <c r="A914" t="s">
        <v>298</v>
      </c>
      <c r="B914" s="1">
        <v>44380</v>
      </c>
      <c r="C914" t="str">
        <f t="shared" si="28"/>
        <v>Saturday</v>
      </c>
      <c r="D914" s="2">
        <v>0.64861111111111114</v>
      </c>
      <c r="E914" t="str">
        <f t="shared" si="29"/>
        <v>midnight to dawn</v>
      </c>
      <c r="F914" s="7">
        <v>12</v>
      </c>
      <c r="G914" s="7">
        <f>VLOOKUP(Table2[[#This Row],[product_id]],Table3[#All],2,FALSE)</f>
        <v>65</v>
      </c>
      <c r="H914" s="7" t="b">
        <f>IF(Table2[[#This Row],[cost]]&gt;Table2[[#This Row],[revenue]],TRUE,FALSE)</f>
        <v>1</v>
      </c>
      <c r="I914" t="str">
        <f>VLOOKUP(Table2[[#This Row],[product_id]],Table3[#All],3,FALSE)</f>
        <v>Allegra K</v>
      </c>
      <c r="J914" t="str">
        <f>VLOOKUP(Table2[[#This Row],[product_id]],Table3[#All],5,FALSE)</f>
        <v>Charleston SC</v>
      </c>
    </row>
    <row r="915" spans="1:10" x14ac:dyDescent="0.2">
      <c r="A915" t="s">
        <v>298</v>
      </c>
      <c r="B915" s="1">
        <v>45034</v>
      </c>
      <c r="C915" t="str">
        <f t="shared" si="28"/>
        <v>Tuesday</v>
      </c>
      <c r="D915" s="2">
        <v>0.11041666666666666</v>
      </c>
      <c r="E915" t="str">
        <f t="shared" si="29"/>
        <v>afternoon to evening</v>
      </c>
      <c r="F915" s="7">
        <v>12</v>
      </c>
      <c r="G915" s="7">
        <f>VLOOKUP(Table2[[#This Row],[product_id]],Table3[#All],2,FALSE)</f>
        <v>65</v>
      </c>
      <c r="H915" s="7" t="b">
        <f>IF(Table2[[#This Row],[cost]]&gt;Table2[[#This Row],[revenue]],TRUE,FALSE)</f>
        <v>1</v>
      </c>
      <c r="I915" t="str">
        <f>VLOOKUP(Table2[[#This Row],[product_id]],Table3[#All],3,FALSE)</f>
        <v>Allegra K</v>
      </c>
      <c r="J915" t="str">
        <f>VLOOKUP(Table2[[#This Row],[product_id]],Table3[#All],5,FALSE)</f>
        <v>Charleston SC</v>
      </c>
    </row>
    <row r="916" spans="1:10" x14ac:dyDescent="0.2">
      <c r="A916" t="s">
        <v>299</v>
      </c>
      <c r="B916" s="1">
        <v>44908</v>
      </c>
      <c r="C916" t="str">
        <f t="shared" si="28"/>
        <v>Tuesday</v>
      </c>
      <c r="D916" s="2">
        <v>0.71736111111111101</v>
      </c>
      <c r="E916" t="str">
        <f t="shared" si="29"/>
        <v>midnight to dawn</v>
      </c>
      <c r="F916" s="7">
        <v>83</v>
      </c>
      <c r="G916" s="7">
        <f>VLOOKUP(Table2[[#This Row],[product_id]],Table3[#All],2,FALSE)</f>
        <v>45</v>
      </c>
      <c r="H916" s="7" t="b">
        <f>IF(Table2[[#This Row],[cost]]&gt;Table2[[#This Row],[revenue]],TRUE,FALSE)</f>
        <v>0</v>
      </c>
      <c r="I916" t="str">
        <f>VLOOKUP(Table2[[#This Row],[product_id]],Table3[#All],3,FALSE)</f>
        <v>Hollywood Star Fashion</v>
      </c>
      <c r="J916" t="str">
        <f>VLOOKUP(Table2[[#This Row],[product_id]],Table3[#All],5,FALSE)</f>
        <v>Houston TX</v>
      </c>
    </row>
    <row r="917" spans="1:10" x14ac:dyDescent="0.2">
      <c r="A917" t="s">
        <v>299</v>
      </c>
      <c r="B917" s="1">
        <v>45069</v>
      </c>
      <c r="C917" t="str">
        <f t="shared" si="28"/>
        <v>Tuesday</v>
      </c>
      <c r="D917" s="2">
        <v>3.6111111111111115E-2</v>
      </c>
      <c r="E917" t="str">
        <f t="shared" si="29"/>
        <v>morning to noon</v>
      </c>
      <c r="F917" s="7">
        <v>83</v>
      </c>
      <c r="G917" s="7">
        <f>VLOOKUP(Table2[[#This Row],[product_id]],Table3[#All],2,FALSE)</f>
        <v>45</v>
      </c>
      <c r="H917" s="7" t="b">
        <f>IF(Table2[[#This Row],[cost]]&gt;Table2[[#This Row],[revenue]],TRUE,FALSE)</f>
        <v>0</v>
      </c>
      <c r="I917" t="str">
        <f>VLOOKUP(Table2[[#This Row],[product_id]],Table3[#All],3,FALSE)</f>
        <v>Hollywood Star Fashion</v>
      </c>
      <c r="J917" t="str">
        <f>VLOOKUP(Table2[[#This Row],[product_id]],Table3[#All],5,FALSE)</f>
        <v>Houston TX</v>
      </c>
    </row>
    <row r="918" spans="1:10" x14ac:dyDescent="0.2">
      <c r="A918" t="s">
        <v>300</v>
      </c>
      <c r="B918" s="1">
        <v>44046</v>
      </c>
      <c r="C918" t="str">
        <f t="shared" si="28"/>
        <v>Monday</v>
      </c>
      <c r="D918" s="2">
        <v>0.30833333333333335</v>
      </c>
      <c r="E918" t="str">
        <f t="shared" si="29"/>
        <v>morning to noon</v>
      </c>
      <c r="F918" s="7">
        <v>97</v>
      </c>
      <c r="G918" s="7">
        <f>VLOOKUP(Table2[[#This Row],[product_id]],Table3[#All],2,FALSE)</f>
        <v>52</v>
      </c>
      <c r="H918" s="7" t="b">
        <f>IF(Table2[[#This Row],[cost]]&gt;Table2[[#This Row],[revenue]],TRUE,FALSE)</f>
        <v>0</v>
      </c>
      <c r="I918" t="str">
        <f>VLOOKUP(Table2[[#This Row],[product_id]],Table3[#All],3,FALSE)</f>
        <v>Columbia</v>
      </c>
      <c r="J918" t="str">
        <f>VLOOKUP(Table2[[#This Row],[product_id]],Table3[#All],5,FALSE)</f>
        <v>Port Authority of New York/New Jersey NY/NJ</v>
      </c>
    </row>
    <row r="919" spans="1:10" x14ac:dyDescent="0.2">
      <c r="A919" t="s">
        <v>300</v>
      </c>
      <c r="B919" s="1">
        <v>44751</v>
      </c>
      <c r="C919" t="str">
        <f t="shared" si="28"/>
        <v>Saturday</v>
      </c>
      <c r="D919" s="2">
        <v>0.33819444444444446</v>
      </c>
      <c r="E919" t="str">
        <f t="shared" si="29"/>
        <v>afternoon to evening</v>
      </c>
      <c r="F919" s="7">
        <v>97</v>
      </c>
      <c r="G919" s="7">
        <f>VLOOKUP(Table2[[#This Row],[product_id]],Table3[#All],2,FALSE)</f>
        <v>52</v>
      </c>
      <c r="H919" s="7" t="b">
        <f>IF(Table2[[#This Row],[cost]]&gt;Table2[[#This Row],[revenue]],TRUE,FALSE)</f>
        <v>0</v>
      </c>
      <c r="I919" t="str">
        <f>VLOOKUP(Table2[[#This Row],[product_id]],Table3[#All],3,FALSE)</f>
        <v>Columbia</v>
      </c>
      <c r="J919" t="str">
        <f>VLOOKUP(Table2[[#This Row],[product_id]],Table3[#All],5,FALSE)</f>
        <v>Port Authority of New York/New Jersey NY/NJ</v>
      </c>
    </row>
    <row r="920" spans="1:10" x14ac:dyDescent="0.2">
      <c r="A920" t="s">
        <v>300</v>
      </c>
      <c r="B920" s="1">
        <v>44830</v>
      </c>
      <c r="C920" t="str">
        <f t="shared" si="28"/>
        <v>Monday</v>
      </c>
      <c r="D920" s="2">
        <v>0.70000000000000007</v>
      </c>
      <c r="E920" t="str">
        <f t="shared" si="29"/>
        <v>midnight to dawn</v>
      </c>
      <c r="F920" s="7">
        <v>97</v>
      </c>
      <c r="G920" s="7">
        <f>VLOOKUP(Table2[[#This Row],[product_id]],Table3[#All],2,FALSE)</f>
        <v>52</v>
      </c>
      <c r="H920" s="7" t="b">
        <f>IF(Table2[[#This Row],[cost]]&gt;Table2[[#This Row],[revenue]],TRUE,FALSE)</f>
        <v>0</v>
      </c>
      <c r="I920" t="str">
        <f>VLOOKUP(Table2[[#This Row],[product_id]],Table3[#All],3,FALSE)</f>
        <v>Columbia</v>
      </c>
      <c r="J920" t="str">
        <f>VLOOKUP(Table2[[#This Row],[product_id]],Table3[#All],5,FALSE)</f>
        <v>Port Authority of New York/New Jersey NY/NJ</v>
      </c>
    </row>
    <row r="921" spans="1:10" x14ac:dyDescent="0.2">
      <c r="A921" t="s">
        <v>300</v>
      </c>
      <c r="B921" s="1">
        <v>44202</v>
      </c>
      <c r="C921" t="str">
        <f t="shared" si="28"/>
        <v>Wednesday</v>
      </c>
      <c r="D921" s="2">
        <v>0.24166666666666667</v>
      </c>
      <c r="E921" t="str">
        <f t="shared" si="29"/>
        <v>night to midnight</v>
      </c>
      <c r="F921" s="7">
        <v>97</v>
      </c>
      <c r="G921" s="7">
        <f>VLOOKUP(Table2[[#This Row],[product_id]],Table3[#All],2,FALSE)</f>
        <v>52</v>
      </c>
      <c r="H921" s="7" t="b">
        <f>IF(Table2[[#This Row],[cost]]&gt;Table2[[#This Row],[revenue]],TRUE,FALSE)</f>
        <v>0</v>
      </c>
      <c r="I921" t="str">
        <f>VLOOKUP(Table2[[#This Row],[product_id]],Table3[#All],3,FALSE)</f>
        <v>Columbia</v>
      </c>
      <c r="J921" t="str">
        <f>VLOOKUP(Table2[[#This Row],[product_id]],Table3[#All],5,FALSE)</f>
        <v>Port Authority of New York/New Jersey NY/NJ</v>
      </c>
    </row>
    <row r="922" spans="1:10" x14ac:dyDescent="0.2">
      <c r="A922" t="s">
        <v>300</v>
      </c>
      <c r="B922" s="1">
        <v>45055</v>
      </c>
      <c r="C922" t="str">
        <f t="shared" si="28"/>
        <v>Tuesday</v>
      </c>
      <c r="D922" s="2">
        <v>0.92083333333333339</v>
      </c>
      <c r="E922" t="str">
        <f t="shared" si="29"/>
        <v>midnight to dawn</v>
      </c>
      <c r="F922" s="7">
        <v>97</v>
      </c>
      <c r="G922" s="7">
        <f>VLOOKUP(Table2[[#This Row],[product_id]],Table3[#All],2,FALSE)</f>
        <v>52</v>
      </c>
      <c r="H922" s="7" t="b">
        <f>IF(Table2[[#This Row],[cost]]&gt;Table2[[#This Row],[revenue]],TRUE,FALSE)</f>
        <v>0</v>
      </c>
      <c r="I922" t="str">
        <f>VLOOKUP(Table2[[#This Row],[product_id]],Table3[#All],3,FALSE)</f>
        <v>Columbia</v>
      </c>
      <c r="J922" t="str">
        <f>VLOOKUP(Table2[[#This Row],[product_id]],Table3[#All],5,FALSE)</f>
        <v>Port Authority of New York/New Jersey NY/NJ</v>
      </c>
    </row>
    <row r="923" spans="1:10" x14ac:dyDescent="0.2">
      <c r="A923" t="s">
        <v>300</v>
      </c>
      <c r="B923" s="1">
        <v>44984</v>
      </c>
      <c r="C923" t="str">
        <f t="shared" si="28"/>
        <v>Monday</v>
      </c>
      <c r="D923" s="2">
        <v>0.24791666666666667</v>
      </c>
      <c r="E923" t="str">
        <f t="shared" si="29"/>
        <v>morning to noon</v>
      </c>
      <c r="F923" s="7">
        <v>97</v>
      </c>
      <c r="G923" s="7">
        <f>VLOOKUP(Table2[[#This Row],[product_id]],Table3[#All],2,FALSE)</f>
        <v>52</v>
      </c>
      <c r="H923" s="7" t="b">
        <f>IF(Table2[[#This Row],[cost]]&gt;Table2[[#This Row],[revenue]],TRUE,FALSE)</f>
        <v>0</v>
      </c>
      <c r="I923" t="str">
        <f>VLOOKUP(Table2[[#This Row],[product_id]],Table3[#All],3,FALSE)</f>
        <v>Columbia</v>
      </c>
      <c r="J923" t="str">
        <f>VLOOKUP(Table2[[#This Row],[product_id]],Table3[#All],5,FALSE)</f>
        <v>Port Authority of New York/New Jersey NY/NJ</v>
      </c>
    </row>
    <row r="924" spans="1:10" x14ac:dyDescent="0.2">
      <c r="A924" t="s">
        <v>301</v>
      </c>
      <c r="B924" s="1">
        <v>44892</v>
      </c>
      <c r="C924" t="str">
        <f t="shared" si="28"/>
        <v>Sunday</v>
      </c>
      <c r="D924" s="2">
        <v>0.3034722222222222</v>
      </c>
      <c r="E924" t="str">
        <f t="shared" si="29"/>
        <v>midnight to dawn</v>
      </c>
      <c r="F924" s="7">
        <v>11</v>
      </c>
      <c r="G924" s="7">
        <f>VLOOKUP(Table2[[#This Row],[product_id]],Table3[#All],2,FALSE)</f>
        <v>64</v>
      </c>
      <c r="H924" s="7" t="b">
        <f>IF(Table2[[#This Row],[cost]]&gt;Table2[[#This Row],[revenue]],TRUE,FALSE)</f>
        <v>1</v>
      </c>
      <c r="I924" t="str">
        <f>VLOOKUP(Table2[[#This Row],[product_id]],Table3[#All],3,FALSE)</f>
        <v>Allegra K</v>
      </c>
      <c r="J924" t="str">
        <f>VLOOKUP(Table2[[#This Row],[product_id]],Table3[#All],5,FALSE)</f>
        <v>Charleston SC</v>
      </c>
    </row>
    <row r="925" spans="1:10" x14ac:dyDescent="0.2">
      <c r="A925" t="s">
        <v>301</v>
      </c>
      <c r="B925" s="1">
        <v>44251</v>
      </c>
      <c r="C925" t="str">
        <f t="shared" si="28"/>
        <v>Wednesday</v>
      </c>
      <c r="D925" s="2">
        <v>2.7777777777777779E-3</v>
      </c>
      <c r="E925" t="str">
        <f t="shared" si="29"/>
        <v>morning to noon</v>
      </c>
      <c r="F925" s="7">
        <v>11</v>
      </c>
      <c r="G925" s="7">
        <f>VLOOKUP(Table2[[#This Row],[product_id]],Table3[#All],2,FALSE)</f>
        <v>64</v>
      </c>
      <c r="H925" s="7" t="b">
        <f>IF(Table2[[#This Row],[cost]]&gt;Table2[[#This Row],[revenue]],TRUE,FALSE)</f>
        <v>1</v>
      </c>
      <c r="I925" t="str">
        <f>VLOOKUP(Table2[[#This Row],[product_id]],Table3[#All],3,FALSE)</f>
        <v>Allegra K</v>
      </c>
      <c r="J925" t="str">
        <f>VLOOKUP(Table2[[#This Row],[product_id]],Table3[#All],5,FALSE)</f>
        <v>Charleston SC</v>
      </c>
    </row>
    <row r="926" spans="1:10" x14ac:dyDescent="0.2">
      <c r="A926" t="s">
        <v>301</v>
      </c>
      <c r="B926" s="1">
        <v>45009</v>
      </c>
      <c r="C926" t="str">
        <f t="shared" si="28"/>
        <v>Friday</v>
      </c>
      <c r="D926" s="2">
        <v>0.42638888888888887</v>
      </c>
      <c r="E926" t="str">
        <f t="shared" si="29"/>
        <v>midnight to dawn</v>
      </c>
      <c r="F926" s="7">
        <v>11</v>
      </c>
      <c r="G926" s="7">
        <f>VLOOKUP(Table2[[#This Row],[product_id]],Table3[#All],2,FALSE)</f>
        <v>64</v>
      </c>
      <c r="H926" s="7" t="b">
        <f>IF(Table2[[#This Row],[cost]]&gt;Table2[[#This Row],[revenue]],TRUE,FALSE)</f>
        <v>1</v>
      </c>
      <c r="I926" t="str">
        <f>VLOOKUP(Table2[[#This Row],[product_id]],Table3[#All],3,FALSE)</f>
        <v>Allegra K</v>
      </c>
      <c r="J926" t="str">
        <f>VLOOKUP(Table2[[#This Row],[product_id]],Table3[#All],5,FALSE)</f>
        <v>Charleston SC</v>
      </c>
    </row>
    <row r="927" spans="1:10" x14ac:dyDescent="0.2">
      <c r="A927" t="s">
        <v>301</v>
      </c>
      <c r="B927" s="1">
        <v>43940</v>
      </c>
      <c r="C927" t="str">
        <f t="shared" si="28"/>
        <v>Sunday</v>
      </c>
      <c r="D927" s="2">
        <v>0.24513888888888888</v>
      </c>
      <c r="E927" t="str">
        <f t="shared" si="29"/>
        <v>morning to noon</v>
      </c>
      <c r="F927" s="7">
        <v>11</v>
      </c>
      <c r="G927" s="7">
        <f>VLOOKUP(Table2[[#This Row],[product_id]],Table3[#All],2,FALSE)</f>
        <v>64</v>
      </c>
      <c r="H927" s="7" t="b">
        <f>IF(Table2[[#This Row],[cost]]&gt;Table2[[#This Row],[revenue]],TRUE,FALSE)</f>
        <v>1</v>
      </c>
      <c r="I927" t="str">
        <f>VLOOKUP(Table2[[#This Row],[product_id]],Table3[#All],3,FALSE)</f>
        <v>Allegra K</v>
      </c>
      <c r="J927" t="str">
        <f>VLOOKUP(Table2[[#This Row],[product_id]],Table3[#All],5,FALSE)</f>
        <v>Charleston SC</v>
      </c>
    </row>
    <row r="928" spans="1:10" x14ac:dyDescent="0.2">
      <c r="A928" t="s">
        <v>301</v>
      </c>
      <c r="B928" s="1">
        <v>44499</v>
      </c>
      <c r="C928" t="str">
        <f t="shared" si="28"/>
        <v>Saturday</v>
      </c>
      <c r="D928" s="2">
        <v>0.26250000000000001</v>
      </c>
      <c r="E928" t="str">
        <f t="shared" si="29"/>
        <v>midnight to dawn</v>
      </c>
      <c r="F928" s="7">
        <v>11</v>
      </c>
      <c r="G928" s="7">
        <f>VLOOKUP(Table2[[#This Row],[product_id]],Table3[#All],2,FALSE)</f>
        <v>64</v>
      </c>
      <c r="H928" s="7" t="b">
        <f>IF(Table2[[#This Row],[cost]]&gt;Table2[[#This Row],[revenue]],TRUE,FALSE)</f>
        <v>1</v>
      </c>
      <c r="I928" t="str">
        <f>VLOOKUP(Table2[[#This Row],[product_id]],Table3[#All],3,FALSE)</f>
        <v>Allegra K</v>
      </c>
      <c r="J928" t="str">
        <f>VLOOKUP(Table2[[#This Row],[product_id]],Table3[#All],5,FALSE)</f>
        <v>Charleston SC</v>
      </c>
    </row>
    <row r="929" spans="1:10" x14ac:dyDescent="0.2">
      <c r="A929" t="s">
        <v>302</v>
      </c>
      <c r="B929" s="1">
        <v>44945</v>
      </c>
      <c r="C929" t="str">
        <f t="shared" si="28"/>
        <v>Thursday</v>
      </c>
      <c r="D929" s="2">
        <v>0.13402777777777777</v>
      </c>
      <c r="E929" t="str">
        <f t="shared" si="29"/>
        <v>morning to noon</v>
      </c>
      <c r="F929" s="7">
        <v>13</v>
      </c>
      <c r="G929" s="7">
        <f>VLOOKUP(Table2[[#This Row],[product_id]],Table3[#All],2,FALSE)</f>
        <v>75</v>
      </c>
      <c r="H929" s="7" t="b">
        <f>IF(Table2[[#This Row],[cost]]&gt;Table2[[#This Row],[revenue]],TRUE,FALSE)</f>
        <v>1</v>
      </c>
      <c r="I929" t="str">
        <f>VLOOKUP(Table2[[#This Row],[product_id]],Table3[#All],3,FALSE)</f>
        <v>Signiture</v>
      </c>
      <c r="J929" t="str">
        <f>VLOOKUP(Table2[[#This Row],[product_id]],Table3[#All],5,FALSE)</f>
        <v>Chicago IL</v>
      </c>
    </row>
    <row r="930" spans="1:10" x14ac:dyDescent="0.2">
      <c r="A930" t="s">
        <v>302</v>
      </c>
      <c r="B930" s="1">
        <v>44903</v>
      </c>
      <c r="C930" t="str">
        <f t="shared" si="28"/>
        <v>Thursday</v>
      </c>
      <c r="D930" s="2">
        <v>0.45694444444444443</v>
      </c>
      <c r="E930" t="str">
        <f t="shared" si="29"/>
        <v>afternoon to evening</v>
      </c>
      <c r="F930" s="7">
        <v>13</v>
      </c>
      <c r="G930" s="7">
        <f>VLOOKUP(Table2[[#This Row],[product_id]],Table3[#All],2,FALSE)</f>
        <v>75</v>
      </c>
      <c r="H930" s="7" t="b">
        <f>IF(Table2[[#This Row],[cost]]&gt;Table2[[#This Row],[revenue]],TRUE,FALSE)</f>
        <v>1</v>
      </c>
      <c r="I930" t="str">
        <f>VLOOKUP(Table2[[#This Row],[product_id]],Table3[#All],3,FALSE)</f>
        <v>Signiture</v>
      </c>
      <c r="J930" t="str">
        <f>VLOOKUP(Table2[[#This Row],[product_id]],Table3[#All],5,FALSE)</f>
        <v>Chicago IL</v>
      </c>
    </row>
    <row r="931" spans="1:10" x14ac:dyDescent="0.2">
      <c r="A931" t="s">
        <v>302</v>
      </c>
      <c r="B931" s="1">
        <v>45107</v>
      </c>
      <c r="C931" t="str">
        <f t="shared" si="28"/>
        <v>Friday</v>
      </c>
      <c r="D931" s="2">
        <v>0.57638888888888895</v>
      </c>
      <c r="E931" t="str">
        <f t="shared" si="29"/>
        <v>midnight to dawn</v>
      </c>
      <c r="F931" s="7">
        <v>13</v>
      </c>
      <c r="G931" s="7">
        <f>VLOOKUP(Table2[[#This Row],[product_id]],Table3[#All],2,FALSE)</f>
        <v>75</v>
      </c>
      <c r="H931" s="7" t="b">
        <f>IF(Table2[[#This Row],[cost]]&gt;Table2[[#This Row],[revenue]],TRUE,FALSE)</f>
        <v>1</v>
      </c>
      <c r="I931" t="str">
        <f>VLOOKUP(Table2[[#This Row],[product_id]],Table3[#All],3,FALSE)</f>
        <v>Signiture</v>
      </c>
      <c r="J931" t="str">
        <f>VLOOKUP(Table2[[#This Row],[product_id]],Table3[#All],5,FALSE)</f>
        <v>Chicago IL</v>
      </c>
    </row>
    <row r="932" spans="1:10" x14ac:dyDescent="0.2">
      <c r="A932" t="s">
        <v>302</v>
      </c>
      <c r="B932" s="1">
        <v>44186</v>
      </c>
      <c r="C932" t="str">
        <f t="shared" si="28"/>
        <v>Monday</v>
      </c>
      <c r="D932" s="2">
        <v>0.21388888888888891</v>
      </c>
      <c r="E932" t="str">
        <f t="shared" si="29"/>
        <v>night to midnight</v>
      </c>
      <c r="F932" s="7">
        <v>13</v>
      </c>
      <c r="G932" s="7">
        <f>VLOOKUP(Table2[[#This Row],[product_id]],Table3[#All],2,FALSE)</f>
        <v>75</v>
      </c>
      <c r="H932" s="7" t="b">
        <f>IF(Table2[[#This Row],[cost]]&gt;Table2[[#This Row],[revenue]],TRUE,FALSE)</f>
        <v>1</v>
      </c>
      <c r="I932" t="str">
        <f>VLOOKUP(Table2[[#This Row],[product_id]],Table3[#All],3,FALSE)</f>
        <v>Signiture</v>
      </c>
      <c r="J932" t="str">
        <f>VLOOKUP(Table2[[#This Row],[product_id]],Table3[#All],5,FALSE)</f>
        <v>Chicago IL</v>
      </c>
    </row>
    <row r="933" spans="1:10" x14ac:dyDescent="0.2">
      <c r="A933" t="s">
        <v>302</v>
      </c>
      <c r="B933" s="1">
        <v>44723</v>
      </c>
      <c r="C933" t="str">
        <f t="shared" si="28"/>
        <v>Saturday</v>
      </c>
      <c r="D933" s="2">
        <v>0.99652777777777779</v>
      </c>
      <c r="E933" t="str">
        <f t="shared" si="29"/>
        <v>midnight to dawn</v>
      </c>
      <c r="F933" s="7">
        <v>13</v>
      </c>
      <c r="G933" s="7">
        <f>VLOOKUP(Table2[[#This Row],[product_id]],Table3[#All],2,FALSE)</f>
        <v>75</v>
      </c>
      <c r="H933" s="7" t="b">
        <f>IF(Table2[[#This Row],[cost]]&gt;Table2[[#This Row],[revenue]],TRUE,FALSE)</f>
        <v>1</v>
      </c>
      <c r="I933" t="str">
        <f>VLOOKUP(Table2[[#This Row],[product_id]],Table3[#All],3,FALSE)</f>
        <v>Signiture</v>
      </c>
      <c r="J933" t="str">
        <f>VLOOKUP(Table2[[#This Row],[product_id]],Table3[#All],5,FALSE)</f>
        <v>Chicago IL</v>
      </c>
    </row>
    <row r="934" spans="1:10" x14ac:dyDescent="0.2">
      <c r="A934" t="s">
        <v>302</v>
      </c>
      <c r="B934" s="1">
        <v>43970</v>
      </c>
      <c r="C934" t="str">
        <f t="shared" si="28"/>
        <v>Tuesday</v>
      </c>
      <c r="D934" s="2">
        <v>0.23263888888888887</v>
      </c>
      <c r="E934" t="str">
        <f t="shared" si="29"/>
        <v>morning to noon</v>
      </c>
      <c r="F934" s="7">
        <v>13</v>
      </c>
      <c r="G934" s="7">
        <f>VLOOKUP(Table2[[#This Row],[product_id]],Table3[#All],2,FALSE)</f>
        <v>75</v>
      </c>
      <c r="H934" s="7" t="b">
        <f>IF(Table2[[#This Row],[cost]]&gt;Table2[[#This Row],[revenue]],TRUE,FALSE)</f>
        <v>1</v>
      </c>
      <c r="I934" t="str">
        <f>VLOOKUP(Table2[[#This Row],[product_id]],Table3[#All],3,FALSE)</f>
        <v>Signiture</v>
      </c>
      <c r="J934" t="str">
        <f>VLOOKUP(Table2[[#This Row],[product_id]],Table3[#All],5,FALSE)</f>
        <v>Chicago IL</v>
      </c>
    </row>
    <row r="935" spans="1:10" x14ac:dyDescent="0.2">
      <c r="A935" t="s">
        <v>302</v>
      </c>
      <c r="B935" s="1">
        <v>44750</v>
      </c>
      <c r="C935" t="str">
        <f t="shared" si="28"/>
        <v>Friday</v>
      </c>
      <c r="D935" s="2">
        <v>0.4381944444444445</v>
      </c>
      <c r="E935" t="str">
        <f t="shared" si="29"/>
        <v>morning to noon</v>
      </c>
      <c r="F935" s="7">
        <v>13</v>
      </c>
      <c r="G935" s="7">
        <f>VLOOKUP(Table2[[#This Row],[product_id]],Table3[#All],2,FALSE)</f>
        <v>75</v>
      </c>
      <c r="H935" s="7" t="b">
        <f>IF(Table2[[#This Row],[cost]]&gt;Table2[[#This Row],[revenue]],TRUE,FALSE)</f>
        <v>1</v>
      </c>
      <c r="I935" t="str">
        <f>VLOOKUP(Table2[[#This Row],[product_id]],Table3[#All],3,FALSE)</f>
        <v>Signiture</v>
      </c>
      <c r="J935" t="str">
        <f>VLOOKUP(Table2[[#This Row],[product_id]],Table3[#All],5,FALSE)</f>
        <v>Chicago IL</v>
      </c>
    </row>
    <row r="936" spans="1:10" x14ac:dyDescent="0.2">
      <c r="A936" t="s">
        <v>303</v>
      </c>
      <c r="B936" s="1">
        <v>44666</v>
      </c>
      <c r="C936" t="str">
        <f t="shared" si="28"/>
        <v>Friday</v>
      </c>
      <c r="D936" s="2">
        <v>0.38194444444444442</v>
      </c>
      <c r="E936" t="str">
        <f t="shared" si="29"/>
        <v>midnight to dawn</v>
      </c>
      <c r="F936" s="7">
        <v>34</v>
      </c>
      <c r="G936" s="7">
        <f>VLOOKUP(Table2[[#This Row],[product_id]],Table3[#All],2,FALSE)</f>
        <v>20</v>
      </c>
      <c r="H936" s="7" t="b">
        <f>IF(Table2[[#This Row],[cost]]&gt;Table2[[#This Row],[revenue]],TRUE,FALSE)</f>
        <v>0</v>
      </c>
      <c r="I936" t="str">
        <f>VLOOKUP(Table2[[#This Row],[product_id]],Table3[#All],3,FALSE)</f>
        <v>Patty</v>
      </c>
      <c r="J936" t="str">
        <f>VLOOKUP(Table2[[#This Row],[product_id]],Table3[#All],5,FALSE)</f>
        <v>Memphis TN</v>
      </c>
    </row>
    <row r="937" spans="1:10" x14ac:dyDescent="0.2">
      <c r="A937" t="s">
        <v>303</v>
      </c>
      <c r="B937" s="1">
        <v>44902</v>
      </c>
      <c r="C937" t="str">
        <f t="shared" si="28"/>
        <v>Wednesday</v>
      </c>
      <c r="D937" s="2">
        <v>0.19097222222222221</v>
      </c>
      <c r="E937" t="str">
        <f t="shared" si="29"/>
        <v>midnight to dawn</v>
      </c>
      <c r="F937" s="7">
        <v>34</v>
      </c>
      <c r="G937" s="7">
        <f>VLOOKUP(Table2[[#This Row],[product_id]],Table3[#All],2,FALSE)</f>
        <v>20</v>
      </c>
      <c r="H937" s="7" t="b">
        <f>IF(Table2[[#This Row],[cost]]&gt;Table2[[#This Row],[revenue]],TRUE,FALSE)</f>
        <v>0</v>
      </c>
      <c r="I937" t="str">
        <f>VLOOKUP(Table2[[#This Row],[product_id]],Table3[#All],3,FALSE)</f>
        <v>Patty</v>
      </c>
      <c r="J937" t="str">
        <f>VLOOKUP(Table2[[#This Row],[product_id]],Table3[#All],5,FALSE)</f>
        <v>Memphis TN</v>
      </c>
    </row>
    <row r="938" spans="1:10" x14ac:dyDescent="0.2">
      <c r="A938" t="s">
        <v>303</v>
      </c>
      <c r="B938" s="1">
        <v>45095</v>
      </c>
      <c r="C938" t="str">
        <f t="shared" si="28"/>
        <v>Sunday</v>
      </c>
      <c r="D938" s="2">
        <v>0.14791666666666667</v>
      </c>
      <c r="E938" t="str">
        <f t="shared" si="29"/>
        <v>midnight to dawn</v>
      </c>
      <c r="F938" s="7">
        <v>34</v>
      </c>
      <c r="G938" s="7">
        <f>VLOOKUP(Table2[[#This Row],[product_id]],Table3[#All],2,FALSE)</f>
        <v>20</v>
      </c>
      <c r="H938" s="7" t="b">
        <f>IF(Table2[[#This Row],[cost]]&gt;Table2[[#This Row],[revenue]],TRUE,FALSE)</f>
        <v>0</v>
      </c>
      <c r="I938" t="str">
        <f>VLOOKUP(Table2[[#This Row],[product_id]],Table3[#All],3,FALSE)</f>
        <v>Patty</v>
      </c>
      <c r="J938" t="str">
        <f>VLOOKUP(Table2[[#This Row],[product_id]],Table3[#All],5,FALSE)</f>
        <v>Memphis TN</v>
      </c>
    </row>
    <row r="939" spans="1:10" x14ac:dyDescent="0.2">
      <c r="A939" t="s">
        <v>303</v>
      </c>
      <c r="B939" s="1">
        <v>44793</v>
      </c>
      <c r="C939" t="str">
        <f t="shared" si="28"/>
        <v>Saturday</v>
      </c>
      <c r="D939" s="2">
        <v>0.16111111111111112</v>
      </c>
      <c r="E939" t="str">
        <f t="shared" si="29"/>
        <v>morning to noon</v>
      </c>
      <c r="F939" s="7">
        <v>34</v>
      </c>
      <c r="G939" s="7">
        <f>VLOOKUP(Table2[[#This Row],[product_id]],Table3[#All],2,FALSE)</f>
        <v>20</v>
      </c>
      <c r="H939" s="7" t="b">
        <f>IF(Table2[[#This Row],[cost]]&gt;Table2[[#This Row],[revenue]],TRUE,FALSE)</f>
        <v>0</v>
      </c>
      <c r="I939" t="str">
        <f>VLOOKUP(Table2[[#This Row],[product_id]],Table3[#All],3,FALSE)</f>
        <v>Patty</v>
      </c>
      <c r="J939" t="str">
        <f>VLOOKUP(Table2[[#This Row],[product_id]],Table3[#All],5,FALSE)</f>
        <v>Memphis TN</v>
      </c>
    </row>
    <row r="940" spans="1:10" x14ac:dyDescent="0.2">
      <c r="A940" t="s">
        <v>303</v>
      </c>
      <c r="B940" s="1">
        <v>45016</v>
      </c>
      <c r="C940" t="str">
        <f t="shared" si="28"/>
        <v>Friday</v>
      </c>
      <c r="D940" s="2">
        <v>0.40972222222222227</v>
      </c>
      <c r="E940" t="str">
        <f t="shared" si="29"/>
        <v>morning to noon</v>
      </c>
      <c r="F940" s="7">
        <v>34</v>
      </c>
      <c r="G940" s="7">
        <f>VLOOKUP(Table2[[#This Row],[product_id]],Table3[#All],2,FALSE)</f>
        <v>20</v>
      </c>
      <c r="H940" s="7" t="b">
        <f>IF(Table2[[#This Row],[cost]]&gt;Table2[[#This Row],[revenue]],TRUE,FALSE)</f>
        <v>0</v>
      </c>
      <c r="I940" t="str">
        <f>VLOOKUP(Table2[[#This Row],[product_id]],Table3[#All],3,FALSE)</f>
        <v>Patty</v>
      </c>
      <c r="J940" t="str">
        <f>VLOOKUP(Table2[[#This Row],[product_id]],Table3[#All],5,FALSE)</f>
        <v>Memphis TN</v>
      </c>
    </row>
    <row r="941" spans="1:10" x14ac:dyDescent="0.2">
      <c r="A941" t="s">
        <v>303</v>
      </c>
      <c r="B941" s="1">
        <v>44065</v>
      </c>
      <c r="C941" t="str">
        <f t="shared" si="28"/>
        <v>Saturday</v>
      </c>
      <c r="D941" s="2">
        <v>0.40069444444444446</v>
      </c>
      <c r="E941" t="str">
        <f t="shared" si="29"/>
        <v>morning to noon</v>
      </c>
      <c r="F941" s="7">
        <v>34</v>
      </c>
      <c r="G941" s="7">
        <f>VLOOKUP(Table2[[#This Row],[product_id]],Table3[#All],2,FALSE)</f>
        <v>20</v>
      </c>
      <c r="H941" s="7" t="b">
        <f>IF(Table2[[#This Row],[cost]]&gt;Table2[[#This Row],[revenue]],TRUE,FALSE)</f>
        <v>0</v>
      </c>
      <c r="I941" t="str">
        <f>VLOOKUP(Table2[[#This Row],[product_id]],Table3[#All],3,FALSE)</f>
        <v>Patty</v>
      </c>
      <c r="J941" t="str">
        <f>VLOOKUP(Table2[[#This Row],[product_id]],Table3[#All],5,FALSE)</f>
        <v>Memphis TN</v>
      </c>
    </row>
    <row r="942" spans="1:10" x14ac:dyDescent="0.2">
      <c r="A942" t="s">
        <v>303</v>
      </c>
      <c r="B942" s="1">
        <v>44611</v>
      </c>
      <c r="C942" t="str">
        <f t="shared" si="28"/>
        <v>Saturday</v>
      </c>
      <c r="D942" s="2">
        <v>0.27638888888888885</v>
      </c>
      <c r="E942" t="str">
        <f t="shared" si="29"/>
        <v>afternoon to evening</v>
      </c>
      <c r="F942" s="7">
        <v>34</v>
      </c>
      <c r="G942" s="7">
        <f>VLOOKUP(Table2[[#This Row],[product_id]],Table3[#All],2,FALSE)</f>
        <v>20</v>
      </c>
      <c r="H942" s="7" t="b">
        <f>IF(Table2[[#This Row],[cost]]&gt;Table2[[#This Row],[revenue]],TRUE,FALSE)</f>
        <v>0</v>
      </c>
      <c r="I942" t="str">
        <f>VLOOKUP(Table2[[#This Row],[product_id]],Table3[#All],3,FALSE)</f>
        <v>Patty</v>
      </c>
      <c r="J942" t="str">
        <f>VLOOKUP(Table2[[#This Row],[product_id]],Table3[#All],5,FALSE)</f>
        <v>Memphis TN</v>
      </c>
    </row>
    <row r="943" spans="1:10" x14ac:dyDescent="0.2">
      <c r="A943" t="s">
        <v>304</v>
      </c>
      <c r="B943" s="1">
        <v>44548</v>
      </c>
      <c r="C943" t="str">
        <f t="shared" si="28"/>
        <v>Saturday</v>
      </c>
      <c r="D943" s="2">
        <v>0.6479166666666667</v>
      </c>
      <c r="E943" t="str">
        <f t="shared" si="29"/>
        <v>afternoon to evening</v>
      </c>
      <c r="F943" s="7">
        <v>32</v>
      </c>
      <c r="G943" s="7">
        <f>VLOOKUP(Table2[[#This Row],[product_id]],Table3[#All],2,FALSE)</f>
        <v>18</v>
      </c>
      <c r="H943" s="7" t="b">
        <f>IF(Table2[[#This Row],[cost]]&gt;Table2[[#This Row],[revenue]],TRUE,FALSE)</f>
        <v>0</v>
      </c>
      <c r="I943" t="str">
        <f>VLOOKUP(Table2[[#This Row],[product_id]],Table3[#All],3,FALSE)</f>
        <v>Patty</v>
      </c>
      <c r="J943" t="str">
        <f>VLOOKUP(Table2[[#This Row],[product_id]],Table3[#All],5,FALSE)</f>
        <v>Memphis TN</v>
      </c>
    </row>
    <row r="944" spans="1:10" x14ac:dyDescent="0.2">
      <c r="A944" t="s">
        <v>304</v>
      </c>
      <c r="B944" s="1">
        <v>44969</v>
      </c>
      <c r="C944" t="str">
        <f t="shared" si="28"/>
        <v>Sunday</v>
      </c>
      <c r="D944" s="2">
        <v>0.70694444444444438</v>
      </c>
      <c r="E944" t="str">
        <f t="shared" si="29"/>
        <v>midnight to dawn</v>
      </c>
      <c r="F944" s="7">
        <v>32</v>
      </c>
      <c r="G944" s="7">
        <f>VLOOKUP(Table2[[#This Row],[product_id]],Table3[#All],2,FALSE)</f>
        <v>18</v>
      </c>
      <c r="H944" s="7" t="b">
        <f>IF(Table2[[#This Row],[cost]]&gt;Table2[[#This Row],[revenue]],TRUE,FALSE)</f>
        <v>0</v>
      </c>
      <c r="I944" t="str">
        <f>VLOOKUP(Table2[[#This Row],[product_id]],Table3[#All],3,FALSE)</f>
        <v>Patty</v>
      </c>
      <c r="J944" t="str">
        <f>VLOOKUP(Table2[[#This Row],[product_id]],Table3[#All],5,FALSE)</f>
        <v>Memphis TN</v>
      </c>
    </row>
    <row r="945" spans="1:10" x14ac:dyDescent="0.2">
      <c r="A945" t="s">
        <v>304</v>
      </c>
      <c r="B945" s="1">
        <v>44996</v>
      </c>
      <c r="C945" t="str">
        <f t="shared" si="28"/>
        <v>Saturday</v>
      </c>
      <c r="D945" s="2">
        <v>0.22083333333333333</v>
      </c>
      <c r="E945" t="str">
        <f t="shared" si="29"/>
        <v>midnight to dawn</v>
      </c>
      <c r="F945" s="7">
        <v>32</v>
      </c>
      <c r="G945" s="7">
        <f>VLOOKUP(Table2[[#This Row],[product_id]],Table3[#All],2,FALSE)</f>
        <v>18</v>
      </c>
      <c r="H945" s="7" t="b">
        <f>IF(Table2[[#This Row],[cost]]&gt;Table2[[#This Row],[revenue]],TRUE,FALSE)</f>
        <v>0</v>
      </c>
      <c r="I945" t="str">
        <f>VLOOKUP(Table2[[#This Row],[product_id]],Table3[#All],3,FALSE)</f>
        <v>Patty</v>
      </c>
      <c r="J945" t="str">
        <f>VLOOKUP(Table2[[#This Row],[product_id]],Table3[#All],5,FALSE)</f>
        <v>Memphis TN</v>
      </c>
    </row>
    <row r="946" spans="1:10" x14ac:dyDescent="0.2">
      <c r="A946" t="s">
        <v>304</v>
      </c>
      <c r="B946" s="1">
        <v>45087</v>
      </c>
      <c r="C946" t="str">
        <f t="shared" si="28"/>
        <v>Saturday</v>
      </c>
      <c r="D946" s="2">
        <v>0.21597222222222223</v>
      </c>
      <c r="E946" t="str">
        <f t="shared" si="29"/>
        <v>morning to noon</v>
      </c>
      <c r="F946" s="7">
        <v>32</v>
      </c>
      <c r="G946" s="7">
        <f>VLOOKUP(Table2[[#This Row],[product_id]],Table3[#All],2,FALSE)</f>
        <v>18</v>
      </c>
      <c r="H946" s="7" t="b">
        <f>IF(Table2[[#This Row],[cost]]&gt;Table2[[#This Row],[revenue]],TRUE,FALSE)</f>
        <v>0</v>
      </c>
      <c r="I946" t="str">
        <f>VLOOKUP(Table2[[#This Row],[product_id]],Table3[#All],3,FALSE)</f>
        <v>Patty</v>
      </c>
      <c r="J946" t="str">
        <f>VLOOKUP(Table2[[#This Row],[product_id]],Table3[#All],5,FALSE)</f>
        <v>Memphis TN</v>
      </c>
    </row>
    <row r="947" spans="1:10" x14ac:dyDescent="0.2">
      <c r="A947" t="s">
        <v>304</v>
      </c>
      <c r="B947" s="1">
        <v>44694</v>
      </c>
      <c r="C947" t="str">
        <f t="shared" si="28"/>
        <v>Friday</v>
      </c>
      <c r="D947" s="2">
        <v>0.31944444444444448</v>
      </c>
      <c r="E947" t="str">
        <f t="shared" si="29"/>
        <v>midnight to dawn</v>
      </c>
      <c r="F947" s="7">
        <v>32</v>
      </c>
      <c r="G947" s="7">
        <f>VLOOKUP(Table2[[#This Row],[product_id]],Table3[#All],2,FALSE)</f>
        <v>18</v>
      </c>
      <c r="H947" s="7" t="b">
        <f>IF(Table2[[#This Row],[cost]]&gt;Table2[[#This Row],[revenue]],TRUE,FALSE)</f>
        <v>0</v>
      </c>
      <c r="I947" t="str">
        <f>VLOOKUP(Table2[[#This Row],[product_id]],Table3[#All],3,FALSE)</f>
        <v>Patty</v>
      </c>
      <c r="J947" t="str">
        <f>VLOOKUP(Table2[[#This Row],[product_id]],Table3[#All],5,FALSE)</f>
        <v>Memphis TN</v>
      </c>
    </row>
    <row r="948" spans="1:10" x14ac:dyDescent="0.2">
      <c r="A948" t="s">
        <v>304</v>
      </c>
      <c r="B948" s="1">
        <v>44860</v>
      </c>
      <c r="C948" t="str">
        <f t="shared" si="28"/>
        <v>Wednesday</v>
      </c>
      <c r="D948" s="2">
        <v>8.6111111111111124E-2</v>
      </c>
      <c r="E948" t="str">
        <f t="shared" si="29"/>
        <v>midnight to dawn</v>
      </c>
      <c r="F948" s="7">
        <v>32</v>
      </c>
      <c r="G948" s="7">
        <f>VLOOKUP(Table2[[#This Row],[product_id]],Table3[#All],2,FALSE)</f>
        <v>18</v>
      </c>
      <c r="H948" s="7" t="b">
        <f>IF(Table2[[#This Row],[cost]]&gt;Table2[[#This Row],[revenue]],TRUE,FALSE)</f>
        <v>0</v>
      </c>
      <c r="I948" t="str">
        <f>VLOOKUP(Table2[[#This Row],[product_id]],Table3[#All],3,FALSE)</f>
        <v>Patty</v>
      </c>
      <c r="J948" t="str">
        <f>VLOOKUP(Table2[[#This Row],[product_id]],Table3[#All],5,FALSE)</f>
        <v>Memphis TN</v>
      </c>
    </row>
    <row r="949" spans="1:10" x14ac:dyDescent="0.2">
      <c r="A949" t="s">
        <v>304</v>
      </c>
      <c r="B949" s="1">
        <v>45066</v>
      </c>
      <c r="C949" t="str">
        <f t="shared" si="28"/>
        <v>Saturday</v>
      </c>
      <c r="D949" s="2">
        <v>4.5833333333333337E-2</v>
      </c>
      <c r="E949" t="str">
        <f t="shared" si="29"/>
        <v>morning to noon</v>
      </c>
      <c r="F949" s="7">
        <v>32</v>
      </c>
      <c r="G949" s="7">
        <f>VLOOKUP(Table2[[#This Row],[product_id]],Table3[#All],2,FALSE)</f>
        <v>18</v>
      </c>
      <c r="H949" s="7" t="b">
        <f>IF(Table2[[#This Row],[cost]]&gt;Table2[[#This Row],[revenue]],TRUE,FALSE)</f>
        <v>0</v>
      </c>
      <c r="I949" t="str">
        <f>VLOOKUP(Table2[[#This Row],[product_id]],Table3[#All],3,FALSE)</f>
        <v>Patty</v>
      </c>
      <c r="J949" t="str">
        <f>VLOOKUP(Table2[[#This Row],[product_id]],Table3[#All],5,FALSE)</f>
        <v>Memphis TN</v>
      </c>
    </row>
    <row r="950" spans="1:10" x14ac:dyDescent="0.2">
      <c r="A950" t="s">
        <v>304</v>
      </c>
      <c r="B950" s="1">
        <v>45091</v>
      </c>
      <c r="C950" t="str">
        <f t="shared" si="28"/>
        <v>Wednesday</v>
      </c>
      <c r="D950" s="2">
        <v>0.50555555555555554</v>
      </c>
      <c r="E950" t="str">
        <f t="shared" si="29"/>
        <v>afternoon to evening</v>
      </c>
      <c r="F950" s="7">
        <v>32</v>
      </c>
      <c r="G950" s="7">
        <f>VLOOKUP(Table2[[#This Row],[product_id]],Table3[#All],2,FALSE)</f>
        <v>18</v>
      </c>
      <c r="H950" s="7" t="b">
        <f>IF(Table2[[#This Row],[cost]]&gt;Table2[[#This Row],[revenue]],TRUE,FALSE)</f>
        <v>0</v>
      </c>
      <c r="I950" t="str">
        <f>VLOOKUP(Table2[[#This Row],[product_id]],Table3[#All],3,FALSE)</f>
        <v>Patty</v>
      </c>
      <c r="J950" t="str">
        <f>VLOOKUP(Table2[[#This Row],[product_id]],Table3[#All],5,FALSE)</f>
        <v>Memphis TN</v>
      </c>
    </row>
    <row r="951" spans="1:10" x14ac:dyDescent="0.2">
      <c r="A951" t="s">
        <v>304</v>
      </c>
      <c r="B951" s="1">
        <v>45111</v>
      </c>
      <c r="C951" t="str">
        <f t="shared" si="28"/>
        <v>Tuesday</v>
      </c>
      <c r="D951" s="2">
        <v>0.63472222222222219</v>
      </c>
      <c r="E951" t="str">
        <f t="shared" si="29"/>
        <v>midnight to dawn</v>
      </c>
      <c r="F951" s="7">
        <v>32</v>
      </c>
      <c r="G951" s="7">
        <f>VLOOKUP(Table2[[#This Row],[product_id]],Table3[#All],2,FALSE)</f>
        <v>18</v>
      </c>
      <c r="H951" s="7" t="b">
        <f>IF(Table2[[#This Row],[cost]]&gt;Table2[[#This Row],[revenue]],TRUE,FALSE)</f>
        <v>0</v>
      </c>
      <c r="I951" t="str">
        <f>VLOOKUP(Table2[[#This Row],[product_id]],Table3[#All],3,FALSE)</f>
        <v>Patty</v>
      </c>
      <c r="J951" t="str">
        <f>VLOOKUP(Table2[[#This Row],[product_id]],Table3[#All],5,FALSE)</f>
        <v>Memphis TN</v>
      </c>
    </row>
    <row r="952" spans="1:10" x14ac:dyDescent="0.2">
      <c r="A952" t="s">
        <v>304</v>
      </c>
      <c r="B952" s="1">
        <v>44221</v>
      </c>
      <c r="C952" t="str">
        <f t="shared" si="28"/>
        <v>Monday</v>
      </c>
      <c r="D952" s="2">
        <v>0.13819444444444443</v>
      </c>
      <c r="E952" t="str">
        <f t="shared" si="29"/>
        <v>morning to noon</v>
      </c>
      <c r="F952" s="7">
        <v>32</v>
      </c>
      <c r="G952" s="7">
        <f>VLOOKUP(Table2[[#This Row],[product_id]],Table3[#All],2,FALSE)</f>
        <v>18</v>
      </c>
      <c r="H952" s="7" t="b">
        <f>IF(Table2[[#This Row],[cost]]&gt;Table2[[#This Row],[revenue]],TRUE,FALSE)</f>
        <v>0</v>
      </c>
      <c r="I952" t="str">
        <f>VLOOKUP(Table2[[#This Row],[product_id]],Table3[#All],3,FALSE)</f>
        <v>Patty</v>
      </c>
      <c r="J952" t="str">
        <f>VLOOKUP(Table2[[#This Row],[product_id]],Table3[#All],5,FALSE)</f>
        <v>Memphis TN</v>
      </c>
    </row>
    <row r="953" spans="1:10" x14ac:dyDescent="0.2">
      <c r="A953" t="s">
        <v>305</v>
      </c>
      <c r="B953" s="1">
        <v>45104</v>
      </c>
      <c r="C953" t="str">
        <f t="shared" si="28"/>
        <v>Tuesday</v>
      </c>
      <c r="D953" s="2">
        <v>0.26319444444444445</v>
      </c>
      <c r="E953" t="str">
        <f t="shared" si="29"/>
        <v>midnight to dawn</v>
      </c>
      <c r="F953" s="7">
        <v>13</v>
      </c>
      <c r="G953" s="7">
        <f>VLOOKUP(Table2[[#This Row],[product_id]],Table3[#All],2,FALSE)</f>
        <v>78</v>
      </c>
      <c r="H953" s="7" t="b">
        <f>IF(Table2[[#This Row],[cost]]&gt;Table2[[#This Row],[revenue]],TRUE,FALSE)</f>
        <v>1</v>
      </c>
      <c r="I953" t="str">
        <f>VLOOKUP(Table2[[#This Row],[product_id]],Table3[#All],3,FALSE)</f>
        <v>Allegra K</v>
      </c>
      <c r="J953" t="str">
        <f>VLOOKUP(Table2[[#This Row],[product_id]],Table3[#All],5,FALSE)</f>
        <v>Charleston SC</v>
      </c>
    </row>
    <row r="954" spans="1:10" x14ac:dyDescent="0.2">
      <c r="A954" t="s">
        <v>305</v>
      </c>
      <c r="B954" s="1">
        <v>44626</v>
      </c>
      <c r="C954" t="str">
        <f t="shared" si="28"/>
        <v>Sunday</v>
      </c>
      <c r="D954" s="2">
        <v>0.12152777777777778</v>
      </c>
      <c r="E954" t="str">
        <f t="shared" si="29"/>
        <v>morning to noon</v>
      </c>
      <c r="F954" s="7">
        <v>13</v>
      </c>
      <c r="G954" s="7">
        <f>VLOOKUP(Table2[[#This Row],[product_id]],Table3[#All],2,FALSE)</f>
        <v>78</v>
      </c>
      <c r="H954" s="7" t="b">
        <f>IF(Table2[[#This Row],[cost]]&gt;Table2[[#This Row],[revenue]],TRUE,FALSE)</f>
        <v>1</v>
      </c>
      <c r="I954" t="str">
        <f>VLOOKUP(Table2[[#This Row],[product_id]],Table3[#All],3,FALSE)</f>
        <v>Allegra K</v>
      </c>
      <c r="J954" t="str">
        <f>VLOOKUP(Table2[[#This Row],[product_id]],Table3[#All],5,FALSE)</f>
        <v>Charleston SC</v>
      </c>
    </row>
    <row r="955" spans="1:10" x14ac:dyDescent="0.2">
      <c r="A955" t="s">
        <v>305</v>
      </c>
      <c r="B955" s="1">
        <v>44001</v>
      </c>
      <c r="C955" t="str">
        <f t="shared" si="28"/>
        <v>Friday</v>
      </c>
      <c r="D955" s="2">
        <v>0.39513888888888887</v>
      </c>
      <c r="E955" t="str">
        <f t="shared" si="29"/>
        <v>night to midnight</v>
      </c>
      <c r="F955" s="7">
        <v>13</v>
      </c>
      <c r="G955" s="7">
        <f>VLOOKUP(Table2[[#This Row],[product_id]],Table3[#All],2,FALSE)</f>
        <v>78</v>
      </c>
      <c r="H955" s="7" t="b">
        <f>IF(Table2[[#This Row],[cost]]&gt;Table2[[#This Row],[revenue]],TRUE,FALSE)</f>
        <v>1</v>
      </c>
      <c r="I955" t="str">
        <f>VLOOKUP(Table2[[#This Row],[product_id]],Table3[#All],3,FALSE)</f>
        <v>Allegra K</v>
      </c>
      <c r="J955" t="str">
        <f>VLOOKUP(Table2[[#This Row],[product_id]],Table3[#All],5,FALSE)</f>
        <v>Charleston SC</v>
      </c>
    </row>
    <row r="956" spans="1:10" x14ac:dyDescent="0.2">
      <c r="A956" t="s">
        <v>305</v>
      </c>
      <c r="B956" s="1">
        <v>45073</v>
      </c>
      <c r="C956" t="str">
        <f t="shared" si="28"/>
        <v>Saturday</v>
      </c>
      <c r="D956" s="2">
        <v>0.98125000000000007</v>
      </c>
      <c r="E956" t="str">
        <f t="shared" si="29"/>
        <v>midnight to dawn</v>
      </c>
      <c r="F956" s="7">
        <v>13</v>
      </c>
      <c r="G956" s="7">
        <f>VLOOKUP(Table2[[#This Row],[product_id]],Table3[#All],2,FALSE)</f>
        <v>78</v>
      </c>
      <c r="H956" s="7" t="b">
        <f>IF(Table2[[#This Row],[cost]]&gt;Table2[[#This Row],[revenue]],TRUE,FALSE)</f>
        <v>1</v>
      </c>
      <c r="I956" t="str">
        <f>VLOOKUP(Table2[[#This Row],[product_id]],Table3[#All],3,FALSE)</f>
        <v>Allegra K</v>
      </c>
      <c r="J956" t="str">
        <f>VLOOKUP(Table2[[#This Row],[product_id]],Table3[#All],5,FALSE)</f>
        <v>Charleston SC</v>
      </c>
    </row>
    <row r="957" spans="1:10" x14ac:dyDescent="0.2">
      <c r="A957" t="s">
        <v>305</v>
      </c>
      <c r="B957" s="1">
        <v>44924</v>
      </c>
      <c r="C957" t="str">
        <f t="shared" si="28"/>
        <v>Thursday</v>
      </c>
      <c r="D957" s="2">
        <v>7.8472222222222221E-2</v>
      </c>
      <c r="E957" t="str">
        <f t="shared" si="29"/>
        <v>afternoon to evening</v>
      </c>
      <c r="F957" s="7">
        <v>13</v>
      </c>
      <c r="G957" s="7">
        <f>VLOOKUP(Table2[[#This Row],[product_id]],Table3[#All],2,FALSE)</f>
        <v>78</v>
      </c>
      <c r="H957" s="7" t="b">
        <f>IF(Table2[[#This Row],[cost]]&gt;Table2[[#This Row],[revenue]],TRUE,FALSE)</f>
        <v>1</v>
      </c>
      <c r="I957" t="str">
        <f>VLOOKUP(Table2[[#This Row],[product_id]],Table3[#All],3,FALSE)</f>
        <v>Allegra K</v>
      </c>
      <c r="J957" t="str">
        <f>VLOOKUP(Table2[[#This Row],[product_id]],Table3[#All],5,FALSE)</f>
        <v>Charleston SC</v>
      </c>
    </row>
    <row r="958" spans="1:10" x14ac:dyDescent="0.2">
      <c r="A958" t="s">
        <v>306</v>
      </c>
      <c r="B958" s="1">
        <v>44065</v>
      </c>
      <c r="C958" t="str">
        <f t="shared" si="28"/>
        <v>Saturday</v>
      </c>
      <c r="D958" s="2">
        <v>0.65486111111111112</v>
      </c>
      <c r="E958" t="str">
        <f t="shared" si="29"/>
        <v>midnight to dawn</v>
      </c>
      <c r="F958" s="7">
        <v>12</v>
      </c>
      <c r="G958" s="7">
        <f>VLOOKUP(Table2[[#This Row],[product_id]],Table3[#All],2,FALSE)</f>
        <v>73</v>
      </c>
      <c r="H958" s="7" t="b">
        <f>IF(Table2[[#This Row],[cost]]&gt;Table2[[#This Row],[revenue]],TRUE,FALSE)</f>
        <v>1</v>
      </c>
      <c r="I958" t="str">
        <f>VLOOKUP(Table2[[#This Row],[product_id]],Table3[#All],3,FALSE)</f>
        <v>Allegra K</v>
      </c>
      <c r="J958" t="str">
        <f>VLOOKUP(Table2[[#This Row],[product_id]],Table3[#All],5,FALSE)</f>
        <v>Charleston SC</v>
      </c>
    </row>
    <row r="959" spans="1:10" x14ac:dyDescent="0.2">
      <c r="A959" t="s">
        <v>306</v>
      </c>
      <c r="B959" s="1">
        <v>44762</v>
      </c>
      <c r="C959" t="str">
        <f t="shared" si="28"/>
        <v>Wednesday</v>
      </c>
      <c r="D959" s="2">
        <v>0.17986111111111111</v>
      </c>
      <c r="E959" t="str">
        <f t="shared" si="29"/>
        <v>night to midnight</v>
      </c>
      <c r="F959" s="7">
        <v>12</v>
      </c>
      <c r="G959" s="7">
        <f>VLOOKUP(Table2[[#This Row],[product_id]],Table3[#All],2,FALSE)</f>
        <v>73</v>
      </c>
      <c r="H959" s="7" t="b">
        <f>IF(Table2[[#This Row],[cost]]&gt;Table2[[#This Row],[revenue]],TRUE,FALSE)</f>
        <v>1</v>
      </c>
      <c r="I959" t="str">
        <f>VLOOKUP(Table2[[#This Row],[product_id]],Table3[#All],3,FALSE)</f>
        <v>Allegra K</v>
      </c>
      <c r="J959" t="str">
        <f>VLOOKUP(Table2[[#This Row],[product_id]],Table3[#All],5,FALSE)</f>
        <v>Charleston SC</v>
      </c>
    </row>
    <row r="960" spans="1:10" x14ac:dyDescent="0.2">
      <c r="A960" t="s">
        <v>306</v>
      </c>
      <c r="B960" s="1">
        <v>43985</v>
      </c>
      <c r="C960" t="str">
        <f t="shared" si="28"/>
        <v>Wednesday</v>
      </c>
      <c r="D960" s="2">
        <v>0.93680555555555556</v>
      </c>
      <c r="E960" t="str">
        <f t="shared" si="29"/>
        <v>afternoon to evening</v>
      </c>
      <c r="F960" s="7">
        <v>12</v>
      </c>
      <c r="G960" s="7">
        <f>VLOOKUP(Table2[[#This Row],[product_id]],Table3[#All],2,FALSE)</f>
        <v>73</v>
      </c>
      <c r="H960" s="7" t="b">
        <f>IF(Table2[[#This Row],[cost]]&gt;Table2[[#This Row],[revenue]],TRUE,FALSE)</f>
        <v>1</v>
      </c>
      <c r="I960" t="str">
        <f>VLOOKUP(Table2[[#This Row],[product_id]],Table3[#All],3,FALSE)</f>
        <v>Allegra K</v>
      </c>
      <c r="J960" t="str">
        <f>VLOOKUP(Table2[[#This Row],[product_id]],Table3[#All],5,FALSE)</f>
        <v>Charleston SC</v>
      </c>
    </row>
    <row r="961" spans="1:10" x14ac:dyDescent="0.2">
      <c r="A961" t="s">
        <v>306</v>
      </c>
      <c r="B961" s="1">
        <v>44017</v>
      </c>
      <c r="C961" t="str">
        <f t="shared" si="28"/>
        <v>Sunday</v>
      </c>
      <c r="D961" s="2">
        <v>0.67708333333333337</v>
      </c>
      <c r="E961" t="str">
        <f t="shared" si="29"/>
        <v>morning to noon</v>
      </c>
      <c r="F961" s="7">
        <v>12</v>
      </c>
      <c r="G961" s="7">
        <f>VLOOKUP(Table2[[#This Row],[product_id]],Table3[#All],2,FALSE)</f>
        <v>73</v>
      </c>
      <c r="H961" s="7" t="b">
        <f>IF(Table2[[#This Row],[cost]]&gt;Table2[[#This Row],[revenue]],TRUE,FALSE)</f>
        <v>1</v>
      </c>
      <c r="I961" t="str">
        <f>VLOOKUP(Table2[[#This Row],[product_id]],Table3[#All],3,FALSE)</f>
        <v>Allegra K</v>
      </c>
      <c r="J961" t="str">
        <f>VLOOKUP(Table2[[#This Row],[product_id]],Table3[#All],5,FALSE)</f>
        <v>Charleston SC</v>
      </c>
    </row>
    <row r="962" spans="1:10" x14ac:dyDescent="0.2">
      <c r="A962" t="s">
        <v>306</v>
      </c>
      <c r="B962" s="1">
        <v>44971</v>
      </c>
      <c r="C962" t="str">
        <f t="shared" si="28"/>
        <v>Tuesday</v>
      </c>
      <c r="D962" s="2">
        <v>0.29166666666666669</v>
      </c>
      <c r="E962" t="str">
        <f t="shared" si="29"/>
        <v>midnight to dawn</v>
      </c>
      <c r="F962" s="7">
        <v>12</v>
      </c>
      <c r="G962" s="7">
        <f>VLOOKUP(Table2[[#This Row],[product_id]],Table3[#All],2,FALSE)</f>
        <v>73</v>
      </c>
      <c r="H962" s="7" t="b">
        <f>IF(Table2[[#This Row],[cost]]&gt;Table2[[#This Row],[revenue]],TRUE,FALSE)</f>
        <v>1</v>
      </c>
      <c r="I962" t="str">
        <f>VLOOKUP(Table2[[#This Row],[product_id]],Table3[#All],3,FALSE)</f>
        <v>Allegra K</v>
      </c>
      <c r="J962" t="str">
        <f>VLOOKUP(Table2[[#This Row],[product_id]],Table3[#All],5,FALSE)</f>
        <v>Charleston SC</v>
      </c>
    </row>
    <row r="963" spans="1:10" x14ac:dyDescent="0.2">
      <c r="A963" t="s">
        <v>306</v>
      </c>
      <c r="B963" s="1">
        <v>44162</v>
      </c>
      <c r="C963" t="str">
        <f t="shared" ref="C963:C1026" si="30">_xlfn.IFS(WEEKDAY(B963,2)=1,"Monday",WEEKDAY(B963,2)=2,"Tuesday",WEEKDAY(B963,2)=3,"Wednesday",WEEKDAY(B963,2)=4,"Thursday",WEEKDAY(B963,2)=5,"Friday",WEEKDAY(B963,2)=6,"Saturday",WEEKDAY(B963,2)=7,"Sunday")</f>
        <v>Friday</v>
      </c>
      <c r="D963" s="2">
        <v>6.3888888888888884E-2</v>
      </c>
      <c r="E963" t="str">
        <f t="shared" ref="E963:E1026" si="31">_xlfn.IFS(AND(D964&gt;=VALUE("00:00"),D964&lt;VALUE("6:00")),"midnight to dawn",AND(D964&gt;=VALUE("6:00"),D964&lt;VALUE("13:00")),"morning to noon",AND(D964&gt;=VALUE("13:00"),D964&lt;VALUE("20:00")),"afternoon to evening",AND(D964&gt;=VALUE("20:00"),D964&lt;VALUE("24:00")),"night to midnight")</f>
        <v>morning to noon</v>
      </c>
      <c r="F963" s="7">
        <v>12</v>
      </c>
      <c r="G963" s="7">
        <f>VLOOKUP(Table2[[#This Row],[product_id]],Table3[#All],2,FALSE)</f>
        <v>73</v>
      </c>
      <c r="H963" s="7" t="b">
        <f>IF(Table2[[#This Row],[cost]]&gt;Table2[[#This Row],[revenue]],TRUE,FALSE)</f>
        <v>1</v>
      </c>
      <c r="I963" t="str">
        <f>VLOOKUP(Table2[[#This Row],[product_id]],Table3[#All],3,FALSE)</f>
        <v>Allegra K</v>
      </c>
      <c r="J963" t="str">
        <f>VLOOKUP(Table2[[#This Row],[product_id]],Table3[#All],5,FALSE)</f>
        <v>Charleston SC</v>
      </c>
    </row>
    <row r="964" spans="1:10" x14ac:dyDescent="0.2">
      <c r="A964" t="s">
        <v>306</v>
      </c>
      <c r="B964" s="1">
        <v>44232</v>
      </c>
      <c r="C964" t="str">
        <f t="shared" si="30"/>
        <v>Friday</v>
      </c>
      <c r="D964" s="2">
        <v>0.42430555555555555</v>
      </c>
      <c r="E964" t="str">
        <f t="shared" si="31"/>
        <v>morning to noon</v>
      </c>
      <c r="F964" s="7">
        <v>12</v>
      </c>
      <c r="G964" s="7">
        <f>VLOOKUP(Table2[[#This Row],[product_id]],Table3[#All],2,FALSE)</f>
        <v>73</v>
      </c>
      <c r="H964" s="7" t="b">
        <f>IF(Table2[[#This Row],[cost]]&gt;Table2[[#This Row],[revenue]],TRUE,FALSE)</f>
        <v>1</v>
      </c>
      <c r="I964" t="str">
        <f>VLOOKUP(Table2[[#This Row],[product_id]],Table3[#All],3,FALSE)</f>
        <v>Allegra K</v>
      </c>
      <c r="J964" t="str">
        <f>VLOOKUP(Table2[[#This Row],[product_id]],Table3[#All],5,FALSE)</f>
        <v>Charleston SC</v>
      </c>
    </row>
    <row r="965" spans="1:10" x14ac:dyDescent="0.2">
      <c r="A965" t="s">
        <v>307</v>
      </c>
      <c r="B965" s="1">
        <v>45108</v>
      </c>
      <c r="C965" t="str">
        <f t="shared" si="30"/>
        <v>Saturday</v>
      </c>
      <c r="D965" s="2">
        <v>0.48402777777777778</v>
      </c>
      <c r="E965" t="str">
        <f t="shared" si="31"/>
        <v>midnight to dawn</v>
      </c>
      <c r="F965" s="7">
        <v>97</v>
      </c>
      <c r="G965" s="7">
        <f>VLOOKUP(Table2[[#This Row],[product_id]],Table3[#All],2,FALSE)</f>
        <v>52</v>
      </c>
      <c r="H965" s="7" t="b">
        <f>IF(Table2[[#This Row],[cost]]&gt;Table2[[#This Row],[revenue]],TRUE,FALSE)</f>
        <v>0</v>
      </c>
      <c r="I965" t="str">
        <f>VLOOKUP(Table2[[#This Row],[product_id]],Table3[#All],3,FALSE)</f>
        <v>Allegra K</v>
      </c>
      <c r="J965" t="str">
        <f>VLOOKUP(Table2[[#This Row],[product_id]],Table3[#All],5,FALSE)</f>
        <v>Charleston SC</v>
      </c>
    </row>
    <row r="966" spans="1:10" x14ac:dyDescent="0.2">
      <c r="A966" t="s">
        <v>307</v>
      </c>
      <c r="B966" s="1">
        <v>44347</v>
      </c>
      <c r="C966" t="str">
        <f t="shared" si="30"/>
        <v>Monday</v>
      </c>
      <c r="D966" s="2">
        <v>5.9722222222222225E-2</v>
      </c>
      <c r="E966" t="str">
        <f t="shared" si="31"/>
        <v>morning to noon</v>
      </c>
      <c r="F966" s="7">
        <v>97</v>
      </c>
      <c r="G966" s="7">
        <f>VLOOKUP(Table2[[#This Row],[product_id]],Table3[#All],2,FALSE)</f>
        <v>52</v>
      </c>
      <c r="H966" s="7" t="b">
        <f>IF(Table2[[#This Row],[cost]]&gt;Table2[[#This Row],[revenue]],TRUE,FALSE)</f>
        <v>0</v>
      </c>
      <c r="I966" t="str">
        <f>VLOOKUP(Table2[[#This Row],[product_id]],Table3[#All],3,FALSE)</f>
        <v>Allegra K</v>
      </c>
      <c r="J966" t="str">
        <f>VLOOKUP(Table2[[#This Row],[product_id]],Table3[#All],5,FALSE)</f>
        <v>Charleston SC</v>
      </c>
    </row>
    <row r="967" spans="1:10" x14ac:dyDescent="0.2">
      <c r="A967" t="s">
        <v>307</v>
      </c>
      <c r="B967" s="1">
        <v>44819</v>
      </c>
      <c r="C967" t="str">
        <f t="shared" si="30"/>
        <v>Thursday</v>
      </c>
      <c r="D967" s="2">
        <v>0.37916666666666665</v>
      </c>
      <c r="E967" t="str">
        <f t="shared" si="31"/>
        <v>midnight to dawn</v>
      </c>
      <c r="F967" s="7">
        <v>97</v>
      </c>
      <c r="G967" s="7">
        <f>VLOOKUP(Table2[[#This Row],[product_id]],Table3[#All],2,FALSE)</f>
        <v>52</v>
      </c>
      <c r="H967" s="7" t="b">
        <f>IF(Table2[[#This Row],[cost]]&gt;Table2[[#This Row],[revenue]],TRUE,FALSE)</f>
        <v>0</v>
      </c>
      <c r="I967" t="str">
        <f>VLOOKUP(Table2[[#This Row],[product_id]],Table3[#All],3,FALSE)</f>
        <v>Allegra K</v>
      </c>
      <c r="J967" t="str">
        <f>VLOOKUP(Table2[[#This Row],[product_id]],Table3[#All],5,FALSE)</f>
        <v>Charleston SC</v>
      </c>
    </row>
    <row r="968" spans="1:10" x14ac:dyDescent="0.2">
      <c r="A968" t="s">
        <v>307</v>
      </c>
      <c r="B968" s="1">
        <v>43999</v>
      </c>
      <c r="C968" t="str">
        <f t="shared" si="30"/>
        <v>Wednesday</v>
      </c>
      <c r="D968" s="2">
        <v>3.6805555555555557E-2</v>
      </c>
      <c r="E968" t="str">
        <f t="shared" si="31"/>
        <v>night to midnight</v>
      </c>
      <c r="F968" s="7">
        <v>97</v>
      </c>
      <c r="G968" s="7">
        <f>VLOOKUP(Table2[[#This Row],[product_id]],Table3[#All],2,FALSE)</f>
        <v>52</v>
      </c>
      <c r="H968" s="7" t="b">
        <f>IF(Table2[[#This Row],[cost]]&gt;Table2[[#This Row],[revenue]],TRUE,FALSE)</f>
        <v>0</v>
      </c>
      <c r="I968" t="str">
        <f>VLOOKUP(Table2[[#This Row],[product_id]],Table3[#All],3,FALSE)</f>
        <v>Allegra K</v>
      </c>
      <c r="J968" t="str">
        <f>VLOOKUP(Table2[[#This Row],[product_id]],Table3[#All],5,FALSE)</f>
        <v>Charleston SC</v>
      </c>
    </row>
    <row r="969" spans="1:10" x14ac:dyDescent="0.2">
      <c r="A969" t="s">
        <v>307</v>
      </c>
      <c r="B969" s="1">
        <v>44431</v>
      </c>
      <c r="C969" t="str">
        <f t="shared" si="30"/>
        <v>Monday</v>
      </c>
      <c r="D969" s="2">
        <v>0.96736111111111101</v>
      </c>
      <c r="E969" t="str">
        <f t="shared" si="31"/>
        <v>midnight to dawn</v>
      </c>
      <c r="F969" s="7">
        <v>97</v>
      </c>
      <c r="G969" s="7">
        <f>VLOOKUP(Table2[[#This Row],[product_id]],Table3[#All],2,FALSE)</f>
        <v>52</v>
      </c>
      <c r="H969" s="7" t="b">
        <f>IF(Table2[[#This Row],[cost]]&gt;Table2[[#This Row],[revenue]],TRUE,FALSE)</f>
        <v>0</v>
      </c>
      <c r="I969" t="str">
        <f>VLOOKUP(Table2[[#This Row],[product_id]],Table3[#All],3,FALSE)</f>
        <v>Allegra K</v>
      </c>
      <c r="J969" t="str">
        <f>VLOOKUP(Table2[[#This Row],[product_id]],Table3[#All],5,FALSE)</f>
        <v>Charleston SC</v>
      </c>
    </row>
    <row r="970" spans="1:10" x14ac:dyDescent="0.2">
      <c r="A970" t="s">
        <v>307</v>
      </c>
      <c r="B970" s="1">
        <v>45043</v>
      </c>
      <c r="C970" t="str">
        <f t="shared" si="30"/>
        <v>Thursday</v>
      </c>
      <c r="D970" s="2">
        <v>0.12708333333333333</v>
      </c>
      <c r="E970" t="str">
        <f t="shared" si="31"/>
        <v>midnight to dawn</v>
      </c>
      <c r="F970" s="7">
        <v>97</v>
      </c>
      <c r="G970" s="7">
        <f>VLOOKUP(Table2[[#This Row],[product_id]],Table3[#All],2,FALSE)</f>
        <v>52</v>
      </c>
      <c r="H970" s="7" t="b">
        <f>IF(Table2[[#This Row],[cost]]&gt;Table2[[#This Row],[revenue]],TRUE,FALSE)</f>
        <v>0</v>
      </c>
      <c r="I970" t="str">
        <f>VLOOKUP(Table2[[#This Row],[product_id]],Table3[#All],3,FALSE)</f>
        <v>Allegra K</v>
      </c>
      <c r="J970" t="str">
        <f>VLOOKUP(Table2[[#This Row],[product_id]],Table3[#All],5,FALSE)</f>
        <v>Charleston SC</v>
      </c>
    </row>
    <row r="971" spans="1:10" x14ac:dyDescent="0.2">
      <c r="A971" t="s">
        <v>308</v>
      </c>
      <c r="B971" s="1">
        <v>44811</v>
      </c>
      <c r="C971" t="str">
        <f t="shared" si="30"/>
        <v>Wednesday</v>
      </c>
      <c r="D971" s="2">
        <v>1.2499999999999999E-2</v>
      </c>
      <c r="E971" t="str">
        <f t="shared" si="31"/>
        <v>morning to noon</v>
      </c>
      <c r="F971" s="7">
        <v>28</v>
      </c>
      <c r="G971" s="7">
        <f>VLOOKUP(Table2[[#This Row],[product_id]],Table3[#All],2,FALSE)</f>
        <v>16</v>
      </c>
      <c r="H971" s="7" t="b">
        <f>IF(Table2[[#This Row],[cost]]&gt;Table2[[#This Row],[revenue]],TRUE,FALSE)</f>
        <v>0</v>
      </c>
      <c r="I971" t="str">
        <f>VLOOKUP(Table2[[#This Row],[product_id]],Table3[#All],3,FALSE)</f>
        <v>Patty</v>
      </c>
      <c r="J971" t="str">
        <f>VLOOKUP(Table2[[#This Row],[product_id]],Table3[#All],5,FALSE)</f>
        <v>Memphis TN</v>
      </c>
    </row>
    <row r="972" spans="1:10" x14ac:dyDescent="0.2">
      <c r="A972" t="s">
        <v>308</v>
      </c>
      <c r="B972" s="1">
        <v>44181</v>
      </c>
      <c r="C972" t="str">
        <f t="shared" si="30"/>
        <v>Wednesday</v>
      </c>
      <c r="D972" s="2">
        <v>0.50416666666666665</v>
      </c>
      <c r="E972" t="str">
        <f t="shared" si="31"/>
        <v>night to midnight</v>
      </c>
      <c r="F972" s="7">
        <v>28</v>
      </c>
      <c r="G972" s="7">
        <f>VLOOKUP(Table2[[#This Row],[product_id]],Table3[#All],2,FALSE)</f>
        <v>16</v>
      </c>
      <c r="H972" s="7" t="b">
        <f>IF(Table2[[#This Row],[cost]]&gt;Table2[[#This Row],[revenue]],TRUE,FALSE)</f>
        <v>0</v>
      </c>
      <c r="I972" t="str">
        <f>VLOOKUP(Table2[[#This Row],[product_id]],Table3[#All],3,FALSE)</f>
        <v>Patty</v>
      </c>
      <c r="J972" t="str">
        <f>VLOOKUP(Table2[[#This Row],[product_id]],Table3[#All],5,FALSE)</f>
        <v>Memphis TN</v>
      </c>
    </row>
    <row r="973" spans="1:10" x14ac:dyDescent="0.2">
      <c r="A973" t="s">
        <v>308</v>
      </c>
      <c r="B973" s="1">
        <v>44728</v>
      </c>
      <c r="C973" t="str">
        <f t="shared" si="30"/>
        <v>Thursday</v>
      </c>
      <c r="D973" s="2">
        <v>0.97916666666666663</v>
      </c>
      <c r="E973" t="str">
        <f t="shared" si="31"/>
        <v>morning to noon</v>
      </c>
      <c r="F973" s="7">
        <v>28</v>
      </c>
      <c r="G973" s="7">
        <f>VLOOKUP(Table2[[#This Row],[product_id]],Table3[#All],2,FALSE)</f>
        <v>16</v>
      </c>
      <c r="H973" s="7" t="b">
        <f>IF(Table2[[#This Row],[cost]]&gt;Table2[[#This Row],[revenue]],TRUE,FALSE)</f>
        <v>0</v>
      </c>
      <c r="I973" t="str">
        <f>VLOOKUP(Table2[[#This Row],[product_id]],Table3[#All],3,FALSE)</f>
        <v>Patty</v>
      </c>
      <c r="J973" t="str">
        <f>VLOOKUP(Table2[[#This Row],[product_id]],Table3[#All],5,FALSE)</f>
        <v>Memphis TN</v>
      </c>
    </row>
    <row r="974" spans="1:10" x14ac:dyDescent="0.2">
      <c r="A974" t="s">
        <v>308</v>
      </c>
      <c r="B974" s="1">
        <v>44640</v>
      </c>
      <c r="C974" t="str">
        <f t="shared" si="30"/>
        <v>Sunday</v>
      </c>
      <c r="D974" s="2">
        <v>0.40138888888888885</v>
      </c>
      <c r="E974" t="str">
        <f t="shared" si="31"/>
        <v>night to midnight</v>
      </c>
      <c r="F974" s="7">
        <v>28</v>
      </c>
      <c r="G974" s="7">
        <f>VLOOKUP(Table2[[#This Row],[product_id]],Table3[#All],2,FALSE)</f>
        <v>16</v>
      </c>
      <c r="H974" s="7" t="b">
        <f>IF(Table2[[#This Row],[cost]]&gt;Table2[[#This Row],[revenue]],TRUE,FALSE)</f>
        <v>0</v>
      </c>
      <c r="I974" t="str">
        <f>VLOOKUP(Table2[[#This Row],[product_id]],Table3[#All],3,FALSE)</f>
        <v>Patty</v>
      </c>
      <c r="J974" t="str">
        <f>VLOOKUP(Table2[[#This Row],[product_id]],Table3[#All],5,FALSE)</f>
        <v>Memphis TN</v>
      </c>
    </row>
    <row r="975" spans="1:10" x14ac:dyDescent="0.2">
      <c r="A975" t="s">
        <v>308</v>
      </c>
      <c r="B975" s="1">
        <v>44709</v>
      </c>
      <c r="C975" t="str">
        <f t="shared" si="30"/>
        <v>Saturday</v>
      </c>
      <c r="D975" s="2">
        <v>0.96388888888888891</v>
      </c>
      <c r="E975" t="str">
        <f t="shared" si="31"/>
        <v>afternoon to evening</v>
      </c>
      <c r="F975" s="7">
        <v>28</v>
      </c>
      <c r="G975" s="7">
        <f>VLOOKUP(Table2[[#This Row],[product_id]],Table3[#All],2,FALSE)</f>
        <v>16</v>
      </c>
      <c r="H975" s="7" t="b">
        <f>IF(Table2[[#This Row],[cost]]&gt;Table2[[#This Row],[revenue]],TRUE,FALSE)</f>
        <v>0</v>
      </c>
      <c r="I975" t="str">
        <f>VLOOKUP(Table2[[#This Row],[product_id]],Table3[#All],3,FALSE)</f>
        <v>Patty</v>
      </c>
      <c r="J975" t="str">
        <f>VLOOKUP(Table2[[#This Row],[product_id]],Table3[#All],5,FALSE)</f>
        <v>Memphis TN</v>
      </c>
    </row>
    <row r="976" spans="1:10" x14ac:dyDescent="0.2">
      <c r="A976" t="s">
        <v>308</v>
      </c>
      <c r="B976" s="1">
        <v>44981</v>
      </c>
      <c r="C976" t="str">
        <f t="shared" si="30"/>
        <v>Friday</v>
      </c>
      <c r="D976" s="2">
        <v>0.56041666666666667</v>
      </c>
      <c r="E976" t="str">
        <f t="shared" si="31"/>
        <v>night to midnight</v>
      </c>
      <c r="F976" s="7">
        <v>28</v>
      </c>
      <c r="G976" s="7">
        <f>VLOOKUP(Table2[[#This Row],[product_id]],Table3[#All],2,FALSE)</f>
        <v>16</v>
      </c>
      <c r="H976" s="7" t="b">
        <f>IF(Table2[[#This Row],[cost]]&gt;Table2[[#This Row],[revenue]],TRUE,FALSE)</f>
        <v>0</v>
      </c>
      <c r="I976" t="str">
        <f>VLOOKUP(Table2[[#This Row],[product_id]],Table3[#All],3,FALSE)</f>
        <v>Patty</v>
      </c>
      <c r="J976" t="str">
        <f>VLOOKUP(Table2[[#This Row],[product_id]],Table3[#All],5,FALSE)</f>
        <v>Memphis TN</v>
      </c>
    </row>
    <row r="977" spans="1:10" x14ac:dyDescent="0.2">
      <c r="A977" t="s">
        <v>308</v>
      </c>
      <c r="B977" s="1">
        <v>44531</v>
      </c>
      <c r="C977" t="str">
        <f t="shared" si="30"/>
        <v>Wednesday</v>
      </c>
      <c r="D977" s="2">
        <v>0.86736111111111114</v>
      </c>
      <c r="E977" t="str">
        <f t="shared" si="31"/>
        <v>midnight to dawn</v>
      </c>
      <c r="F977" s="7">
        <v>28</v>
      </c>
      <c r="G977" s="7">
        <f>VLOOKUP(Table2[[#This Row],[product_id]],Table3[#All],2,FALSE)</f>
        <v>16</v>
      </c>
      <c r="H977" s="7" t="b">
        <f>IF(Table2[[#This Row],[cost]]&gt;Table2[[#This Row],[revenue]],TRUE,FALSE)</f>
        <v>0</v>
      </c>
      <c r="I977" t="str">
        <f>VLOOKUP(Table2[[#This Row],[product_id]],Table3[#All],3,FALSE)</f>
        <v>Patty</v>
      </c>
      <c r="J977" t="str">
        <f>VLOOKUP(Table2[[#This Row],[product_id]],Table3[#All],5,FALSE)</f>
        <v>Memphis TN</v>
      </c>
    </row>
    <row r="978" spans="1:10" x14ac:dyDescent="0.2">
      <c r="A978" t="s">
        <v>309</v>
      </c>
      <c r="B978" s="1">
        <v>45030</v>
      </c>
      <c r="C978" t="str">
        <f t="shared" si="30"/>
        <v>Friday</v>
      </c>
      <c r="D978" s="2">
        <v>0.24444444444444446</v>
      </c>
      <c r="E978" t="str">
        <f t="shared" si="31"/>
        <v>afternoon to evening</v>
      </c>
      <c r="F978" s="7">
        <v>25</v>
      </c>
      <c r="G978" s="7">
        <f>VLOOKUP(Table2[[#This Row],[product_id]],Table3[#All],2,FALSE)</f>
        <v>13</v>
      </c>
      <c r="H978" s="7" t="b">
        <f>IF(Table2[[#This Row],[cost]]&gt;Table2[[#This Row],[revenue]],TRUE,FALSE)</f>
        <v>0</v>
      </c>
      <c r="I978" t="str">
        <f>VLOOKUP(Table2[[#This Row],[product_id]],Table3[#All],3,FALSE)</f>
        <v>U.S. Polo Assn.</v>
      </c>
      <c r="J978" t="str">
        <f>VLOOKUP(Table2[[#This Row],[product_id]],Table3[#All],5,FALSE)</f>
        <v>Philadelphia PA</v>
      </c>
    </row>
    <row r="979" spans="1:10" x14ac:dyDescent="0.2">
      <c r="A979" t="s">
        <v>309</v>
      </c>
      <c r="B979" s="1">
        <v>45111</v>
      </c>
      <c r="C979" t="str">
        <f t="shared" si="30"/>
        <v>Tuesday</v>
      </c>
      <c r="D979" s="2">
        <v>0.64930555555555558</v>
      </c>
      <c r="E979" t="str">
        <f t="shared" si="31"/>
        <v>afternoon to evening</v>
      </c>
      <c r="F979" s="7">
        <v>25</v>
      </c>
      <c r="G979" s="7">
        <f>VLOOKUP(Table2[[#This Row],[product_id]],Table3[#All],2,FALSE)</f>
        <v>13</v>
      </c>
      <c r="H979" s="7" t="b">
        <f>IF(Table2[[#This Row],[cost]]&gt;Table2[[#This Row],[revenue]],TRUE,FALSE)</f>
        <v>0</v>
      </c>
      <c r="I979" t="str">
        <f>VLOOKUP(Table2[[#This Row],[product_id]],Table3[#All],3,FALSE)</f>
        <v>U.S. Polo Assn.</v>
      </c>
      <c r="J979" t="str">
        <f>VLOOKUP(Table2[[#This Row],[product_id]],Table3[#All],5,FALSE)</f>
        <v>Philadelphia PA</v>
      </c>
    </row>
    <row r="980" spans="1:10" x14ac:dyDescent="0.2">
      <c r="A980" t="s">
        <v>309</v>
      </c>
      <c r="B980" s="1">
        <v>43920</v>
      </c>
      <c r="C980" t="str">
        <f t="shared" si="30"/>
        <v>Monday</v>
      </c>
      <c r="D980" s="2">
        <v>0.70138888888888884</v>
      </c>
      <c r="E980" t="str">
        <f t="shared" si="31"/>
        <v>morning to noon</v>
      </c>
      <c r="F980" s="7">
        <v>25</v>
      </c>
      <c r="G980" s="7">
        <f>VLOOKUP(Table2[[#This Row],[product_id]],Table3[#All],2,FALSE)</f>
        <v>13</v>
      </c>
      <c r="H980" s="7" t="b">
        <f>IF(Table2[[#This Row],[cost]]&gt;Table2[[#This Row],[revenue]],TRUE,FALSE)</f>
        <v>0</v>
      </c>
      <c r="I980" t="str">
        <f>VLOOKUP(Table2[[#This Row],[product_id]],Table3[#All],3,FALSE)</f>
        <v>U.S. Polo Assn.</v>
      </c>
      <c r="J980" t="str">
        <f>VLOOKUP(Table2[[#This Row],[product_id]],Table3[#All],5,FALSE)</f>
        <v>Philadelphia PA</v>
      </c>
    </row>
    <row r="981" spans="1:10" x14ac:dyDescent="0.2">
      <c r="A981" t="s">
        <v>309</v>
      </c>
      <c r="B981" s="1">
        <v>45107</v>
      </c>
      <c r="C981" t="str">
        <f t="shared" si="30"/>
        <v>Friday</v>
      </c>
      <c r="D981" s="2">
        <v>0.32013888888888892</v>
      </c>
      <c r="E981" t="str">
        <f t="shared" si="31"/>
        <v>afternoon to evening</v>
      </c>
      <c r="F981" s="7">
        <v>25</v>
      </c>
      <c r="G981" s="7">
        <f>VLOOKUP(Table2[[#This Row],[product_id]],Table3[#All],2,FALSE)</f>
        <v>13</v>
      </c>
      <c r="H981" s="7" t="b">
        <f>IF(Table2[[#This Row],[cost]]&gt;Table2[[#This Row],[revenue]],TRUE,FALSE)</f>
        <v>0</v>
      </c>
      <c r="I981" t="str">
        <f>VLOOKUP(Table2[[#This Row],[product_id]],Table3[#All],3,FALSE)</f>
        <v>U.S. Polo Assn.</v>
      </c>
      <c r="J981" t="str">
        <f>VLOOKUP(Table2[[#This Row],[product_id]],Table3[#All],5,FALSE)</f>
        <v>Philadelphia PA</v>
      </c>
    </row>
    <row r="982" spans="1:10" x14ac:dyDescent="0.2">
      <c r="A982" t="s">
        <v>309</v>
      </c>
      <c r="B982" s="1">
        <v>44345</v>
      </c>
      <c r="C982" t="str">
        <f t="shared" si="30"/>
        <v>Saturday</v>
      </c>
      <c r="D982" s="2">
        <v>0.68611111111111101</v>
      </c>
      <c r="E982" t="str">
        <f t="shared" si="31"/>
        <v>midnight to dawn</v>
      </c>
      <c r="F982" s="7">
        <v>25</v>
      </c>
      <c r="G982" s="7">
        <f>VLOOKUP(Table2[[#This Row],[product_id]],Table3[#All],2,FALSE)</f>
        <v>13</v>
      </c>
      <c r="H982" s="7" t="b">
        <f>IF(Table2[[#This Row],[cost]]&gt;Table2[[#This Row],[revenue]],TRUE,FALSE)</f>
        <v>0</v>
      </c>
      <c r="I982" t="str">
        <f>VLOOKUP(Table2[[#This Row],[product_id]],Table3[#All],3,FALSE)</f>
        <v>U.S. Polo Assn.</v>
      </c>
      <c r="J982" t="str">
        <f>VLOOKUP(Table2[[#This Row],[product_id]],Table3[#All],5,FALSE)</f>
        <v>Philadelphia PA</v>
      </c>
    </row>
    <row r="983" spans="1:10" x14ac:dyDescent="0.2">
      <c r="A983" t="s">
        <v>309</v>
      </c>
      <c r="B983" s="1">
        <v>43653</v>
      </c>
      <c r="C983" t="str">
        <f t="shared" si="30"/>
        <v>Sunday</v>
      </c>
      <c r="D983" s="2">
        <v>0.16180555555555556</v>
      </c>
      <c r="E983" t="str">
        <f t="shared" si="31"/>
        <v>afternoon to evening</v>
      </c>
      <c r="F983" s="7">
        <v>25</v>
      </c>
      <c r="G983" s="7">
        <f>VLOOKUP(Table2[[#This Row],[product_id]],Table3[#All],2,FALSE)</f>
        <v>13</v>
      </c>
      <c r="H983" s="7" t="b">
        <f>IF(Table2[[#This Row],[cost]]&gt;Table2[[#This Row],[revenue]],TRUE,FALSE)</f>
        <v>0</v>
      </c>
      <c r="I983" t="str">
        <f>VLOOKUP(Table2[[#This Row],[product_id]],Table3[#All],3,FALSE)</f>
        <v>U.S. Polo Assn.</v>
      </c>
      <c r="J983" t="str">
        <f>VLOOKUP(Table2[[#This Row],[product_id]],Table3[#All],5,FALSE)</f>
        <v>Philadelphia PA</v>
      </c>
    </row>
    <row r="984" spans="1:10" x14ac:dyDescent="0.2">
      <c r="A984" t="s">
        <v>309</v>
      </c>
      <c r="B984" s="1">
        <v>44420</v>
      </c>
      <c r="C984" t="str">
        <f t="shared" si="30"/>
        <v>Thursday</v>
      </c>
      <c r="D984" s="2">
        <v>0.71458333333333324</v>
      </c>
      <c r="E984" t="str">
        <f t="shared" si="31"/>
        <v>midnight to dawn</v>
      </c>
      <c r="F984" s="7">
        <v>25</v>
      </c>
      <c r="G984" s="7">
        <f>VLOOKUP(Table2[[#This Row],[product_id]],Table3[#All],2,FALSE)</f>
        <v>13</v>
      </c>
      <c r="H984" s="7" t="b">
        <f>IF(Table2[[#This Row],[cost]]&gt;Table2[[#This Row],[revenue]],TRUE,FALSE)</f>
        <v>0</v>
      </c>
      <c r="I984" t="str">
        <f>VLOOKUP(Table2[[#This Row],[product_id]],Table3[#All],3,FALSE)</f>
        <v>U.S. Polo Assn.</v>
      </c>
      <c r="J984" t="str">
        <f>VLOOKUP(Table2[[#This Row],[product_id]],Table3[#All],5,FALSE)</f>
        <v>Philadelphia PA</v>
      </c>
    </row>
    <row r="985" spans="1:10" x14ac:dyDescent="0.2">
      <c r="A985" t="s">
        <v>309</v>
      </c>
      <c r="B985" s="1">
        <v>45021</v>
      </c>
      <c r="C985" t="str">
        <f t="shared" si="30"/>
        <v>Wednesday</v>
      </c>
      <c r="D985" s="2">
        <v>7.8472222222222221E-2</v>
      </c>
      <c r="E985" t="str">
        <f t="shared" si="31"/>
        <v>morning to noon</v>
      </c>
      <c r="F985" s="7">
        <v>25</v>
      </c>
      <c r="G985" s="7">
        <f>VLOOKUP(Table2[[#This Row],[product_id]],Table3[#All],2,FALSE)</f>
        <v>13</v>
      </c>
      <c r="H985" s="7" t="b">
        <f>IF(Table2[[#This Row],[cost]]&gt;Table2[[#This Row],[revenue]],TRUE,FALSE)</f>
        <v>0</v>
      </c>
      <c r="I985" t="str">
        <f>VLOOKUP(Table2[[#This Row],[product_id]],Table3[#All],3,FALSE)</f>
        <v>U.S. Polo Assn.</v>
      </c>
      <c r="J985" t="str">
        <f>VLOOKUP(Table2[[#This Row],[product_id]],Table3[#All],5,FALSE)</f>
        <v>Philadelphia PA</v>
      </c>
    </row>
    <row r="986" spans="1:10" x14ac:dyDescent="0.2">
      <c r="A986" t="s">
        <v>310</v>
      </c>
      <c r="B986" s="1">
        <v>44776</v>
      </c>
      <c r="C986" t="str">
        <f t="shared" si="30"/>
        <v>Wednesday</v>
      </c>
      <c r="D986" s="2">
        <v>0.4597222222222222</v>
      </c>
      <c r="E986" t="str">
        <f t="shared" si="31"/>
        <v>midnight to dawn</v>
      </c>
      <c r="F986" s="7">
        <v>32</v>
      </c>
      <c r="G986" s="7">
        <f>VLOOKUP(Table2[[#This Row],[product_id]],Table3[#All],2,FALSE)</f>
        <v>19</v>
      </c>
      <c r="H986" s="7" t="b">
        <f>IF(Table2[[#This Row],[cost]]&gt;Table2[[#This Row],[revenue]],TRUE,FALSE)</f>
        <v>0</v>
      </c>
      <c r="I986" t="str">
        <f>VLOOKUP(Table2[[#This Row],[product_id]],Table3[#All],3,FALSE)</f>
        <v>Ralph Lauren</v>
      </c>
      <c r="J986" t="str">
        <f>VLOOKUP(Table2[[#This Row],[product_id]],Table3[#All],5,FALSE)</f>
        <v>Savannah GA</v>
      </c>
    </row>
    <row r="987" spans="1:10" x14ac:dyDescent="0.2">
      <c r="A987" t="s">
        <v>310</v>
      </c>
      <c r="B987" s="1">
        <v>45025</v>
      </c>
      <c r="C987" t="str">
        <f t="shared" si="30"/>
        <v>Sunday</v>
      </c>
      <c r="D987" s="2">
        <v>0.12916666666666668</v>
      </c>
      <c r="E987" t="str">
        <f t="shared" si="31"/>
        <v>afternoon to evening</v>
      </c>
      <c r="F987" s="7">
        <v>32</v>
      </c>
      <c r="G987" s="7">
        <f>VLOOKUP(Table2[[#This Row],[product_id]],Table3[#All],2,FALSE)</f>
        <v>19</v>
      </c>
      <c r="H987" s="7" t="b">
        <f>IF(Table2[[#This Row],[cost]]&gt;Table2[[#This Row],[revenue]],TRUE,FALSE)</f>
        <v>0</v>
      </c>
      <c r="I987" t="str">
        <f>VLOOKUP(Table2[[#This Row],[product_id]],Table3[#All],3,FALSE)</f>
        <v>Ralph Lauren</v>
      </c>
      <c r="J987" t="str">
        <f>VLOOKUP(Table2[[#This Row],[product_id]],Table3[#All],5,FALSE)</f>
        <v>Savannah GA</v>
      </c>
    </row>
    <row r="988" spans="1:10" x14ac:dyDescent="0.2">
      <c r="A988" t="s">
        <v>310</v>
      </c>
      <c r="B988" s="1">
        <v>44936</v>
      </c>
      <c r="C988" t="str">
        <f t="shared" si="30"/>
        <v>Tuesday</v>
      </c>
      <c r="D988" s="2">
        <v>0.67847222222222225</v>
      </c>
      <c r="E988" t="str">
        <f t="shared" si="31"/>
        <v>midnight to dawn</v>
      </c>
      <c r="F988" s="7">
        <v>32</v>
      </c>
      <c r="G988" s="7">
        <f>VLOOKUP(Table2[[#This Row],[product_id]],Table3[#All],2,FALSE)</f>
        <v>19</v>
      </c>
      <c r="H988" s="7" t="b">
        <f>IF(Table2[[#This Row],[cost]]&gt;Table2[[#This Row],[revenue]],TRUE,FALSE)</f>
        <v>0</v>
      </c>
      <c r="I988" t="str">
        <f>VLOOKUP(Table2[[#This Row],[product_id]],Table3[#All],3,FALSE)</f>
        <v>Ralph Lauren</v>
      </c>
      <c r="J988" t="str">
        <f>VLOOKUP(Table2[[#This Row],[product_id]],Table3[#All],5,FALSE)</f>
        <v>Savannah GA</v>
      </c>
    </row>
    <row r="989" spans="1:10" x14ac:dyDescent="0.2">
      <c r="A989" t="s">
        <v>310</v>
      </c>
      <c r="B989" s="1">
        <v>45028</v>
      </c>
      <c r="C989" t="str">
        <f t="shared" si="30"/>
        <v>Wednesday</v>
      </c>
      <c r="D989" s="2">
        <v>6.9444444444444441E-3</v>
      </c>
      <c r="E989" t="str">
        <f t="shared" si="31"/>
        <v>afternoon to evening</v>
      </c>
      <c r="F989" s="7">
        <v>32</v>
      </c>
      <c r="G989" s="7">
        <f>VLOOKUP(Table2[[#This Row],[product_id]],Table3[#All],2,FALSE)</f>
        <v>19</v>
      </c>
      <c r="H989" s="7" t="b">
        <f>IF(Table2[[#This Row],[cost]]&gt;Table2[[#This Row],[revenue]],TRUE,FALSE)</f>
        <v>0</v>
      </c>
      <c r="I989" t="str">
        <f>VLOOKUP(Table2[[#This Row],[product_id]],Table3[#All],3,FALSE)</f>
        <v>Ralph Lauren</v>
      </c>
      <c r="J989" t="str">
        <f>VLOOKUP(Table2[[#This Row],[product_id]],Table3[#All],5,FALSE)</f>
        <v>Savannah GA</v>
      </c>
    </row>
    <row r="990" spans="1:10" x14ac:dyDescent="0.2">
      <c r="A990" t="s">
        <v>310</v>
      </c>
      <c r="B990" s="1">
        <v>44090</v>
      </c>
      <c r="C990" t="str">
        <f t="shared" si="30"/>
        <v>Wednesday</v>
      </c>
      <c r="D990" s="2">
        <v>0.58333333333333337</v>
      </c>
      <c r="E990" t="str">
        <f t="shared" si="31"/>
        <v>midnight to dawn</v>
      </c>
      <c r="F990" s="7">
        <v>32</v>
      </c>
      <c r="G990" s="7">
        <f>VLOOKUP(Table2[[#This Row],[product_id]],Table3[#All],2,FALSE)</f>
        <v>19</v>
      </c>
      <c r="H990" s="7" t="b">
        <f>IF(Table2[[#This Row],[cost]]&gt;Table2[[#This Row],[revenue]],TRUE,FALSE)</f>
        <v>0</v>
      </c>
      <c r="I990" t="str">
        <f>VLOOKUP(Table2[[#This Row],[product_id]],Table3[#All],3,FALSE)</f>
        <v>Ralph Lauren</v>
      </c>
      <c r="J990" t="str">
        <f>VLOOKUP(Table2[[#This Row],[product_id]],Table3[#All],5,FALSE)</f>
        <v>Savannah GA</v>
      </c>
    </row>
    <row r="991" spans="1:10" x14ac:dyDescent="0.2">
      <c r="A991" t="s">
        <v>311</v>
      </c>
      <c r="B991" s="1">
        <v>44896</v>
      </c>
      <c r="C991" t="str">
        <f t="shared" si="30"/>
        <v>Thursday</v>
      </c>
      <c r="D991" s="2">
        <v>4.7222222222222221E-2</v>
      </c>
      <c r="E991" t="str">
        <f t="shared" si="31"/>
        <v>midnight to dawn</v>
      </c>
      <c r="F991" s="7">
        <v>27</v>
      </c>
      <c r="G991" s="7">
        <f>VLOOKUP(Table2[[#This Row],[product_id]],Table3[#All],2,FALSE)</f>
        <v>15</v>
      </c>
      <c r="H991" s="7" t="b">
        <f>IF(Table2[[#This Row],[cost]]&gt;Table2[[#This Row],[revenue]],TRUE,FALSE)</f>
        <v>0</v>
      </c>
      <c r="I991" t="str">
        <f>VLOOKUP(Table2[[#This Row],[product_id]],Table3[#All],3,FALSE)</f>
        <v>Ralph Lauren</v>
      </c>
      <c r="J991" t="str">
        <f>VLOOKUP(Table2[[#This Row],[product_id]],Table3[#All],5,FALSE)</f>
        <v>Savannah GA</v>
      </c>
    </row>
    <row r="992" spans="1:10" x14ac:dyDescent="0.2">
      <c r="A992" t="s">
        <v>311</v>
      </c>
      <c r="B992" s="1">
        <v>44575</v>
      </c>
      <c r="C992" t="str">
        <f t="shared" si="30"/>
        <v>Friday</v>
      </c>
      <c r="D992" s="2">
        <v>0.17361111111111113</v>
      </c>
      <c r="E992" t="str">
        <f t="shared" si="31"/>
        <v>morning to noon</v>
      </c>
      <c r="F992" s="7">
        <v>27</v>
      </c>
      <c r="G992" s="7">
        <f>VLOOKUP(Table2[[#This Row],[product_id]],Table3[#All],2,FALSE)</f>
        <v>15</v>
      </c>
      <c r="H992" s="7" t="b">
        <f>IF(Table2[[#This Row],[cost]]&gt;Table2[[#This Row],[revenue]],TRUE,FALSE)</f>
        <v>0</v>
      </c>
      <c r="I992" t="str">
        <f>VLOOKUP(Table2[[#This Row],[product_id]],Table3[#All],3,FALSE)</f>
        <v>Ralph Lauren</v>
      </c>
      <c r="J992" t="str">
        <f>VLOOKUP(Table2[[#This Row],[product_id]],Table3[#All],5,FALSE)</f>
        <v>Savannah GA</v>
      </c>
    </row>
    <row r="993" spans="1:10" x14ac:dyDescent="0.2">
      <c r="A993" t="s">
        <v>311</v>
      </c>
      <c r="B993" s="1">
        <v>44909</v>
      </c>
      <c r="C993" t="str">
        <f t="shared" si="30"/>
        <v>Wednesday</v>
      </c>
      <c r="D993" s="2">
        <v>0.45208333333333334</v>
      </c>
      <c r="E993" t="str">
        <f t="shared" si="31"/>
        <v>morning to noon</v>
      </c>
      <c r="F993" s="7">
        <v>27</v>
      </c>
      <c r="G993" s="7">
        <f>VLOOKUP(Table2[[#This Row],[product_id]],Table3[#All],2,FALSE)</f>
        <v>15</v>
      </c>
      <c r="H993" s="7" t="b">
        <f>IF(Table2[[#This Row],[cost]]&gt;Table2[[#This Row],[revenue]],TRUE,FALSE)</f>
        <v>0</v>
      </c>
      <c r="I993" t="str">
        <f>VLOOKUP(Table2[[#This Row],[product_id]],Table3[#All],3,FALSE)</f>
        <v>Ralph Lauren</v>
      </c>
      <c r="J993" t="str">
        <f>VLOOKUP(Table2[[#This Row],[product_id]],Table3[#All],5,FALSE)</f>
        <v>Savannah GA</v>
      </c>
    </row>
    <row r="994" spans="1:10" x14ac:dyDescent="0.2">
      <c r="A994" t="s">
        <v>311</v>
      </c>
      <c r="B994" s="1">
        <v>44192</v>
      </c>
      <c r="C994" t="str">
        <f t="shared" si="30"/>
        <v>Sunday</v>
      </c>
      <c r="D994" s="2">
        <v>0.3034722222222222</v>
      </c>
      <c r="E994" t="str">
        <f t="shared" si="31"/>
        <v>morning to noon</v>
      </c>
      <c r="F994" s="7">
        <v>27</v>
      </c>
      <c r="G994" s="7">
        <f>VLOOKUP(Table2[[#This Row],[product_id]],Table3[#All],2,FALSE)</f>
        <v>15</v>
      </c>
      <c r="H994" s="7" t="b">
        <f>IF(Table2[[#This Row],[cost]]&gt;Table2[[#This Row],[revenue]],TRUE,FALSE)</f>
        <v>0</v>
      </c>
      <c r="I994" t="str">
        <f>VLOOKUP(Table2[[#This Row],[product_id]],Table3[#All],3,FALSE)</f>
        <v>Ralph Lauren</v>
      </c>
      <c r="J994" t="str">
        <f>VLOOKUP(Table2[[#This Row],[product_id]],Table3[#All],5,FALSE)</f>
        <v>Savannah GA</v>
      </c>
    </row>
    <row r="995" spans="1:10" x14ac:dyDescent="0.2">
      <c r="A995" t="s">
        <v>311</v>
      </c>
      <c r="B995" s="1">
        <v>44798</v>
      </c>
      <c r="C995" t="str">
        <f t="shared" si="30"/>
        <v>Thursday</v>
      </c>
      <c r="D995" s="2">
        <v>0.45555555555555555</v>
      </c>
      <c r="E995" t="str">
        <f t="shared" si="31"/>
        <v>midnight to dawn</v>
      </c>
      <c r="F995" s="7">
        <v>27</v>
      </c>
      <c r="G995" s="7">
        <f>VLOOKUP(Table2[[#This Row],[product_id]],Table3[#All],2,FALSE)</f>
        <v>15</v>
      </c>
      <c r="H995" s="7" t="b">
        <f>IF(Table2[[#This Row],[cost]]&gt;Table2[[#This Row],[revenue]],TRUE,FALSE)</f>
        <v>0</v>
      </c>
      <c r="I995" t="str">
        <f>VLOOKUP(Table2[[#This Row],[product_id]],Table3[#All],3,FALSE)</f>
        <v>Ralph Lauren</v>
      </c>
      <c r="J995" t="str">
        <f>VLOOKUP(Table2[[#This Row],[product_id]],Table3[#All],5,FALSE)</f>
        <v>Savannah GA</v>
      </c>
    </row>
    <row r="996" spans="1:10" x14ac:dyDescent="0.2">
      <c r="A996" t="s">
        <v>311</v>
      </c>
      <c r="B996" s="1">
        <v>44581</v>
      </c>
      <c r="C996" t="str">
        <f t="shared" si="30"/>
        <v>Thursday</v>
      </c>
      <c r="D996" s="2">
        <v>1.5277777777777777E-2</v>
      </c>
      <c r="E996" t="str">
        <f t="shared" si="31"/>
        <v>afternoon to evening</v>
      </c>
      <c r="F996" s="7">
        <v>27</v>
      </c>
      <c r="G996" s="7">
        <f>VLOOKUP(Table2[[#This Row],[product_id]],Table3[#All],2,FALSE)</f>
        <v>15</v>
      </c>
      <c r="H996" s="7" t="b">
        <f>IF(Table2[[#This Row],[cost]]&gt;Table2[[#This Row],[revenue]],TRUE,FALSE)</f>
        <v>0</v>
      </c>
      <c r="I996" t="str">
        <f>VLOOKUP(Table2[[#This Row],[product_id]],Table3[#All],3,FALSE)</f>
        <v>Ralph Lauren</v>
      </c>
      <c r="J996" t="str">
        <f>VLOOKUP(Table2[[#This Row],[product_id]],Table3[#All],5,FALSE)</f>
        <v>Savannah GA</v>
      </c>
    </row>
    <row r="997" spans="1:10" x14ac:dyDescent="0.2">
      <c r="A997" t="s">
        <v>311</v>
      </c>
      <c r="B997" s="1">
        <v>44792</v>
      </c>
      <c r="C997" t="str">
        <f t="shared" si="30"/>
        <v>Friday</v>
      </c>
      <c r="D997" s="2">
        <v>0.6381944444444444</v>
      </c>
      <c r="E997" t="str">
        <f t="shared" si="31"/>
        <v>midnight to dawn</v>
      </c>
      <c r="F997" s="7">
        <v>27</v>
      </c>
      <c r="G997" s="7">
        <f>VLOOKUP(Table2[[#This Row],[product_id]],Table3[#All],2,FALSE)</f>
        <v>15</v>
      </c>
      <c r="H997" s="7" t="b">
        <f>IF(Table2[[#This Row],[cost]]&gt;Table2[[#This Row],[revenue]],TRUE,FALSE)</f>
        <v>0</v>
      </c>
      <c r="I997" t="str">
        <f>VLOOKUP(Table2[[#This Row],[product_id]],Table3[#All],3,FALSE)</f>
        <v>Ralph Lauren</v>
      </c>
      <c r="J997" t="str">
        <f>VLOOKUP(Table2[[#This Row],[product_id]],Table3[#All],5,FALSE)</f>
        <v>Savannah GA</v>
      </c>
    </row>
    <row r="998" spans="1:10" x14ac:dyDescent="0.2">
      <c r="A998" t="s">
        <v>311</v>
      </c>
      <c r="B998" s="1">
        <v>44521</v>
      </c>
      <c r="C998" t="str">
        <f t="shared" si="30"/>
        <v>Sunday</v>
      </c>
      <c r="D998" s="2">
        <v>1.4583333333333332E-2</v>
      </c>
      <c r="E998" t="str">
        <f t="shared" si="31"/>
        <v>midnight to dawn</v>
      </c>
      <c r="F998" s="7">
        <v>27</v>
      </c>
      <c r="G998" s="7">
        <f>VLOOKUP(Table2[[#This Row],[product_id]],Table3[#All],2,FALSE)</f>
        <v>15</v>
      </c>
      <c r="H998" s="7" t="b">
        <f>IF(Table2[[#This Row],[cost]]&gt;Table2[[#This Row],[revenue]],TRUE,FALSE)</f>
        <v>0</v>
      </c>
      <c r="I998" t="str">
        <f>VLOOKUP(Table2[[#This Row],[product_id]],Table3[#All],3,FALSE)</f>
        <v>Ralph Lauren</v>
      </c>
      <c r="J998" t="str">
        <f>VLOOKUP(Table2[[#This Row],[product_id]],Table3[#All],5,FALSE)</f>
        <v>Savannah GA</v>
      </c>
    </row>
    <row r="999" spans="1:10" x14ac:dyDescent="0.2">
      <c r="A999" t="s">
        <v>311</v>
      </c>
      <c r="B999" s="1">
        <v>44550</v>
      </c>
      <c r="C999" t="str">
        <f t="shared" si="30"/>
        <v>Monday</v>
      </c>
      <c r="D999" s="2">
        <v>8.6111111111111124E-2</v>
      </c>
      <c r="E999" t="str">
        <f t="shared" si="31"/>
        <v>morning to noon</v>
      </c>
      <c r="F999" s="7">
        <v>27</v>
      </c>
      <c r="G999" s="7">
        <f>VLOOKUP(Table2[[#This Row],[product_id]],Table3[#All],2,FALSE)</f>
        <v>15</v>
      </c>
      <c r="H999" s="7" t="b">
        <f>IF(Table2[[#This Row],[cost]]&gt;Table2[[#This Row],[revenue]],TRUE,FALSE)</f>
        <v>0</v>
      </c>
      <c r="I999" t="str">
        <f>VLOOKUP(Table2[[#This Row],[product_id]],Table3[#All],3,FALSE)</f>
        <v>Ralph Lauren</v>
      </c>
      <c r="J999" t="str">
        <f>VLOOKUP(Table2[[#This Row],[product_id]],Table3[#All],5,FALSE)</f>
        <v>Savannah GA</v>
      </c>
    </row>
    <row r="1000" spans="1:10" x14ac:dyDescent="0.2">
      <c r="A1000" t="s">
        <v>312</v>
      </c>
      <c r="B1000" s="1">
        <v>44370</v>
      </c>
      <c r="C1000" t="str">
        <f t="shared" si="30"/>
        <v>Wednesday</v>
      </c>
      <c r="D1000" s="2">
        <v>0.32013888888888892</v>
      </c>
      <c r="E1000" t="str">
        <f t="shared" si="31"/>
        <v>afternoon to evening</v>
      </c>
      <c r="F1000" s="7">
        <v>45</v>
      </c>
      <c r="G1000" s="7">
        <f>VLOOKUP(Table2[[#This Row],[product_id]],Table3[#All],2,FALSE)</f>
        <v>47</v>
      </c>
      <c r="H1000" s="7" t="b">
        <f>IF(Table2[[#This Row],[cost]]&gt;Table2[[#This Row],[revenue]],TRUE,FALSE)</f>
        <v>1</v>
      </c>
      <c r="I1000" t="str">
        <f>VLOOKUP(Table2[[#This Row],[product_id]],Table3[#All],3,FALSE)</f>
        <v>Hollywood Star Fashion</v>
      </c>
      <c r="J1000" t="str">
        <f>VLOOKUP(Table2[[#This Row],[product_id]],Table3[#All],5,FALSE)</f>
        <v>Houston TX</v>
      </c>
    </row>
    <row r="1001" spans="1:10" x14ac:dyDescent="0.2">
      <c r="A1001" t="s">
        <v>312</v>
      </c>
      <c r="B1001" s="1">
        <v>44026</v>
      </c>
      <c r="C1001" t="str">
        <f t="shared" si="30"/>
        <v>Tuesday</v>
      </c>
      <c r="D1001" s="2">
        <v>0.58402777777777781</v>
      </c>
      <c r="E1001" t="str">
        <f t="shared" si="31"/>
        <v>midnight to dawn</v>
      </c>
      <c r="F1001" s="7">
        <v>45</v>
      </c>
      <c r="G1001" s="7">
        <f>VLOOKUP(Table2[[#This Row],[product_id]],Table3[#All],2,FALSE)</f>
        <v>47</v>
      </c>
      <c r="H1001" s="7" t="b">
        <f>IF(Table2[[#This Row],[cost]]&gt;Table2[[#This Row],[revenue]],TRUE,FALSE)</f>
        <v>1</v>
      </c>
      <c r="I1001" t="str">
        <f>VLOOKUP(Table2[[#This Row],[product_id]],Table3[#All],3,FALSE)</f>
        <v>Hollywood Star Fashion</v>
      </c>
      <c r="J1001" t="str">
        <f>VLOOKUP(Table2[[#This Row],[product_id]],Table3[#All],5,FALSE)</f>
        <v>Houston TX</v>
      </c>
    </row>
    <row r="1002" spans="1:10" x14ac:dyDescent="0.2">
      <c r="A1002" t="s">
        <v>312</v>
      </c>
      <c r="B1002" s="1">
        <v>44260</v>
      </c>
      <c r="C1002" t="str">
        <f t="shared" si="30"/>
        <v>Friday</v>
      </c>
      <c r="D1002" s="2">
        <v>0.17291666666666669</v>
      </c>
      <c r="E1002" t="str">
        <f t="shared" si="31"/>
        <v>morning to noon</v>
      </c>
      <c r="F1002" s="7">
        <v>45</v>
      </c>
      <c r="G1002" s="7">
        <f>VLOOKUP(Table2[[#This Row],[product_id]],Table3[#All],2,FALSE)</f>
        <v>47</v>
      </c>
      <c r="H1002" s="7" t="b">
        <f>IF(Table2[[#This Row],[cost]]&gt;Table2[[#This Row],[revenue]],TRUE,FALSE)</f>
        <v>1</v>
      </c>
      <c r="I1002" t="str">
        <f>VLOOKUP(Table2[[#This Row],[product_id]],Table3[#All],3,FALSE)</f>
        <v>Hollywood Star Fashion</v>
      </c>
      <c r="J1002" t="str">
        <f>VLOOKUP(Table2[[#This Row],[product_id]],Table3[#All],5,FALSE)</f>
        <v>Houston TX</v>
      </c>
    </row>
    <row r="1003" spans="1:10" x14ac:dyDescent="0.2">
      <c r="A1003" t="s">
        <v>312</v>
      </c>
      <c r="B1003" s="1">
        <v>44011</v>
      </c>
      <c r="C1003" t="str">
        <f t="shared" si="30"/>
        <v>Monday</v>
      </c>
      <c r="D1003" s="2">
        <v>0.37291666666666662</v>
      </c>
      <c r="E1003" t="str">
        <f t="shared" si="31"/>
        <v>morning to noon</v>
      </c>
      <c r="F1003" s="7">
        <v>45</v>
      </c>
      <c r="G1003" s="7">
        <f>VLOOKUP(Table2[[#This Row],[product_id]],Table3[#All],2,FALSE)</f>
        <v>47</v>
      </c>
      <c r="H1003" s="7" t="b">
        <f>IF(Table2[[#This Row],[cost]]&gt;Table2[[#This Row],[revenue]],TRUE,FALSE)</f>
        <v>1</v>
      </c>
      <c r="I1003" t="str">
        <f>VLOOKUP(Table2[[#This Row],[product_id]],Table3[#All],3,FALSE)</f>
        <v>Hollywood Star Fashion</v>
      </c>
      <c r="J1003" t="str">
        <f>VLOOKUP(Table2[[#This Row],[product_id]],Table3[#All],5,FALSE)</f>
        <v>Houston TX</v>
      </c>
    </row>
    <row r="1004" spans="1:10" x14ac:dyDescent="0.2">
      <c r="A1004" t="s">
        <v>312</v>
      </c>
      <c r="B1004" s="1">
        <v>44918</v>
      </c>
      <c r="C1004" t="str">
        <f t="shared" si="30"/>
        <v>Friday</v>
      </c>
      <c r="D1004" s="2">
        <v>0.26250000000000001</v>
      </c>
      <c r="E1004" t="str">
        <f t="shared" si="31"/>
        <v>afternoon to evening</v>
      </c>
      <c r="F1004" s="7">
        <v>45</v>
      </c>
      <c r="G1004" s="7">
        <f>VLOOKUP(Table2[[#This Row],[product_id]],Table3[#All],2,FALSE)</f>
        <v>47</v>
      </c>
      <c r="H1004" s="7" t="b">
        <f>IF(Table2[[#This Row],[cost]]&gt;Table2[[#This Row],[revenue]],TRUE,FALSE)</f>
        <v>1</v>
      </c>
      <c r="I1004" t="str">
        <f>VLOOKUP(Table2[[#This Row],[product_id]],Table3[#All],3,FALSE)</f>
        <v>Hollywood Star Fashion</v>
      </c>
      <c r="J1004" t="str">
        <f>VLOOKUP(Table2[[#This Row],[product_id]],Table3[#All],5,FALSE)</f>
        <v>Houston TX</v>
      </c>
    </row>
    <row r="1005" spans="1:10" x14ac:dyDescent="0.2">
      <c r="A1005" t="s">
        <v>313</v>
      </c>
      <c r="B1005" s="1">
        <v>44638</v>
      </c>
      <c r="C1005" t="str">
        <f t="shared" si="30"/>
        <v>Friday</v>
      </c>
      <c r="D1005" s="2">
        <v>0.66319444444444442</v>
      </c>
      <c r="E1005" t="str">
        <f t="shared" si="31"/>
        <v>afternoon to evening</v>
      </c>
      <c r="F1005" s="7">
        <v>28</v>
      </c>
      <c r="G1005" s="7">
        <f>VLOOKUP(Table2[[#This Row],[product_id]],Table3[#All],2,FALSE)</f>
        <v>17</v>
      </c>
      <c r="H1005" s="7" t="b">
        <f>IF(Table2[[#This Row],[cost]]&gt;Table2[[#This Row],[revenue]],TRUE,FALSE)</f>
        <v>0</v>
      </c>
      <c r="I1005" t="str">
        <f>VLOOKUP(Table2[[#This Row],[product_id]],Table3[#All],3,FALSE)</f>
        <v>Patty</v>
      </c>
      <c r="J1005" t="str">
        <f>VLOOKUP(Table2[[#This Row],[product_id]],Table3[#All],5,FALSE)</f>
        <v>Memphis TN</v>
      </c>
    </row>
    <row r="1006" spans="1:10" x14ac:dyDescent="0.2">
      <c r="A1006" t="s">
        <v>313</v>
      </c>
      <c r="B1006" s="1">
        <v>45101</v>
      </c>
      <c r="C1006" t="str">
        <f t="shared" si="30"/>
        <v>Saturday</v>
      </c>
      <c r="D1006" s="2">
        <v>0.56597222222222221</v>
      </c>
      <c r="E1006" t="str">
        <f t="shared" si="31"/>
        <v>morning to noon</v>
      </c>
      <c r="F1006" s="7">
        <v>28</v>
      </c>
      <c r="G1006" s="7">
        <f>VLOOKUP(Table2[[#This Row],[product_id]],Table3[#All],2,FALSE)</f>
        <v>17</v>
      </c>
      <c r="H1006" s="7" t="b">
        <f>IF(Table2[[#This Row],[cost]]&gt;Table2[[#This Row],[revenue]],TRUE,FALSE)</f>
        <v>0</v>
      </c>
      <c r="I1006" t="str">
        <f>VLOOKUP(Table2[[#This Row],[product_id]],Table3[#All],3,FALSE)</f>
        <v>Patty</v>
      </c>
      <c r="J1006" t="str">
        <f>VLOOKUP(Table2[[#This Row],[product_id]],Table3[#All],5,FALSE)</f>
        <v>Memphis TN</v>
      </c>
    </row>
    <row r="1007" spans="1:10" x14ac:dyDescent="0.2">
      <c r="A1007" t="s">
        <v>313</v>
      </c>
      <c r="B1007" s="1">
        <v>45080</v>
      </c>
      <c r="C1007" t="str">
        <f t="shared" si="30"/>
        <v>Saturday</v>
      </c>
      <c r="D1007" s="2">
        <v>0.36249999999999999</v>
      </c>
      <c r="E1007" t="str">
        <f t="shared" si="31"/>
        <v>midnight to dawn</v>
      </c>
      <c r="F1007" s="7">
        <v>28</v>
      </c>
      <c r="G1007" s="7">
        <f>VLOOKUP(Table2[[#This Row],[product_id]],Table3[#All],2,FALSE)</f>
        <v>17</v>
      </c>
      <c r="H1007" s="7" t="b">
        <f>IF(Table2[[#This Row],[cost]]&gt;Table2[[#This Row],[revenue]],TRUE,FALSE)</f>
        <v>0</v>
      </c>
      <c r="I1007" t="str">
        <f>VLOOKUP(Table2[[#This Row],[product_id]],Table3[#All],3,FALSE)</f>
        <v>Patty</v>
      </c>
      <c r="J1007" t="str">
        <f>VLOOKUP(Table2[[#This Row],[product_id]],Table3[#All],5,FALSE)</f>
        <v>Memphis TN</v>
      </c>
    </row>
    <row r="1008" spans="1:10" x14ac:dyDescent="0.2">
      <c r="A1008" t="s">
        <v>313</v>
      </c>
      <c r="B1008" s="1">
        <v>43794</v>
      </c>
      <c r="C1008" t="str">
        <f t="shared" si="30"/>
        <v>Monday</v>
      </c>
      <c r="D1008" s="2">
        <v>0.11597222222222221</v>
      </c>
      <c r="E1008" t="str">
        <f t="shared" si="31"/>
        <v>afternoon to evening</v>
      </c>
      <c r="F1008" s="7">
        <v>28</v>
      </c>
      <c r="G1008" s="7">
        <f>VLOOKUP(Table2[[#This Row],[product_id]],Table3[#All],2,FALSE)</f>
        <v>17</v>
      </c>
      <c r="H1008" s="7" t="b">
        <f>IF(Table2[[#This Row],[cost]]&gt;Table2[[#This Row],[revenue]],TRUE,FALSE)</f>
        <v>0</v>
      </c>
      <c r="I1008" t="str">
        <f>VLOOKUP(Table2[[#This Row],[product_id]],Table3[#All],3,FALSE)</f>
        <v>Patty</v>
      </c>
      <c r="J1008" t="str">
        <f>VLOOKUP(Table2[[#This Row],[product_id]],Table3[#All],5,FALSE)</f>
        <v>Memphis TN</v>
      </c>
    </row>
    <row r="1009" spans="1:10" x14ac:dyDescent="0.2">
      <c r="A1009" t="s">
        <v>313</v>
      </c>
      <c r="B1009" s="1">
        <v>45070</v>
      </c>
      <c r="C1009" t="str">
        <f t="shared" si="30"/>
        <v>Wednesday</v>
      </c>
      <c r="D1009" s="2">
        <v>0.64583333333333337</v>
      </c>
      <c r="E1009" t="str">
        <f t="shared" si="31"/>
        <v>midnight to dawn</v>
      </c>
      <c r="F1009" s="7">
        <v>28</v>
      </c>
      <c r="G1009" s="7">
        <f>VLOOKUP(Table2[[#This Row],[product_id]],Table3[#All],2,FALSE)</f>
        <v>17</v>
      </c>
      <c r="H1009" s="7" t="b">
        <f>IF(Table2[[#This Row],[cost]]&gt;Table2[[#This Row],[revenue]],TRUE,FALSE)</f>
        <v>0</v>
      </c>
      <c r="I1009" t="str">
        <f>VLOOKUP(Table2[[#This Row],[product_id]],Table3[#All],3,FALSE)</f>
        <v>Patty</v>
      </c>
      <c r="J1009" t="str">
        <f>VLOOKUP(Table2[[#This Row],[product_id]],Table3[#All],5,FALSE)</f>
        <v>Memphis TN</v>
      </c>
    </row>
    <row r="1010" spans="1:10" x14ac:dyDescent="0.2">
      <c r="A1010" t="s">
        <v>313</v>
      </c>
      <c r="B1010" s="1">
        <v>45045</v>
      </c>
      <c r="C1010" t="str">
        <f t="shared" si="30"/>
        <v>Saturday</v>
      </c>
      <c r="D1010" s="2">
        <v>1.5277777777777777E-2</v>
      </c>
      <c r="E1010" t="str">
        <f t="shared" si="31"/>
        <v>morning to noon</v>
      </c>
      <c r="F1010" s="7">
        <v>28</v>
      </c>
      <c r="G1010" s="7">
        <f>VLOOKUP(Table2[[#This Row],[product_id]],Table3[#All],2,FALSE)</f>
        <v>17</v>
      </c>
      <c r="H1010" s="7" t="b">
        <f>IF(Table2[[#This Row],[cost]]&gt;Table2[[#This Row],[revenue]],TRUE,FALSE)</f>
        <v>0</v>
      </c>
      <c r="I1010" t="str">
        <f>VLOOKUP(Table2[[#This Row],[product_id]],Table3[#All],3,FALSE)</f>
        <v>Patty</v>
      </c>
      <c r="J1010" t="str">
        <f>VLOOKUP(Table2[[#This Row],[product_id]],Table3[#All],5,FALSE)</f>
        <v>Memphis TN</v>
      </c>
    </row>
    <row r="1011" spans="1:10" x14ac:dyDescent="0.2">
      <c r="A1011" t="s">
        <v>314</v>
      </c>
      <c r="B1011" s="1">
        <v>44531</v>
      </c>
      <c r="C1011" t="str">
        <f t="shared" si="30"/>
        <v>Wednesday</v>
      </c>
      <c r="D1011" s="2">
        <v>0.48541666666666666</v>
      </c>
      <c r="E1011" t="str">
        <f t="shared" si="31"/>
        <v>afternoon to evening</v>
      </c>
      <c r="F1011" s="7">
        <v>29</v>
      </c>
      <c r="G1011" s="7">
        <f>VLOOKUP(Table2[[#This Row],[product_id]],Table3[#All],2,FALSE)</f>
        <v>15</v>
      </c>
      <c r="H1011" s="7" t="b">
        <f>IF(Table2[[#This Row],[cost]]&gt;Table2[[#This Row],[revenue]],TRUE,FALSE)</f>
        <v>0</v>
      </c>
      <c r="I1011" t="str">
        <f>VLOOKUP(Table2[[#This Row],[product_id]],Table3[#All],3,FALSE)</f>
        <v>Chestnut Hill</v>
      </c>
      <c r="J1011" t="str">
        <f>VLOOKUP(Table2[[#This Row],[product_id]],Table3[#All],5,FALSE)</f>
        <v>Philadelphia PA</v>
      </c>
    </row>
    <row r="1012" spans="1:10" x14ac:dyDescent="0.2">
      <c r="A1012" t="s">
        <v>314</v>
      </c>
      <c r="B1012" s="1">
        <v>44767</v>
      </c>
      <c r="C1012" t="str">
        <f t="shared" si="30"/>
        <v>Monday</v>
      </c>
      <c r="D1012" s="2">
        <v>0.65555555555555556</v>
      </c>
      <c r="E1012" t="str">
        <f t="shared" si="31"/>
        <v>morning to noon</v>
      </c>
      <c r="F1012" s="7">
        <v>29</v>
      </c>
      <c r="G1012" s="7">
        <f>VLOOKUP(Table2[[#This Row],[product_id]],Table3[#All],2,FALSE)</f>
        <v>15</v>
      </c>
      <c r="H1012" s="7" t="b">
        <f>IF(Table2[[#This Row],[cost]]&gt;Table2[[#This Row],[revenue]],TRUE,FALSE)</f>
        <v>0</v>
      </c>
      <c r="I1012" t="str">
        <f>VLOOKUP(Table2[[#This Row],[product_id]],Table3[#All],3,FALSE)</f>
        <v>Chestnut Hill</v>
      </c>
      <c r="J1012" t="str">
        <f>VLOOKUP(Table2[[#This Row],[product_id]],Table3[#All],5,FALSE)</f>
        <v>Philadelphia PA</v>
      </c>
    </row>
    <row r="1013" spans="1:10" x14ac:dyDescent="0.2">
      <c r="A1013" t="s">
        <v>314</v>
      </c>
      <c r="B1013" s="1">
        <v>44953</v>
      </c>
      <c r="C1013" t="str">
        <f t="shared" si="30"/>
        <v>Friday</v>
      </c>
      <c r="D1013" s="2">
        <v>0.41597222222222219</v>
      </c>
      <c r="E1013" t="str">
        <f t="shared" si="31"/>
        <v>midnight to dawn</v>
      </c>
      <c r="F1013" s="7">
        <v>29</v>
      </c>
      <c r="G1013" s="7">
        <f>VLOOKUP(Table2[[#This Row],[product_id]],Table3[#All],2,FALSE)</f>
        <v>15</v>
      </c>
      <c r="H1013" s="7" t="b">
        <f>IF(Table2[[#This Row],[cost]]&gt;Table2[[#This Row],[revenue]],TRUE,FALSE)</f>
        <v>0</v>
      </c>
      <c r="I1013" t="str">
        <f>VLOOKUP(Table2[[#This Row],[product_id]],Table3[#All],3,FALSE)</f>
        <v>Chestnut Hill</v>
      </c>
      <c r="J1013" t="str">
        <f>VLOOKUP(Table2[[#This Row],[product_id]],Table3[#All],5,FALSE)</f>
        <v>Philadelphia PA</v>
      </c>
    </row>
    <row r="1014" spans="1:10" x14ac:dyDescent="0.2">
      <c r="A1014" t="s">
        <v>314</v>
      </c>
      <c r="B1014" s="1">
        <v>44839</v>
      </c>
      <c r="C1014" t="str">
        <f t="shared" si="30"/>
        <v>Wednesday</v>
      </c>
      <c r="D1014" s="2">
        <v>0.1423611111111111</v>
      </c>
      <c r="E1014" t="str">
        <f t="shared" si="31"/>
        <v>midnight to dawn</v>
      </c>
      <c r="F1014" s="7">
        <v>29</v>
      </c>
      <c r="G1014" s="7">
        <f>VLOOKUP(Table2[[#This Row],[product_id]],Table3[#All],2,FALSE)</f>
        <v>15</v>
      </c>
      <c r="H1014" s="7" t="b">
        <f>IF(Table2[[#This Row],[cost]]&gt;Table2[[#This Row],[revenue]],TRUE,FALSE)</f>
        <v>0</v>
      </c>
      <c r="I1014" t="str">
        <f>VLOOKUP(Table2[[#This Row],[product_id]],Table3[#All],3,FALSE)</f>
        <v>Chestnut Hill</v>
      </c>
      <c r="J1014" t="str">
        <f>VLOOKUP(Table2[[#This Row],[product_id]],Table3[#All],5,FALSE)</f>
        <v>Philadelphia PA</v>
      </c>
    </row>
    <row r="1015" spans="1:10" x14ac:dyDescent="0.2">
      <c r="A1015" t="s">
        <v>314</v>
      </c>
      <c r="B1015" s="1">
        <v>43759</v>
      </c>
      <c r="C1015" t="str">
        <f t="shared" si="30"/>
        <v>Monday</v>
      </c>
      <c r="D1015" s="2">
        <v>8.0555555555555561E-2</v>
      </c>
      <c r="E1015" t="str">
        <f t="shared" si="31"/>
        <v>midnight to dawn</v>
      </c>
      <c r="F1015" s="7">
        <v>29</v>
      </c>
      <c r="G1015" s="7">
        <f>VLOOKUP(Table2[[#This Row],[product_id]],Table3[#All],2,FALSE)</f>
        <v>15</v>
      </c>
      <c r="H1015" s="7" t="b">
        <f>IF(Table2[[#This Row],[cost]]&gt;Table2[[#This Row],[revenue]],TRUE,FALSE)</f>
        <v>0</v>
      </c>
      <c r="I1015" t="str">
        <f>VLOOKUP(Table2[[#This Row],[product_id]],Table3[#All],3,FALSE)</f>
        <v>Chestnut Hill</v>
      </c>
      <c r="J1015" t="str">
        <f>VLOOKUP(Table2[[#This Row],[product_id]],Table3[#All],5,FALSE)</f>
        <v>Philadelphia PA</v>
      </c>
    </row>
    <row r="1016" spans="1:10" x14ac:dyDescent="0.2">
      <c r="A1016" t="s">
        <v>315</v>
      </c>
      <c r="B1016" s="1">
        <v>44793</v>
      </c>
      <c r="C1016" t="str">
        <f t="shared" si="30"/>
        <v>Saturday</v>
      </c>
      <c r="D1016" s="2">
        <v>0.10833333333333334</v>
      </c>
      <c r="E1016" t="str">
        <f t="shared" si="31"/>
        <v>morning to noon</v>
      </c>
      <c r="F1016" s="7">
        <v>24</v>
      </c>
      <c r="G1016" s="7">
        <f>VLOOKUP(Table2[[#This Row],[product_id]],Table3[#All],2,FALSE)</f>
        <v>14</v>
      </c>
      <c r="H1016" s="7" t="b">
        <f>IF(Table2[[#This Row],[cost]]&gt;Table2[[#This Row],[revenue]],TRUE,FALSE)</f>
        <v>0</v>
      </c>
      <c r="I1016" t="str">
        <f>VLOOKUP(Table2[[#This Row],[product_id]],Table3[#All],3,FALSE)</f>
        <v>Woman Within</v>
      </c>
      <c r="J1016" t="str">
        <f>VLOOKUP(Table2[[#This Row],[product_id]],Table3[#All],5,FALSE)</f>
        <v>New Orleans LA</v>
      </c>
    </row>
    <row r="1017" spans="1:10" x14ac:dyDescent="0.2">
      <c r="A1017" t="s">
        <v>316</v>
      </c>
      <c r="B1017" s="1">
        <v>44103</v>
      </c>
      <c r="C1017" t="str">
        <f t="shared" si="30"/>
        <v>Tuesday</v>
      </c>
      <c r="D1017" s="2">
        <v>0.44513888888888892</v>
      </c>
      <c r="E1017" t="str">
        <f t="shared" si="31"/>
        <v>midnight to dawn</v>
      </c>
      <c r="F1017" s="7">
        <v>11</v>
      </c>
      <c r="G1017" s="7">
        <f>VLOOKUP(Table2[[#This Row],[product_id]],Table3[#All],2,FALSE)</f>
        <v>60</v>
      </c>
      <c r="H1017" s="7" t="b">
        <f>IF(Table2[[#This Row],[cost]]&gt;Table2[[#This Row],[revenue]],TRUE,FALSE)</f>
        <v>1</v>
      </c>
      <c r="I1017" t="str">
        <f>VLOOKUP(Table2[[#This Row],[product_id]],Table3[#All],3,FALSE)</f>
        <v>Allegra K</v>
      </c>
      <c r="J1017" t="str">
        <f>VLOOKUP(Table2[[#This Row],[product_id]],Table3[#All],5,FALSE)</f>
        <v>Charleston SC</v>
      </c>
    </row>
    <row r="1018" spans="1:10" x14ac:dyDescent="0.2">
      <c r="A1018" t="s">
        <v>316</v>
      </c>
      <c r="B1018" s="1">
        <v>45110</v>
      </c>
      <c r="C1018" t="str">
        <f t="shared" si="30"/>
        <v>Monday</v>
      </c>
      <c r="D1018" s="2">
        <v>0.13680555555555554</v>
      </c>
      <c r="E1018" t="str">
        <f t="shared" si="31"/>
        <v>morning to noon</v>
      </c>
      <c r="F1018" s="7">
        <v>11</v>
      </c>
      <c r="G1018" s="7">
        <f>VLOOKUP(Table2[[#This Row],[product_id]],Table3[#All],2,FALSE)</f>
        <v>60</v>
      </c>
      <c r="H1018" s="7" t="b">
        <f>IF(Table2[[#This Row],[cost]]&gt;Table2[[#This Row],[revenue]],TRUE,FALSE)</f>
        <v>1</v>
      </c>
      <c r="I1018" t="str">
        <f>VLOOKUP(Table2[[#This Row],[product_id]],Table3[#All],3,FALSE)</f>
        <v>Allegra K</v>
      </c>
      <c r="J1018" t="str">
        <f>VLOOKUP(Table2[[#This Row],[product_id]],Table3[#All],5,FALSE)</f>
        <v>Charleston SC</v>
      </c>
    </row>
    <row r="1019" spans="1:10" x14ac:dyDescent="0.2">
      <c r="A1019" t="s">
        <v>316</v>
      </c>
      <c r="B1019" s="1">
        <v>45109</v>
      </c>
      <c r="C1019" t="str">
        <f t="shared" si="30"/>
        <v>Sunday</v>
      </c>
      <c r="D1019" s="2">
        <v>0.32847222222222222</v>
      </c>
      <c r="E1019" t="str">
        <f t="shared" si="31"/>
        <v>afternoon to evening</v>
      </c>
      <c r="F1019" s="7">
        <v>11</v>
      </c>
      <c r="G1019" s="7">
        <f>VLOOKUP(Table2[[#This Row],[product_id]],Table3[#All],2,FALSE)</f>
        <v>60</v>
      </c>
      <c r="H1019" s="7" t="b">
        <f>IF(Table2[[#This Row],[cost]]&gt;Table2[[#This Row],[revenue]],TRUE,FALSE)</f>
        <v>1</v>
      </c>
      <c r="I1019" t="str">
        <f>VLOOKUP(Table2[[#This Row],[product_id]],Table3[#All],3,FALSE)</f>
        <v>Allegra K</v>
      </c>
      <c r="J1019" t="str">
        <f>VLOOKUP(Table2[[#This Row],[product_id]],Table3[#All],5,FALSE)</f>
        <v>Charleston SC</v>
      </c>
    </row>
    <row r="1020" spans="1:10" x14ac:dyDescent="0.2">
      <c r="A1020" t="s">
        <v>316</v>
      </c>
      <c r="B1020" s="1">
        <v>44875</v>
      </c>
      <c r="C1020" t="str">
        <f t="shared" si="30"/>
        <v>Thursday</v>
      </c>
      <c r="D1020" s="2">
        <v>0.7006944444444444</v>
      </c>
      <c r="E1020" t="str">
        <f t="shared" si="31"/>
        <v>morning to noon</v>
      </c>
      <c r="F1020" s="7">
        <v>11</v>
      </c>
      <c r="G1020" s="7">
        <f>VLOOKUP(Table2[[#This Row],[product_id]],Table3[#All],2,FALSE)</f>
        <v>60</v>
      </c>
      <c r="H1020" s="7" t="b">
        <f>IF(Table2[[#This Row],[cost]]&gt;Table2[[#This Row],[revenue]],TRUE,FALSE)</f>
        <v>1</v>
      </c>
      <c r="I1020" t="str">
        <f>VLOOKUP(Table2[[#This Row],[product_id]],Table3[#All],3,FALSE)</f>
        <v>Allegra K</v>
      </c>
      <c r="J1020" t="str">
        <f>VLOOKUP(Table2[[#This Row],[product_id]],Table3[#All],5,FALSE)</f>
        <v>Charleston SC</v>
      </c>
    </row>
    <row r="1021" spans="1:10" x14ac:dyDescent="0.2">
      <c r="A1021" t="s">
        <v>316</v>
      </c>
      <c r="B1021" s="1">
        <v>44187</v>
      </c>
      <c r="C1021" t="str">
        <f t="shared" si="30"/>
        <v>Tuesday</v>
      </c>
      <c r="D1021" s="2">
        <v>0.49861111111111112</v>
      </c>
      <c r="E1021" t="str">
        <f t="shared" si="31"/>
        <v>morning to noon</v>
      </c>
      <c r="F1021" s="7">
        <v>11</v>
      </c>
      <c r="G1021" s="7">
        <f>VLOOKUP(Table2[[#This Row],[product_id]],Table3[#All],2,FALSE)</f>
        <v>60</v>
      </c>
      <c r="H1021" s="7" t="b">
        <f>IF(Table2[[#This Row],[cost]]&gt;Table2[[#This Row],[revenue]],TRUE,FALSE)</f>
        <v>1</v>
      </c>
      <c r="I1021" t="str">
        <f>VLOOKUP(Table2[[#This Row],[product_id]],Table3[#All],3,FALSE)</f>
        <v>Allegra K</v>
      </c>
      <c r="J1021" t="str">
        <f>VLOOKUP(Table2[[#This Row],[product_id]],Table3[#All],5,FALSE)</f>
        <v>Charleston SC</v>
      </c>
    </row>
    <row r="1022" spans="1:10" x14ac:dyDescent="0.2">
      <c r="A1022" t="s">
        <v>317</v>
      </c>
      <c r="B1022" s="1">
        <v>44999</v>
      </c>
      <c r="C1022" t="str">
        <f t="shared" si="30"/>
        <v>Tuesday</v>
      </c>
      <c r="D1022" s="2">
        <v>0.47916666666666669</v>
      </c>
      <c r="E1022" t="str">
        <f t="shared" si="31"/>
        <v>afternoon to evening</v>
      </c>
      <c r="F1022" s="7">
        <v>15</v>
      </c>
      <c r="G1022" s="7">
        <f>VLOOKUP(Table2[[#This Row],[product_id]],Table3[#All],2,FALSE)</f>
        <v>95</v>
      </c>
      <c r="H1022" s="7" t="b">
        <f>IF(Table2[[#This Row],[cost]]&gt;Table2[[#This Row],[revenue]],TRUE,FALSE)</f>
        <v>1</v>
      </c>
      <c r="I1022" t="str">
        <f>VLOOKUP(Table2[[#This Row],[product_id]],Table3[#All],3,FALSE)</f>
        <v>Devon &amp; Jones</v>
      </c>
      <c r="J1022" t="str">
        <f>VLOOKUP(Table2[[#This Row],[product_id]],Table3[#All],5,FALSE)</f>
        <v>Philadelphia PA</v>
      </c>
    </row>
    <row r="1023" spans="1:10" x14ac:dyDescent="0.2">
      <c r="A1023" t="s">
        <v>317</v>
      </c>
      <c r="B1023" s="1">
        <v>44079</v>
      </c>
      <c r="C1023" t="str">
        <f t="shared" si="30"/>
        <v>Saturday</v>
      </c>
      <c r="D1023" s="2">
        <v>0.57500000000000007</v>
      </c>
      <c r="E1023" t="str">
        <f t="shared" si="31"/>
        <v>midnight to dawn</v>
      </c>
      <c r="F1023" s="7">
        <v>15</v>
      </c>
      <c r="G1023" s="7">
        <f>VLOOKUP(Table2[[#This Row],[product_id]],Table3[#All],2,FALSE)</f>
        <v>95</v>
      </c>
      <c r="H1023" s="7" t="b">
        <f>IF(Table2[[#This Row],[cost]]&gt;Table2[[#This Row],[revenue]],TRUE,FALSE)</f>
        <v>1</v>
      </c>
      <c r="I1023" t="str">
        <f>VLOOKUP(Table2[[#This Row],[product_id]],Table3[#All],3,FALSE)</f>
        <v>Devon &amp; Jones</v>
      </c>
      <c r="J1023" t="str">
        <f>VLOOKUP(Table2[[#This Row],[product_id]],Table3[#All],5,FALSE)</f>
        <v>Philadelphia PA</v>
      </c>
    </row>
    <row r="1024" spans="1:10" x14ac:dyDescent="0.2">
      <c r="A1024" t="s">
        <v>318</v>
      </c>
      <c r="B1024" s="1">
        <v>44834</v>
      </c>
      <c r="C1024" t="str">
        <f t="shared" si="30"/>
        <v>Friday</v>
      </c>
      <c r="D1024" s="2">
        <v>3.2638888888888891E-2</v>
      </c>
      <c r="E1024" t="str">
        <f t="shared" si="31"/>
        <v>midnight to dawn</v>
      </c>
      <c r="F1024" s="7">
        <v>37</v>
      </c>
      <c r="G1024" s="7">
        <f>VLOOKUP(Table2[[#This Row],[product_id]],Table3[#All],2,FALSE)</f>
        <v>22</v>
      </c>
      <c r="H1024" s="7" t="b">
        <f>IF(Table2[[#This Row],[cost]]&gt;Table2[[#This Row],[revenue]],TRUE,FALSE)</f>
        <v>0</v>
      </c>
      <c r="I1024" t="str">
        <f>VLOOKUP(Table2[[#This Row],[product_id]],Table3[#All],3,FALSE)</f>
        <v>Patty</v>
      </c>
      <c r="J1024" t="str">
        <f>VLOOKUP(Table2[[#This Row],[product_id]],Table3[#All],5,FALSE)</f>
        <v>Memphis TN</v>
      </c>
    </row>
    <row r="1025" spans="1:10" x14ac:dyDescent="0.2">
      <c r="A1025" t="s">
        <v>318</v>
      </c>
      <c r="B1025" s="1">
        <v>45053</v>
      </c>
      <c r="C1025" t="str">
        <f t="shared" si="30"/>
        <v>Sunday</v>
      </c>
      <c r="D1025" s="2">
        <v>7.9861111111111105E-2</v>
      </c>
      <c r="E1025" t="str">
        <f t="shared" si="31"/>
        <v>night to midnight</v>
      </c>
      <c r="F1025" s="7">
        <v>37</v>
      </c>
      <c r="G1025" s="7">
        <f>VLOOKUP(Table2[[#This Row],[product_id]],Table3[#All],2,FALSE)</f>
        <v>22</v>
      </c>
      <c r="H1025" s="7" t="b">
        <f>IF(Table2[[#This Row],[cost]]&gt;Table2[[#This Row],[revenue]],TRUE,FALSE)</f>
        <v>0</v>
      </c>
      <c r="I1025" t="str">
        <f>VLOOKUP(Table2[[#This Row],[product_id]],Table3[#All],3,FALSE)</f>
        <v>Patty</v>
      </c>
      <c r="J1025" t="str">
        <f>VLOOKUP(Table2[[#This Row],[product_id]],Table3[#All],5,FALSE)</f>
        <v>Memphis TN</v>
      </c>
    </row>
    <row r="1026" spans="1:10" x14ac:dyDescent="0.2">
      <c r="A1026" t="s">
        <v>319</v>
      </c>
      <c r="B1026" s="1">
        <v>44704</v>
      </c>
      <c r="C1026" t="str">
        <f t="shared" si="30"/>
        <v>Monday</v>
      </c>
      <c r="D1026" s="2">
        <v>0.95347222222222217</v>
      </c>
      <c r="E1026" t="str">
        <f t="shared" si="31"/>
        <v>midnight to dawn</v>
      </c>
      <c r="F1026" s="7">
        <v>19</v>
      </c>
      <c r="G1026" s="7">
        <f>VLOOKUP(Table2[[#This Row],[product_id]],Table3[#All],2,FALSE)</f>
        <v>11</v>
      </c>
      <c r="H1026" s="7" t="b">
        <f>IF(Table2[[#This Row],[cost]]&gt;Table2[[#This Row],[revenue]],TRUE,FALSE)</f>
        <v>0</v>
      </c>
      <c r="I1026" t="str">
        <f>VLOOKUP(Table2[[#This Row],[product_id]],Table3[#All],3,FALSE)</f>
        <v>Southpole</v>
      </c>
      <c r="J1026" t="str">
        <f>VLOOKUP(Table2[[#This Row],[product_id]],Table3[#All],5,FALSE)</f>
        <v>Memphis TN</v>
      </c>
    </row>
    <row r="1027" spans="1:10" x14ac:dyDescent="0.2">
      <c r="A1027" t="s">
        <v>319</v>
      </c>
      <c r="B1027" s="1">
        <v>44682</v>
      </c>
      <c r="C1027" t="str">
        <f t="shared" ref="C1027:C1090" si="32">_xlfn.IFS(WEEKDAY(B1027,2)=1,"Monday",WEEKDAY(B1027,2)=2,"Tuesday",WEEKDAY(B1027,2)=3,"Wednesday",WEEKDAY(B1027,2)=4,"Thursday",WEEKDAY(B1027,2)=5,"Friday",WEEKDAY(B1027,2)=6,"Saturday",WEEKDAY(B1027,2)=7,"Sunday")</f>
        <v>Sunday</v>
      </c>
      <c r="D1027" s="2">
        <v>0.18888888888888888</v>
      </c>
      <c r="E1027" t="str">
        <f t="shared" ref="E1027:E1090" si="33">_xlfn.IFS(AND(D1028&gt;=VALUE("00:00"),D1028&lt;VALUE("6:00")),"midnight to dawn",AND(D1028&gt;=VALUE("6:00"),D1028&lt;VALUE("13:00")),"morning to noon",AND(D1028&gt;=VALUE("13:00"),D1028&lt;VALUE("20:00")),"afternoon to evening",AND(D1028&gt;=VALUE("20:00"),D1028&lt;VALUE("24:00")),"night to midnight")</f>
        <v>afternoon to evening</v>
      </c>
      <c r="F1027" s="7">
        <v>19</v>
      </c>
      <c r="G1027" s="7">
        <f>VLOOKUP(Table2[[#This Row],[product_id]],Table3[#All],2,FALSE)</f>
        <v>11</v>
      </c>
      <c r="H1027" s="7" t="b">
        <f>IF(Table2[[#This Row],[cost]]&gt;Table2[[#This Row],[revenue]],TRUE,FALSE)</f>
        <v>0</v>
      </c>
      <c r="I1027" t="str">
        <f>VLOOKUP(Table2[[#This Row],[product_id]],Table3[#All],3,FALSE)</f>
        <v>Southpole</v>
      </c>
      <c r="J1027" t="str">
        <f>VLOOKUP(Table2[[#This Row],[product_id]],Table3[#All],5,FALSE)</f>
        <v>Memphis TN</v>
      </c>
    </row>
    <row r="1028" spans="1:10" x14ac:dyDescent="0.2">
      <c r="A1028" t="s">
        <v>319</v>
      </c>
      <c r="B1028" s="1">
        <v>44261</v>
      </c>
      <c r="C1028" t="str">
        <f t="shared" si="32"/>
        <v>Saturday</v>
      </c>
      <c r="D1028" s="2">
        <v>0.67083333333333339</v>
      </c>
      <c r="E1028" t="str">
        <f t="shared" si="33"/>
        <v>afternoon to evening</v>
      </c>
      <c r="F1028" s="7">
        <v>19</v>
      </c>
      <c r="G1028" s="7">
        <f>VLOOKUP(Table2[[#This Row],[product_id]],Table3[#All],2,FALSE)</f>
        <v>11</v>
      </c>
      <c r="H1028" s="7" t="b">
        <f>IF(Table2[[#This Row],[cost]]&gt;Table2[[#This Row],[revenue]],TRUE,FALSE)</f>
        <v>0</v>
      </c>
      <c r="I1028" t="str">
        <f>VLOOKUP(Table2[[#This Row],[product_id]],Table3[#All],3,FALSE)</f>
        <v>Southpole</v>
      </c>
      <c r="J1028" t="str">
        <f>VLOOKUP(Table2[[#This Row],[product_id]],Table3[#All],5,FALSE)</f>
        <v>Memphis TN</v>
      </c>
    </row>
    <row r="1029" spans="1:10" x14ac:dyDescent="0.2">
      <c r="A1029" t="s">
        <v>319</v>
      </c>
      <c r="B1029" s="1">
        <v>44771</v>
      </c>
      <c r="C1029" t="str">
        <f t="shared" si="32"/>
        <v>Friday</v>
      </c>
      <c r="D1029" s="2">
        <v>0.60625000000000007</v>
      </c>
      <c r="E1029" t="str">
        <f t="shared" si="33"/>
        <v>midnight to dawn</v>
      </c>
      <c r="F1029" s="7">
        <v>19</v>
      </c>
      <c r="G1029" s="7">
        <f>VLOOKUP(Table2[[#This Row],[product_id]],Table3[#All],2,FALSE)</f>
        <v>11</v>
      </c>
      <c r="H1029" s="7" t="b">
        <f>IF(Table2[[#This Row],[cost]]&gt;Table2[[#This Row],[revenue]],TRUE,FALSE)</f>
        <v>0</v>
      </c>
      <c r="I1029" t="str">
        <f>VLOOKUP(Table2[[#This Row],[product_id]],Table3[#All],3,FALSE)</f>
        <v>Southpole</v>
      </c>
      <c r="J1029" t="str">
        <f>VLOOKUP(Table2[[#This Row],[product_id]],Table3[#All],5,FALSE)</f>
        <v>Memphis TN</v>
      </c>
    </row>
    <row r="1030" spans="1:10" x14ac:dyDescent="0.2">
      <c r="A1030" t="s">
        <v>319</v>
      </c>
      <c r="B1030" s="1">
        <v>44965</v>
      </c>
      <c r="C1030" t="str">
        <f t="shared" si="32"/>
        <v>Wednesday</v>
      </c>
      <c r="D1030" s="2">
        <v>7.0833333333333331E-2</v>
      </c>
      <c r="E1030" t="str">
        <f t="shared" si="33"/>
        <v>afternoon to evening</v>
      </c>
      <c r="F1030" s="7">
        <v>19</v>
      </c>
      <c r="G1030" s="7">
        <f>VLOOKUP(Table2[[#This Row],[product_id]],Table3[#All],2,FALSE)</f>
        <v>11</v>
      </c>
      <c r="H1030" s="7" t="b">
        <f>IF(Table2[[#This Row],[cost]]&gt;Table2[[#This Row],[revenue]],TRUE,FALSE)</f>
        <v>0</v>
      </c>
      <c r="I1030" t="str">
        <f>VLOOKUP(Table2[[#This Row],[product_id]],Table3[#All],3,FALSE)</f>
        <v>Southpole</v>
      </c>
      <c r="J1030" t="str">
        <f>VLOOKUP(Table2[[#This Row],[product_id]],Table3[#All],5,FALSE)</f>
        <v>Memphis TN</v>
      </c>
    </row>
    <row r="1031" spans="1:10" x14ac:dyDescent="0.2">
      <c r="A1031" t="s">
        <v>319</v>
      </c>
      <c r="B1031" s="1">
        <v>45108</v>
      </c>
      <c r="C1031" t="str">
        <f t="shared" si="32"/>
        <v>Saturday</v>
      </c>
      <c r="D1031" s="2">
        <v>0.64027777777777783</v>
      </c>
      <c r="E1031" t="str">
        <f t="shared" si="33"/>
        <v>morning to noon</v>
      </c>
      <c r="F1031" s="7">
        <v>19</v>
      </c>
      <c r="G1031" s="7">
        <f>VLOOKUP(Table2[[#This Row],[product_id]],Table3[#All],2,FALSE)</f>
        <v>11</v>
      </c>
      <c r="H1031" s="7" t="b">
        <f>IF(Table2[[#This Row],[cost]]&gt;Table2[[#This Row],[revenue]],TRUE,FALSE)</f>
        <v>0</v>
      </c>
      <c r="I1031" t="str">
        <f>VLOOKUP(Table2[[#This Row],[product_id]],Table3[#All],3,FALSE)</f>
        <v>Southpole</v>
      </c>
      <c r="J1031" t="str">
        <f>VLOOKUP(Table2[[#This Row],[product_id]],Table3[#All],5,FALSE)</f>
        <v>Memphis TN</v>
      </c>
    </row>
    <row r="1032" spans="1:10" x14ac:dyDescent="0.2">
      <c r="A1032" t="s">
        <v>320</v>
      </c>
      <c r="B1032" s="1">
        <v>45066</v>
      </c>
      <c r="C1032" t="str">
        <f t="shared" si="32"/>
        <v>Saturday</v>
      </c>
      <c r="D1032" s="2">
        <v>0.29375000000000001</v>
      </c>
      <c r="E1032" t="str">
        <f t="shared" si="33"/>
        <v>midnight to dawn</v>
      </c>
      <c r="F1032" s="7">
        <v>31</v>
      </c>
      <c r="G1032" s="7">
        <f>VLOOKUP(Table2[[#This Row],[product_id]],Table3[#All],2,FALSE)</f>
        <v>18</v>
      </c>
      <c r="H1032" s="7" t="b">
        <f>IF(Table2[[#This Row],[cost]]&gt;Table2[[#This Row],[revenue]],TRUE,FALSE)</f>
        <v>0</v>
      </c>
      <c r="I1032" t="str">
        <f>VLOOKUP(Table2[[#This Row],[product_id]],Table3[#All],3,FALSE)</f>
        <v>Patty</v>
      </c>
      <c r="J1032" t="str">
        <f>VLOOKUP(Table2[[#This Row],[product_id]],Table3[#All],5,FALSE)</f>
        <v>Memphis TN</v>
      </c>
    </row>
    <row r="1033" spans="1:10" x14ac:dyDescent="0.2">
      <c r="A1033" t="s">
        <v>320</v>
      </c>
      <c r="B1033" s="1">
        <v>45109</v>
      </c>
      <c r="C1033" t="str">
        <f t="shared" si="32"/>
        <v>Sunday</v>
      </c>
      <c r="D1033" s="2">
        <v>0.2076388888888889</v>
      </c>
      <c r="E1033" t="str">
        <f t="shared" si="33"/>
        <v>midnight to dawn</v>
      </c>
      <c r="F1033" s="7">
        <v>31</v>
      </c>
      <c r="G1033" s="7">
        <f>VLOOKUP(Table2[[#This Row],[product_id]],Table3[#All],2,FALSE)</f>
        <v>18</v>
      </c>
      <c r="H1033" s="7" t="b">
        <f>IF(Table2[[#This Row],[cost]]&gt;Table2[[#This Row],[revenue]],TRUE,FALSE)</f>
        <v>0</v>
      </c>
      <c r="I1033" t="str">
        <f>VLOOKUP(Table2[[#This Row],[product_id]],Table3[#All],3,FALSE)</f>
        <v>Patty</v>
      </c>
      <c r="J1033" t="str">
        <f>VLOOKUP(Table2[[#This Row],[product_id]],Table3[#All],5,FALSE)</f>
        <v>Memphis TN</v>
      </c>
    </row>
    <row r="1034" spans="1:10" x14ac:dyDescent="0.2">
      <c r="A1034" t="s">
        <v>320</v>
      </c>
      <c r="B1034" s="1">
        <v>45094</v>
      </c>
      <c r="C1034" t="str">
        <f t="shared" si="32"/>
        <v>Saturday</v>
      </c>
      <c r="D1034" s="2">
        <v>8.4722222222222213E-2</v>
      </c>
      <c r="E1034" t="str">
        <f t="shared" si="33"/>
        <v>afternoon to evening</v>
      </c>
      <c r="F1034" s="7">
        <v>31</v>
      </c>
      <c r="G1034" s="7">
        <f>VLOOKUP(Table2[[#This Row],[product_id]],Table3[#All],2,FALSE)</f>
        <v>18</v>
      </c>
      <c r="H1034" s="7" t="b">
        <f>IF(Table2[[#This Row],[cost]]&gt;Table2[[#This Row],[revenue]],TRUE,FALSE)</f>
        <v>0</v>
      </c>
      <c r="I1034" t="str">
        <f>VLOOKUP(Table2[[#This Row],[product_id]],Table3[#All],3,FALSE)</f>
        <v>Patty</v>
      </c>
      <c r="J1034" t="str">
        <f>VLOOKUP(Table2[[#This Row],[product_id]],Table3[#All],5,FALSE)</f>
        <v>Memphis TN</v>
      </c>
    </row>
    <row r="1035" spans="1:10" x14ac:dyDescent="0.2">
      <c r="A1035" t="s">
        <v>320</v>
      </c>
      <c r="B1035" s="1">
        <v>44237</v>
      </c>
      <c r="C1035" t="str">
        <f t="shared" si="32"/>
        <v>Wednesday</v>
      </c>
      <c r="D1035" s="2">
        <v>0.69027777777777777</v>
      </c>
      <c r="E1035" t="str">
        <f t="shared" si="33"/>
        <v>night to midnight</v>
      </c>
      <c r="F1035" s="7">
        <v>31</v>
      </c>
      <c r="G1035" s="7">
        <f>VLOOKUP(Table2[[#This Row],[product_id]],Table3[#All],2,FALSE)</f>
        <v>18</v>
      </c>
      <c r="H1035" s="7" t="b">
        <f>IF(Table2[[#This Row],[cost]]&gt;Table2[[#This Row],[revenue]],TRUE,FALSE)</f>
        <v>0</v>
      </c>
      <c r="I1035" t="str">
        <f>VLOOKUP(Table2[[#This Row],[product_id]],Table3[#All],3,FALSE)</f>
        <v>Patty</v>
      </c>
      <c r="J1035" t="str">
        <f>VLOOKUP(Table2[[#This Row],[product_id]],Table3[#All],5,FALSE)</f>
        <v>Memphis TN</v>
      </c>
    </row>
    <row r="1036" spans="1:10" x14ac:dyDescent="0.2">
      <c r="A1036" t="s">
        <v>320</v>
      </c>
      <c r="B1036" s="1">
        <v>44041</v>
      </c>
      <c r="C1036" t="str">
        <f t="shared" si="32"/>
        <v>Wednesday</v>
      </c>
      <c r="D1036" s="2">
        <v>0.91805555555555562</v>
      </c>
      <c r="E1036" t="str">
        <f t="shared" si="33"/>
        <v>night to midnight</v>
      </c>
      <c r="F1036" s="7">
        <v>31</v>
      </c>
      <c r="G1036" s="7">
        <f>VLOOKUP(Table2[[#This Row],[product_id]],Table3[#All],2,FALSE)</f>
        <v>18</v>
      </c>
      <c r="H1036" s="7" t="b">
        <f>IF(Table2[[#This Row],[cost]]&gt;Table2[[#This Row],[revenue]],TRUE,FALSE)</f>
        <v>0</v>
      </c>
      <c r="I1036" t="str">
        <f>VLOOKUP(Table2[[#This Row],[product_id]],Table3[#All],3,FALSE)</f>
        <v>Patty</v>
      </c>
      <c r="J1036" t="str">
        <f>VLOOKUP(Table2[[#This Row],[product_id]],Table3[#All],5,FALSE)</f>
        <v>Memphis TN</v>
      </c>
    </row>
    <row r="1037" spans="1:10" x14ac:dyDescent="0.2">
      <c r="A1037" t="s">
        <v>320</v>
      </c>
      <c r="B1037" s="1">
        <v>45071</v>
      </c>
      <c r="C1037" t="str">
        <f t="shared" si="32"/>
        <v>Thursday</v>
      </c>
      <c r="D1037" s="2">
        <v>0.93611111111111101</v>
      </c>
      <c r="E1037" t="str">
        <f t="shared" si="33"/>
        <v>midnight to dawn</v>
      </c>
      <c r="F1037" s="7">
        <v>31</v>
      </c>
      <c r="G1037" s="7">
        <f>VLOOKUP(Table2[[#This Row],[product_id]],Table3[#All],2,FALSE)</f>
        <v>18</v>
      </c>
      <c r="H1037" s="7" t="b">
        <f>IF(Table2[[#This Row],[cost]]&gt;Table2[[#This Row],[revenue]],TRUE,FALSE)</f>
        <v>0</v>
      </c>
      <c r="I1037" t="str">
        <f>VLOOKUP(Table2[[#This Row],[product_id]],Table3[#All],3,FALSE)</f>
        <v>Patty</v>
      </c>
      <c r="J1037" t="str">
        <f>VLOOKUP(Table2[[#This Row],[product_id]],Table3[#All],5,FALSE)</f>
        <v>Memphis TN</v>
      </c>
    </row>
    <row r="1038" spans="1:10" x14ac:dyDescent="0.2">
      <c r="A1038" t="s">
        <v>320</v>
      </c>
      <c r="B1038" s="1">
        <v>44785</v>
      </c>
      <c r="C1038" t="str">
        <f t="shared" si="32"/>
        <v>Friday</v>
      </c>
      <c r="D1038" s="2">
        <v>0.12986111111111112</v>
      </c>
      <c r="E1038" t="str">
        <f t="shared" si="33"/>
        <v>midnight to dawn</v>
      </c>
      <c r="F1038" s="7">
        <v>31</v>
      </c>
      <c r="G1038" s="7">
        <f>VLOOKUP(Table2[[#This Row],[product_id]],Table3[#All],2,FALSE)</f>
        <v>18</v>
      </c>
      <c r="H1038" s="7" t="b">
        <f>IF(Table2[[#This Row],[cost]]&gt;Table2[[#This Row],[revenue]],TRUE,FALSE)</f>
        <v>0</v>
      </c>
      <c r="I1038" t="str">
        <f>VLOOKUP(Table2[[#This Row],[product_id]],Table3[#All],3,FALSE)</f>
        <v>Patty</v>
      </c>
      <c r="J1038" t="str">
        <f>VLOOKUP(Table2[[#This Row],[product_id]],Table3[#All],5,FALSE)</f>
        <v>Memphis TN</v>
      </c>
    </row>
    <row r="1039" spans="1:10" x14ac:dyDescent="0.2">
      <c r="A1039" t="s">
        <v>320</v>
      </c>
      <c r="B1039" s="1">
        <v>44387</v>
      </c>
      <c r="C1039" t="str">
        <f t="shared" si="32"/>
        <v>Saturday</v>
      </c>
      <c r="D1039" s="2">
        <v>0.11319444444444444</v>
      </c>
      <c r="E1039" t="str">
        <f t="shared" si="33"/>
        <v>afternoon to evening</v>
      </c>
      <c r="F1039" s="7">
        <v>31</v>
      </c>
      <c r="G1039" s="7">
        <f>VLOOKUP(Table2[[#This Row],[product_id]],Table3[#All],2,FALSE)</f>
        <v>18</v>
      </c>
      <c r="H1039" s="7" t="b">
        <f>IF(Table2[[#This Row],[cost]]&gt;Table2[[#This Row],[revenue]],TRUE,FALSE)</f>
        <v>0</v>
      </c>
      <c r="I1039" t="str">
        <f>VLOOKUP(Table2[[#This Row],[product_id]],Table3[#All],3,FALSE)</f>
        <v>Patty</v>
      </c>
      <c r="J1039" t="str">
        <f>VLOOKUP(Table2[[#This Row],[product_id]],Table3[#All],5,FALSE)</f>
        <v>Memphis TN</v>
      </c>
    </row>
    <row r="1040" spans="1:10" x14ac:dyDescent="0.2">
      <c r="A1040" t="s">
        <v>320</v>
      </c>
      <c r="B1040" s="1">
        <v>44719</v>
      </c>
      <c r="C1040" t="str">
        <f t="shared" si="32"/>
        <v>Tuesday</v>
      </c>
      <c r="D1040" s="2">
        <v>0.58750000000000002</v>
      </c>
      <c r="E1040" t="str">
        <f t="shared" si="33"/>
        <v>afternoon to evening</v>
      </c>
      <c r="F1040" s="7">
        <v>31</v>
      </c>
      <c r="G1040" s="7">
        <f>VLOOKUP(Table2[[#This Row],[product_id]],Table3[#All],2,FALSE)</f>
        <v>18</v>
      </c>
      <c r="H1040" s="7" t="b">
        <f>IF(Table2[[#This Row],[cost]]&gt;Table2[[#This Row],[revenue]],TRUE,FALSE)</f>
        <v>0</v>
      </c>
      <c r="I1040" t="str">
        <f>VLOOKUP(Table2[[#This Row],[product_id]],Table3[#All],3,FALSE)</f>
        <v>Patty</v>
      </c>
      <c r="J1040" t="str">
        <f>VLOOKUP(Table2[[#This Row],[product_id]],Table3[#All],5,FALSE)</f>
        <v>Memphis TN</v>
      </c>
    </row>
    <row r="1041" spans="1:10" x14ac:dyDescent="0.2">
      <c r="A1041" t="s">
        <v>321</v>
      </c>
      <c r="B1041" s="1">
        <v>45034</v>
      </c>
      <c r="C1041" t="str">
        <f t="shared" si="32"/>
        <v>Tuesday</v>
      </c>
      <c r="D1041" s="2">
        <v>0.70972222222222225</v>
      </c>
      <c r="E1041" t="str">
        <f t="shared" si="33"/>
        <v>morning to noon</v>
      </c>
      <c r="F1041" s="7">
        <v>29</v>
      </c>
      <c r="G1041" s="7">
        <f>VLOOKUP(Table2[[#This Row],[product_id]],Table3[#All],2,FALSE)</f>
        <v>17</v>
      </c>
      <c r="H1041" s="7" t="b">
        <f>IF(Table2[[#This Row],[cost]]&gt;Table2[[#This Row],[revenue]],TRUE,FALSE)</f>
        <v>0</v>
      </c>
      <c r="I1041" t="str">
        <f>VLOOKUP(Table2[[#This Row],[product_id]],Table3[#All],3,FALSE)</f>
        <v>Devon &amp; Jones</v>
      </c>
      <c r="J1041" t="str">
        <f>VLOOKUP(Table2[[#This Row],[product_id]],Table3[#All],5,FALSE)</f>
        <v>Philadelphia PA</v>
      </c>
    </row>
    <row r="1042" spans="1:10" x14ac:dyDescent="0.2">
      <c r="A1042" t="s">
        <v>321</v>
      </c>
      <c r="B1042" s="1">
        <v>44891</v>
      </c>
      <c r="C1042" t="str">
        <f t="shared" si="32"/>
        <v>Saturday</v>
      </c>
      <c r="D1042" s="2">
        <v>0.25416666666666665</v>
      </c>
      <c r="E1042" t="str">
        <f t="shared" si="33"/>
        <v>morning to noon</v>
      </c>
      <c r="F1042" s="7">
        <v>29</v>
      </c>
      <c r="G1042" s="7">
        <f>VLOOKUP(Table2[[#This Row],[product_id]],Table3[#All],2,FALSE)</f>
        <v>17</v>
      </c>
      <c r="H1042" s="7" t="b">
        <f>IF(Table2[[#This Row],[cost]]&gt;Table2[[#This Row],[revenue]],TRUE,FALSE)</f>
        <v>0</v>
      </c>
      <c r="I1042" t="str">
        <f>VLOOKUP(Table2[[#This Row],[product_id]],Table3[#All],3,FALSE)</f>
        <v>Devon &amp; Jones</v>
      </c>
      <c r="J1042" t="str">
        <f>VLOOKUP(Table2[[#This Row],[product_id]],Table3[#All],5,FALSE)</f>
        <v>Philadelphia PA</v>
      </c>
    </row>
    <row r="1043" spans="1:10" x14ac:dyDescent="0.2">
      <c r="A1043" t="s">
        <v>321</v>
      </c>
      <c r="B1043" s="1">
        <v>44951</v>
      </c>
      <c r="C1043" t="str">
        <f t="shared" si="32"/>
        <v>Wednesday</v>
      </c>
      <c r="D1043" s="2">
        <v>0.31805555555555554</v>
      </c>
      <c r="E1043" t="str">
        <f t="shared" si="33"/>
        <v>afternoon to evening</v>
      </c>
      <c r="F1043" s="7">
        <v>29</v>
      </c>
      <c r="G1043" s="7">
        <f>VLOOKUP(Table2[[#This Row],[product_id]],Table3[#All],2,FALSE)</f>
        <v>17</v>
      </c>
      <c r="H1043" s="7" t="b">
        <f>IF(Table2[[#This Row],[cost]]&gt;Table2[[#This Row],[revenue]],TRUE,FALSE)</f>
        <v>0</v>
      </c>
      <c r="I1043" t="str">
        <f>VLOOKUP(Table2[[#This Row],[product_id]],Table3[#All],3,FALSE)</f>
        <v>Devon &amp; Jones</v>
      </c>
      <c r="J1043" t="str">
        <f>VLOOKUP(Table2[[#This Row],[product_id]],Table3[#All],5,FALSE)</f>
        <v>Philadelphia PA</v>
      </c>
    </row>
    <row r="1044" spans="1:10" x14ac:dyDescent="0.2">
      <c r="A1044" t="s">
        <v>321</v>
      </c>
      <c r="B1044" s="1">
        <v>45105</v>
      </c>
      <c r="C1044" t="str">
        <f t="shared" si="32"/>
        <v>Wednesday</v>
      </c>
      <c r="D1044" s="2">
        <v>0.63611111111111118</v>
      </c>
      <c r="E1044" t="str">
        <f t="shared" si="33"/>
        <v>afternoon to evening</v>
      </c>
      <c r="F1044" s="7">
        <v>29</v>
      </c>
      <c r="G1044" s="7">
        <f>VLOOKUP(Table2[[#This Row],[product_id]],Table3[#All],2,FALSE)</f>
        <v>17</v>
      </c>
      <c r="H1044" s="7" t="b">
        <f>IF(Table2[[#This Row],[cost]]&gt;Table2[[#This Row],[revenue]],TRUE,FALSE)</f>
        <v>0</v>
      </c>
      <c r="I1044" t="str">
        <f>VLOOKUP(Table2[[#This Row],[product_id]],Table3[#All],3,FALSE)</f>
        <v>Devon &amp; Jones</v>
      </c>
      <c r="J1044" t="str">
        <f>VLOOKUP(Table2[[#This Row],[product_id]],Table3[#All],5,FALSE)</f>
        <v>Philadelphia PA</v>
      </c>
    </row>
    <row r="1045" spans="1:10" x14ac:dyDescent="0.2">
      <c r="A1045" t="s">
        <v>321</v>
      </c>
      <c r="B1045" s="1">
        <v>44874</v>
      </c>
      <c r="C1045" t="str">
        <f t="shared" si="32"/>
        <v>Wednesday</v>
      </c>
      <c r="D1045" s="2">
        <v>0.6166666666666667</v>
      </c>
      <c r="E1045" t="str">
        <f t="shared" si="33"/>
        <v>morning to noon</v>
      </c>
      <c r="F1045" s="7">
        <v>29</v>
      </c>
      <c r="G1045" s="7">
        <f>VLOOKUP(Table2[[#This Row],[product_id]],Table3[#All],2,FALSE)</f>
        <v>17</v>
      </c>
      <c r="H1045" s="7" t="b">
        <f>IF(Table2[[#This Row],[cost]]&gt;Table2[[#This Row],[revenue]],TRUE,FALSE)</f>
        <v>0</v>
      </c>
      <c r="I1045" t="str">
        <f>VLOOKUP(Table2[[#This Row],[product_id]],Table3[#All],3,FALSE)</f>
        <v>Devon &amp; Jones</v>
      </c>
      <c r="J1045" t="str">
        <f>VLOOKUP(Table2[[#This Row],[product_id]],Table3[#All],5,FALSE)</f>
        <v>Philadelphia PA</v>
      </c>
    </row>
    <row r="1046" spans="1:10" x14ac:dyDescent="0.2">
      <c r="A1046" t="s">
        <v>321</v>
      </c>
      <c r="B1046" s="1">
        <v>44385</v>
      </c>
      <c r="C1046" t="str">
        <f t="shared" si="32"/>
        <v>Thursday</v>
      </c>
      <c r="D1046" s="2">
        <v>0.4458333333333333</v>
      </c>
      <c r="E1046" t="str">
        <f t="shared" si="33"/>
        <v>night to midnight</v>
      </c>
      <c r="F1046" s="7">
        <v>29</v>
      </c>
      <c r="G1046" s="7">
        <f>VLOOKUP(Table2[[#This Row],[product_id]],Table3[#All],2,FALSE)</f>
        <v>17</v>
      </c>
      <c r="H1046" s="7" t="b">
        <f>IF(Table2[[#This Row],[cost]]&gt;Table2[[#This Row],[revenue]],TRUE,FALSE)</f>
        <v>0</v>
      </c>
      <c r="I1046" t="str">
        <f>VLOOKUP(Table2[[#This Row],[product_id]],Table3[#All],3,FALSE)</f>
        <v>Devon &amp; Jones</v>
      </c>
      <c r="J1046" t="str">
        <f>VLOOKUP(Table2[[#This Row],[product_id]],Table3[#All],5,FALSE)</f>
        <v>Philadelphia PA</v>
      </c>
    </row>
    <row r="1047" spans="1:10" x14ac:dyDescent="0.2">
      <c r="A1047" t="s">
        <v>321</v>
      </c>
      <c r="B1047" s="1">
        <v>45108</v>
      </c>
      <c r="C1047" t="str">
        <f t="shared" si="32"/>
        <v>Saturday</v>
      </c>
      <c r="D1047" s="2">
        <v>0.92291666666666661</v>
      </c>
      <c r="E1047" t="str">
        <f t="shared" si="33"/>
        <v>afternoon to evening</v>
      </c>
      <c r="F1047" s="7">
        <v>29</v>
      </c>
      <c r="G1047" s="7">
        <f>VLOOKUP(Table2[[#This Row],[product_id]],Table3[#All],2,FALSE)</f>
        <v>17</v>
      </c>
      <c r="H1047" s="7" t="b">
        <f>IF(Table2[[#This Row],[cost]]&gt;Table2[[#This Row],[revenue]],TRUE,FALSE)</f>
        <v>0</v>
      </c>
      <c r="I1047" t="str">
        <f>VLOOKUP(Table2[[#This Row],[product_id]],Table3[#All],3,FALSE)</f>
        <v>Devon &amp; Jones</v>
      </c>
      <c r="J1047" t="str">
        <f>VLOOKUP(Table2[[#This Row],[product_id]],Table3[#All],5,FALSE)</f>
        <v>Philadelphia PA</v>
      </c>
    </row>
    <row r="1048" spans="1:10" x14ac:dyDescent="0.2">
      <c r="A1048" t="s">
        <v>322</v>
      </c>
      <c r="B1048" s="1">
        <v>44961</v>
      </c>
      <c r="C1048" t="str">
        <f t="shared" si="32"/>
        <v>Saturday</v>
      </c>
      <c r="D1048" s="2">
        <v>0.63263888888888886</v>
      </c>
      <c r="E1048" t="str">
        <f t="shared" si="33"/>
        <v>afternoon to evening</v>
      </c>
      <c r="F1048" s="7">
        <v>10</v>
      </c>
      <c r="G1048" s="7">
        <f>VLOOKUP(Table2[[#This Row],[product_id]],Table3[#All],2,FALSE)</f>
        <v>56</v>
      </c>
      <c r="H1048" s="7" t="b">
        <f>IF(Table2[[#This Row],[cost]]&gt;Table2[[#This Row],[revenue]],TRUE,FALSE)</f>
        <v>1</v>
      </c>
      <c r="I1048" t="str">
        <f>VLOOKUP(Table2[[#This Row],[product_id]],Table3[#All],3,FALSE)</f>
        <v>Hanes</v>
      </c>
      <c r="J1048" t="str">
        <f>VLOOKUP(Table2[[#This Row],[product_id]],Table3[#All],5,FALSE)</f>
        <v>Houston TX</v>
      </c>
    </row>
    <row r="1049" spans="1:10" x14ac:dyDescent="0.2">
      <c r="A1049" t="s">
        <v>322</v>
      </c>
      <c r="B1049" s="1">
        <v>44515</v>
      </c>
      <c r="C1049" t="str">
        <f t="shared" si="32"/>
        <v>Monday</v>
      </c>
      <c r="D1049" s="2">
        <v>0.72499999999999998</v>
      </c>
      <c r="E1049" t="str">
        <f t="shared" si="33"/>
        <v>afternoon to evening</v>
      </c>
      <c r="F1049" s="7">
        <v>10</v>
      </c>
      <c r="G1049" s="7">
        <f>VLOOKUP(Table2[[#This Row],[product_id]],Table3[#All],2,FALSE)</f>
        <v>56</v>
      </c>
      <c r="H1049" s="7" t="b">
        <f>IF(Table2[[#This Row],[cost]]&gt;Table2[[#This Row],[revenue]],TRUE,FALSE)</f>
        <v>1</v>
      </c>
      <c r="I1049" t="str">
        <f>VLOOKUP(Table2[[#This Row],[product_id]],Table3[#All],3,FALSE)</f>
        <v>Hanes</v>
      </c>
      <c r="J1049" t="str">
        <f>VLOOKUP(Table2[[#This Row],[product_id]],Table3[#All],5,FALSE)</f>
        <v>Houston TX</v>
      </c>
    </row>
    <row r="1050" spans="1:10" x14ac:dyDescent="0.2">
      <c r="A1050" t="s">
        <v>322</v>
      </c>
      <c r="B1050" s="1">
        <v>45108</v>
      </c>
      <c r="C1050" t="str">
        <f t="shared" si="32"/>
        <v>Saturday</v>
      </c>
      <c r="D1050" s="2">
        <v>0.71666666666666667</v>
      </c>
      <c r="E1050" t="str">
        <f t="shared" si="33"/>
        <v>midnight to dawn</v>
      </c>
      <c r="F1050" s="7">
        <v>10</v>
      </c>
      <c r="G1050" s="7">
        <f>VLOOKUP(Table2[[#This Row],[product_id]],Table3[#All],2,FALSE)</f>
        <v>56</v>
      </c>
      <c r="H1050" s="7" t="b">
        <f>IF(Table2[[#This Row],[cost]]&gt;Table2[[#This Row],[revenue]],TRUE,FALSE)</f>
        <v>1</v>
      </c>
      <c r="I1050" t="str">
        <f>VLOOKUP(Table2[[#This Row],[product_id]],Table3[#All],3,FALSE)</f>
        <v>Hanes</v>
      </c>
      <c r="J1050" t="str">
        <f>VLOOKUP(Table2[[#This Row],[product_id]],Table3[#All],5,FALSE)</f>
        <v>Houston TX</v>
      </c>
    </row>
    <row r="1051" spans="1:10" x14ac:dyDescent="0.2">
      <c r="A1051" t="s">
        <v>322</v>
      </c>
      <c r="B1051" s="1">
        <v>45109</v>
      </c>
      <c r="C1051" t="str">
        <f t="shared" si="32"/>
        <v>Sunday</v>
      </c>
      <c r="D1051" s="2">
        <v>0.14027777777777778</v>
      </c>
      <c r="E1051" t="str">
        <f t="shared" si="33"/>
        <v>night to midnight</v>
      </c>
      <c r="F1051" s="7">
        <v>10</v>
      </c>
      <c r="G1051" s="7">
        <f>VLOOKUP(Table2[[#This Row],[product_id]],Table3[#All],2,FALSE)</f>
        <v>56</v>
      </c>
      <c r="H1051" s="7" t="b">
        <f>IF(Table2[[#This Row],[cost]]&gt;Table2[[#This Row],[revenue]],TRUE,FALSE)</f>
        <v>1</v>
      </c>
      <c r="I1051" t="str">
        <f>VLOOKUP(Table2[[#This Row],[product_id]],Table3[#All],3,FALSE)</f>
        <v>Hanes</v>
      </c>
      <c r="J1051" t="str">
        <f>VLOOKUP(Table2[[#This Row],[product_id]],Table3[#All],5,FALSE)</f>
        <v>Houston TX</v>
      </c>
    </row>
    <row r="1052" spans="1:10" x14ac:dyDescent="0.2">
      <c r="A1052" t="s">
        <v>323</v>
      </c>
      <c r="B1052" s="1">
        <v>44587</v>
      </c>
      <c r="C1052" t="str">
        <f t="shared" si="32"/>
        <v>Wednesday</v>
      </c>
      <c r="D1052" s="2">
        <v>0.98263888888888884</v>
      </c>
      <c r="E1052" t="str">
        <f t="shared" si="33"/>
        <v>morning to noon</v>
      </c>
      <c r="F1052" s="7">
        <v>19</v>
      </c>
      <c r="G1052" s="7">
        <f>VLOOKUP(Table2[[#This Row],[product_id]],Table3[#All],2,FALSE)</f>
        <v>11</v>
      </c>
      <c r="H1052" s="7" t="b">
        <f>IF(Table2[[#This Row],[cost]]&gt;Table2[[#This Row],[revenue]],TRUE,FALSE)</f>
        <v>0</v>
      </c>
      <c r="I1052" t="str">
        <f>VLOOKUP(Table2[[#This Row],[product_id]],Table3[#All],3,FALSE)</f>
        <v>Hollister</v>
      </c>
      <c r="J1052" t="str">
        <f>VLOOKUP(Table2[[#This Row],[product_id]],Table3[#All],5,FALSE)</f>
        <v>Savannah GA</v>
      </c>
    </row>
    <row r="1053" spans="1:10" x14ac:dyDescent="0.2">
      <c r="A1053" t="s">
        <v>323</v>
      </c>
      <c r="B1053" s="1">
        <v>44956</v>
      </c>
      <c r="C1053" t="str">
        <f t="shared" si="32"/>
        <v>Monday</v>
      </c>
      <c r="D1053" s="2">
        <v>0.31944444444444448</v>
      </c>
      <c r="E1053" t="str">
        <f t="shared" si="33"/>
        <v>midnight to dawn</v>
      </c>
      <c r="F1053" s="7">
        <v>19</v>
      </c>
      <c r="G1053" s="7">
        <f>VLOOKUP(Table2[[#This Row],[product_id]],Table3[#All],2,FALSE)</f>
        <v>11</v>
      </c>
      <c r="H1053" s="7" t="b">
        <f>IF(Table2[[#This Row],[cost]]&gt;Table2[[#This Row],[revenue]],TRUE,FALSE)</f>
        <v>0</v>
      </c>
      <c r="I1053" t="str">
        <f>VLOOKUP(Table2[[#This Row],[product_id]],Table3[#All],3,FALSE)</f>
        <v>Hollister</v>
      </c>
      <c r="J1053" t="str">
        <f>VLOOKUP(Table2[[#This Row],[product_id]],Table3[#All],5,FALSE)</f>
        <v>Savannah GA</v>
      </c>
    </row>
    <row r="1054" spans="1:10" x14ac:dyDescent="0.2">
      <c r="A1054" t="s">
        <v>323</v>
      </c>
      <c r="B1054" s="1">
        <v>45084</v>
      </c>
      <c r="C1054" t="str">
        <f t="shared" si="32"/>
        <v>Wednesday</v>
      </c>
      <c r="D1054" s="2">
        <v>0.21875</v>
      </c>
      <c r="E1054" t="str">
        <f t="shared" si="33"/>
        <v>morning to noon</v>
      </c>
      <c r="F1054" s="7">
        <v>19</v>
      </c>
      <c r="G1054" s="7">
        <f>VLOOKUP(Table2[[#This Row],[product_id]],Table3[#All],2,FALSE)</f>
        <v>11</v>
      </c>
      <c r="H1054" s="7" t="b">
        <f>IF(Table2[[#This Row],[cost]]&gt;Table2[[#This Row],[revenue]],TRUE,FALSE)</f>
        <v>0</v>
      </c>
      <c r="I1054" t="str">
        <f>VLOOKUP(Table2[[#This Row],[product_id]],Table3[#All],3,FALSE)</f>
        <v>Hollister</v>
      </c>
      <c r="J1054" t="str">
        <f>VLOOKUP(Table2[[#This Row],[product_id]],Table3[#All],5,FALSE)</f>
        <v>Savannah GA</v>
      </c>
    </row>
    <row r="1055" spans="1:10" x14ac:dyDescent="0.2">
      <c r="A1055" t="s">
        <v>323</v>
      </c>
      <c r="B1055" s="1">
        <v>44626</v>
      </c>
      <c r="C1055" t="str">
        <f t="shared" si="32"/>
        <v>Sunday</v>
      </c>
      <c r="D1055" s="2">
        <v>0.50694444444444442</v>
      </c>
      <c r="E1055" t="str">
        <f t="shared" si="33"/>
        <v>night to midnight</v>
      </c>
      <c r="F1055" s="7">
        <v>19</v>
      </c>
      <c r="G1055" s="7">
        <f>VLOOKUP(Table2[[#This Row],[product_id]],Table3[#All],2,FALSE)</f>
        <v>11</v>
      </c>
      <c r="H1055" s="7" t="b">
        <f>IF(Table2[[#This Row],[cost]]&gt;Table2[[#This Row],[revenue]],TRUE,FALSE)</f>
        <v>0</v>
      </c>
      <c r="I1055" t="str">
        <f>VLOOKUP(Table2[[#This Row],[product_id]],Table3[#All],3,FALSE)</f>
        <v>Hollister</v>
      </c>
      <c r="J1055" t="str">
        <f>VLOOKUP(Table2[[#This Row],[product_id]],Table3[#All],5,FALSE)</f>
        <v>Savannah GA</v>
      </c>
    </row>
    <row r="1056" spans="1:10" x14ac:dyDescent="0.2">
      <c r="A1056" t="s">
        <v>324</v>
      </c>
      <c r="B1056" s="1">
        <v>44966</v>
      </c>
      <c r="C1056" t="str">
        <f t="shared" si="32"/>
        <v>Thursday</v>
      </c>
      <c r="D1056" s="2">
        <v>0.91249999999999998</v>
      </c>
      <c r="E1056" t="str">
        <f t="shared" si="33"/>
        <v>night to midnight</v>
      </c>
      <c r="F1056" s="7">
        <v>88</v>
      </c>
      <c r="G1056" s="7">
        <f>VLOOKUP(Table2[[#This Row],[product_id]],Table3[#All],2,FALSE)</f>
        <v>48</v>
      </c>
      <c r="H1056" s="7" t="b">
        <f>IF(Table2[[#This Row],[cost]]&gt;Table2[[#This Row],[revenue]],TRUE,FALSE)</f>
        <v>0</v>
      </c>
      <c r="I1056" t="str">
        <f>VLOOKUP(Table2[[#This Row],[product_id]],Table3[#All],3,FALSE)</f>
        <v>Allegra K</v>
      </c>
      <c r="J1056" t="str">
        <f>VLOOKUP(Table2[[#This Row],[product_id]],Table3[#All],5,FALSE)</f>
        <v>Charleston SC</v>
      </c>
    </row>
    <row r="1057" spans="1:10" x14ac:dyDescent="0.2">
      <c r="A1057" t="s">
        <v>324</v>
      </c>
      <c r="B1057" s="1">
        <v>44658</v>
      </c>
      <c r="C1057" t="str">
        <f t="shared" si="32"/>
        <v>Thursday</v>
      </c>
      <c r="D1057" s="2">
        <v>0.96875</v>
      </c>
      <c r="E1057" t="str">
        <f t="shared" si="33"/>
        <v>midnight to dawn</v>
      </c>
      <c r="F1057" s="7">
        <v>88</v>
      </c>
      <c r="G1057" s="7">
        <f>VLOOKUP(Table2[[#This Row],[product_id]],Table3[#All],2,FALSE)</f>
        <v>48</v>
      </c>
      <c r="H1057" s="7" t="b">
        <f>IF(Table2[[#This Row],[cost]]&gt;Table2[[#This Row],[revenue]],TRUE,FALSE)</f>
        <v>0</v>
      </c>
      <c r="I1057" t="str">
        <f>VLOOKUP(Table2[[#This Row],[product_id]],Table3[#All],3,FALSE)</f>
        <v>Allegra K</v>
      </c>
      <c r="J1057" t="str">
        <f>VLOOKUP(Table2[[#This Row],[product_id]],Table3[#All],5,FALSE)</f>
        <v>Charleston SC</v>
      </c>
    </row>
    <row r="1058" spans="1:10" x14ac:dyDescent="0.2">
      <c r="A1058" t="s">
        <v>324</v>
      </c>
      <c r="B1058" s="1">
        <v>44135</v>
      </c>
      <c r="C1058" t="str">
        <f t="shared" si="32"/>
        <v>Saturday</v>
      </c>
      <c r="D1058" s="2">
        <v>2.6388888888888889E-2</v>
      </c>
      <c r="E1058" t="str">
        <f t="shared" si="33"/>
        <v>morning to noon</v>
      </c>
      <c r="F1058" s="7">
        <v>88</v>
      </c>
      <c r="G1058" s="7">
        <f>VLOOKUP(Table2[[#This Row],[product_id]],Table3[#All],2,FALSE)</f>
        <v>48</v>
      </c>
      <c r="H1058" s="7" t="b">
        <f>IF(Table2[[#This Row],[cost]]&gt;Table2[[#This Row],[revenue]],TRUE,FALSE)</f>
        <v>0</v>
      </c>
      <c r="I1058" t="str">
        <f>VLOOKUP(Table2[[#This Row],[product_id]],Table3[#All],3,FALSE)</f>
        <v>Allegra K</v>
      </c>
      <c r="J1058" t="str">
        <f>VLOOKUP(Table2[[#This Row],[product_id]],Table3[#All],5,FALSE)</f>
        <v>Charleston SC</v>
      </c>
    </row>
    <row r="1059" spans="1:10" x14ac:dyDescent="0.2">
      <c r="A1059" t="s">
        <v>324</v>
      </c>
      <c r="B1059" s="1">
        <v>45016</v>
      </c>
      <c r="C1059" t="str">
        <f t="shared" si="32"/>
        <v>Friday</v>
      </c>
      <c r="D1059" s="2">
        <v>0.38819444444444445</v>
      </c>
      <c r="E1059" t="str">
        <f t="shared" si="33"/>
        <v>morning to noon</v>
      </c>
      <c r="F1059" s="7">
        <v>88</v>
      </c>
      <c r="G1059" s="7">
        <f>VLOOKUP(Table2[[#This Row],[product_id]],Table3[#All],2,FALSE)</f>
        <v>48</v>
      </c>
      <c r="H1059" s="7" t="b">
        <f>IF(Table2[[#This Row],[cost]]&gt;Table2[[#This Row],[revenue]],TRUE,FALSE)</f>
        <v>0</v>
      </c>
      <c r="I1059" t="str">
        <f>VLOOKUP(Table2[[#This Row],[product_id]],Table3[#All],3,FALSE)</f>
        <v>Allegra K</v>
      </c>
      <c r="J1059" t="str">
        <f>VLOOKUP(Table2[[#This Row],[product_id]],Table3[#All],5,FALSE)</f>
        <v>Charleston SC</v>
      </c>
    </row>
    <row r="1060" spans="1:10" x14ac:dyDescent="0.2">
      <c r="A1060" t="s">
        <v>324</v>
      </c>
      <c r="B1060" s="1">
        <v>44902</v>
      </c>
      <c r="C1060" t="str">
        <f t="shared" si="32"/>
        <v>Wednesday</v>
      </c>
      <c r="D1060" s="2">
        <v>0.34930555555555554</v>
      </c>
      <c r="E1060" t="str">
        <f t="shared" si="33"/>
        <v>midnight to dawn</v>
      </c>
      <c r="F1060" s="7">
        <v>88</v>
      </c>
      <c r="G1060" s="7">
        <f>VLOOKUP(Table2[[#This Row],[product_id]],Table3[#All],2,FALSE)</f>
        <v>48</v>
      </c>
      <c r="H1060" s="7" t="b">
        <f>IF(Table2[[#This Row],[cost]]&gt;Table2[[#This Row],[revenue]],TRUE,FALSE)</f>
        <v>0</v>
      </c>
      <c r="I1060" t="str">
        <f>VLOOKUP(Table2[[#This Row],[product_id]],Table3[#All],3,FALSE)</f>
        <v>Allegra K</v>
      </c>
      <c r="J1060" t="str">
        <f>VLOOKUP(Table2[[#This Row],[product_id]],Table3[#All],5,FALSE)</f>
        <v>Charleston SC</v>
      </c>
    </row>
    <row r="1061" spans="1:10" x14ac:dyDescent="0.2">
      <c r="A1061" t="s">
        <v>324</v>
      </c>
      <c r="B1061" s="1">
        <v>44015</v>
      </c>
      <c r="C1061" t="str">
        <f t="shared" si="32"/>
        <v>Friday</v>
      </c>
      <c r="D1061" s="2">
        <v>1.3194444444444444E-2</v>
      </c>
      <c r="E1061" t="str">
        <f t="shared" si="33"/>
        <v>morning to noon</v>
      </c>
      <c r="F1061" s="7">
        <v>88</v>
      </c>
      <c r="G1061" s="7">
        <f>VLOOKUP(Table2[[#This Row],[product_id]],Table3[#All],2,FALSE)</f>
        <v>48</v>
      </c>
      <c r="H1061" s="7" t="b">
        <f>IF(Table2[[#This Row],[cost]]&gt;Table2[[#This Row],[revenue]],TRUE,FALSE)</f>
        <v>0</v>
      </c>
      <c r="I1061" t="str">
        <f>VLOOKUP(Table2[[#This Row],[product_id]],Table3[#All],3,FALSE)</f>
        <v>Allegra K</v>
      </c>
      <c r="J1061" t="str">
        <f>VLOOKUP(Table2[[#This Row],[product_id]],Table3[#All],5,FALSE)</f>
        <v>Charleston SC</v>
      </c>
    </row>
    <row r="1062" spans="1:10" x14ac:dyDescent="0.2">
      <c r="A1062" t="s">
        <v>324</v>
      </c>
      <c r="B1062" s="1">
        <v>44962</v>
      </c>
      <c r="C1062" t="str">
        <f t="shared" si="32"/>
        <v>Sunday</v>
      </c>
      <c r="D1062" s="2">
        <v>0.3666666666666667</v>
      </c>
      <c r="E1062" t="str">
        <f t="shared" si="33"/>
        <v>afternoon to evening</v>
      </c>
      <c r="F1062" s="7">
        <v>88</v>
      </c>
      <c r="G1062" s="7">
        <f>VLOOKUP(Table2[[#This Row],[product_id]],Table3[#All],2,FALSE)</f>
        <v>48</v>
      </c>
      <c r="H1062" s="7" t="b">
        <f>IF(Table2[[#This Row],[cost]]&gt;Table2[[#This Row],[revenue]],TRUE,FALSE)</f>
        <v>0</v>
      </c>
      <c r="I1062" t="str">
        <f>VLOOKUP(Table2[[#This Row],[product_id]],Table3[#All],3,FALSE)</f>
        <v>Allegra K</v>
      </c>
      <c r="J1062" t="str">
        <f>VLOOKUP(Table2[[#This Row],[product_id]],Table3[#All],5,FALSE)</f>
        <v>Charleston SC</v>
      </c>
    </row>
    <row r="1063" spans="1:10" x14ac:dyDescent="0.2">
      <c r="A1063" t="s">
        <v>324</v>
      </c>
      <c r="B1063" s="1">
        <v>45091</v>
      </c>
      <c r="C1063" t="str">
        <f t="shared" si="32"/>
        <v>Wednesday</v>
      </c>
      <c r="D1063" s="2">
        <v>0.60833333333333328</v>
      </c>
      <c r="E1063" t="str">
        <f t="shared" si="33"/>
        <v>midnight to dawn</v>
      </c>
      <c r="F1063" s="7">
        <v>88</v>
      </c>
      <c r="G1063" s="7">
        <f>VLOOKUP(Table2[[#This Row],[product_id]],Table3[#All],2,FALSE)</f>
        <v>48</v>
      </c>
      <c r="H1063" s="7" t="b">
        <f>IF(Table2[[#This Row],[cost]]&gt;Table2[[#This Row],[revenue]],TRUE,FALSE)</f>
        <v>0</v>
      </c>
      <c r="I1063" t="str">
        <f>VLOOKUP(Table2[[#This Row],[product_id]],Table3[#All],3,FALSE)</f>
        <v>Allegra K</v>
      </c>
      <c r="J1063" t="str">
        <f>VLOOKUP(Table2[[#This Row],[product_id]],Table3[#All],5,FALSE)</f>
        <v>Charleston SC</v>
      </c>
    </row>
    <row r="1064" spans="1:10" x14ac:dyDescent="0.2">
      <c r="A1064" t="s">
        <v>325</v>
      </c>
      <c r="B1064" s="1">
        <v>44456</v>
      </c>
      <c r="C1064" t="str">
        <f t="shared" si="32"/>
        <v>Friday</v>
      </c>
      <c r="D1064" s="2">
        <v>5.347222222222222E-2</v>
      </c>
      <c r="E1064" t="str">
        <f t="shared" si="33"/>
        <v>morning to noon</v>
      </c>
      <c r="F1064" s="7">
        <v>43</v>
      </c>
      <c r="G1064" s="7">
        <f>VLOOKUP(Table2[[#This Row],[product_id]],Table3[#All],2,FALSE)</f>
        <v>26</v>
      </c>
      <c r="H1064" s="7" t="b">
        <f>IF(Table2[[#This Row],[cost]]&gt;Table2[[#This Row],[revenue]],TRUE,FALSE)</f>
        <v>0</v>
      </c>
      <c r="I1064" t="str">
        <f>VLOOKUP(Table2[[#This Row],[product_id]],Table3[#All],3,FALSE)</f>
        <v>UltraClub</v>
      </c>
      <c r="J1064" t="str">
        <f>VLOOKUP(Table2[[#This Row],[product_id]],Table3[#All],5,FALSE)</f>
        <v>Memphis TN</v>
      </c>
    </row>
    <row r="1065" spans="1:10" x14ac:dyDescent="0.2">
      <c r="A1065" t="s">
        <v>325</v>
      </c>
      <c r="B1065" s="1">
        <v>45096</v>
      </c>
      <c r="C1065" t="str">
        <f t="shared" si="32"/>
        <v>Monday</v>
      </c>
      <c r="D1065" s="2">
        <v>0.38819444444444445</v>
      </c>
      <c r="E1065" t="str">
        <f t="shared" si="33"/>
        <v>afternoon to evening</v>
      </c>
      <c r="F1065" s="7">
        <v>43</v>
      </c>
      <c r="G1065" s="7">
        <f>VLOOKUP(Table2[[#This Row],[product_id]],Table3[#All],2,FALSE)</f>
        <v>26</v>
      </c>
      <c r="H1065" s="7" t="b">
        <f>IF(Table2[[#This Row],[cost]]&gt;Table2[[#This Row],[revenue]],TRUE,FALSE)</f>
        <v>0</v>
      </c>
      <c r="I1065" t="str">
        <f>VLOOKUP(Table2[[#This Row],[product_id]],Table3[#All],3,FALSE)</f>
        <v>UltraClub</v>
      </c>
      <c r="J1065" t="str">
        <f>VLOOKUP(Table2[[#This Row],[product_id]],Table3[#All],5,FALSE)</f>
        <v>Memphis TN</v>
      </c>
    </row>
    <row r="1066" spans="1:10" x14ac:dyDescent="0.2">
      <c r="A1066" t="s">
        <v>325</v>
      </c>
      <c r="B1066" s="1">
        <v>44216</v>
      </c>
      <c r="C1066" t="str">
        <f t="shared" si="32"/>
        <v>Wednesday</v>
      </c>
      <c r="D1066" s="2">
        <v>0.67083333333333339</v>
      </c>
      <c r="E1066" t="str">
        <f t="shared" si="33"/>
        <v>afternoon to evening</v>
      </c>
      <c r="F1066" s="7">
        <v>43</v>
      </c>
      <c r="G1066" s="7">
        <f>VLOOKUP(Table2[[#This Row],[product_id]],Table3[#All],2,FALSE)</f>
        <v>26</v>
      </c>
      <c r="H1066" s="7" t="b">
        <f>IF(Table2[[#This Row],[cost]]&gt;Table2[[#This Row],[revenue]],TRUE,FALSE)</f>
        <v>0</v>
      </c>
      <c r="I1066" t="str">
        <f>VLOOKUP(Table2[[#This Row],[product_id]],Table3[#All],3,FALSE)</f>
        <v>UltraClub</v>
      </c>
      <c r="J1066" t="str">
        <f>VLOOKUP(Table2[[#This Row],[product_id]],Table3[#All],5,FALSE)</f>
        <v>Memphis TN</v>
      </c>
    </row>
    <row r="1067" spans="1:10" x14ac:dyDescent="0.2">
      <c r="A1067" t="s">
        <v>325</v>
      </c>
      <c r="B1067" s="1">
        <v>44988</v>
      </c>
      <c r="C1067" t="str">
        <f t="shared" si="32"/>
        <v>Friday</v>
      </c>
      <c r="D1067" s="2">
        <v>0.57361111111111118</v>
      </c>
      <c r="E1067" t="str">
        <f t="shared" si="33"/>
        <v>morning to noon</v>
      </c>
      <c r="F1067" s="7">
        <v>43</v>
      </c>
      <c r="G1067" s="7">
        <f>VLOOKUP(Table2[[#This Row],[product_id]],Table3[#All],2,FALSE)</f>
        <v>26</v>
      </c>
      <c r="H1067" s="7" t="b">
        <f>IF(Table2[[#This Row],[cost]]&gt;Table2[[#This Row],[revenue]],TRUE,FALSE)</f>
        <v>0</v>
      </c>
      <c r="I1067" t="str">
        <f>VLOOKUP(Table2[[#This Row],[product_id]],Table3[#All],3,FALSE)</f>
        <v>UltraClub</v>
      </c>
      <c r="J1067" t="str">
        <f>VLOOKUP(Table2[[#This Row],[product_id]],Table3[#All],5,FALSE)</f>
        <v>Memphis TN</v>
      </c>
    </row>
    <row r="1068" spans="1:10" x14ac:dyDescent="0.2">
      <c r="A1068" t="s">
        <v>325</v>
      </c>
      <c r="B1068" s="1">
        <v>45061</v>
      </c>
      <c r="C1068" t="str">
        <f t="shared" si="32"/>
        <v>Monday</v>
      </c>
      <c r="D1068" s="2">
        <v>0.36527777777777781</v>
      </c>
      <c r="E1068" t="str">
        <f t="shared" si="33"/>
        <v>night to midnight</v>
      </c>
      <c r="F1068" s="7">
        <v>43</v>
      </c>
      <c r="G1068" s="7">
        <f>VLOOKUP(Table2[[#This Row],[product_id]],Table3[#All],2,FALSE)</f>
        <v>26</v>
      </c>
      <c r="H1068" s="7" t="b">
        <f>IF(Table2[[#This Row],[cost]]&gt;Table2[[#This Row],[revenue]],TRUE,FALSE)</f>
        <v>0</v>
      </c>
      <c r="I1068" t="str">
        <f>VLOOKUP(Table2[[#This Row],[product_id]],Table3[#All],3,FALSE)</f>
        <v>UltraClub</v>
      </c>
      <c r="J1068" t="str">
        <f>VLOOKUP(Table2[[#This Row],[product_id]],Table3[#All],5,FALSE)</f>
        <v>Memphis TN</v>
      </c>
    </row>
    <row r="1069" spans="1:10" x14ac:dyDescent="0.2">
      <c r="A1069" t="s">
        <v>325</v>
      </c>
      <c r="B1069" s="1">
        <v>44985</v>
      </c>
      <c r="C1069" t="str">
        <f t="shared" si="32"/>
        <v>Tuesday</v>
      </c>
      <c r="D1069" s="2">
        <v>0.96944444444444444</v>
      </c>
      <c r="E1069" t="str">
        <f t="shared" si="33"/>
        <v>morning to noon</v>
      </c>
      <c r="F1069" s="7">
        <v>43</v>
      </c>
      <c r="G1069" s="7">
        <f>VLOOKUP(Table2[[#This Row],[product_id]],Table3[#All],2,FALSE)</f>
        <v>26</v>
      </c>
      <c r="H1069" s="7" t="b">
        <f>IF(Table2[[#This Row],[cost]]&gt;Table2[[#This Row],[revenue]],TRUE,FALSE)</f>
        <v>0</v>
      </c>
      <c r="I1069" t="str">
        <f>VLOOKUP(Table2[[#This Row],[product_id]],Table3[#All],3,FALSE)</f>
        <v>UltraClub</v>
      </c>
      <c r="J1069" t="str">
        <f>VLOOKUP(Table2[[#This Row],[product_id]],Table3[#All],5,FALSE)</f>
        <v>Memphis TN</v>
      </c>
    </row>
    <row r="1070" spans="1:10" x14ac:dyDescent="0.2">
      <c r="A1070" t="s">
        <v>325</v>
      </c>
      <c r="B1070" s="1">
        <v>45028</v>
      </c>
      <c r="C1070" t="str">
        <f t="shared" si="32"/>
        <v>Wednesday</v>
      </c>
      <c r="D1070" s="2">
        <v>0.28750000000000003</v>
      </c>
      <c r="E1070" t="str">
        <f t="shared" si="33"/>
        <v>morning to noon</v>
      </c>
      <c r="F1070" s="7">
        <v>43</v>
      </c>
      <c r="G1070" s="7">
        <f>VLOOKUP(Table2[[#This Row],[product_id]],Table3[#All],2,FALSE)</f>
        <v>26</v>
      </c>
      <c r="H1070" s="7" t="b">
        <f>IF(Table2[[#This Row],[cost]]&gt;Table2[[#This Row],[revenue]],TRUE,FALSE)</f>
        <v>0</v>
      </c>
      <c r="I1070" t="str">
        <f>VLOOKUP(Table2[[#This Row],[product_id]],Table3[#All],3,FALSE)</f>
        <v>UltraClub</v>
      </c>
      <c r="J1070" t="str">
        <f>VLOOKUP(Table2[[#This Row],[product_id]],Table3[#All],5,FALSE)</f>
        <v>Memphis TN</v>
      </c>
    </row>
    <row r="1071" spans="1:10" x14ac:dyDescent="0.2">
      <c r="A1071" t="s">
        <v>325</v>
      </c>
      <c r="B1071" s="1">
        <v>44610</v>
      </c>
      <c r="C1071" t="str">
        <f t="shared" si="32"/>
        <v>Friday</v>
      </c>
      <c r="D1071" s="2">
        <v>0.28055555555555556</v>
      </c>
      <c r="E1071" t="str">
        <f t="shared" si="33"/>
        <v>midnight to dawn</v>
      </c>
      <c r="F1071" s="7">
        <v>43</v>
      </c>
      <c r="G1071" s="7">
        <f>VLOOKUP(Table2[[#This Row],[product_id]],Table3[#All],2,FALSE)</f>
        <v>26</v>
      </c>
      <c r="H1071" s="7" t="b">
        <f>IF(Table2[[#This Row],[cost]]&gt;Table2[[#This Row],[revenue]],TRUE,FALSE)</f>
        <v>0</v>
      </c>
      <c r="I1071" t="str">
        <f>VLOOKUP(Table2[[#This Row],[product_id]],Table3[#All],3,FALSE)</f>
        <v>UltraClub</v>
      </c>
      <c r="J1071" t="str">
        <f>VLOOKUP(Table2[[#This Row],[product_id]],Table3[#All],5,FALSE)</f>
        <v>Memphis TN</v>
      </c>
    </row>
    <row r="1072" spans="1:10" x14ac:dyDescent="0.2">
      <c r="A1072" t="s">
        <v>326</v>
      </c>
      <c r="B1072" s="1">
        <v>44587</v>
      </c>
      <c r="C1072" t="str">
        <f t="shared" si="32"/>
        <v>Wednesday</v>
      </c>
      <c r="D1072" s="2">
        <v>9.0972222222222218E-2</v>
      </c>
      <c r="E1072" t="str">
        <f t="shared" si="33"/>
        <v>morning to noon</v>
      </c>
      <c r="F1072" s="7">
        <v>27</v>
      </c>
      <c r="G1072" s="7">
        <f>VLOOKUP(Table2[[#This Row],[product_id]],Table3[#All],2,FALSE)</f>
        <v>15</v>
      </c>
      <c r="H1072" s="7" t="b">
        <f>IF(Table2[[#This Row],[cost]]&gt;Table2[[#This Row],[revenue]],TRUE,FALSE)</f>
        <v>0</v>
      </c>
      <c r="I1072" t="str">
        <f>VLOOKUP(Table2[[#This Row],[product_id]],Table3[#All],3,FALSE)</f>
        <v>Patty</v>
      </c>
      <c r="J1072" t="str">
        <f>VLOOKUP(Table2[[#This Row],[product_id]],Table3[#All],5,FALSE)</f>
        <v>Memphis TN</v>
      </c>
    </row>
    <row r="1073" spans="1:10" x14ac:dyDescent="0.2">
      <c r="A1073" t="s">
        <v>326</v>
      </c>
      <c r="B1073" s="1">
        <v>44741</v>
      </c>
      <c r="C1073" t="str">
        <f t="shared" si="32"/>
        <v>Wednesday</v>
      </c>
      <c r="D1073" s="2">
        <v>0.46875</v>
      </c>
      <c r="E1073" t="str">
        <f t="shared" si="33"/>
        <v>midnight to dawn</v>
      </c>
      <c r="F1073" s="7">
        <v>27</v>
      </c>
      <c r="G1073" s="7">
        <f>VLOOKUP(Table2[[#This Row],[product_id]],Table3[#All],2,FALSE)</f>
        <v>15</v>
      </c>
      <c r="H1073" s="7" t="b">
        <f>IF(Table2[[#This Row],[cost]]&gt;Table2[[#This Row],[revenue]],TRUE,FALSE)</f>
        <v>0</v>
      </c>
      <c r="I1073" t="str">
        <f>VLOOKUP(Table2[[#This Row],[product_id]],Table3[#All],3,FALSE)</f>
        <v>Patty</v>
      </c>
      <c r="J1073" t="str">
        <f>VLOOKUP(Table2[[#This Row],[product_id]],Table3[#All],5,FALSE)</f>
        <v>Memphis TN</v>
      </c>
    </row>
    <row r="1074" spans="1:10" x14ac:dyDescent="0.2">
      <c r="A1074" t="s">
        <v>326</v>
      </c>
      <c r="B1074" s="1">
        <v>45111</v>
      </c>
      <c r="C1074" t="str">
        <f t="shared" si="32"/>
        <v>Tuesday</v>
      </c>
      <c r="D1074" s="2">
        <v>8.1944444444444445E-2</v>
      </c>
      <c r="E1074" t="str">
        <f t="shared" si="33"/>
        <v>night to midnight</v>
      </c>
      <c r="F1074" s="7">
        <v>27</v>
      </c>
      <c r="G1074" s="7">
        <f>VLOOKUP(Table2[[#This Row],[product_id]],Table3[#All],2,FALSE)</f>
        <v>15</v>
      </c>
      <c r="H1074" s="7" t="b">
        <f>IF(Table2[[#This Row],[cost]]&gt;Table2[[#This Row],[revenue]],TRUE,FALSE)</f>
        <v>0</v>
      </c>
      <c r="I1074" t="str">
        <f>VLOOKUP(Table2[[#This Row],[product_id]],Table3[#All],3,FALSE)</f>
        <v>Patty</v>
      </c>
      <c r="J1074" t="str">
        <f>VLOOKUP(Table2[[#This Row],[product_id]],Table3[#All],5,FALSE)</f>
        <v>Memphis TN</v>
      </c>
    </row>
    <row r="1075" spans="1:10" x14ac:dyDescent="0.2">
      <c r="A1075" t="s">
        <v>326</v>
      </c>
      <c r="B1075" s="1">
        <v>44794</v>
      </c>
      <c r="C1075" t="str">
        <f t="shared" si="32"/>
        <v>Sunday</v>
      </c>
      <c r="D1075" s="2">
        <v>0.98541666666666661</v>
      </c>
      <c r="E1075" t="str">
        <f t="shared" si="33"/>
        <v>night to midnight</v>
      </c>
      <c r="F1075" s="7">
        <v>27</v>
      </c>
      <c r="G1075" s="7">
        <f>VLOOKUP(Table2[[#This Row],[product_id]],Table3[#All],2,FALSE)</f>
        <v>15</v>
      </c>
      <c r="H1075" s="7" t="b">
        <f>IF(Table2[[#This Row],[cost]]&gt;Table2[[#This Row],[revenue]],TRUE,FALSE)</f>
        <v>0</v>
      </c>
      <c r="I1075" t="str">
        <f>VLOOKUP(Table2[[#This Row],[product_id]],Table3[#All],3,FALSE)</f>
        <v>Patty</v>
      </c>
      <c r="J1075" t="str">
        <f>VLOOKUP(Table2[[#This Row],[product_id]],Table3[#All],5,FALSE)</f>
        <v>Memphis TN</v>
      </c>
    </row>
    <row r="1076" spans="1:10" x14ac:dyDescent="0.2">
      <c r="A1076" t="s">
        <v>326</v>
      </c>
      <c r="B1076" s="1">
        <v>45042</v>
      </c>
      <c r="C1076" t="str">
        <f t="shared" si="32"/>
        <v>Wednesday</v>
      </c>
      <c r="D1076" s="2">
        <v>0.94791666666666663</v>
      </c>
      <c r="E1076" t="str">
        <f t="shared" si="33"/>
        <v>morning to noon</v>
      </c>
      <c r="F1076" s="7">
        <v>27</v>
      </c>
      <c r="G1076" s="7">
        <f>VLOOKUP(Table2[[#This Row],[product_id]],Table3[#All],2,FALSE)</f>
        <v>15</v>
      </c>
      <c r="H1076" s="7" t="b">
        <f>IF(Table2[[#This Row],[cost]]&gt;Table2[[#This Row],[revenue]],TRUE,FALSE)</f>
        <v>0</v>
      </c>
      <c r="I1076" t="str">
        <f>VLOOKUP(Table2[[#This Row],[product_id]],Table3[#All],3,FALSE)</f>
        <v>Patty</v>
      </c>
      <c r="J1076" t="str">
        <f>VLOOKUP(Table2[[#This Row],[product_id]],Table3[#All],5,FALSE)</f>
        <v>Memphis TN</v>
      </c>
    </row>
    <row r="1077" spans="1:10" x14ac:dyDescent="0.2">
      <c r="A1077" t="s">
        <v>326</v>
      </c>
      <c r="B1077" s="1">
        <v>44826</v>
      </c>
      <c r="C1077" t="str">
        <f t="shared" si="32"/>
        <v>Thursday</v>
      </c>
      <c r="D1077" s="2">
        <v>0.44722222222222219</v>
      </c>
      <c r="E1077" t="str">
        <f t="shared" si="33"/>
        <v>midnight to dawn</v>
      </c>
      <c r="F1077" s="7">
        <v>27</v>
      </c>
      <c r="G1077" s="7">
        <f>VLOOKUP(Table2[[#This Row],[product_id]],Table3[#All],2,FALSE)</f>
        <v>15</v>
      </c>
      <c r="H1077" s="7" t="b">
        <f>IF(Table2[[#This Row],[cost]]&gt;Table2[[#This Row],[revenue]],TRUE,FALSE)</f>
        <v>0</v>
      </c>
      <c r="I1077" t="str">
        <f>VLOOKUP(Table2[[#This Row],[product_id]],Table3[#All],3,FALSE)</f>
        <v>Patty</v>
      </c>
      <c r="J1077" t="str">
        <f>VLOOKUP(Table2[[#This Row],[product_id]],Table3[#All],5,FALSE)</f>
        <v>Memphis TN</v>
      </c>
    </row>
    <row r="1078" spans="1:10" x14ac:dyDescent="0.2">
      <c r="A1078" t="s">
        <v>327</v>
      </c>
      <c r="B1078" s="1">
        <v>44884</v>
      </c>
      <c r="C1078" t="str">
        <f t="shared" si="32"/>
        <v>Saturday</v>
      </c>
      <c r="D1078" s="2">
        <v>0.1451388888888889</v>
      </c>
      <c r="E1078" t="str">
        <f t="shared" si="33"/>
        <v>morning to noon</v>
      </c>
      <c r="F1078" s="7">
        <v>25</v>
      </c>
      <c r="G1078" s="7">
        <f>VLOOKUP(Table2[[#This Row],[product_id]],Table3[#All],2,FALSE)</f>
        <v>14</v>
      </c>
      <c r="H1078" s="7" t="b">
        <f>IF(Table2[[#This Row],[cost]]&gt;Table2[[#This Row],[revenue]],TRUE,FALSE)</f>
        <v>0</v>
      </c>
      <c r="I1078" t="str">
        <f>VLOOKUP(Table2[[#This Row],[product_id]],Table3[#All],3,FALSE)</f>
        <v>Woolrich</v>
      </c>
      <c r="J1078" t="str">
        <f>VLOOKUP(Table2[[#This Row],[product_id]],Table3[#All],5,FALSE)</f>
        <v>Mobile AL</v>
      </c>
    </row>
    <row r="1079" spans="1:10" x14ac:dyDescent="0.2">
      <c r="A1079" t="s">
        <v>327</v>
      </c>
      <c r="B1079" s="1">
        <v>44787</v>
      </c>
      <c r="C1079" t="str">
        <f t="shared" si="32"/>
        <v>Sunday</v>
      </c>
      <c r="D1079" s="2">
        <v>0.3125</v>
      </c>
      <c r="E1079" t="str">
        <f t="shared" si="33"/>
        <v>morning to noon</v>
      </c>
      <c r="F1079" s="7">
        <v>25</v>
      </c>
      <c r="G1079" s="7">
        <f>VLOOKUP(Table2[[#This Row],[product_id]],Table3[#All],2,FALSE)</f>
        <v>14</v>
      </c>
      <c r="H1079" s="7" t="b">
        <f>IF(Table2[[#This Row],[cost]]&gt;Table2[[#This Row],[revenue]],TRUE,FALSE)</f>
        <v>0</v>
      </c>
      <c r="I1079" t="str">
        <f>VLOOKUP(Table2[[#This Row],[product_id]],Table3[#All],3,FALSE)</f>
        <v>Woolrich</v>
      </c>
      <c r="J1079" t="str">
        <f>VLOOKUP(Table2[[#This Row],[product_id]],Table3[#All],5,FALSE)</f>
        <v>Mobile AL</v>
      </c>
    </row>
    <row r="1080" spans="1:10" x14ac:dyDescent="0.2">
      <c r="A1080" t="s">
        <v>328</v>
      </c>
      <c r="B1080" s="1">
        <v>44956</v>
      </c>
      <c r="C1080" t="str">
        <f t="shared" si="32"/>
        <v>Monday</v>
      </c>
      <c r="D1080" s="2">
        <v>0.51527777777777783</v>
      </c>
      <c r="E1080" t="str">
        <f t="shared" si="33"/>
        <v>midnight to dawn</v>
      </c>
      <c r="F1080" s="7">
        <v>19</v>
      </c>
      <c r="G1080" s="7">
        <f>VLOOKUP(Table2[[#This Row],[product_id]],Table3[#All],2,FALSE)</f>
        <v>11</v>
      </c>
      <c r="H1080" s="7" t="b">
        <f>IF(Table2[[#This Row],[cost]]&gt;Table2[[#This Row],[revenue]],TRUE,FALSE)</f>
        <v>0</v>
      </c>
      <c r="I1080" t="str">
        <f>VLOOKUP(Table2[[#This Row],[product_id]],Table3[#All],3,FALSE)</f>
        <v>Zenana</v>
      </c>
      <c r="J1080" t="str">
        <f>VLOOKUP(Table2[[#This Row],[product_id]],Table3[#All],5,FALSE)</f>
        <v>Chicago IL</v>
      </c>
    </row>
    <row r="1081" spans="1:10" x14ac:dyDescent="0.2">
      <c r="A1081" t="s">
        <v>328</v>
      </c>
      <c r="B1081" s="1">
        <v>44485</v>
      </c>
      <c r="C1081" t="str">
        <f t="shared" si="32"/>
        <v>Saturday</v>
      </c>
      <c r="D1081" s="2">
        <v>1.8749999999999999E-2</v>
      </c>
      <c r="E1081" t="str">
        <f t="shared" si="33"/>
        <v>night to midnight</v>
      </c>
      <c r="F1081" s="7">
        <v>19</v>
      </c>
      <c r="G1081" s="7">
        <f>VLOOKUP(Table2[[#This Row],[product_id]],Table3[#All],2,FALSE)</f>
        <v>11</v>
      </c>
      <c r="H1081" s="7" t="b">
        <f>IF(Table2[[#This Row],[cost]]&gt;Table2[[#This Row],[revenue]],TRUE,FALSE)</f>
        <v>0</v>
      </c>
      <c r="I1081" t="str">
        <f>VLOOKUP(Table2[[#This Row],[product_id]],Table3[#All],3,FALSE)</f>
        <v>Zenana</v>
      </c>
      <c r="J1081" t="str">
        <f>VLOOKUP(Table2[[#This Row],[product_id]],Table3[#All],5,FALSE)</f>
        <v>Chicago IL</v>
      </c>
    </row>
    <row r="1082" spans="1:10" x14ac:dyDescent="0.2">
      <c r="A1082" t="s">
        <v>328</v>
      </c>
      <c r="B1082" s="1">
        <v>44840</v>
      </c>
      <c r="C1082" t="str">
        <f t="shared" si="32"/>
        <v>Thursday</v>
      </c>
      <c r="D1082" s="2">
        <v>0.96597222222222223</v>
      </c>
      <c r="E1082" t="str">
        <f t="shared" si="33"/>
        <v>afternoon to evening</v>
      </c>
      <c r="F1082" s="7">
        <v>19</v>
      </c>
      <c r="G1082" s="7">
        <f>VLOOKUP(Table2[[#This Row],[product_id]],Table3[#All],2,FALSE)</f>
        <v>11</v>
      </c>
      <c r="H1082" s="7" t="b">
        <f>IF(Table2[[#This Row],[cost]]&gt;Table2[[#This Row],[revenue]],TRUE,FALSE)</f>
        <v>0</v>
      </c>
      <c r="I1082" t="str">
        <f>VLOOKUP(Table2[[#This Row],[product_id]],Table3[#All],3,FALSE)</f>
        <v>Zenana</v>
      </c>
      <c r="J1082" t="str">
        <f>VLOOKUP(Table2[[#This Row],[product_id]],Table3[#All],5,FALSE)</f>
        <v>Chicago IL</v>
      </c>
    </row>
    <row r="1083" spans="1:10" x14ac:dyDescent="0.2">
      <c r="A1083" t="s">
        <v>328</v>
      </c>
      <c r="B1083" s="1">
        <v>45058</v>
      </c>
      <c r="C1083" t="str">
        <f t="shared" si="32"/>
        <v>Friday</v>
      </c>
      <c r="D1083" s="2">
        <v>0.61319444444444449</v>
      </c>
      <c r="E1083" t="str">
        <f t="shared" si="33"/>
        <v>afternoon to evening</v>
      </c>
      <c r="F1083" s="7">
        <v>19</v>
      </c>
      <c r="G1083" s="7">
        <f>VLOOKUP(Table2[[#This Row],[product_id]],Table3[#All],2,FALSE)</f>
        <v>11</v>
      </c>
      <c r="H1083" s="7" t="b">
        <f>IF(Table2[[#This Row],[cost]]&gt;Table2[[#This Row],[revenue]],TRUE,FALSE)</f>
        <v>0</v>
      </c>
      <c r="I1083" t="str">
        <f>VLOOKUP(Table2[[#This Row],[product_id]],Table3[#All],3,FALSE)</f>
        <v>Zenana</v>
      </c>
      <c r="J1083" t="str">
        <f>VLOOKUP(Table2[[#This Row],[product_id]],Table3[#All],5,FALSE)</f>
        <v>Chicago IL</v>
      </c>
    </row>
    <row r="1084" spans="1:10" x14ac:dyDescent="0.2">
      <c r="A1084" t="s">
        <v>328</v>
      </c>
      <c r="B1084" s="1">
        <v>45090</v>
      </c>
      <c r="C1084" t="str">
        <f t="shared" si="32"/>
        <v>Tuesday</v>
      </c>
      <c r="D1084" s="2">
        <v>0.5805555555555556</v>
      </c>
      <c r="E1084" t="str">
        <f t="shared" si="33"/>
        <v>night to midnight</v>
      </c>
      <c r="F1084" s="7">
        <v>19</v>
      </c>
      <c r="G1084" s="7">
        <f>VLOOKUP(Table2[[#This Row],[product_id]],Table3[#All],2,FALSE)</f>
        <v>11</v>
      </c>
      <c r="H1084" s="7" t="b">
        <f>IF(Table2[[#This Row],[cost]]&gt;Table2[[#This Row],[revenue]],TRUE,FALSE)</f>
        <v>0</v>
      </c>
      <c r="I1084" t="str">
        <f>VLOOKUP(Table2[[#This Row],[product_id]],Table3[#All],3,FALSE)</f>
        <v>Zenana</v>
      </c>
      <c r="J1084" t="str">
        <f>VLOOKUP(Table2[[#This Row],[product_id]],Table3[#All],5,FALSE)</f>
        <v>Chicago IL</v>
      </c>
    </row>
    <row r="1085" spans="1:10" x14ac:dyDescent="0.2">
      <c r="A1085" t="s">
        <v>328</v>
      </c>
      <c r="B1085" s="1">
        <v>44872</v>
      </c>
      <c r="C1085" t="str">
        <f t="shared" si="32"/>
        <v>Monday</v>
      </c>
      <c r="D1085" s="2">
        <v>0.96111111111111114</v>
      </c>
      <c r="E1085" t="str">
        <f t="shared" si="33"/>
        <v>afternoon to evening</v>
      </c>
      <c r="F1085" s="7">
        <v>19</v>
      </c>
      <c r="G1085" s="7">
        <f>VLOOKUP(Table2[[#This Row],[product_id]],Table3[#All],2,FALSE)</f>
        <v>11</v>
      </c>
      <c r="H1085" s="7" t="b">
        <f>IF(Table2[[#This Row],[cost]]&gt;Table2[[#This Row],[revenue]],TRUE,FALSE)</f>
        <v>0</v>
      </c>
      <c r="I1085" t="str">
        <f>VLOOKUP(Table2[[#This Row],[product_id]],Table3[#All],3,FALSE)</f>
        <v>Zenana</v>
      </c>
      <c r="J1085" t="str">
        <f>VLOOKUP(Table2[[#This Row],[product_id]],Table3[#All],5,FALSE)</f>
        <v>Chicago IL</v>
      </c>
    </row>
    <row r="1086" spans="1:10" x14ac:dyDescent="0.2">
      <c r="A1086" t="s">
        <v>328</v>
      </c>
      <c r="B1086" s="1">
        <v>45065</v>
      </c>
      <c r="C1086" t="str">
        <f t="shared" si="32"/>
        <v>Friday</v>
      </c>
      <c r="D1086" s="2">
        <v>0.61111111111111105</v>
      </c>
      <c r="E1086" t="str">
        <f t="shared" si="33"/>
        <v>afternoon to evening</v>
      </c>
      <c r="F1086" s="7">
        <v>19</v>
      </c>
      <c r="G1086" s="7">
        <f>VLOOKUP(Table2[[#This Row],[product_id]],Table3[#All],2,FALSE)</f>
        <v>11</v>
      </c>
      <c r="H1086" s="7" t="b">
        <f>IF(Table2[[#This Row],[cost]]&gt;Table2[[#This Row],[revenue]],TRUE,FALSE)</f>
        <v>0</v>
      </c>
      <c r="I1086" t="str">
        <f>VLOOKUP(Table2[[#This Row],[product_id]],Table3[#All],3,FALSE)</f>
        <v>Zenana</v>
      </c>
      <c r="J1086" t="str">
        <f>VLOOKUP(Table2[[#This Row],[product_id]],Table3[#All],5,FALSE)</f>
        <v>Chicago IL</v>
      </c>
    </row>
    <row r="1087" spans="1:10" x14ac:dyDescent="0.2">
      <c r="A1087" t="s">
        <v>328</v>
      </c>
      <c r="B1087" s="1">
        <v>45109</v>
      </c>
      <c r="C1087" t="str">
        <f t="shared" si="32"/>
        <v>Sunday</v>
      </c>
      <c r="D1087" s="2">
        <v>0.69513888888888886</v>
      </c>
      <c r="E1087" t="str">
        <f t="shared" si="33"/>
        <v>midnight to dawn</v>
      </c>
      <c r="F1087" s="7">
        <v>19</v>
      </c>
      <c r="G1087" s="7">
        <f>VLOOKUP(Table2[[#This Row],[product_id]],Table3[#All],2,FALSE)</f>
        <v>11</v>
      </c>
      <c r="H1087" s="7" t="b">
        <f>IF(Table2[[#This Row],[cost]]&gt;Table2[[#This Row],[revenue]],TRUE,FALSE)</f>
        <v>0</v>
      </c>
      <c r="I1087" t="str">
        <f>VLOOKUP(Table2[[#This Row],[product_id]],Table3[#All],3,FALSE)</f>
        <v>Zenana</v>
      </c>
      <c r="J1087" t="str">
        <f>VLOOKUP(Table2[[#This Row],[product_id]],Table3[#All],5,FALSE)</f>
        <v>Chicago IL</v>
      </c>
    </row>
    <row r="1088" spans="1:10" x14ac:dyDescent="0.2">
      <c r="A1088" t="s">
        <v>328</v>
      </c>
      <c r="B1088" s="1">
        <v>45073</v>
      </c>
      <c r="C1088" t="str">
        <f t="shared" si="32"/>
        <v>Saturday</v>
      </c>
      <c r="D1088" s="2">
        <v>0.11944444444444445</v>
      </c>
      <c r="E1088" t="str">
        <f t="shared" si="33"/>
        <v>afternoon to evening</v>
      </c>
      <c r="F1088" s="7">
        <v>19</v>
      </c>
      <c r="G1088" s="7">
        <f>VLOOKUP(Table2[[#This Row],[product_id]],Table3[#All],2,FALSE)</f>
        <v>11</v>
      </c>
      <c r="H1088" s="7" t="b">
        <f>IF(Table2[[#This Row],[cost]]&gt;Table2[[#This Row],[revenue]],TRUE,FALSE)</f>
        <v>0</v>
      </c>
      <c r="I1088" t="str">
        <f>VLOOKUP(Table2[[#This Row],[product_id]],Table3[#All],3,FALSE)</f>
        <v>Zenana</v>
      </c>
      <c r="J1088" t="str">
        <f>VLOOKUP(Table2[[#This Row],[product_id]],Table3[#All],5,FALSE)</f>
        <v>Chicago IL</v>
      </c>
    </row>
    <row r="1089" spans="1:10" x14ac:dyDescent="0.2">
      <c r="A1089" t="s">
        <v>329</v>
      </c>
      <c r="B1089" s="1">
        <v>44636</v>
      </c>
      <c r="C1089" t="str">
        <f t="shared" si="32"/>
        <v>Wednesday</v>
      </c>
      <c r="D1089" s="2">
        <v>0.59027777777777779</v>
      </c>
      <c r="E1089" t="str">
        <f t="shared" si="33"/>
        <v>midnight to dawn</v>
      </c>
      <c r="F1089" s="7">
        <v>25</v>
      </c>
      <c r="G1089" s="7">
        <f>VLOOKUP(Table2[[#This Row],[product_id]],Table3[#All],2,FALSE)</f>
        <v>14</v>
      </c>
      <c r="H1089" s="7" t="b">
        <f>IF(Table2[[#This Row],[cost]]&gt;Table2[[#This Row],[revenue]],TRUE,FALSE)</f>
        <v>0</v>
      </c>
      <c r="I1089" t="str">
        <f>VLOOKUP(Table2[[#This Row],[product_id]],Table3[#All],3,FALSE)</f>
        <v>Dickies Girl</v>
      </c>
      <c r="J1089" t="str">
        <f>VLOOKUP(Table2[[#This Row],[product_id]],Table3[#All],5,FALSE)</f>
        <v>Savannah GA</v>
      </c>
    </row>
    <row r="1090" spans="1:10" x14ac:dyDescent="0.2">
      <c r="A1090" t="s">
        <v>329</v>
      </c>
      <c r="B1090" s="1">
        <v>44225</v>
      </c>
      <c r="C1090" t="str">
        <f t="shared" si="32"/>
        <v>Friday</v>
      </c>
      <c r="D1090" s="2">
        <v>0.12291666666666667</v>
      </c>
      <c r="E1090" t="str">
        <f t="shared" si="33"/>
        <v>morning to noon</v>
      </c>
      <c r="F1090" s="7">
        <v>25</v>
      </c>
      <c r="G1090" s="7">
        <f>VLOOKUP(Table2[[#This Row],[product_id]],Table3[#All],2,FALSE)</f>
        <v>14</v>
      </c>
      <c r="H1090" s="7" t="b">
        <f>IF(Table2[[#This Row],[cost]]&gt;Table2[[#This Row],[revenue]],TRUE,FALSE)</f>
        <v>0</v>
      </c>
      <c r="I1090" t="str">
        <f>VLOOKUP(Table2[[#This Row],[product_id]],Table3[#All],3,FALSE)</f>
        <v>Dickies Girl</v>
      </c>
      <c r="J1090" t="str">
        <f>VLOOKUP(Table2[[#This Row],[product_id]],Table3[#All],5,FALSE)</f>
        <v>Savannah GA</v>
      </c>
    </row>
    <row r="1091" spans="1:10" x14ac:dyDescent="0.2">
      <c r="A1091" t="s">
        <v>329</v>
      </c>
      <c r="B1091" s="1">
        <v>45061</v>
      </c>
      <c r="C1091" t="str">
        <f t="shared" ref="C1091:C1154" si="34">_xlfn.IFS(WEEKDAY(B1091,2)=1,"Monday",WEEKDAY(B1091,2)=2,"Tuesday",WEEKDAY(B1091,2)=3,"Wednesday",WEEKDAY(B1091,2)=4,"Thursday",WEEKDAY(B1091,2)=5,"Friday",WEEKDAY(B1091,2)=6,"Saturday",WEEKDAY(B1091,2)=7,"Sunday")</f>
        <v>Monday</v>
      </c>
      <c r="D1091" s="2">
        <v>0.32916666666666666</v>
      </c>
      <c r="E1091" t="str">
        <f t="shared" ref="E1091:E1154" si="35">_xlfn.IFS(AND(D1092&gt;=VALUE("00:00"),D1092&lt;VALUE("6:00")),"midnight to dawn",AND(D1092&gt;=VALUE("6:00"),D1092&lt;VALUE("13:00")),"morning to noon",AND(D1092&gt;=VALUE("13:00"),D1092&lt;VALUE("20:00")),"afternoon to evening",AND(D1092&gt;=VALUE("20:00"),D1092&lt;VALUE("24:00")),"night to midnight")</f>
        <v>morning to noon</v>
      </c>
      <c r="F1091" s="7">
        <v>25</v>
      </c>
      <c r="G1091" s="7">
        <f>VLOOKUP(Table2[[#This Row],[product_id]],Table3[#All],2,FALSE)</f>
        <v>14</v>
      </c>
      <c r="H1091" s="7" t="b">
        <f>IF(Table2[[#This Row],[cost]]&gt;Table2[[#This Row],[revenue]],TRUE,FALSE)</f>
        <v>0</v>
      </c>
      <c r="I1091" t="str">
        <f>VLOOKUP(Table2[[#This Row],[product_id]],Table3[#All],3,FALSE)</f>
        <v>Dickies Girl</v>
      </c>
      <c r="J1091" t="str">
        <f>VLOOKUP(Table2[[#This Row],[product_id]],Table3[#All],5,FALSE)</f>
        <v>Savannah GA</v>
      </c>
    </row>
    <row r="1092" spans="1:10" x14ac:dyDescent="0.2">
      <c r="A1092" t="s">
        <v>329</v>
      </c>
      <c r="B1092" s="1">
        <v>45019</v>
      </c>
      <c r="C1092" t="str">
        <f t="shared" si="34"/>
        <v>Monday</v>
      </c>
      <c r="D1092" s="2">
        <v>0.36458333333333331</v>
      </c>
      <c r="E1092" t="str">
        <f t="shared" si="35"/>
        <v>morning to noon</v>
      </c>
      <c r="F1092" s="7">
        <v>25</v>
      </c>
      <c r="G1092" s="7">
        <f>VLOOKUP(Table2[[#This Row],[product_id]],Table3[#All],2,FALSE)</f>
        <v>14</v>
      </c>
      <c r="H1092" s="7" t="b">
        <f>IF(Table2[[#This Row],[cost]]&gt;Table2[[#This Row],[revenue]],TRUE,FALSE)</f>
        <v>0</v>
      </c>
      <c r="I1092" t="str">
        <f>VLOOKUP(Table2[[#This Row],[product_id]],Table3[#All],3,FALSE)</f>
        <v>Dickies Girl</v>
      </c>
      <c r="J1092" t="str">
        <f>VLOOKUP(Table2[[#This Row],[product_id]],Table3[#All],5,FALSE)</f>
        <v>Savannah GA</v>
      </c>
    </row>
    <row r="1093" spans="1:10" x14ac:dyDescent="0.2">
      <c r="A1093" t="s">
        <v>330</v>
      </c>
      <c r="B1093" s="1">
        <v>44580</v>
      </c>
      <c r="C1093" t="str">
        <f t="shared" si="34"/>
        <v>Wednesday</v>
      </c>
      <c r="D1093" s="2">
        <v>0.52847222222222223</v>
      </c>
      <c r="E1093" t="str">
        <f t="shared" si="35"/>
        <v>midnight to dawn</v>
      </c>
      <c r="F1093" s="7">
        <v>25</v>
      </c>
      <c r="G1093" s="7">
        <f>VLOOKUP(Table2[[#This Row],[product_id]],Table3[#All],2,FALSE)</f>
        <v>13</v>
      </c>
      <c r="H1093" s="7" t="b">
        <f>IF(Table2[[#This Row],[cost]]&gt;Table2[[#This Row],[revenue]],TRUE,FALSE)</f>
        <v>0</v>
      </c>
      <c r="I1093" t="str">
        <f>VLOOKUP(Table2[[#This Row],[product_id]],Table3[#All],3,FALSE)</f>
        <v>Dickies Girl</v>
      </c>
      <c r="J1093" t="str">
        <f>VLOOKUP(Table2[[#This Row],[product_id]],Table3[#All],5,FALSE)</f>
        <v>Savannah GA</v>
      </c>
    </row>
    <row r="1094" spans="1:10" x14ac:dyDescent="0.2">
      <c r="A1094" t="s">
        <v>330</v>
      </c>
      <c r="B1094" s="1">
        <v>44614</v>
      </c>
      <c r="C1094" t="str">
        <f t="shared" si="34"/>
        <v>Tuesday</v>
      </c>
      <c r="D1094" s="2">
        <v>0.10486111111111111</v>
      </c>
      <c r="E1094" t="str">
        <f t="shared" si="35"/>
        <v>midnight to dawn</v>
      </c>
      <c r="F1094" s="7">
        <v>25</v>
      </c>
      <c r="G1094" s="7">
        <f>VLOOKUP(Table2[[#This Row],[product_id]],Table3[#All],2,FALSE)</f>
        <v>13</v>
      </c>
      <c r="H1094" s="7" t="b">
        <f>IF(Table2[[#This Row],[cost]]&gt;Table2[[#This Row],[revenue]],TRUE,FALSE)</f>
        <v>0</v>
      </c>
      <c r="I1094" t="str">
        <f>VLOOKUP(Table2[[#This Row],[product_id]],Table3[#All],3,FALSE)</f>
        <v>Dickies Girl</v>
      </c>
      <c r="J1094" t="str">
        <f>VLOOKUP(Table2[[#This Row],[product_id]],Table3[#All],5,FALSE)</f>
        <v>Savannah GA</v>
      </c>
    </row>
    <row r="1095" spans="1:10" x14ac:dyDescent="0.2">
      <c r="A1095" t="s">
        <v>330</v>
      </c>
      <c r="B1095" s="1">
        <v>45087</v>
      </c>
      <c r="C1095" t="str">
        <f t="shared" si="34"/>
        <v>Saturday</v>
      </c>
      <c r="D1095" s="2">
        <v>6.8749999999999992E-2</v>
      </c>
      <c r="E1095" t="str">
        <f t="shared" si="35"/>
        <v>morning to noon</v>
      </c>
      <c r="F1095" s="7">
        <v>25</v>
      </c>
      <c r="G1095" s="7">
        <f>VLOOKUP(Table2[[#This Row],[product_id]],Table3[#All],2,FALSE)</f>
        <v>13</v>
      </c>
      <c r="H1095" s="7" t="b">
        <f>IF(Table2[[#This Row],[cost]]&gt;Table2[[#This Row],[revenue]],TRUE,FALSE)</f>
        <v>0</v>
      </c>
      <c r="I1095" t="str">
        <f>VLOOKUP(Table2[[#This Row],[product_id]],Table3[#All],3,FALSE)</f>
        <v>Dickies Girl</v>
      </c>
      <c r="J1095" t="str">
        <f>VLOOKUP(Table2[[#This Row],[product_id]],Table3[#All],5,FALSE)</f>
        <v>Savannah GA</v>
      </c>
    </row>
    <row r="1096" spans="1:10" x14ac:dyDescent="0.2">
      <c r="A1096" t="s">
        <v>330</v>
      </c>
      <c r="B1096" s="1">
        <v>45076</v>
      </c>
      <c r="C1096" t="str">
        <f t="shared" si="34"/>
        <v>Tuesday</v>
      </c>
      <c r="D1096" s="2">
        <v>0.49513888888888885</v>
      </c>
      <c r="E1096" t="str">
        <f t="shared" si="35"/>
        <v>afternoon to evening</v>
      </c>
      <c r="F1096" s="7">
        <v>25</v>
      </c>
      <c r="G1096" s="7">
        <f>VLOOKUP(Table2[[#This Row],[product_id]],Table3[#All],2,FALSE)</f>
        <v>13</v>
      </c>
      <c r="H1096" s="7" t="b">
        <f>IF(Table2[[#This Row],[cost]]&gt;Table2[[#This Row],[revenue]],TRUE,FALSE)</f>
        <v>0</v>
      </c>
      <c r="I1096" t="str">
        <f>VLOOKUP(Table2[[#This Row],[product_id]],Table3[#All],3,FALSE)</f>
        <v>Dickies Girl</v>
      </c>
      <c r="J1096" t="str">
        <f>VLOOKUP(Table2[[#This Row],[product_id]],Table3[#All],5,FALSE)</f>
        <v>Savannah GA</v>
      </c>
    </row>
    <row r="1097" spans="1:10" x14ac:dyDescent="0.2">
      <c r="A1097" t="s">
        <v>330</v>
      </c>
      <c r="B1097" s="1">
        <v>44174</v>
      </c>
      <c r="C1097" t="str">
        <f t="shared" si="34"/>
        <v>Wednesday</v>
      </c>
      <c r="D1097" s="2">
        <v>0.58680555555555558</v>
      </c>
      <c r="E1097" t="str">
        <f t="shared" si="35"/>
        <v>morning to noon</v>
      </c>
      <c r="F1097" s="7">
        <v>25</v>
      </c>
      <c r="G1097" s="7">
        <f>VLOOKUP(Table2[[#This Row],[product_id]],Table3[#All],2,FALSE)</f>
        <v>13</v>
      </c>
      <c r="H1097" s="7" t="b">
        <f>IF(Table2[[#This Row],[cost]]&gt;Table2[[#This Row],[revenue]],TRUE,FALSE)</f>
        <v>0</v>
      </c>
      <c r="I1097" t="str">
        <f>VLOOKUP(Table2[[#This Row],[product_id]],Table3[#All],3,FALSE)</f>
        <v>Dickies Girl</v>
      </c>
      <c r="J1097" t="str">
        <f>VLOOKUP(Table2[[#This Row],[product_id]],Table3[#All],5,FALSE)</f>
        <v>Savannah GA</v>
      </c>
    </row>
    <row r="1098" spans="1:10" x14ac:dyDescent="0.2">
      <c r="A1098" t="s">
        <v>330</v>
      </c>
      <c r="B1098" s="1">
        <v>45101</v>
      </c>
      <c r="C1098" t="str">
        <f t="shared" si="34"/>
        <v>Saturday</v>
      </c>
      <c r="D1098" s="2">
        <v>0.45902777777777781</v>
      </c>
      <c r="E1098" t="str">
        <f t="shared" si="35"/>
        <v>afternoon to evening</v>
      </c>
      <c r="F1098" s="7">
        <v>25</v>
      </c>
      <c r="G1098" s="7">
        <f>VLOOKUP(Table2[[#This Row],[product_id]],Table3[#All],2,FALSE)</f>
        <v>13</v>
      </c>
      <c r="H1098" s="7" t="b">
        <f>IF(Table2[[#This Row],[cost]]&gt;Table2[[#This Row],[revenue]],TRUE,FALSE)</f>
        <v>0</v>
      </c>
      <c r="I1098" t="str">
        <f>VLOOKUP(Table2[[#This Row],[product_id]],Table3[#All],3,FALSE)</f>
        <v>Dickies Girl</v>
      </c>
      <c r="J1098" t="str">
        <f>VLOOKUP(Table2[[#This Row],[product_id]],Table3[#All],5,FALSE)</f>
        <v>Savannah GA</v>
      </c>
    </row>
    <row r="1099" spans="1:10" x14ac:dyDescent="0.2">
      <c r="A1099" t="s">
        <v>331</v>
      </c>
      <c r="B1099" s="1">
        <v>44739</v>
      </c>
      <c r="C1099" t="str">
        <f t="shared" si="34"/>
        <v>Monday</v>
      </c>
      <c r="D1099" s="2">
        <v>0.63194444444444442</v>
      </c>
      <c r="E1099" t="str">
        <f t="shared" si="35"/>
        <v>morning to noon</v>
      </c>
      <c r="F1099" s="7">
        <v>24</v>
      </c>
      <c r="G1099" s="7">
        <f>VLOOKUP(Table2[[#This Row],[product_id]],Table3[#All],2,FALSE)</f>
        <v>13</v>
      </c>
      <c r="H1099" s="7" t="b">
        <f>IF(Table2[[#This Row],[cost]]&gt;Table2[[#This Row],[revenue]],TRUE,FALSE)</f>
        <v>0</v>
      </c>
      <c r="I1099" t="str">
        <f>VLOOKUP(Table2[[#This Row],[product_id]],Table3[#All],3,FALSE)</f>
        <v>ASICS</v>
      </c>
      <c r="J1099" t="str">
        <f>VLOOKUP(Table2[[#This Row],[product_id]],Table3[#All],5,FALSE)</f>
        <v>Memphis TN</v>
      </c>
    </row>
    <row r="1100" spans="1:10" x14ac:dyDescent="0.2">
      <c r="A1100" t="s">
        <v>331</v>
      </c>
      <c r="B1100" s="1">
        <v>44356</v>
      </c>
      <c r="C1100" t="str">
        <f t="shared" si="34"/>
        <v>Wednesday</v>
      </c>
      <c r="D1100" s="2">
        <v>0.25347222222222221</v>
      </c>
      <c r="E1100" t="str">
        <f t="shared" si="35"/>
        <v>midnight to dawn</v>
      </c>
      <c r="F1100" s="7">
        <v>24</v>
      </c>
      <c r="G1100" s="7">
        <f>VLOOKUP(Table2[[#This Row],[product_id]],Table3[#All],2,FALSE)</f>
        <v>13</v>
      </c>
      <c r="H1100" s="7" t="b">
        <f>IF(Table2[[#This Row],[cost]]&gt;Table2[[#This Row],[revenue]],TRUE,FALSE)</f>
        <v>0</v>
      </c>
      <c r="I1100" t="str">
        <f>VLOOKUP(Table2[[#This Row],[product_id]],Table3[#All],3,FALSE)</f>
        <v>ASICS</v>
      </c>
      <c r="J1100" t="str">
        <f>VLOOKUP(Table2[[#This Row],[product_id]],Table3[#All],5,FALSE)</f>
        <v>Memphis TN</v>
      </c>
    </row>
    <row r="1101" spans="1:10" x14ac:dyDescent="0.2">
      <c r="A1101" t="s">
        <v>332</v>
      </c>
      <c r="B1101" s="1">
        <v>44356</v>
      </c>
      <c r="C1101" t="str">
        <f t="shared" si="34"/>
        <v>Wednesday</v>
      </c>
      <c r="D1101" s="2">
        <v>0.1875</v>
      </c>
      <c r="E1101" t="str">
        <f t="shared" si="35"/>
        <v>afternoon to evening</v>
      </c>
      <c r="F1101" s="7">
        <v>19</v>
      </c>
      <c r="G1101" s="7">
        <f>VLOOKUP(Table2[[#This Row],[product_id]],Table3[#All],2,FALSE)</f>
        <v>11</v>
      </c>
      <c r="H1101" s="7" t="b">
        <f>IF(Table2[[#This Row],[cost]]&gt;Table2[[#This Row],[revenue]],TRUE,FALSE)</f>
        <v>0</v>
      </c>
      <c r="I1101" t="str">
        <f>VLOOKUP(Table2[[#This Row],[product_id]],Table3[#All],3,FALSE)</f>
        <v>Hanes</v>
      </c>
      <c r="J1101" t="str">
        <f>VLOOKUP(Table2[[#This Row],[product_id]],Table3[#All],5,FALSE)</f>
        <v>Houston TX</v>
      </c>
    </row>
    <row r="1102" spans="1:10" x14ac:dyDescent="0.2">
      <c r="A1102" t="s">
        <v>332</v>
      </c>
      <c r="B1102" s="1">
        <v>45090</v>
      </c>
      <c r="C1102" t="str">
        <f t="shared" si="34"/>
        <v>Tuesday</v>
      </c>
      <c r="D1102" s="2">
        <v>0.67013888888888884</v>
      </c>
      <c r="E1102" t="str">
        <f t="shared" si="35"/>
        <v>morning to noon</v>
      </c>
      <c r="F1102" s="7">
        <v>19</v>
      </c>
      <c r="G1102" s="7">
        <f>VLOOKUP(Table2[[#This Row],[product_id]],Table3[#All],2,FALSE)</f>
        <v>11</v>
      </c>
      <c r="H1102" s="7" t="b">
        <f>IF(Table2[[#This Row],[cost]]&gt;Table2[[#This Row],[revenue]],TRUE,FALSE)</f>
        <v>0</v>
      </c>
      <c r="I1102" t="str">
        <f>VLOOKUP(Table2[[#This Row],[product_id]],Table3[#All],3,FALSE)</f>
        <v>Hanes</v>
      </c>
      <c r="J1102" t="str">
        <f>VLOOKUP(Table2[[#This Row],[product_id]],Table3[#All],5,FALSE)</f>
        <v>Houston TX</v>
      </c>
    </row>
    <row r="1103" spans="1:10" x14ac:dyDescent="0.2">
      <c r="A1103" t="s">
        <v>332</v>
      </c>
      <c r="B1103" s="1">
        <v>44743</v>
      </c>
      <c r="C1103" t="str">
        <f t="shared" si="34"/>
        <v>Friday</v>
      </c>
      <c r="D1103" s="2">
        <v>0.27291666666666664</v>
      </c>
      <c r="E1103" t="str">
        <f t="shared" si="35"/>
        <v>midnight to dawn</v>
      </c>
      <c r="F1103" s="7">
        <v>19</v>
      </c>
      <c r="G1103" s="7">
        <f>VLOOKUP(Table2[[#This Row],[product_id]],Table3[#All],2,FALSE)</f>
        <v>11</v>
      </c>
      <c r="H1103" s="7" t="b">
        <f>IF(Table2[[#This Row],[cost]]&gt;Table2[[#This Row],[revenue]],TRUE,FALSE)</f>
        <v>0</v>
      </c>
      <c r="I1103" t="str">
        <f>VLOOKUP(Table2[[#This Row],[product_id]],Table3[#All],3,FALSE)</f>
        <v>Hanes</v>
      </c>
      <c r="J1103" t="str">
        <f>VLOOKUP(Table2[[#This Row],[product_id]],Table3[#All],5,FALSE)</f>
        <v>Houston TX</v>
      </c>
    </row>
    <row r="1104" spans="1:10" x14ac:dyDescent="0.2">
      <c r="A1104" t="s">
        <v>332</v>
      </c>
      <c r="B1104" s="1">
        <v>44776</v>
      </c>
      <c r="C1104" t="str">
        <f t="shared" si="34"/>
        <v>Wednesday</v>
      </c>
      <c r="D1104" s="2">
        <v>0.21180555555555555</v>
      </c>
      <c r="E1104" t="str">
        <f t="shared" si="35"/>
        <v>morning to noon</v>
      </c>
      <c r="F1104" s="7">
        <v>19</v>
      </c>
      <c r="G1104" s="7">
        <f>VLOOKUP(Table2[[#This Row],[product_id]],Table3[#All],2,FALSE)</f>
        <v>11</v>
      </c>
      <c r="H1104" s="7" t="b">
        <f>IF(Table2[[#This Row],[cost]]&gt;Table2[[#This Row],[revenue]],TRUE,FALSE)</f>
        <v>0</v>
      </c>
      <c r="I1104" t="str">
        <f>VLOOKUP(Table2[[#This Row],[product_id]],Table3[#All],3,FALSE)</f>
        <v>Hanes</v>
      </c>
      <c r="J1104" t="str">
        <f>VLOOKUP(Table2[[#This Row],[product_id]],Table3[#All],5,FALSE)</f>
        <v>Houston TX</v>
      </c>
    </row>
    <row r="1105" spans="1:10" x14ac:dyDescent="0.2">
      <c r="A1105" t="s">
        <v>332</v>
      </c>
      <c r="B1105" s="1">
        <v>45088</v>
      </c>
      <c r="C1105" t="str">
        <f t="shared" si="34"/>
        <v>Sunday</v>
      </c>
      <c r="D1105" s="2">
        <v>0.52013888888888882</v>
      </c>
      <c r="E1105" t="str">
        <f t="shared" si="35"/>
        <v>midnight to dawn</v>
      </c>
      <c r="F1105" s="7">
        <v>19</v>
      </c>
      <c r="G1105" s="7">
        <f>VLOOKUP(Table2[[#This Row],[product_id]],Table3[#All],2,FALSE)</f>
        <v>11</v>
      </c>
      <c r="H1105" s="7" t="b">
        <f>IF(Table2[[#This Row],[cost]]&gt;Table2[[#This Row],[revenue]],TRUE,FALSE)</f>
        <v>0</v>
      </c>
      <c r="I1105" t="str">
        <f>VLOOKUP(Table2[[#This Row],[product_id]],Table3[#All],3,FALSE)</f>
        <v>Hanes</v>
      </c>
      <c r="J1105" t="str">
        <f>VLOOKUP(Table2[[#This Row],[product_id]],Table3[#All],5,FALSE)</f>
        <v>Houston TX</v>
      </c>
    </row>
    <row r="1106" spans="1:10" x14ac:dyDescent="0.2">
      <c r="A1106" t="s">
        <v>332</v>
      </c>
      <c r="B1106" s="1">
        <v>44623</v>
      </c>
      <c r="C1106" t="str">
        <f t="shared" si="34"/>
        <v>Thursday</v>
      </c>
      <c r="D1106" s="2">
        <v>7.7777777777777779E-2</v>
      </c>
      <c r="E1106" t="str">
        <f t="shared" si="35"/>
        <v>morning to noon</v>
      </c>
      <c r="F1106" s="7">
        <v>19</v>
      </c>
      <c r="G1106" s="7">
        <f>VLOOKUP(Table2[[#This Row],[product_id]],Table3[#All],2,FALSE)</f>
        <v>11</v>
      </c>
      <c r="H1106" s="7" t="b">
        <f>IF(Table2[[#This Row],[cost]]&gt;Table2[[#This Row],[revenue]],TRUE,FALSE)</f>
        <v>0</v>
      </c>
      <c r="I1106" t="str">
        <f>VLOOKUP(Table2[[#This Row],[product_id]],Table3[#All],3,FALSE)</f>
        <v>Hanes</v>
      </c>
      <c r="J1106" t="str">
        <f>VLOOKUP(Table2[[#This Row],[product_id]],Table3[#All],5,FALSE)</f>
        <v>Houston TX</v>
      </c>
    </row>
    <row r="1107" spans="1:10" x14ac:dyDescent="0.2">
      <c r="A1107" t="s">
        <v>333</v>
      </c>
      <c r="B1107" s="1">
        <v>44858</v>
      </c>
      <c r="C1107" t="str">
        <f t="shared" si="34"/>
        <v>Monday</v>
      </c>
      <c r="D1107" s="2">
        <v>0.28680555555555554</v>
      </c>
      <c r="E1107" t="str">
        <f t="shared" si="35"/>
        <v>morning to noon</v>
      </c>
      <c r="F1107" s="7">
        <v>19</v>
      </c>
      <c r="G1107" s="7">
        <f>VLOOKUP(Table2[[#This Row],[product_id]],Table3[#All],2,FALSE)</f>
        <v>10</v>
      </c>
      <c r="H1107" s="7" t="b">
        <f>IF(Table2[[#This Row],[cost]]&gt;Table2[[#This Row],[revenue]],TRUE,FALSE)</f>
        <v>0</v>
      </c>
      <c r="I1107" t="str">
        <f>VLOOKUP(Table2[[#This Row],[product_id]],Table3[#All],3,FALSE)</f>
        <v>FEA</v>
      </c>
      <c r="J1107" t="str">
        <f>VLOOKUP(Table2[[#This Row],[product_id]],Table3[#All],5,FALSE)</f>
        <v>Port Authority of New York/New Jersey NY/NJ</v>
      </c>
    </row>
    <row r="1108" spans="1:10" x14ac:dyDescent="0.2">
      <c r="A1108" t="s">
        <v>333</v>
      </c>
      <c r="B1108" s="1">
        <v>44545</v>
      </c>
      <c r="C1108" t="str">
        <f t="shared" si="34"/>
        <v>Wednesday</v>
      </c>
      <c r="D1108" s="2">
        <v>0.28819444444444448</v>
      </c>
      <c r="E1108" t="str">
        <f t="shared" si="35"/>
        <v>morning to noon</v>
      </c>
      <c r="F1108" s="7">
        <v>19</v>
      </c>
      <c r="G1108" s="7">
        <f>VLOOKUP(Table2[[#This Row],[product_id]],Table3[#All],2,FALSE)</f>
        <v>10</v>
      </c>
      <c r="H1108" s="7" t="b">
        <f>IF(Table2[[#This Row],[cost]]&gt;Table2[[#This Row],[revenue]],TRUE,FALSE)</f>
        <v>0</v>
      </c>
      <c r="I1108" t="str">
        <f>VLOOKUP(Table2[[#This Row],[product_id]],Table3[#All],3,FALSE)</f>
        <v>FEA</v>
      </c>
      <c r="J1108" t="str">
        <f>VLOOKUP(Table2[[#This Row],[product_id]],Table3[#All],5,FALSE)</f>
        <v>Port Authority of New York/New Jersey NY/NJ</v>
      </c>
    </row>
    <row r="1109" spans="1:10" x14ac:dyDescent="0.2">
      <c r="A1109" t="s">
        <v>333</v>
      </c>
      <c r="B1109" s="1">
        <v>44646</v>
      </c>
      <c r="C1109" t="str">
        <f t="shared" si="34"/>
        <v>Saturday</v>
      </c>
      <c r="D1109" s="2">
        <v>0.48333333333333334</v>
      </c>
      <c r="E1109" t="str">
        <f t="shared" si="35"/>
        <v>midnight to dawn</v>
      </c>
      <c r="F1109" s="7">
        <v>19</v>
      </c>
      <c r="G1109" s="7">
        <f>VLOOKUP(Table2[[#This Row],[product_id]],Table3[#All],2,FALSE)</f>
        <v>10</v>
      </c>
      <c r="H1109" s="7" t="b">
        <f>IF(Table2[[#This Row],[cost]]&gt;Table2[[#This Row],[revenue]],TRUE,FALSE)</f>
        <v>0</v>
      </c>
      <c r="I1109" t="str">
        <f>VLOOKUP(Table2[[#This Row],[product_id]],Table3[#All],3,FALSE)</f>
        <v>FEA</v>
      </c>
      <c r="J1109" t="str">
        <f>VLOOKUP(Table2[[#This Row],[product_id]],Table3[#All],5,FALSE)</f>
        <v>Port Authority of New York/New Jersey NY/NJ</v>
      </c>
    </row>
    <row r="1110" spans="1:10" x14ac:dyDescent="0.2">
      <c r="A1110" t="s">
        <v>333</v>
      </c>
      <c r="B1110" s="1">
        <v>44424</v>
      </c>
      <c r="C1110" t="str">
        <f t="shared" si="34"/>
        <v>Monday</v>
      </c>
      <c r="D1110" s="2">
        <v>3.888888888888889E-2</v>
      </c>
      <c r="E1110" t="str">
        <f t="shared" si="35"/>
        <v>morning to noon</v>
      </c>
      <c r="F1110" s="7">
        <v>19</v>
      </c>
      <c r="G1110" s="7">
        <f>VLOOKUP(Table2[[#This Row],[product_id]],Table3[#All],2,FALSE)</f>
        <v>10</v>
      </c>
      <c r="H1110" s="7" t="b">
        <f>IF(Table2[[#This Row],[cost]]&gt;Table2[[#This Row],[revenue]],TRUE,FALSE)</f>
        <v>0</v>
      </c>
      <c r="I1110" t="str">
        <f>VLOOKUP(Table2[[#This Row],[product_id]],Table3[#All],3,FALSE)</f>
        <v>FEA</v>
      </c>
      <c r="J1110" t="str">
        <f>VLOOKUP(Table2[[#This Row],[product_id]],Table3[#All],5,FALSE)</f>
        <v>Port Authority of New York/New Jersey NY/NJ</v>
      </c>
    </row>
    <row r="1111" spans="1:10" x14ac:dyDescent="0.2">
      <c r="A1111" t="s">
        <v>334</v>
      </c>
      <c r="B1111" s="1">
        <v>44626</v>
      </c>
      <c r="C1111" t="str">
        <f t="shared" si="34"/>
        <v>Sunday</v>
      </c>
      <c r="D1111" s="2">
        <v>0.40833333333333338</v>
      </c>
      <c r="E1111" t="str">
        <f t="shared" si="35"/>
        <v>night to midnight</v>
      </c>
      <c r="F1111" s="7">
        <v>27</v>
      </c>
      <c r="G1111" s="7">
        <f>VLOOKUP(Table2[[#This Row],[product_id]],Table3[#All],2,FALSE)</f>
        <v>16</v>
      </c>
      <c r="H1111" s="7" t="b">
        <f>IF(Table2[[#This Row],[cost]]&gt;Table2[[#This Row],[revenue]],TRUE,FALSE)</f>
        <v>0</v>
      </c>
      <c r="I1111" t="str">
        <f>VLOOKUP(Table2[[#This Row],[product_id]],Table3[#All],3,FALSE)</f>
        <v>eVogues Apparel</v>
      </c>
      <c r="J1111" t="str">
        <f>VLOOKUP(Table2[[#This Row],[product_id]],Table3[#All],5,FALSE)</f>
        <v>New Orleans LA</v>
      </c>
    </row>
    <row r="1112" spans="1:10" x14ac:dyDescent="0.2">
      <c r="A1112" t="s">
        <v>334</v>
      </c>
      <c r="B1112" s="1">
        <v>43867</v>
      </c>
      <c r="C1112" t="str">
        <f t="shared" si="34"/>
        <v>Thursday</v>
      </c>
      <c r="D1112" s="2">
        <v>0.99097222222222225</v>
      </c>
      <c r="E1112" t="str">
        <f t="shared" si="35"/>
        <v>morning to noon</v>
      </c>
      <c r="F1112" s="7">
        <v>27</v>
      </c>
      <c r="G1112" s="7">
        <f>VLOOKUP(Table2[[#This Row],[product_id]],Table3[#All],2,FALSE)</f>
        <v>16</v>
      </c>
      <c r="H1112" s="7" t="b">
        <f>IF(Table2[[#This Row],[cost]]&gt;Table2[[#This Row],[revenue]],TRUE,FALSE)</f>
        <v>0</v>
      </c>
      <c r="I1112" t="str">
        <f>VLOOKUP(Table2[[#This Row],[product_id]],Table3[#All],3,FALSE)</f>
        <v>eVogues Apparel</v>
      </c>
      <c r="J1112" t="str">
        <f>VLOOKUP(Table2[[#This Row],[product_id]],Table3[#All],5,FALSE)</f>
        <v>New Orleans LA</v>
      </c>
    </row>
    <row r="1113" spans="1:10" x14ac:dyDescent="0.2">
      <c r="A1113" t="s">
        <v>334</v>
      </c>
      <c r="B1113" s="1">
        <v>44696</v>
      </c>
      <c r="C1113" t="str">
        <f t="shared" si="34"/>
        <v>Sunday</v>
      </c>
      <c r="D1113" s="2">
        <v>0.35486111111111113</v>
      </c>
      <c r="E1113" t="str">
        <f t="shared" si="35"/>
        <v>morning to noon</v>
      </c>
      <c r="F1113" s="7">
        <v>27</v>
      </c>
      <c r="G1113" s="7">
        <f>VLOOKUP(Table2[[#This Row],[product_id]],Table3[#All],2,FALSE)</f>
        <v>16</v>
      </c>
      <c r="H1113" s="7" t="b">
        <f>IF(Table2[[#This Row],[cost]]&gt;Table2[[#This Row],[revenue]],TRUE,FALSE)</f>
        <v>0</v>
      </c>
      <c r="I1113" t="str">
        <f>VLOOKUP(Table2[[#This Row],[product_id]],Table3[#All],3,FALSE)</f>
        <v>eVogues Apparel</v>
      </c>
      <c r="J1113" t="str">
        <f>VLOOKUP(Table2[[#This Row],[product_id]],Table3[#All],5,FALSE)</f>
        <v>New Orleans LA</v>
      </c>
    </row>
    <row r="1114" spans="1:10" x14ac:dyDescent="0.2">
      <c r="A1114" t="s">
        <v>334</v>
      </c>
      <c r="B1114" s="1">
        <v>45070</v>
      </c>
      <c r="C1114" t="str">
        <f t="shared" si="34"/>
        <v>Wednesday</v>
      </c>
      <c r="D1114" s="2">
        <v>0.37361111111111112</v>
      </c>
      <c r="E1114" t="str">
        <f t="shared" si="35"/>
        <v>morning to noon</v>
      </c>
      <c r="F1114" s="7">
        <v>27</v>
      </c>
      <c r="G1114" s="7">
        <f>VLOOKUP(Table2[[#This Row],[product_id]],Table3[#All],2,FALSE)</f>
        <v>16</v>
      </c>
      <c r="H1114" s="7" t="b">
        <f>IF(Table2[[#This Row],[cost]]&gt;Table2[[#This Row],[revenue]],TRUE,FALSE)</f>
        <v>0</v>
      </c>
      <c r="I1114" t="str">
        <f>VLOOKUP(Table2[[#This Row],[product_id]],Table3[#All],3,FALSE)</f>
        <v>eVogues Apparel</v>
      </c>
      <c r="J1114" t="str">
        <f>VLOOKUP(Table2[[#This Row],[product_id]],Table3[#All],5,FALSE)</f>
        <v>New Orleans LA</v>
      </c>
    </row>
    <row r="1115" spans="1:10" x14ac:dyDescent="0.2">
      <c r="A1115" t="s">
        <v>334</v>
      </c>
      <c r="B1115" s="1">
        <v>44798</v>
      </c>
      <c r="C1115" t="str">
        <f t="shared" si="34"/>
        <v>Thursday</v>
      </c>
      <c r="D1115" s="2">
        <v>0.52083333333333337</v>
      </c>
      <c r="E1115" t="str">
        <f t="shared" si="35"/>
        <v>night to midnight</v>
      </c>
      <c r="F1115" s="7">
        <v>27</v>
      </c>
      <c r="G1115" s="7">
        <f>VLOOKUP(Table2[[#This Row],[product_id]],Table3[#All],2,FALSE)</f>
        <v>16</v>
      </c>
      <c r="H1115" s="7" t="b">
        <f>IF(Table2[[#This Row],[cost]]&gt;Table2[[#This Row],[revenue]],TRUE,FALSE)</f>
        <v>0</v>
      </c>
      <c r="I1115" t="str">
        <f>VLOOKUP(Table2[[#This Row],[product_id]],Table3[#All],3,FALSE)</f>
        <v>eVogues Apparel</v>
      </c>
      <c r="J1115" t="str">
        <f>VLOOKUP(Table2[[#This Row],[product_id]],Table3[#All],5,FALSE)</f>
        <v>New Orleans LA</v>
      </c>
    </row>
    <row r="1116" spans="1:10" x14ac:dyDescent="0.2">
      <c r="A1116" t="s">
        <v>335</v>
      </c>
      <c r="B1116" s="1">
        <v>45107</v>
      </c>
      <c r="C1116" t="str">
        <f t="shared" si="34"/>
        <v>Friday</v>
      </c>
      <c r="D1116" s="2">
        <v>0.95833333333333337</v>
      </c>
      <c r="E1116" t="str">
        <f t="shared" si="35"/>
        <v>midnight to dawn</v>
      </c>
      <c r="F1116" s="7">
        <v>40</v>
      </c>
      <c r="G1116" s="7">
        <f>VLOOKUP(Table2[[#This Row],[product_id]],Table3[#All],2,FALSE)</f>
        <v>22</v>
      </c>
      <c r="H1116" s="7" t="b">
        <f>IF(Table2[[#This Row],[cost]]&gt;Table2[[#This Row],[revenue]],TRUE,FALSE)</f>
        <v>0</v>
      </c>
      <c r="I1116" t="str">
        <f>VLOOKUP(Table2[[#This Row],[product_id]],Table3[#All],3,FALSE)</f>
        <v>Hot Chillys</v>
      </c>
      <c r="J1116" t="str">
        <f>VLOOKUP(Table2[[#This Row],[product_id]],Table3[#All],5,FALSE)</f>
        <v>Houston TX</v>
      </c>
    </row>
    <row r="1117" spans="1:10" x14ac:dyDescent="0.2">
      <c r="A1117" t="s">
        <v>335</v>
      </c>
      <c r="B1117" s="1">
        <v>45006</v>
      </c>
      <c r="C1117" t="str">
        <f t="shared" si="34"/>
        <v>Tuesday</v>
      </c>
      <c r="D1117" s="2">
        <v>0.12222222222222223</v>
      </c>
      <c r="E1117" t="str">
        <f t="shared" si="35"/>
        <v>morning to noon</v>
      </c>
      <c r="F1117" s="7">
        <v>40</v>
      </c>
      <c r="G1117" s="7">
        <f>VLOOKUP(Table2[[#This Row],[product_id]],Table3[#All],2,FALSE)</f>
        <v>22</v>
      </c>
      <c r="H1117" s="7" t="b">
        <f>IF(Table2[[#This Row],[cost]]&gt;Table2[[#This Row],[revenue]],TRUE,FALSE)</f>
        <v>0</v>
      </c>
      <c r="I1117" t="str">
        <f>VLOOKUP(Table2[[#This Row],[product_id]],Table3[#All],3,FALSE)</f>
        <v>Hot Chillys</v>
      </c>
      <c r="J1117" t="str">
        <f>VLOOKUP(Table2[[#This Row],[product_id]],Table3[#All],5,FALSE)</f>
        <v>Houston TX</v>
      </c>
    </row>
    <row r="1118" spans="1:10" x14ac:dyDescent="0.2">
      <c r="A1118" t="s">
        <v>335</v>
      </c>
      <c r="B1118" s="1">
        <v>45106</v>
      </c>
      <c r="C1118" t="str">
        <f t="shared" si="34"/>
        <v>Thursday</v>
      </c>
      <c r="D1118" s="2">
        <v>0.38472222222222219</v>
      </c>
      <c r="E1118" t="str">
        <f t="shared" si="35"/>
        <v>afternoon to evening</v>
      </c>
      <c r="F1118" s="7">
        <v>40</v>
      </c>
      <c r="G1118" s="7">
        <f>VLOOKUP(Table2[[#This Row],[product_id]],Table3[#All],2,FALSE)</f>
        <v>22</v>
      </c>
      <c r="H1118" s="7" t="b">
        <f>IF(Table2[[#This Row],[cost]]&gt;Table2[[#This Row],[revenue]],TRUE,FALSE)</f>
        <v>0</v>
      </c>
      <c r="I1118" t="str">
        <f>VLOOKUP(Table2[[#This Row],[product_id]],Table3[#All],3,FALSE)</f>
        <v>Hot Chillys</v>
      </c>
      <c r="J1118" t="str">
        <f>VLOOKUP(Table2[[#This Row],[product_id]],Table3[#All],5,FALSE)</f>
        <v>Houston TX</v>
      </c>
    </row>
    <row r="1119" spans="1:10" x14ac:dyDescent="0.2">
      <c r="A1119" t="s">
        <v>335</v>
      </c>
      <c r="B1119" s="1">
        <v>45008</v>
      </c>
      <c r="C1119" t="str">
        <f t="shared" si="34"/>
        <v>Thursday</v>
      </c>
      <c r="D1119" s="2">
        <v>0.7006944444444444</v>
      </c>
      <c r="E1119" t="str">
        <f t="shared" si="35"/>
        <v>midnight to dawn</v>
      </c>
      <c r="F1119" s="7">
        <v>40</v>
      </c>
      <c r="G1119" s="7">
        <f>VLOOKUP(Table2[[#This Row],[product_id]],Table3[#All],2,FALSE)</f>
        <v>22</v>
      </c>
      <c r="H1119" s="7" t="b">
        <f>IF(Table2[[#This Row],[cost]]&gt;Table2[[#This Row],[revenue]],TRUE,FALSE)</f>
        <v>0</v>
      </c>
      <c r="I1119" t="str">
        <f>VLOOKUP(Table2[[#This Row],[product_id]],Table3[#All],3,FALSE)</f>
        <v>Hot Chillys</v>
      </c>
      <c r="J1119" t="str">
        <f>VLOOKUP(Table2[[#This Row],[product_id]],Table3[#All],5,FALSE)</f>
        <v>Houston TX</v>
      </c>
    </row>
    <row r="1120" spans="1:10" x14ac:dyDescent="0.2">
      <c r="A1120" t="s">
        <v>335</v>
      </c>
      <c r="B1120" s="1">
        <v>44344</v>
      </c>
      <c r="C1120" t="str">
        <f t="shared" si="34"/>
        <v>Friday</v>
      </c>
      <c r="D1120" s="2">
        <v>0.10486111111111111</v>
      </c>
      <c r="E1120" t="str">
        <f t="shared" si="35"/>
        <v>afternoon to evening</v>
      </c>
      <c r="F1120" s="7">
        <v>40</v>
      </c>
      <c r="G1120" s="7">
        <f>VLOOKUP(Table2[[#This Row],[product_id]],Table3[#All],2,FALSE)</f>
        <v>22</v>
      </c>
      <c r="H1120" s="7" t="b">
        <f>IF(Table2[[#This Row],[cost]]&gt;Table2[[#This Row],[revenue]],TRUE,FALSE)</f>
        <v>0</v>
      </c>
      <c r="I1120" t="str">
        <f>VLOOKUP(Table2[[#This Row],[product_id]],Table3[#All],3,FALSE)</f>
        <v>Hot Chillys</v>
      </c>
      <c r="J1120" t="str">
        <f>VLOOKUP(Table2[[#This Row],[product_id]],Table3[#All],5,FALSE)</f>
        <v>Houston TX</v>
      </c>
    </row>
    <row r="1121" spans="1:10" x14ac:dyDescent="0.2">
      <c r="A1121" t="s">
        <v>335</v>
      </c>
      <c r="B1121" s="1">
        <v>44608</v>
      </c>
      <c r="C1121" t="str">
        <f t="shared" si="34"/>
        <v>Wednesday</v>
      </c>
      <c r="D1121" s="2">
        <v>0.5625</v>
      </c>
      <c r="E1121" t="str">
        <f t="shared" si="35"/>
        <v>midnight to dawn</v>
      </c>
      <c r="F1121" s="7">
        <v>40</v>
      </c>
      <c r="G1121" s="7">
        <f>VLOOKUP(Table2[[#This Row],[product_id]],Table3[#All],2,FALSE)</f>
        <v>22</v>
      </c>
      <c r="H1121" s="7" t="b">
        <f>IF(Table2[[#This Row],[cost]]&gt;Table2[[#This Row],[revenue]],TRUE,FALSE)</f>
        <v>0</v>
      </c>
      <c r="I1121" t="str">
        <f>VLOOKUP(Table2[[#This Row],[product_id]],Table3[#All],3,FALSE)</f>
        <v>Hot Chillys</v>
      </c>
      <c r="J1121" t="str">
        <f>VLOOKUP(Table2[[#This Row],[product_id]],Table3[#All],5,FALSE)</f>
        <v>Houston TX</v>
      </c>
    </row>
    <row r="1122" spans="1:10" x14ac:dyDescent="0.2">
      <c r="A1122" t="s">
        <v>335</v>
      </c>
      <c r="B1122" s="1">
        <v>44863</v>
      </c>
      <c r="C1122" t="str">
        <f t="shared" si="34"/>
        <v>Saturday</v>
      </c>
      <c r="D1122" s="2">
        <v>4.027777777777778E-2</v>
      </c>
      <c r="E1122" t="str">
        <f t="shared" si="35"/>
        <v>night to midnight</v>
      </c>
      <c r="F1122" s="7">
        <v>40</v>
      </c>
      <c r="G1122" s="7">
        <f>VLOOKUP(Table2[[#This Row],[product_id]],Table3[#All],2,FALSE)</f>
        <v>22</v>
      </c>
      <c r="H1122" s="7" t="b">
        <f>IF(Table2[[#This Row],[cost]]&gt;Table2[[#This Row],[revenue]],TRUE,FALSE)</f>
        <v>0</v>
      </c>
      <c r="I1122" t="str">
        <f>VLOOKUP(Table2[[#This Row],[product_id]],Table3[#All],3,FALSE)</f>
        <v>Hot Chillys</v>
      </c>
      <c r="J1122" t="str">
        <f>VLOOKUP(Table2[[#This Row],[product_id]],Table3[#All],5,FALSE)</f>
        <v>Houston TX</v>
      </c>
    </row>
    <row r="1123" spans="1:10" x14ac:dyDescent="0.2">
      <c r="A1123" t="s">
        <v>335</v>
      </c>
      <c r="B1123" s="1">
        <v>44823</v>
      </c>
      <c r="C1123" t="str">
        <f t="shared" si="34"/>
        <v>Monday</v>
      </c>
      <c r="D1123" s="2">
        <v>0.99791666666666667</v>
      </c>
      <c r="E1123" t="str">
        <f t="shared" si="35"/>
        <v>morning to noon</v>
      </c>
      <c r="F1123" s="7">
        <v>40</v>
      </c>
      <c r="G1123" s="7">
        <f>VLOOKUP(Table2[[#This Row],[product_id]],Table3[#All],2,FALSE)</f>
        <v>22</v>
      </c>
      <c r="H1123" s="7" t="b">
        <f>IF(Table2[[#This Row],[cost]]&gt;Table2[[#This Row],[revenue]],TRUE,FALSE)</f>
        <v>0</v>
      </c>
      <c r="I1123" t="str">
        <f>VLOOKUP(Table2[[#This Row],[product_id]],Table3[#All],3,FALSE)</f>
        <v>Hot Chillys</v>
      </c>
      <c r="J1123" t="str">
        <f>VLOOKUP(Table2[[#This Row],[product_id]],Table3[#All],5,FALSE)</f>
        <v>Houston TX</v>
      </c>
    </row>
    <row r="1124" spans="1:10" x14ac:dyDescent="0.2">
      <c r="A1124" t="s">
        <v>336</v>
      </c>
      <c r="B1124" s="1">
        <v>44529</v>
      </c>
      <c r="C1124" t="str">
        <f t="shared" si="34"/>
        <v>Monday</v>
      </c>
      <c r="D1124" s="2">
        <v>0.42777777777777781</v>
      </c>
      <c r="E1124" t="str">
        <f t="shared" si="35"/>
        <v>morning to noon</v>
      </c>
      <c r="F1124" s="7">
        <v>11</v>
      </c>
      <c r="G1124" s="7">
        <f>VLOOKUP(Table2[[#This Row],[product_id]],Table3[#All],2,FALSE)</f>
        <v>63</v>
      </c>
      <c r="H1124" s="7" t="b">
        <f>IF(Table2[[#This Row],[cost]]&gt;Table2[[#This Row],[revenue]],TRUE,FALSE)</f>
        <v>1</v>
      </c>
      <c r="I1124" t="str">
        <f>VLOOKUP(Table2[[#This Row],[product_id]],Table3[#All],3,FALSE)</f>
        <v>High Style</v>
      </c>
      <c r="J1124" t="str">
        <f>VLOOKUP(Table2[[#This Row],[product_id]],Table3[#All],5,FALSE)</f>
        <v>Chicago IL</v>
      </c>
    </row>
    <row r="1125" spans="1:10" x14ac:dyDescent="0.2">
      <c r="A1125" t="s">
        <v>336</v>
      </c>
      <c r="B1125" s="1">
        <v>44912</v>
      </c>
      <c r="C1125" t="str">
        <f t="shared" si="34"/>
        <v>Saturday</v>
      </c>
      <c r="D1125" s="2">
        <v>0.27708333333333335</v>
      </c>
      <c r="E1125" t="str">
        <f t="shared" si="35"/>
        <v>midnight to dawn</v>
      </c>
      <c r="F1125" s="7">
        <v>11</v>
      </c>
      <c r="G1125" s="7">
        <f>VLOOKUP(Table2[[#This Row],[product_id]],Table3[#All],2,FALSE)</f>
        <v>63</v>
      </c>
      <c r="H1125" s="7" t="b">
        <f>IF(Table2[[#This Row],[cost]]&gt;Table2[[#This Row],[revenue]],TRUE,FALSE)</f>
        <v>1</v>
      </c>
      <c r="I1125" t="str">
        <f>VLOOKUP(Table2[[#This Row],[product_id]],Table3[#All],3,FALSE)</f>
        <v>High Style</v>
      </c>
      <c r="J1125" t="str">
        <f>VLOOKUP(Table2[[#This Row],[product_id]],Table3[#All],5,FALSE)</f>
        <v>Chicago IL</v>
      </c>
    </row>
    <row r="1126" spans="1:10" x14ac:dyDescent="0.2">
      <c r="A1126" t="s">
        <v>336</v>
      </c>
      <c r="B1126" s="1">
        <v>44932</v>
      </c>
      <c r="C1126" t="str">
        <f t="shared" si="34"/>
        <v>Friday</v>
      </c>
      <c r="D1126" s="2">
        <v>0.2076388888888889</v>
      </c>
      <c r="E1126" t="str">
        <f t="shared" si="35"/>
        <v>midnight to dawn</v>
      </c>
      <c r="F1126" s="7">
        <v>11</v>
      </c>
      <c r="G1126" s="7">
        <f>VLOOKUP(Table2[[#This Row],[product_id]],Table3[#All],2,FALSE)</f>
        <v>63</v>
      </c>
      <c r="H1126" s="7" t="b">
        <f>IF(Table2[[#This Row],[cost]]&gt;Table2[[#This Row],[revenue]],TRUE,FALSE)</f>
        <v>1</v>
      </c>
      <c r="I1126" t="str">
        <f>VLOOKUP(Table2[[#This Row],[product_id]],Table3[#All],3,FALSE)</f>
        <v>High Style</v>
      </c>
      <c r="J1126" t="str">
        <f>VLOOKUP(Table2[[#This Row],[product_id]],Table3[#All],5,FALSE)</f>
        <v>Chicago IL</v>
      </c>
    </row>
    <row r="1127" spans="1:10" x14ac:dyDescent="0.2">
      <c r="A1127" t="s">
        <v>336</v>
      </c>
      <c r="B1127" s="1">
        <v>45084</v>
      </c>
      <c r="C1127" t="str">
        <f t="shared" si="34"/>
        <v>Wednesday</v>
      </c>
      <c r="D1127" s="2">
        <v>0.20902777777777778</v>
      </c>
      <c r="E1127" t="str">
        <f t="shared" si="35"/>
        <v>morning to noon</v>
      </c>
      <c r="F1127" s="7">
        <v>11</v>
      </c>
      <c r="G1127" s="7">
        <f>VLOOKUP(Table2[[#This Row],[product_id]],Table3[#All],2,FALSE)</f>
        <v>63</v>
      </c>
      <c r="H1127" s="7" t="b">
        <f>IF(Table2[[#This Row],[cost]]&gt;Table2[[#This Row],[revenue]],TRUE,FALSE)</f>
        <v>1</v>
      </c>
      <c r="I1127" t="str">
        <f>VLOOKUP(Table2[[#This Row],[product_id]],Table3[#All],3,FALSE)</f>
        <v>High Style</v>
      </c>
      <c r="J1127" t="str">
        <f>VLOOKUP(Table2[[#This Row],[product_id]],Table3[#All],5,FALSE)</f>
        <v>Chicago IL</v>
      </c>
    </row>
    <row r="1128" spans="1:10" x14ac:dyDescent="0.2">
      <c r="A1128" t="s">
        <v>337</v>
      </c>
      <c r="B1128" s="1">
        <v>44424</v>
      </c>
      <c r="C1128" t="str">
        <f t="shared" si="34"/>
        <v>Monday</v>
      </c>
      <c r="D1128" s="2">
        <v>0.45833333333333331</v>
      </c>
      <c r="E1128" t="str">
        <f t="shared" si="35"/>
        <v>morning to noon</v>
      </c>
      <c r="F1128" s="7">
        <v>39</v>
      </c>
      <c r="G1128" s="7">
        <f>VLOOKUP(Table2[[#This Row],[product_id]],Table3[#All],2,FALSE)</f>
        <v>20</v>
      </c>
      <c r="H1128" s="7" t="b">
        <f>IF(Table2[[#This Row],[cost]]&gt;Table2[[#This Row],[revenue]],TRUE,FALSE)</f>
        <v>0</v>
      </c>
      <c r="I1128" t="str">
        <f>VLOOKUP(Table2[[#This Row],[product_id]],Table3[#All],3,FALSE)</f>
        <v>Bella</v>
      </c>
      <c r="J1128" t="str">
        <f>VLOOKUP(Table2[[#This Row],[product_id]],Table3[#All],5,FALSE)</f>
        <v>Los Angeles CA</v>
      </c>
    </row>
    <row r="1129" spans="1:10" x14ac:dyDescent="0.2">
      <c r="A1129" t="s">
        <v>337</v>
      </c>
      <c r="B1129" s="1">
        <v>44879</v>
      </c>
      <c r="C1129" t="str">
        <f t="shared" si="34"/>
        <v>Monday</v>
      </c>
      <c r="D1129" s="2">
        <v>0.51874999999999993</v>
      </c>
      <c r="E1129" t="str">
        <f t="shared" si="35"/>
        <v>morning to noon</v>
      </c>
      <c r="F1129" s="7">
        <v>39</v>
      </c>
      <c r="G1129" s="7">
        <f>VLOOKUP(Table2[[#This Row],[product_id]],Table3[#All],2,FALSE)</f>
        <v>20</v>
      </c>
      <c r="H1129" s="7" t="b">
        <f>IF(Table2[[#This Row],[cost]]&gt;Table2[[#This Row],[revenue]],TRUE,FALSE)</f>
        <v>0</v>
      </c>
      <c r="I1129" t="str">
        <f>VLOOKUP(Table2[[#This Row],[product_id]],Table3[#All],3,FALSE)</f>
        <v>Bella</v>
      </c>
      <c r="J1129" t="str">
        <f>VLOOKUP(Table2[[#This Row],[product_id]],Table3[#All],5,FALSE)</f>
        <v>Los Angeles CA</v>
      </c>
    </row>
    <row r="1130" spans="1:10" x14ac:dyDescent="0.2">
      <c r="A1130" t="s">
        <v>337</v>
      </c>
      <c r="B1130" s="1">
        <v>44850</v>
      </c>
      <c r="C1130" t="str">
        <f t="shared" si="34"/>
        <v>Sunday</v>
      </c>
      <c r="D1130" s="2">
        <v>0.25069444444444444</v>
      </c>
      <c r="E1130" t="str">
        <f t="shared" si="35"/>
        <v>morning to noon</v>
      </c>
      <c r="F1130" s="7">
        <v>39</v>
      </c>
      <c r="G1130" s="7">
        <f>VLOOKUP(Table2[[#This Row],[product_id]],Table3[#All],2,FALSE)</f>
        <v>20</v>
      </c>
      <c r="H1130" s="7" t="b">
        <f>IF(Table2[[#This Row],[cost]]&gt;Table2[[#This Row],[revenue]],TRUE,FALSE)</f>
        <v>0</v>
      </c>
      <c r="I1130" t="str">
        <f>VLOOKUP(Table2[[#This Row],[product_id]],Table3[#All],3,FALSE)</f>
        <v>Bella</v>
      </c>
      <c r="J1130" t="str">
        <f>VLOOKUP(Table2[[#This Row],[product_id]],Table3[#All],5,FALSE)</f>
        <v>Los Angeles CA</v>
      </c>
    </row>
    <row r="1131" spans="1:10" x14ac:dyDescent="0.2">
      <c r="A1131" t="s">
        <v>337</v>
      </c>
      <c r="B1131" s="1">
        <v>44611</v>
      </c>
      <c r="C1131" t="str">
        <f t="shared" si="34"/>
        <v>Saturday</v>
      </c>
      <c r="D1131" s="2">
        <v>0.4152777777777778</v>
      </c>
      <c r="E1131" t="str">
        <f t="shared" si="35"/>
        <v>midnight to dawn</v>
      </c>
      <c r="F1131" s="7">
        <v>39</v>
      </c>
      <c r="G1131" s="7">
        <f>VLOOKUP(Table2[[#This Row],[product_id]],Table3[#All],2,FALSE)</f>
        <v>20</v>
      </c>
      <c r="H1131" s="7" t="b">
        <f>IF(Table2[[#This Row],[cost]]&gt;Table2[[#This Row],[revenue]],TRUE,FALSE)</f>
        <v>0</v>
      </c>
      <c r="I1131" t="str">
        <f>VLOOKUP(Table2[[#This Row],[product_id]],Table3[#All],3,FALSE)</f>
        <v>Bella</v>
      </c>
      <c r="J1131" t="str">
        <f>VLOOKUP(Table2[[#This Row],[product_id]],Table3[#All],5,FALSE)</f>
        <v>Los Angeles CA</v>
      </c>
    </row>
    <row r="1132" spans="1:10" x14ac:dyDescent="0.2">
      <c r="A1132" t="s">
        <v>337</v>
      </c>
      <c r="B1132" s="1">
        <v>44230</v>
      </c>
      <c r="C1132" t="str">
        <f t="shared" si="34"/>
        <v>Wednesday</v>
      </c>
      <c r="D1132" s="2">
        <v>2.0833333333333332E-2</v>
      </c>
      <c r="E1132" t="str">
        <f t="shared" si="35"/>
        <v>afternoon to evening</v>
      </c>
      <c r="F1132" s="7">
        <v>39</v>
      </c>
      <c r="G1132" s="7">
        <f>VLOOKUP(Table2[[#This Row],[product_id]],Table3[#All],2,FALSE)</f>
        <v>20</v>
      </c>
      <c r="H1132" s="7" t="b">
        <f>IF(Table2[[#This Row],[cost]]&gt;Table2[[#This Row],[revenue]],TRUE,FALSE)</f>
        <v>0</v>
      </c>
      <c r="I1132" t="str">
        <f>VLOOKUP(Table2[[#This Row],[product_id]],Table3[#All],3,FALSE)</f>
        <v>Bella</v>
      </c>
      <c r="J1132" t="str">
        <f>VLOOKUP(Table2[[#This Row],[product_id]],Table3[#All],5,FALSE)</f>
        <v>Los Angeles CA</v>
      </c>
    </row>
    <row r="1133" spans="1:10" x14ac:dyDescent="0.2">
      <c r="A1133" t="s">
        <v>338</v>
      </c>
      <c r="B1133" s="1">
        <v>43799</v>
      </c>
      <c r="C1133" t="str">
        <f t="shared" si="34"/>
        <v>Saturday</v>
      </c>
      <c r="D1133" s="2">
        <v>0.63958333333333328</v>
      </c>
      <c r="E1133" t="str">
        <f t="shared" si="35"/>
        <v>afternoon to evening</v>
      </c>
      <c r="F1133" s="7">
        <v>25</v>
      </c>
      <c r="G1133" s="7">
        <f>VLOOKUP(Table2[[#This Row],[product_id]],Table3[#All],2,FALSE)</f>
        <v>13</v>
      </c>
      <c r="H1133" s="7" t="b">
        <f>IF(Table2[[#This Row],[cost]]&gt;Table2[[#This Row],[revenue]],TRUE,FALSE)</f>
        <v>0</v>
      </c>
      <c r="I1133" t="str">
        <f>VLOOKUP(Table2[[#This Row],[product_id]],Table3[#All],3,FALSE)</f>
        <v>U.S. Polo Assn.</v>
      </c>
      <c r="J1133" t="str">
        <f>VLOOKUP(Table2[[#This Row],[product_id]],Table3[#All],5,FALSE)</f>
        <v>Philadelphia PA</v>
      </c>
    </row>
    <row r="1134" spans="1:10" x14ac:dyDescent="0.2">
      <c r="A1134" t="s">
        <v>338</v>
      </c>
      <c r="B1134" s="1">
        <v>44916</v>
      </c>
      <c r="C1134" t="str">
        <f t="shared" si="34"/>
        <v>Wednesday</v>
      </c>
      <c r="D1134" s="2">
        <v>0.71250000000000002</v>
      </c>
      <c r="E1134" t="str">
        <f t="shared" si="35"/>
        <v>morning to noon</v>
      </c>
      <c r="F1134" s="7">
        <v>25</v>
      </c>
      <c r="G1134" s="7">
        <f>VLOOKUP(Table2[[#This Row],[product_id]],Table3[#All],2,FALSE)</f>
        <v>13</v>
      </c>
      <c r="H1134" s="7" t="b">
        <f>IF(Table2[[#This Row],[cost]]&gt;Table2[[#This Row],[revenue]],TRUE,FALSE)</f>
        <v>0</v>
      </c>
      <c r="I1134" t="str">
        <f>VLOOKUP(Table2[[#This Row],[product_id]],Table3[#All],3,FALSE)</f>
        <v>U.S. Polo Assn.</v>
      </c>
      <c r="J1134" t="str">
        <f>VLOOKUP(Table2[[#This Row],[product_id]],Table3[#All],5,FALSE)</f>
        <v>Philadelphia PA</v>
      </c>
    </row>
    <row r="1135" spans="1:10" x14ac:dyDescent="0.2">
      <c r="A1135" t="s">
        <v>338</v>
      </c>
      <c r="B1135" s="1">
        <v>45109</v>
      </c>
      <c r="C1135" t="str">
        <f t="shared" si="34"/>
        <v>Sunday</v>
      </c>
      <c r="D1135" s="2">
        <v>0.29166666666666669</v>
      </c>
      <c r="E1135" t="str">
        <f t="shared" si="35"/>
        <v>midnight to dawn</v>
      </c>
      <c r="F1135" s="7">
        <v>25</v>
      </c>
      <c r="G1135" s="7">
        <f>VLOOKUP(Table2[[#This Row],[product_id]],Table3[#All],2,FALSE)</f>
        <v>13</v>
      </c>
      <c r="H1135" s="7" t="b">
        <f>IF(Table2[[#This Row],[cost]]&gt;Table2[[#This Row],[revenue]],TRUE,FALSE)</f>
        <v>0</v>
      </c>
      <c r="I1135" t="str">
        <f>VLOOKUP(Table2[[#This Row],[product_id]],Table3[#All],3,FALSE)</f>
        <v>U.S. Polo Assn.</v>
      </c>
      <c r="J1135" t="str">
        <f>VLOOKUP(Table2[[#This Row],[product_id]],Table3[#All],5,FALSE)</f>
        <v>Philadelphia PA</v>
      </c>
    </row>
    <row r="1136" spans="1:10" x14ac:dyDescent="0.2">
      <c r="A1136" t="s">
        <v>338</v>
      </c>
      <c r="B1136" s="1">
        <v>44630</v>
      </c>
      <c r="C1136" t="str">
        <f t="shared" si="34"/>
        <v>Thursday</v>
      </c>
      <c r="D1136" s="2">
        <v>2.7777777777777779E-3</v>
      </c>
      <c r="E1136" t="str">
        <f t="shared" si="35"/>
        <v>morning to noon</v>
      </c>
      <c r="F1136" s="7">
        <v>25</v>
      </c>
      <c r="G1136" s="7">
        <f>VLOOKUP(Table2[[#This Row],[product_id]],Table3[#All],2,FALSE)</f>
        <v>13</v>
      </c>
      <c r="H1136" s="7" t="b">
        <f>IF(Table2[[#This Row],[cost]]&gt;Table2[[#This Row],[revenue]],TRUE,FALSE)</f>
        <v>0</v>
      </c>
      <c r="I1136" t="str">
        <f>VLOOKUP(Table2[[#This Row],[product_id]],Table3[#All],3,FALSE)</f>
        <v>U.S. Polo Assn.</v>
      </c>
      <c r="J1136" t="str">
        <f>VLOOKUP(Table2[[#This Row],[product_id]],Table3[#All],5,FALSE)</f>
        <v>Philadelphia PA</v>
      </c>
    </row>
    <row r="1137" spans="1:10" x14ac:dyDescent="0.2">
      <c r="A1137" t="s">
        <v>338</v>
      </c>
      <c r="B1137" s="1">
        <v>45042</v>
      </c>
      <c r="C1137" t="str">
        <f t="shared" si="34"/>
        <v>Wednesday</v>
      </c>
      <c r="D1137" s="2">
        <v>0.35555555555555557</v>
      </c>
      <c r="E1137" t="str">
        <f t="shared" si="35"/>
        <v>midnight to dawn</v>
      </c>
      <c r="F1137" s="7">
        <v>25</v>
      </c>
      <c r="G1137" s="7">
        <f>VLOOKUP(Table2[[#This Row],[product_id]],Table3[#All],2,FALSE)</f>
        <v>13</v>
      </c>
      <c r="H1137" s="7" t="b">
        <f>IF(Table2[[#This Row],[cost]]&gt;Table2[[#This Row],[revenue]],TRUE,FALSE)</f>
        <v>0</v>
      </c>
      <c r="I1137" t="str">
        <f>VLOOKUP(Table2[[#This Row],[product_id]],Table3[#All],3,FALSE)</f>
        <v>U.S. Polo Assn.</v>
      </c>
      <c r="J1137" t="str">
        <f>VLOOKUP(Table2[[#This Row],[product_id]],Table3[#All],5,FALSE)</f>
        <v>Philadelphia PA</v>
      </c>
    </row>
    <row r="1138" spans="1:10" x14ac:dyDescent="0.2">
      <c r="A1138" t="s">
        <v>338</v>
      </c>
      <c r="B1138" s="1">
        <v>44379</v>
      </c>
      <c r="C1138" t="str">
        <f t="shared" si="34"/>
        <v>Friday</v>
      </c>
      <c r="D1138" s="2">
        <v>2.013888888888889E-2</v>
      </c>
      <c r="E1138" t="str">
        <f t="shared" si="35"/>
        <v>afternoon to evening</v>
      </c>
      <c r="F1138" s="7">
        <v>25</v>
      </c>
      <c r="G1138" s="7">
        <f>VLOOKUP(Table2[[#This Row],[product_id]],Table3[#All],2,FALSE)</f>
        <v>13</v>
      </c>
      <c r="H1138" s="7" t="b">
        <f>IF(Table2[[#This Row],[cost]]&gt;Table2[[#This Row],[revenue]],TRUE,FALSE)</f>
        <v>0</v>
      </c>
      <c r="I1138" t="str">
        <f>VLOOKUP(Table2[[#This Row],[product_id]],Table3[#All],3,FALSE)</f>
        <v>U.S. Polo Assn.</v>
      </c>
      <c r="J1138" t="str">
        <f>VLOOKUP(Table2[[#This Row],[product_id]],Table3[#All],5,FALSE)</f>
        <v>Philadelphia PA</v>
      </c>
    </row>
    <row r="1139" spans="1:10" x14ac:dyDescent="0.2">
      <c r="A1139" t="s">
        <v>338</v>
      </c>
      <c r="B1139" s="1">
        <v>44259</v>
      </c>
      <c r="C1139" t="str">
        <f t="shared" si="34"/>
        <v>Thursday</v>
      </c>
      <c r="D1139" s="2">
        <v>0.71944444444444444</v>
      </c>
      <c r="E1139" t="str">
        <f t="shared" si="35"/>
        <v>night to midnight</v>
      </c>
      <c r="F1139" s="7">
        <v>25</v>
      </c>
      <c r="G1139" s="7">
        <f>VLOOKUP(Table2[[#This Row],[product_id]],Table3[#All],2,FALSE)</f>
        <v>13</v>
      </c>
      <c r="H1139" s="7" t="b">
        <f>IF(Table2[[#This Row],[cost]]&gt;Table2[[#This Row],[revenue]],TRUE,FALSE)</f>
        <v>0</v>
      </c>
      <c r="I1139" t="str">
        <f>VLOOKUP(Table2[[#This Row],[product_id]],Table3[#All],3,FALSE)</f>
        <v>U.S. Polo Assn.</v>
      </c>
      <c r="J1139" t="str">
        <f>VLOOKUP(Table2[[#This Row],[product_id]],Table3[#All],5,FALSE)</f>
        <v>Philadelphia PA</v>
      </c>
    </row>
    <row r="1140" spans="1:10" x14ac:dyDescent="0.2">
      <c r="A1140" t="s">
        <v>338</v>
      </c>
      <c r="B1140" s="1">
        <v>44698</v>
      </c>
      <c r="C1140" t="str">
        <f t="shared" si="34"/>
        <v>Tuesday</v>
      </c>
      <c r="D1140" s="2">
        <v>0.99236111111111114</v>
      </c>
      <c r="E1140" t="str">
        <f t="shared" si="35"/>
        <v>night to midnight</v>
      </c>
      <c r="F1140" s="7">
        <v>25</v>
      </c>
      <c r="G1140" s="7">
        <f>VLOOKUP(Table2[[#This Row],[product_id]],Table3[#All],2,FALSE)</f>
        <v>13</v>
      </c>
      <c r="H1140" s="7" t="b">
        <f>IF(Table2[[#This Row],[cost]]&gt;Table2[[#This Row],[revenue]],TRUE,FALSE)</f>
        <v>0</v>
      </c>
      <c r="I1140" t="str">
        <f>VLOOKUP(Table2[[#This Row],[product_id]],Table3[#All],3,FALSE)</f>
        <v>U.S. Polo Assn.</v>
      </c>
      <c r="J1140" t="str">
        <f>VLOOKUP(Table2[[#This Row],[product_id]],Table3[#All],5,FALSE)</f>
        <v>Philadelphia PA</v>
      </c>
    </row>
    <row r="1141" spans="1:10" x14ac:dyDescent="0.2">
      <c r="A1141" t="s">
        <v>338</v>
      </c>
      <c r="B1141" s="1">
        <v>44539</v>
      </c>
      <c r="C1141" t="str">
        <f t="shared" si="34"/>
        <v>Thursday</v>
      </c>
      <c r="D1141" s="2">
        <v>0.96597222222222223</v>
      </c>
      <c r="E1141" t="str">
        <f t="shared" si="35"/>
        <v>night to midnight</v>
      </c>
      <c r="F1141" s="7">
        <v>25</v>
      </c>
      <c r="G1141" s="7">
        <f>VLOOKUP(Table2[[#This Row],[product_id]],Table3[#All],2,FALSE)</f>
        <v>13</v>
      </c>
      <c r="H1141" s="7" t="b">
        <f>IF(Table2[[#This Row],[cost]]&gt;Table2[[#This Row],[revenue]],TRUE,FALSE)</f>
        <v>0</v>
      </c>
      <c r="I1141" t="str">
        <f>VLOOKUP(Table2[[#This Row],[product_id]],Table3[#All],3,FALSE)</f>
        <v>U.S. Polo Assn.</v>
      </c>
      <c r="J1141" t="str">
        <f>VLOOKUP(Table2[[#This Row],[product_id]],Table3[#All],5,FALSE)</f>
        <v>Philadelphia PA</v>
      </c>
    </row>
    <row r="1142" spans="1:10" x14ac:dyDescent="0.2">
      <c r="A1142" t="s">
        <v>339</v>
      </c>
      <c r="B1142" s="1">
        <v>45054</v>
      </c>
      <c r="C1142" t="str">
        <f t="shared" si="34"/>
        <v>Monday</v>
      </c>
      <c r="D1142" s="2">
        <v>0.90625</v>
      </c>
      <c r="E1142" t="str">
        <f t="shared" si="35"/>
        <v>afternoon to evening</v>
      </c>
      <c r="F1142" s="7">
        <v>12</v>
      </c>
      <c r="G1142" s="7">
        <f>VLOOKUP(Table2[[#This Row],[product_id]],Table3[#All],2,FALSE)</f>
        <v>78</v>
      </c>
      <c r="H1142" s="7" t="b">
        <f>IF(Table2[[#This Row],[cost]]&gt;Table2[[#This Row],[revenue]],TRUE,FALSE)</f>
        <v>1</v>
      </c>
      <c r="I1142" t="str">
        <f>VLOOKUP(Table2[[#This Row],[product_id]],Table3[#All],3,FALSE)</f>
        <v>Allegra K</v>
      </c>
      <c r="J1142" t="str">
        <f>VLOOKUP(Table2[[#This Row],[product_id]],Table3[#All],5,FALSE)</f>
        <v>Charleston SC</v>
      </c>
    </row>
    <row r="1143" spans="1:10" x14ac:dyDescent="0.2">
      <c r="A1143" t="s">
        <v>339</v>
      </c>
      <c r="B1143" s="1">
        <v>44575</v>
      </c>
      <c r="C1143" t="str">
        <f t="shared" si="34"/>
        <v>Friday</v>
      </c>
      <c r="D1143" s="2">
        <v>0.65277777777777779</v>
      </c>
      <c r="E1143" t="str">
        <f t="shared" si="35"/>
        <v>afternoon to evening</v>
      </c>
      <c r="F1143" s="7">
        <v>12</v>
      </c>
      <c r="G1143" s="7">
        <f>VLOOKUP(Table2[[#This Row],[product_id]],Table3[#All],2,FALSE)</f>
        <v>78</v>
      </c>
      <c r="H1143" s="7" t="b">
        <f>IF(Table2[[#This Row],[cost]]&gt;Table2[[#This Row],[revenue]],TRUE,FALSE)</f>
        <v>1</v>
      </c>
      <c r="I1143" t="str">
        <f>VLOOKUP(Table2[[#This Row],[product_id]],Table3[#All],3,FALSE)</f>
        <v>Allegra K</v>
      </c>
      <c r="J1143" t="str">
        <f>VLOOKUP(Table2[[#This Row],[product_id]],Table3[#All],5,FALSE)</f>
        <v>Charleston SC</v>
      </c>
    </row>
    <row r="1144" spans="1:10" x14ac:dyDescent="0.2">
      <c r="A1144" t="s">
        <v>339</v>
      </c>
      <c r="B1144" s="1">
        <v>44995</v>
      </c>
      <c r="C1144" t="str">
        <f t="shared" si="34"/>
        <v>Friday</v>
      </c>
      <c r="D1144" s="2">
        <v>0.57986111111111105</v>
      </c>
      <c r="E1144" t="str">
        <f t="shared" si="35"/>
        <v>midnight to dawn</v>
      </c>
      <c r="F1144" s="7">
        <v>12</v>
      </c>
      <c r="G1144" s="7">
        <f>VLOOKUP(Table2[[#This Row],[product_id]],Table3[#All],2,FALSE)</f>
        <v>78</v>
      </c>
      <c r="H1144" s="7" t="b">
        <f>IF(Table2[[#This Row],[cost]]&gt;Table2[[#This Row],[revenue]],TRUE,FALSE)</f>
        <v>1</v>
      </c>
      <c r="I1144" t="str">
        <f>VLOOKUP(Table2[[#This Row],[product_id]],Table3[#All],3,FALSE)</f>
        <v>Allegra K</v>
      </c>
      <c r="J1144" t="str">
        <f>VLOOKUP(Table2[[#This Row],[product_id]],Table3[#All],5,FALSE)</f>
        <v>Charleston SC</v>
      </c>
    </row>
    <row r="1145" spans="1:10" x14ac:dyDescent="0.2">
      <c r="A1145" t="s">
        <v>339</v>
      </c>
      <c r="B1145" s="1">
        <v>44875</v>
      </c>
      <c r="C1145" t="str">
        <f t="shared" si="34"/>
        <v>Thursday</v>
      </c>
      <c r="D1145" s="2">
        <v>0.14652777777777778</v>
      </c>
      <c r="E1145" t="str">
        <f t="shared" si="35"/>
        <v>midnight to dawn</v>
      </c>
      <c r="F1145" s="7">
        <v>12</v>
      </c>
      <c r="G1145" s="7">
        <f>VLOOKUP(Table2[[#This Row],[product_id]],Table3[#All],2,FALSE)</f>
        <v>78</v>
      </c>
      <c r="H1145" s="7" t="b">
        <f>IF(Table2[[#This Row],[cost]]&gt;Table2[[#This Row],[revenue]],TRUE,FALSE)</f>
        <v>1</v>
      </c>
      <c r="I1145" t="str">
        <f>VLOOKUP(Table2[[#This Row],[product_id]],Table3[#All],3,FALSE)</f>
        <v>Allegra K</v>
      </c>
      <c r="J1145" t="str">
        <f>VLOOKUP(Table2[[#This Row],[product_id]],Table3[#All],5,FALSE)</f>
        <v>Charleston SC</v>
      </c>
    </row>
    <row r="1146" spans="1:10" x14ac:dyDescent="0.2">
      <c r="A1146" t="s">
        <v>339</v>
      </c>
      <c r="B1146" s="1">
        <v>44438</v>
      </c>
      <c r="C1146" t="str">
        <f t="shared" si="34"/>
        <v>Monday</v>
      </c>
      <c r="D1146" s="2">
        <v>0.20416666666666669</v>
      </c>
      <c r="E1146" t="str">
        <f t="shared" si="35"/>
        <v>morning to noon</v>
      </c>
      <c r="F1146" s="7">
        <v>12</v>
      </c>
      <c r="G1146" s="7">
        <f>VLOOKUP(Table2[[#This Row],[product_id]],Table3[#All],2,FALSE)</f>
        <v>78</v>
      </c>
      <c r="H1146" s="7" t="b">
        <f>IF(Table2[[#This Row],[cost]]&gt;Table2[[#This Row],[revenue]],TRUE,FALSE)</f>
        <v>1</v>
      </c>
      <c r="I1146" t="str">
        <f>VLOOKUP(Table2[[#This Row],[product_id]],Table3[#All],3,FALSE)</f>
        <v>Allegra K</v>
      </c>
      <c r="J1146" t="str">
        <f>VLOOKUP(Table2[[#This Row],[product_id]],Table3[#All],5,FALSE)</f>
        <v>Charleston SC</v>
      </c>
    </row>
    <row r="1147" spans="1:10" x14ac:dyDescent="0.2">
      <c r="A1147" t="s">
        <v>339</v>
      </c>
      <c r="B1147" s="1">
        <v>44838</v>
      </c>
      <c r="C1147" t="str">
        <f t="shared" si="34"/>
        <v>Tuesday</v>
      </c>
      <c r="D1147" s="2">
        <v>0.52152777777777781</v>
      </c>
      <c r="E1147" t="str">
        <f t="shared" si="35"/>
        <v>morning to noon</v>
      </c>
      <c r="F1147" s="7">
        <v>12</v>
      </c>
      <c r="G1147" s="7">
        <f>VLOOKUP(Table2[[#This Row],[product_id]],Table3[#All],2,FALSE)</f>
        <v>78</v>
      </c>
      <c r="H1147" s="7" t="b">
        <f>IF(Table2[[#This Row],[cost]]&gt;Table2[[#This Row],[revenue]],TRUE,FALSE)</f>
        <v>1</v>
      </c>
      <c r="I1147" t="str">
        <f>VLOOKUP(Table2[[#This Row],[product_id]],Table3[#All],3,FALSE)</f>
        <v>Allegra K</v>
      </c>
      <c r="J1147" t="str">
        <f>VLOOKUP(Table2[[#This Row],[product_id]],Table3[#All],5,FALSE)</f>
        <v>Charleston SC</v>
      </c>
    </row>
    <row r="1148" spans="1:10" x14ac:dyDescent="0.2">
      <c r="A1148" t="s">
        <v>339</v>
      </c>
      <c r="B1148" s="1">
        <v>45106</v>
      </c>
      <c r="C1148" t="str">
        <f t="shared" si="34"/>
        <v>Thursday</v>
      </c>
      <c r="D1148" s="2">
        <v>0.38819444444444445</v>
      </c>
      <c r="E1148" t="str">
        <f t="shared" si="35"/>
        <v>midnight to dawn</v>
      </c>
      <c r="F1148" s="7">
        <v>12</v>
      </c>
      <c r="G1148" s="7">
        <f>VLOOKUP(Table2[[#This Row],[product_id]],Table3[#All],2,FALSE)</f>
        <v>78</v>
      </c>
      <c r="H1148" s="7" t="b">
        <f>IF(Table2[[#This Row],[cost]]&gt;Table2[[#This Row],[revenue]],TRUE,FALSE)</f>
        <v>1</v>
      </c>
      <c r="I1148" t="str">
        <f>VLOOKUP(Table2[[#This Row],[product_id]],Table3[#All],3,FALSE)</f>
        <v>Allegra K</v>
      </c>
      <c r="J1148" t="str">
        <f>VLOOKUP(Table2[[#This Row],[product_id]],Table3[#All],5,FALSE)</f>
        <v>Charleston SC</v>
      </c>
    </row>
    <row r="1149" spans="1:10" x14ac:dyDescent="0.2">
      <c r="A1149" t="s">
        <v>340</v>
      </c>
      <c r="B1149" s="1">
        <v>44750</v>
      </c>
      <c r="C1149" t="str">
        <f t="shared" si="34"/>
        <v>Friday</v>
      </c>
      <c r="D1149" s="2">
        <v>0.22013888888888888</v>
      </c>
      <c r="E1149" t="str">
        <f t="shared" si="35"/>
        <v>afternoon to evening</v>
      </c>
      <c r="F1149" s="7">
        <v>44</v>
      </c>
      <c r="G1149" s="7">
        <f>VLOOKUP(Table2[[#This Row],[product_id]],Table3[#All],2,FALSE)</f>
        <v>25</v>
      </c>
      <c r="H1149" s="7" t="b">
        <f>IF(Table2[[#This Row],[cost]]&gt;Table2[[#This Row],[revenue]],TRUE,FALSE)</f>
        <v>0</v>
      </c>
      <c r="I1149" t="str">
        <f>VLOOKUP(Table2[[#This Row],[product_id]],Table3[#All],3,FALSE)</f>
        <v>Under Armour</v>
      </c>
      <c r="J1149" t="str">
        <f>VLOOKUP(Table2[[#This Row],[product_id]],Table3[#All],5,FALSE)</f>
        <v>Savannah GA</v>
      </c>
    </row>
    <row r="1150" spans="1:10" x14ac:dyDescent="0.2">
      <c r="A1150" t="s">
        <v>340</v>
      </c>
      <c r="B1150" s="1">
        <v>45082</v>
      </c>
      <c r="C1150" t="str">
        <f t="shared" si="34"/>
        <v>Monday</v>
      </c>
      <c r="D1150" s="2">
        <v>0.65138888888888891</v>
      </c>
      <c r="E1150" t="str">
        <f t="shared" si="35"/>
        <v>afternoon to evening</v>
      </c>
      <c r="F1150" s="7">
        <v>44</v>
      </c>
      <c r="G1150" s="7">
        <f>VLOOKUP(Table2[[#This Row],[product_id]],Table3[#All],2,FALSE)</f>
        <v>25</v>
      </c>
      <c r="H1150" s="7" t="b">
        <f>IF(Table2[[#This Row],[cost]]&gt;Table2[[#This Row],[revenue]],TRUE,FALSE)</f>
        <v>0</v>
      </c>
      <c r="I1150" t="str">
        <f>VLOOKUP(Table2[[#This Row],[product_id]],Table3[#All],3,FALSE)</f>
        <v>Under Armour</v>
      </c>
      <c r="J1150" t="str">
        <f>VLOOKUP(Table2[[#This Row],[product_id]],Table3[#All],5,FALSE)</f>
        <v>Savannah GA</v>
      </c>
    </row>
    <row r="1151" spans="1:10" x14ac:dyDescent="0.2">
      <c r="A1151" t="s">
        <v>340</v>
      </c>
      <c r="B1151" s="1">
        <v>45114</v>
      </c>
      <c r="C1151" t="str">
        <f t="shared" si="34"/>
        <v>Friday</v>
      </c>
      <c r="D1151" s="2">
        <v>0.60138888888888886</v>
      </c>
      <c r="E1151" t="str">
        <f t="shared" si="35"/>
        <v>afternoon to evening</v>
      </c>
      <c r="F1151" s="7">
        <v>44</v>
      </c>
      <c r="G1151" s="7">
        <f>VLOOKUP(Table2[[#This Row],[product_id]],Table3[#All],2,FALSE)</f>
        <v>25</v>
      </c>
      <c r="H1151" s="7" t="b">
        <f>IF(Table2[[#This Row],[cost]]&gt;Table2[[#This Row],[revenue]],TRUE,FALSE)</f>
        <v>0</v>
      </c>
      <c r="I1151" t="str">
        <f>VLOOKUP(Table2[[#This Row],[product_id]],Table3[#All],3,FALSE)</f>
        <v>Under Armour</v>
      </c>
      <c r="J1151" t="str">
        <f>VLOOKUP(Table2[[#This Row],[product_id]],Table3[#All],5,FALSE)</f>
        <v>Savannah GA</v>
      </c>
    </row>
    <row r="1152" spans="1:10" x14ac:dyDescent="0.2">
      <c r="A1152" t="s">
        <v>340</v>
      </c>
      <c r="B1152" s="1">
        <v>44998</v>
      </c>
      <c r="C1152" t="str">
        <f t="shared" si="34"/>
        <v>Monday</v>
      </c>
      <c r="D1152" s="2">
        <v>0.68680555555555556</v>
      </c>
      <c r="E1152" t="str">
        <f t="shared" si="35"/>
        <v>midnight to dawn</v>
      </c>
      <c r="F1152" s="7">
        <v>44</v>
      </c>
      <c r="G1152" s="7">
        <f>VLOOKUP(Table2[[#This Row],[product_id]],Table3[#All],2,FALSE)</f>
        <v>25</v>
      </c>
      <c r="H1152" s="7" t="b">
        <f>IF(Table2[[#This Row],[cost]]&gt;Table2[[#This Row],[revenue]],TRUE,FALSE)</f>
        <v>0</v>
      </c>
      <c r="I1152" t="str">
        <f>VLOOKUP(Table2[[#This Row],[product_id]],Table3[#All],3,FALSE)</f>
        <v>Under Armour</v>
      </c>
      <c r="J1152" t="str">
        <f>VLOOKUP(Table2[[#This Row],[product_id]],Table3[#All],5,FALSE)</f>
        <v>Savannah GA</v>
      </c>
    </row>
    <row r="1153" spans="1:10" x14ac:dyDescent="0.2">
      <c r="A1153" t="s">
        <v>340</v>
      </c>
      <c r="B1153" s="1">
        <v>44925</v>
      </c>
      <c r="C1153" t="str">
        <f t="shared" si="34"/>
        <v>Friday</v>
      </c>
      <c r="D1153" s="2">
        <v>0.20972222222222223</v>
      </c>
      <c r="E1153" t="str">
        <f t="shared" si="35"/>
        <v>morning to noon</v>
      </c>
      <c r="F1153" s="7">
        <v>44</v>
      </c>
      <c r="G1153" s="7">
        <f>VLOOKUP(Table2[[#This Row],[product_id]],Table3[#All],2,FALSE)</f>
        <v>25</v>
      </c>
      <c r="H1153" s="7" t="b">
        <f>IF(Table2[[#This Row],[cost]]&gt;Table2[[#This Row],[revenue]],TRUE,FALSE)</f>
        <v>0</v>
      </c>
      <c r="I1153" t="str">
        <f>VLOOKUP(Table2[[#This Row],[product_id]],Table3[#All],3,FALSE)</f>
        <v>Under Armour</v>
      </c>
      <c r="J1153" t="str">
        <f>VLOOKUP(Table2[[#This Row],[product_id]],Table3[#All],5,FALSE)</f>
        <v>Savannah GA</v>
      </c>
    </row>
    <row r="1154" spans="1:10" x14ac:dyDescent="0.2">
      <c r="A1154" t="s">
        <v>340</v>
      </c>
      <c r="B1154" s="1">
        <v>44222</v>
      </c>
      <c r="C1154" t="str">
        <f t="shared" si="34"/>
        <v>Tuesday</v>
      </c>
      <c r="D1154" s="2">
        <v>0.27638888888888885</v>
      </c>
      <c r="E1154" t="str">
        <f t="shared" si="35"/>
        <v>morning to noon</v>
      </c>
      <c r="F1154" s="7">
        <v>44</v>
      </c>
      <c r="G1154" s="7">
        <f>VLOOKUP(Table2[[#This Row],[product_id]],Table3[#All],2,FALSE)</f>
        <v>25</v>
      </c>
      <c r="H1154" s="7" t="b">
        <f>IF(Table2[[#This Row],[cost]]&gt;Table2[[#This Row],[revenue]],TRUE,FALSE)</f>
        <v>0</v>
      </c>
      <c r="I1154" t="str">
        <f>VLOOKUP(Table2[[#This Row],[product_id]],Table3[#All],3,FALSE)</f>
        <v>Under Armour</v>
      </c>
      <c r="J1154" t="str">
        <f>VLOOKUP(Table2[[#This Row],[product_id]],Table3[#All],5,FALSE)</f>
        <v>Savannah GA</v>
      </c>
    </row>
    <row r="1155" spans="1:10" x14ac:dyDescent="0.2">
      <c r="A1155" t="s">
        <v>340</v>
      </c>
      <c r="B1155" s="1">
        <v>44878</v>
      </c>
      <c r="C1155" t="str">
        <f t="shared" ref="C1155:C1218" si="36">_xlfn.IFS(WEEKDAY(B1155,2)=1,"Monday",WEEKDAY(B1155,2)=2,"Tuesday",WEEKDAY(B1155,2)=3,"Wednesday",WEEKDAY(B1155,2)=4,"Thursday",WEEKDAY(B1155,2)=5,"Friday",WEEKDAY(B1155,2)=6,"Saturday",WEEKDAY(B1155,2)=7,"Sunday")</f>
        <v>Sunday</v>
      </c>
      <c r="D1155" s="2">
        <v>0.31805555555555554</v>
      </c>
      <c r="E1155" t="str">
        <f t="shared" ref="E1155:E1218" si="37">_xlfn.IFS(AND(D1156&gt;=VALUE("00:00"),D1156&lt;VALUE("6:00")),"midnight to dawn",AND(D1156&gt;=VALUE("6:00"),D1156&lt;VALUE("13:00")),"morning to noon",AND(D1156&gt;=VALUE("13:00"),D1156&lt;VALUE("20:00")),"afternoon to evening",AND(D1156&gt;=VALUE("20:00"),D1156&lt;VALUE("24:00")),"night to midnight")</f>
        <v>morning to noon</v>
      </c>
      <c r="F1155" s="7">
        <v>44</v>
      </c>
      <c r="G1155" s="7">
        <f>VLOOKUP(Table2[[#This Row],[product_id]],Table3[#All],2,FALSE)</f>
        <v>25</v>
      </c>
      <c r="H1155" s="7" t="b">
        <f>IF(Table2[[#This Row],[cost]]&gt;Table2[[#This Row],[revenue]],TRUE,FALSE)</f>
        <v>0</v>
      </c>
      <c r="I1155" t="str">
        <f>VLOOKUP(Table2[[#This Row],[product_id]],Table3[#All],3,FALSE)</f>
        <v>Under Armour</v>
      </c>
      <c r="J1155" t="str">
        <f>VLOOKUP(Table2[[#This Row],[product_id]],Table3[#All],5,FALSE)</f>
        <v>Savannah GA</v>
      </c>
    </row>
    <row r="1156" spans="1:10" x14ac:dyDescent="0.2">
      <c r="A1156" t="s">
        <v>341</v>
      </c>
      <c r="B1156" s="1">
        <v>44828</v>
      </c>
      <c r="C1156" t="str">
        <f t="shared" si="36"/>
        <v>Saturday</v>
      </c>
      <c r="D1156" s="2">
        <v>0.38263888888888892</v>
      </c>
      <c r="E1156" t="str">
        <f t="shared" si="37"/>
        <v>morning to noon</v>
      </c>
      <c r="F1156" s="7">
        <v>12</v>
      </c>
      <c r="G1156" s="7">
        <f>VLOOKUP(Table2[[#This Row],[product_id]],Table3[#All],2,FALSE)</f>
        <v>67</v>
      </c>
      <c r="H1156" s="7" t="b">
        <f>IF(Table2[[#This Row],[cost]]&gt;Table2[[#This Row],[revenue]],TRUE,FALSE)</f>
        <v>1</v>
      </c>
      <c r="I1156" t="str">
        <f>VLOOKUP(Table2[[#This Row],[product_id]],Table3[#All],3,FALSE)</f>
        <v>Allegra K</v>
      </c>
      <c r="J1156" t="str">
        <f>VLOOKUP(Table2[[#This Row],[product_id]],Table3[#All],5,FALSE)</f>
        <v>Charleston SC</v>
      </c>
    </row>
    <row r="1157" spans="1:10" x14ac:dyDescent="0.2">
      <c r="A1157" t="s">
        <v>341</v>
      </c>
      <c r="B1157" s="1">
        <v>44236</v>
      </c>
      <c r="C1157" t="str">
        <f t="shared" si="36"/>
        <v>Tuesday</v>
      </c>
      <c r="D1157" s="2">
        <v>0.50902777777777775</v>
      </c>
      <c r="E1157" t="str">
        <f t="shared" si="37"/>
        <v>afternoon to evening</v>
      </c>
      <c r="F1157" s="7">
        <v>12</v>
      </c>
      <c r="G1157" s="7">
        <f>VLOOKUP(Table2[[#This Row],[product_id]],Table3[#All],2,FALSE)</f>
        <v>67</v>
      </c>
      <c r="H1157" s="7" t="b">
        <f>IF(Table2[[#This Row],[cost]]&gt;Table2[[#This Row],[revenue]],TRUE,FALSE)</f>
        <v>1</v>
      </c>
      <c r="I1157" t="str">
        <f>VLOOKUP(Table2[[#This Row],[product_id]],Table3[#All],3,FALSE)</f>
        <v>Allegra K</v>
      </c>
      <c r="J1157" t="str">
        <f>VLOOKUP(Table2[[#This Row],[product_id]],Table3[#All],5,FALSE)</f>
        <v>Charleston SC</v>
      </c>
    </row>
    <row r="1158" spans="1:10" x14ac:dyDescent="0.2">
      <c r="A1158" t="s">
        <v>341</v>
      </c>
      <c r="B1158" s="1">
        <v>45022</v>
      </c>
      <c r="C1158" t="str">
        <f t="shared" si="36"/>
        <v>Thursday</v>
      </c>
      <c r="D1158" s="2">
        <v>0.57013888888888886</v>
      </c>
      <c r="E1158" t="str">
        <f t="shared" si="37"/>
        <v>afternoon to evening</v>
      </c>
      <c r="F1158" s="7">
        <v>12</v>
      </c>
      <c r="G1158" s="7">
        <f>VLOOKUP(Table2[[#This Row],[product_id]],Table3[#All],2,FALSE)</f>
        <v>67</v>
      </c>
      <c r="H1158" s="7" t="b">
        <f>IF(Table2[[#This Row],[cost]]&gt;Table2[[#This Row],[revenue]],TRUE,FALSE)</f>
        <v>1</v>
      </c>
      <c r="I1158" t="str">
        <f>VLOOKUP(Table2[[#This Row],[product_id]],Table3[#All],3,FALSE)</f>
        <v>Allegra K</v>
      </c>
      <c r="J1158" t="str">
        <f>VLOOKUP(Table2[[#This Row],[product_id]],Table3[#All],5,FALSE)</f>
        <v>Charleston SC</v>
      </c>
    </row>
    <row r="1159" spans="1:10" x14ac:dyDescent="0.2">
      <c r="A1159" t="s">
        <v>341</v>
      </c>
      <c r="B1159" s="1">
        <v>44445</v>
      </c>
      <c r="C1159" t="str">
        <f t="shared" si="36"/>
        <v>Monday</v>
      </c>
      <c r="D1159" s="2">
        <v>0.60347222222222219</v>
      </c>
      <c r="E1159" t="str">
        <f t="shared" si="37"/>
        <v>morning to noon</v>
      </c>
      <c r="F1159" s="7">
        <v>12</v>
      </c>
      <c r="G1159" s="7">
        <f>VLOOKUP(Table2[[#This Row],[product_id]],Table3[#All],2,FALSE)</f>
        <v>67</v>
      </c>
      <c r="H1159" s="7" t="b">
        <f>IF(Table2[[#This Row],[cost]]&gt;Table2[[#This Row],[revenue]],TRUE,FALSE)</f>
        <v>1</v>
      </c>
      <c r="I1159" t="str">
        <f>VLOOKUP(Table2[[#This Row],[product_id]],Table3[#All],3,FALSE)</f>
        <v>Allegra K</v>
      </c>
      <c r="J1159" t="str">
        <f>VLOOKUP(Table2[[#This Row],[product_id]],Table3[#All],5,FALSE)</f>
        <v>Charleston SC</v>
      </c>
    </row>
    <row r="1160" spans="1:10" x14ac:dyDescent="0.2">
      <c r="A1160" t="s">
        <v>341</v>
      </c>
      <c r="B1160" s="1">
        <v>45093</v>
      </c>
      <c r="C1160" t="str">
        <f t="shared" si="36"/>
        <v>Friday</v>
      </c>
      <c r="D1160" s="2">
        <v>0.35833333333333334</v>
      </c>
      <c r="E1160" t="str">
        <f t="shared" si="37"/>
        <v>morning to noon</v>
      </c>
      <c r="F1160" s="7">
        <v>12</v>
      </c>
      <c r="G1160" s="7">
        <f>VLOOKUP(Table2[[#This Row],[product_id]],Table3[#All],2,FALSE)</f>
        <v>67</v>
      </c>
      <c r="H1160" s="7" t="b">
        <f>IF(Table2[[#This Row],[cost]]&gt;Table2[[#This Row],[revenue]],TRUE,FALSE)</f>
        <v>1</v>
      </c>
      <c r="I1160" t="str">
        <f>VLOOKUP(Table2[[#This Row],[product_id]],Table3[#All],3,FALSE)</f>
        <v>Allegra K</v>
      </c>
      <c r="J1160" t="str">
        <f>VLOOKUP(Table2[[#This Row],[product_id]],Table3[#All],5,FALSE)</f>
        <v>Charleston SC</v>
      </c>
    </row>
    <row r="1161" spans="1:10" x14ac:dyDescent="0.2">
      <c r="A1161" t="s">
        <v>341</v>
      </c>
      <c r="B1161" s="1">
        <v>44549</v>
      </c>
      <c r="C1161" t="str">
        <f t="shared" si="36"/>
        <v>Sunday</v>
      </c>
      <c r="D1161" s="2">
        <v>0.37152777777777773</v>
      </c>
      <c r="E1161" t="str">
        <f t="shared" si="37"/>
        <v>morning to noon</v>
      </c>
      <c r="F1161" s="7">
        <v>12</v>
      </c>
      <c r="G1161" s="7">
        <f>VLOOKUP(Table2[[#This Row],[product_id]],Table3[#All],2,FALSE)</f>
        <v>67</v>
      </c>
      <c r="H1161" s="7" t="b">
        <f>IF(Table2[[#This Row],[cost]]&gt;Table2[[#This Row],[revenue]],TRUE,FALSE)</f>
        <v>1</v>
      </c>
      <c r="I1161" t="str">
        <f>VLOOKUP(Table2[[#This Row],[product_id]],Table3[#All],3,FALSE)</f>
        <v>Allegra K</v>
      </c>
      <c r="J1161" t="str">
        <f>VLOOKUP(Table2[[#This Row],[product_id]],Table3[#All],5,FALSE)</f>
        <v>Charleston SC</v>
      </c>
    </row>
    <row r="1162" spans="1:10" x14ac:dyDescent="0.2">
      <c r="A1162" t="s">
        <v>342</v>
      </c>
      <c r="B1162" s="1">
        <v>44458</v>
      </c>
      <c r="C1162" t="str">
        <f t="shared" si="36"/>
        <v>Sunday</v>
      </c>
      <c r="D1162" s="2">
        <v>0.46249999999999997</v>
      </c>
      <c r="E1162" t="str">
        <f t="shared" si="37"/>
        <v>midnight to dawn</v>
      </c>
      <c r="F1162" s="7">
        <v>11</v>
      </c>
      <c r="G1162" s="7">
        <f>VLOOKUP(Table2[[#This Row],[product_id]],Table3[#All],2,FALSE)</f>
        <v>62</v>
      </c>
      <c r="H1162" s="7" t="b">
        <f>IF(Table2[[#This Row],[cost]]&gt;Table2[[#This Row],[revenue]],TRUE,FALSE)</f>
        <v>1</v>
      </c>
      <c r="I1162" t="str">
        <f>VLOOKUP(Table2[[#This Row],[product_id]],Table3[#All],3,FALSE)</f>
        <v>Allegra K</v>
      </c>
      <c r="J1162" t="str">
        <f>VLOOKUP(Table2[[#This Row],[product_id]],Table3[#All],5,FALSE)</f>
        <v>Charleston SC</v>
      </c>
    </row>
    <row r="1163" spans="1:10" x14ac:dyDescent="0.2">
      <c r="A1163" t="s">
        <v>342</v>
      </c>
      <c r="B1163" s="1">
        <v>44622</v>
      </c>
      <c r="C1163" t="str">
        <f t="shared" si="36"/>
        <v>Wednesday</v>
      </c>
      <c r="D1163" s="2">
        <v>0.18333333333333335</v>
      </c>
      <c r="E1163" t="str">
        <f t="shared" si="37"/>
        <v>morning to noon</v>
      </c>
      <c r="F1163" s="7">
        <v>11</v>
      </c>
      <c r="G1163" s="7">
        <f>VLOOKUP(Table2[[#This Row],[product_id]],Table3[#All],2,FALSE)</f>
        <v>62</v>
      </c>
      <c r="H1163" s="7" t="b">
        <f>IF(Table2[[#This Row],[cost]]&gt;Table2[[#This Row],[revenue]],TRUE,FALSE)</f>
        <v>1</v>
      </c>
      <c r="I1163" t="str">
        <f>VLOOKUP(Table2[[#This Row],[product_id]],Table3[#All],3,FALSE)</f>
        <v>Allegra K</v>
      </c>
      <c r="J1163" t="str">
        <f>VLOOKUP(Table2[[#This Row],[product_id]],Table3[#All],5,FALSE)</f>
        <v>Charleston SC</v>
      </c>
    </row>
    <row r="1164" spans="1:10" x14ac:dyDescent="0.2">
      <c r="A1164" t="s">
        <v>342</v>
      </c>
      <c r="B1164" s="1">
        <v>44866</v>
      </c>
      <c r="C1164" t="str">
        <f t="shared" si="36"/>
        <v>Tuesday</v>
      </c>
      <c r="D1164" s="2">
        <v>0.42152777777777778</v>
      </c>
      <c r="E1164" t="str">
        <f t="shared" si="37"/>
        <v>morning to noon</v>
      </c>
      <c r="F1164" s="7">
        <v>11</v>
      </c>
      <c r="G1164" s="7">
        <f>VLOOKUP(Table2[[#This Row],[product_id]],Table3[#All],2,FALSE)</f>
        <v>62</v>
      </c>
      <c r="H1164" s="7" t="b">
        <f>IF(Table2[[#This Row],[cost]]&gt;Table2[[#This Row],[revenue]],TRUE,FALSE)</f>
        <v>1</v>
      </c>
      <c r="I1164" t="str">
        <f>VLOOKUP(Table2[[#This Row],[product_id]],Table3[#All],3,FALSE)</f>
        <v>Allegra K</v>
      </c>
      <c r="J1164" t="str">
        <f>VLOOKUP(Table2[[#This Row],[product_id]],Table3[#All],5,FALSE)</f>
        <v>Charleston SC</v>
      </c>
    </row>
    <row r="1165" spans="1:10" x14ac:dyDescent="0.2">
      <c r="A1165" t="s">
        <v>342</v>
      </c>
      <c r="B1165" s="1">
        <v>44992</v>
      </c>
      <c r="C1165" t="str">
        <f t="shared" si="36"/>
        <v>Tuesday</v>
      </c>
      <c r="D1165" s="2">
        <v>0.51250000000000007</v>
      </c>
      <c r="E1165" t="str">
        <f t="shared" si="37"/>
        <v>night to midnight</v>
      </c>
      <c r="F1165" s="7">
        <v>11</v>
      </c>
      <c r="G1165" s="7">
        <f>VLOOKUP(Table2[[#This Row],[product_id]],Table3[#All],2,FALSE)</f>
        <v>62</v>
      </c>
      <c r="H1165" s="7" t="b">
        <f>IF(Table2[[#This Row],[cost]]&gt;Table2[[#This Row],[revenue]],TRUE,FALSE)</f>
        <v>1</v>
      </c>
      <c r="I1165" t="str">
        <f>VLOOKUP(Table2[[#This Row],[product_id]],Table3[#All],3,FALSE)</f>
        <v>Allegra K</v>
      </c>
      <c r="J1165" t="str">
        <f>VLOOKUP(Table2[[#This Row],[product_id]],Table3[#All],5,FALSE)</f>
        <v>Charleston SC</v>
      </c>
    </row>
    <row r="1166" spans="1:10" x14ac:dyDescent="0.2">
      <c r="A1166" t="s">
        <v>342</v>
      </c>
      <c r="B1166" s="1">
        <v>44859</v>
      </c>
      <c r="C1166" t="str">
        <f t="shared" si="36"/>
        <v>Tuesday</v>
      </c>
      <c r="D1166" s="2">
        <v>0.98055555555555562</v>
      </c>
      <c r="E1166" t="str">
        <f t="shared" si="37"/>
        <v>afternoon to evening</v>
      </c>
      <c r="F1166" s="7">
        <v>11</v>
      </c>
      <c r="G1166" s="7">
        <f>VLOOKUP(Table2[[#This Row],[product_id]],Table3[#All],2,FALSE)</f>
        <v>62</v>
      </c>
      <c r="H1166" s="7" t="b">
        <f>IF(Table2[[#This Row],[cost]]&gt;Table2[[#This Row],[revenue]],TRUE,FALSE)</f>
        <v>1</v>
      </c>
      <c r="I1166" t="str">
        <f>VLOOKUP(Table2[[#This Row],[product_id]],Table3[#All],3,FALSE)</f>
        <v>Allegra K</v>
      </c>
      <c r="J1166" t="str">
        <f>VLOOKUP(Table2[[#This Row],[product_id]],Table3[#All],5,FALSE)</f>
        <v>Charleston SC</v>
      </c>
    </row>
    <row r="1167" spans="1:10" x14ac:dyDescent="0.2">
      <c r="A1167" t="s">
        <v>343</v>
      </c>
      <c r="B1167" s="1">
        <v>45061</v>
      </c>
      <c r="C1167" t="str">
        <f t="shared" si="36"/>
        <v>Monday</v>
      </c>
      <c r="D1167" s="2">
        <v>0.6430555555555556</v>
      </c>
      <c r="E1167" t="str">
        <f t="shared" si="37"/>
        <v>midnight to dawn</v>
      </c>
      <c r="F1167" s="7">
        <v>19</v>
      </c>
      <c r="G1167" s="7">
        <f>VLOOKUP(Table2[[#This Row],[product_id]],Table3[#All],2,FALSE)</f>
        <v>11</v>
      </c>
      <c r="H1167" s="7" t="b">
        <f>IF(Table2[[#This Row],[cost]]&gt;Table2[[#This Row],[revenue]],TRUE,FALSE)</f>
        <v>0</v>
      </c>
      <c r="I1167" t="str">
        <f>VLOOKUP(Table2[[#This Row],[product_id]],Table3[#All],3,FALSE)</f>
        <v>Bella</v>
      </c>
      <c r="J1167" t="str">
        <f>VLOOKUP(Table2[[#This Row],[product_id]],Table3[#All],5,FALSE)</f>
        <v>Los Angeles CA</v>
      </c>
    </row>
    <row r="1168" spans="1:10" x14ac:dyDescent="0.2">
      <c r="A1168" t="s">
        <v>343</v>
      </c>
      <c r="B1168" s="1">
        <v>44236</v>
      </c>
      <c r="C1168" t="str">
        <f t="shared" si="36"/>
        <v>Tuesday</v>
      </c>
      <c r="D1168" s="2">
        <v>9.0972222222222218E-2</v>
      </c>
      <c r="E1168" t="str">
        <f t="shared" si="37"/>
        <v>midnight to dawn</v>
      </c>
      <c r="F1168" s="7">
        <v>19</v>
      </c>
      <c r="G1168" s="7">
        <f>VLOOKUP(Table2[[#This Row],[product_id]],Table3[#All],2,FALSE)</f>
        <v>11</v>
      </c>
      <c r="H1168" s="7" t="b">
        <f>IF(Table2[[#This Row],[cost]]&gt;Table2[[#This Row],[revenue]],TRUE,FALSE)</f>
        <v>0</v>
      </c>
      <c r="I1168" t="str">
        <f>VLOOKUP(Table2[[#This Row],[product_id]],Table3[#All],3,FALSE)</f>
        <v>Bella</v>
      </c>
      <c r="J1168" t="str">
        <f>VLOOKUP(Table2[[#This Row],[product_id]],Table3[#All],5,FALSE)</f>
        <v>Los Angeles CA</v>
      </c>
    </row>
    <row r="1169" spans="1:10" x14ac:dyDescent="0.2">
      <c r="A1169" t="s">
        <v>343</v>
      </c>
      <c r="B1169" s="1">
        <v>44572</v>
      </c>
      <c r="C1169" t="str">
        <f t="shared" si="36"/>
        <v>Tuesday</v>
      </c>
      <c r="D1169" s="2">
        <v>0.21597222222222223</v>
      </c>
      <c r="E1169" t="str">
        <f t="shared" si="37"/>
        <v>midnight to dawn</v>
      </c>
      <c r="F1169" s="7">
        <v>19</v>
      </c>
      <c r="G1169" s="7">
        <f>VLOOKUP(Table2[[#This Row],[product_id]],Table3[#All],2,FALSE)</f>
        <v>11</v>
      </c>
      <c r="H1169" s="7" t="b">
        <f>IF(Table2[[#This Row],[cost]]&gt;Table2[[#This Row],[revenue]],TRUE,FALSE)</f>
        <v>0</v>
      </c>
      <c r="I1169" t="str">
        <f>VLOOKUP(Table2[[#This Row],[product_id]],Table3[#All],3,FALSE)</f>
        <v>Bella</v>
      </c>
      <c r="J1169" t="str">
        <f>VLOOKUP(Table2[[#This Row],[product_id]],Table3[#All],5,FALSE)</f>
        <v>Los Angeles CA</v>
      </c>
    </row>
    <row r="1170" spans="1:10" x14ac:dyDescent="0.2">
      <c r="A1170" t="s">
        <v>343</v>
      </c>
      <c r="B1170" s="1">
        <v>44912</v>
      </c>
      <c r="C1170" t="str">
        <f t="shared" si="36"/>
        <v>Saturday</v>
      </c>
      <c r="D1170" s="2">
        <v>0.15555555555555556</v>
      </c>
      <c r="E1170" t="str">
        <f t="shared" si="37"/>
        <v>night to midnight</v>
      </c>
      <c r="F1170" s="7">
        <v>19</v>
      </c>
      <c r="G1170" s="7">
        <f>VLOOKUP(Table2[[#This Row],[product_id]],Table3[#All],2,FALSE)</f>
        <v>11</v>
      </c>
      <c r="H1170" s="7" t="b">
        <f>IF(Table2[[#This Row],[cost]]&gt;Table2[[#This Row],[revenue]],TRUE,FALSE)</f>
        <v>0</v>
      </c>
      <c r="I1170" t="str">
        <f>VLOOKUP(Table2[[#This Row],[product_id]],Table3[#All],3,FALSE)</f>
        <v>Bella</v>
      </c>
      <c r="J1170" t="str">
        <f>VLOOKUP(Table2[[#This Row],[product_id]],Table3[#All],5,FALSE)</f>
        <v>Los Angeles CA</v>
      </c>
    </row>
    <row r="1171" spans="1:10" x14ac:dyDescent="0.2">
      <c r="A1171" t="s">
        <v>344</v>
      </c>
      <c r="B1171" s="1">
        <v>45064</v>
      </c>
      <c r="C1171" t="str">
        <f t="shared" si="36"/>
        <v>Thursday</v>
      </c>
      <c r="D1171" s="2">
        <v>0.90277777777777779</v>
      </c>
      <c r="E1171" t="str">
        <f t="shared" si="37"/>
        <v>morning to noon</v>
      </c>
      <c r="F1171" s="7">
        <v>29</v>
      </c>
      <c r="G1171" s="7">
        <f>VLOOKUP(Table2[[#This Row],[product_id]],Table3[#All],2,FALSE)</f>
        <v>17</v>
      </c>
      <c r="H1171" s="7" t="b">
        <f>IF(Table2[[#This Row],[cost]]&gt;Table2[[#This Row],[revenue]],TRUE,FALSE)</f>
        <v>0</v>
      </c>
      <c r="I1171" t="str">
        <f>VLOOKUP(Table2[[#This Row],[product_id]],Table3[#All],3,FALSE)</f>
        <v>Alternative</v>
      </c>
      <c r="J1171" t="str">
        <f>VLOOKUP(Table2[[#This Row],[product_id]],Table3[#All],5,FALSE)</f>
        <v>Chicago IL</v>
      </c>
    </row>
    <row r="1172" spans="1:10" x14ac:dyDescent="0.2">
      <c r="A1172" t="s">
        <v>344</v>
      </c>
      <c r="B1172" s="1">
        <v>44345</v>
      </c>
      <c r="C1172" t="str">
        <f t="shared" si="36"/>
        <v>Saturday</v>
      </c>
      <c r="D1172" s="2">
        <v>0.52222222222222225</v>
      </c>
      <c r="E1172" t="str">
        <f t="shared" si="37"/>
        <v>afternoon to evening</v>
      </c>
      <c r="F1172" s="7">
        <v>29</v>
      </c>
      <c r="G1172" s="7">
        <f>VLOOKUP(Table2[[#This Row],[product_id]],Table3[#All],2,FALSE)</f>
        <v>17</v>
      </c>
      <c r="H1172" s="7" t="b">
        <f>IF(Table2[[#This Row],[cost]]&gt;Table2[[#This Row],[revenue]],TRUE,FALSE)</f>
        <v>0</v>
      </c>
      <c r="I1172" t="str">
        <f>VLOOKUP(Table2[[#This Row],[product_id]],Table3[#All],3,FALSE)</f>
        <v>Alternative</v>
      </c>
      <c r="J1172" t="str">
        <f>VLOOKUP(Table2[[#This Row],[product_id]],Table3[#All],5,FALSE)</f>
        <v>Chicago IL</v>
      </c>
    </row>
    <row r="1173" spans="1:10" x14ac:dyDescent="0.2">
      <c r="A1173" t="s">
        <v>344</v>
      </c>
      <c r="B1173" s="1">
        <v>44527</v>
      </c>
      <c r="C1173" t="str">
        <f t="shared" si="36"/>
        <v>Saturday</v>
      </c>
      <c r="D1173" s="2">
        <v>0.54652777777777783</v>
      </c>
      <c r="E1173" t="str">
        <f t="shared" si="37"/>
        <v>midnight to dawn</v>
      </c>
      <c r="F1173" s="7">
        <v>29</v>
      </c>
      <c r="G1173" s="7">
        <f>VLOOKUP(Table2[[#This Row],[product_id]],Table3[#All],2,FALSE)</f>
        <v>17</v>
      </c>
      <c r="H1173" s="7" t="b">
        <f>IF(Table2[[#This Row],[cost]]&gt;Table2[[#This Row],[revenue]],TRUE,FALSE)</f>
        <v>0</v>
      </c>
      <c r="I1173" t="str">
        <f>VLOOKUP(Table2[[#This Row],[product_id]],Table3[#All],3,FALSE)</f>
        <v>Alternative</v>
      </c>
      <c r="J1173" t="str">
        <f>VLOOKUP(Table2[[#This Row],[product_id]],Table3[#All],5,FALSE)</f>
        <v>Chicago IL</v>
      </c>
    </row>
    <row r="1174" spans="1:10" x14ac:dyDescent="0.2">
      <c r="A1174" t="s">
        <v>344</v>
      </c>
      <c r="B1174" s="1">
        <v>44450</v>
      </c>
      <c r="C1174" t="str">
        <f t="shared" si="36"/>
        <v>Saturday</v>
      </c>
      <c r="D1174" s="2">
        <v>6.25E-2</v>
      </c>
      <c r="E1174" t="str">
        <f t="shared" si="37"/>
        <v>midnight to dawn</v>
      </c>
      <c r="F1174" s="7">
        <v>29</v>
      </c>
      <c r="G1174" s="7">
        <f>VLOOKUP(Table2[[#This Row],[product_id]],Table3[#All],2,FALSE)</f>
        <v>17</v>
      </c>
      <c r="H1174" s="7" t="b">
        <f>IF(Table2[[#This Row],[cost]]&gt;Table2[[#This Row],[revenue]],TRUE,FALSE)</f>
        <v>0</v>
      </c>
      <c r="I1174" t="str">
        <f>VLOOKUP(Table2[[#This Row],[product_id]],Table3[#All],3,FALSE)</f>
        <v>Alternative</v>
      </c>
      <c r="J1174" t="str">
        <f>VLOOKUP(Table2[[#This Row],[product_id]],Table3[#All],5,FALSE)</f>
        <v>Chicago IL</v>
      </c>
    </row>
    <row r="1175" spans="1:10" x14ac:dyDescent="0.2">
      <c r="A1175" t="s">
        <v>344</v>
      </c>
      <c r="B1175" s="1">
        <v>44829</v>
      </c>
      <c r="C1175" t="str">
        <f t="shared" si="36"/>
        <v>Sunday</v>
      </c>
      <c r="D1175" s="2">
        <v>0.16805555555555554</v>
      </c>
      <c r="E1175" t="str">
        <f t="shared" si="37"/>
        <v>afternoon to evening</v>
      </c>
      <c r="F1175" s="7">
        <v>29</v>
      </c>
      <c r="G1175" s="7">
        <f>VLOOKUP(Table2[[#This Row],[product_id]],Table3[#All],2,FALSE)</f>
        <v>17</v>
      </c>
      <c r="H1175" s="7" t="b">
        <f>IF(Table2[[#This Row],[cost]]&gt;Table2[[#This Row],[revenue]],TRUE,FALSE)</f>
        <v>0</v>
      </c>
      <c r="I1175" t="str">
        <f>VLOOKUP(Table2[[#This Row],[product_id]],Table3[#All],3,FALSE)</f>
        <v>Alternative</v>
      </c>
      <c r="J1175" t="str">
        <f>VLOOKUP(Table2[[#This Row],[product_id]],Table3[#All],5,FALSE)</f>
        <v>Chicago IL</v>
      </c>
    </row>
    <row r="1176" spans="1:10" x14ac:dyDescent="0.2">
      <c r="A1176" t="s">
        <v>344</v>
      </c>
      <c r="B1176" s="1">
        <v>45101</v>
      </c>
      <c r="C1176" t="str">
        <f t="shared" si="36"/>
        <v>Saturday</v>
      </c>
      <c r="D1176" s="2">
        <v>0.61527777777777781</v>
      </c>
      <c r="E1176" t="str">
        <f t="shared" si="37"/>
        <v>midnight to dawn</v>
      </c>
      <c r="F1176" s="7">
        <v>29</v>
      </c>
      <c r="G1176" s="7">
        <f>VLOOKUP(Table2[[#This Row],[product_id]],Table3[#All],2,FALSE)</f>
        <v>17</v>
      </c>
      <c r="H1176" s="7" t="b">
        <f>IF(Table2[[#This Row],[cost]]&gt;Table2[[#This Row],[revenue]],TRUE,FALSE)</f>
        <v>0</v>
      </c>
      <c r="I1176" t="str">
        <f>VLOOKUP(Table2[[#This Row],[product_id]],Table3[#All],3,FALSE)</f>
        <v>Alternative</v>
      </c>
      <c r="J1176" t="str">
        <f>VLOOKUP(Table2[[#This Row],[product_id]],Table3[#All],5,FALSE)</f>
        <v>Chicago IL</v>
      </c>
    </row>
    <row r="1177" spans="1:10" x14ac:dyDescent="0.2">
      <c r="A1177" t="s">
        <v>344</v>
      </c>
      <c r="B1177" s="1">
        <v>44887</v>
      </c>
      <c r="C1177" t="str">
        <f t="shared" si="36"/>
        <v>Tuesday</v>
      </c>
      <c r="D1177" s="2">
        <v>0.21875</v>
      </c>
      <c r="E1177" t="str">
        <f t="shared" si="37"/>
        <v>morning to noon</v>
      </c>
      <c r="F1177" s="7">
        <v>29</v>
      </c>
      <c r="G1177" s="7">
        <f>VLOOKUP(Table2[[#This Row],[product_id]],Table3[#All],2,FALSE)</f>
        <v>17</v>
      </c>
      <c r="H1177" s="7" t="b">
        <f>IF(Table2[[#This Row],[cost]]&gt;Table2[[#This Row],[revenue]],TRUE,FALSE)</f>
        <v>0</v>
      </c>
      <c r="I1177" t="str">
        <f>VLOOKUP(Table2[[#This Row],[product_id]],Table3[#All],3,FALSE)</f>
        <v>Alternative</v>
      </c>
      <c r="J1177" t="str">
        <f>VLOOKUP(Table2[[#This Row],[product_id]],Table3[#All],5,FALSE)</f>
        <v>Chicago IL</v>
      </c>
    </row>
    <row r="1178" spans="1:10" x14ac:dyDescent="0.2">
      <c r="A1178" t="s">
        <v>344</v>
      </c>
      <c r="B1178" s="1">
        <v>44985</v>
      </c>
      <c r="C1178" t="str">
        <f t="shared" si="36"/>
        <v>Tuesday</v>
      </c>
      <c r="D1178" s="2">
        <v>0.41875000000000001</v>
      </c>
      <c r="E1178" t="str">
        <f t="shared" si="37"/>
        <v>afternoon to evening</v>
      </c>
      <c r="F1178" s="7">
        <v>29</v>
      </c>
      <c r="G1178" s="7">
        <f>VLOOKUP(Table2[[#This Row],[product_id]],Table3[#All],2,FALSE)</f>
        <v>17</v>
      </c>
      <c r="H1178" s="7" t="b">
        <f>IF(Table2[[#This Row],[cost]]&gt;Table2[[#This Row],[revenue]],TRUE,FALSE)</f>
        <v>0</v>
      </c>
      <c r="I1178" t="str">
        <f>VLOOKUP(Table2[[#This Row],[product_id]],Table3[#All],3,FALSE)</f>
        <v>Alternative</v>
      </c>
      <c r="J1178" t="str">
        <f>VLOOKUP(Table2[[#This Row],[product_id]],Table3[#All],5,FALSE)</f>
        <v>Chicago IL</v>
      </c>
    </row>
    <row r="1179" spans="1:10" x14ac:dyDescent="0.2">
      <c r="A1179" t="s">
        <v>344</v>
      </c>
      <c r="B1179" s="1">
        <v>44433</v>
      </c>
      <c r="C1179" t="str">
        <f t="shared" si="36"/>
        <v>Wednesday</v>
      </c>
      <c r="D1179" s="2">
        <v>0.68055555555555547</v>
      </c>
      <c r="E1179" t="str">
        <f t="shared" si="37"/>
        <v>morning to noon</v>
      </c>
      <c r="F1179" s="7">
        <v>29</v>
      </c>
      <c r="G1179" s="7">
        <f>VLOOKUP(Table2[[#This Row],[product_id]],Table3[#All],2,FALSE)</f>
        <v>17</v>
      </c>
      <c r="H1179" s="7" t="b">
        <f>IF(Table2[[#This Row],[cost]]&gt;Table2[[#This Row],[revenue]],TRUE,FALSE)</f>
        <v>0</v>
      </c>
      <c r="I1179" t="str">
        <f>VLOOKUP(Table2[[#This Row],[product_id]],Table3[#All],3,FALSE)</f>
        <v>Alternative</v>
      </c>
      <c r="J1179" t="str">
        <f>VLOOKUP(Table2[[#This Row],[product_id]],Table3[#All],5,FALSE)</f>
        <v>Chicago IL</v>
      </c>
    </row>
    <row r="1180" spans="1:10" x14ac:dyDescent="0.2">
      <c r="A1180" t="s">
        <v>344</v>
      </c>
      <c r="B1180" s="1">
        <v>44545</v>
      </c>
      <c r="C1180" t="str">
        <f t="shared" si="36"/>
        <v>Wednesday</v>
      </c>
      <c r="D1180" s="2">
        <v>0.49791666666666662</v>
      </c>
      <c r="E1180" t="str">
        <f t="shared" si="37"/>
        <v>night to midnight</v>
      </c>
      <c r="F1180" s="7">
        <v>29</v>
      </c>
      <c r="G1180" s="7">
        <f>VLOOKUP(Table2[[#This Row],[product_id]],Table3[#All],2,FALSE)</f>
        <v>17</v>
      </c>
      <c r="H1180" s="7" t="b">
        <f>IF(Table2[[#This Row],[cost]]&gt;Table2[[#This Row],[revenue]],TRUE,FALSE)</f>
        <v>0</v>
      </c>
      <c r="I1180" t="str">
        <f>VLOOKUP(Table2[[#This Row],[product_id]],Table3[#All],3,FALSE)</f>
        <v>Alternative</v>
      </c>
      <c r="J1180" t="str">
        <f>VLOOKUP(Table2[[#This Row],[product_id]],Table3[#All],5,FALSE)</f>
        <v>Chicago IL</v>
      </c>
    </row>
    <row r="1181" spans="1:10" x14ac:dyDescent="0.2">
      <c r="A1181" t="s">
        <v>344</v>
      </c>
      <c r="B1181" s="1">
        <v>44687</v>
      </c>
      <c r="C1181" t="str">
        <f t="shared" si="36"/>
        <v>Friday</v>
      </c>
      <c r="D1181" s="2">
        <v>0.92291666666666661</v>
      </c>
      <c r="E1181" t="str">
        <f t="shared" si="37"/>
        <v>midnight to dawn</v>
      </c>
      <c r="F1181" s="7">
        <v>29</v>
      </c>
      <c r="G1181" s="7">
        <f>VLOOKUP(Table2[[#This Row],[product_id]],Table3[#All],2,FALSE)</f>
        <v>17</v>
      </c>
      <c r="H1181" s="7" t="b">
        <f>IF(Table2[[#This Row],[cost]]&gt;Table2[[#This Row],[revenue]],TRUE,FALSE)</f>
        <v>0</v>
      </c>
      <c r="I1181" t="str">
        <f>VLOOKUP(Table2[[#This Row],[product_id]],Table3[#All],3,FALSE)</f>
        <v>Alternative</v>
      </c>
      <c r="J1181" t="str">
        <f>VLOOKUP(Table2[[#This Row],[product_id]],Table3[#All],5,FALSE)</f>
        <v>Chicago IL</v>
      </c>
    </row>
    <row r="1182" spans="1:10" x14ac:dyDescent="0.2">
      <c r="A1182" t="s">
        <v>345</v>
      </c>
      <c r="B1182" s="1">
        <v>44570</v>
      </c>
      <c r="C1182" t="str">
        <f t="shared" si="36"/>
        <v>Sunday</v>
      </c>
      <c r="D1182" s="2">
        <v>5.7638888888888885E-2</v>
      </c>
      <c r="E1182" t="str">
        <f t="shared" si="37"/>
        <v>midnight to dawn</v>
      </c>
      <c r="F1182" s="7">
        <v>98</v>
      </c>
      <c r="G1182" s="7">
        <f>VLOOKUP(Table2[[#This Row],[product_id]],Table3[#All],2,FALSE)</f>
        <v>53</v>
      </c>
      <c r="H1182" s="7" t="b">
        <f>IF(Table2[[#This Row],[cost]]&gt;Table2[[#This Row],[revenue]],TRUE,FALSE)</f>
        <v>0</v>
      </c>
      <c r="I1182" t="str">
        <f>VLOOKUP(Table2[[#This Row],[product_id]],Table3[#All],3,FALSE)</f>
        <v>Tresics</v>
      </c>
      <c r="J1182" t="str">
        <f>VLOOKUP(Table2[[#This Row],[product_id]],Table3[#All],5,FALSE)</f>
        <v>Houston TX</v>
      </c>
    </row>
    <row r="1183" spans="1:10" x14ac:dyDescent="0.2">
      <c r="A1183" t="s">
        <v>345</v>
      </c>
      <c r="B1183" s="1">
        <v>44646</v>
      </c>
      <c r="C1183" t="str">
        <f t="shared" si="36"/>
        <v>Saturday</v>
      </c>
      <c r="D1183" s="2">
        <v>8.3333333333333332E-3</v>
      </c>
      <c r="E1183" t="str">
        <f t="shared" si="37"/>
        <v>morning to noon</v>
      </c>
      <c r="F1183" s="7">
        <v>98</v>
      </c>
      <c r="G1183" s="7">
        <f>VLOOKUP(Table2[[#This Row],[product_id]],Table3[#All],2,FALSE)</f>
        <v>53</v>
      </c>
      <c r="H1183" s="7" t="b">
        <f>IF(Table2[[#This Row],[cost]]&gt;Table2[[#This Row],[revenue]],TRUE,FALSE)</f>
        <v>0</v>
      </c>
      <c r="I1183" t="str">
        <f>VLOOKUP(Table2[[#This Row],[product_id]],Table3[#All],3,FALSE)</f>
        <v>Tresics</v>
      </c>
      <c r="J1183" t="str">
        <f>VLOOKUP(Table2[[#This Row],[product_id]],Table3[#All],5,FALSE)</f>
        <v>Houston TX</v>
      </c>
    </row>
    <row r="1184" spans="1:10" x14ac:dyDescent="0.2">
      <c r="A1184" t="s">
        <v>345</v>
      </c>
      <c r="B1184" s="1">
        <v>44994</v>
      </c>
      <c r="C1184" t="str">
        <f t="shared" si="36"/>
        <v>Thursday</v>
      </c>
      <c r="D1184" s="2">
        <v>0.29722222222222222</v>
      </c>
      <c r="E1184" t="str">
        <f t="shared" si="37"/>
        <v>midnight to dawn</v>
      </c>
      <c r="F1184" s="7">
        <v>98</v>
      </c>
      <c r="G1184" s="7">
        <f>VLOOKUP(Table2[[#This Row],[product_id]],Table3[#All],2,FALSE)</f>
        <v>53</v>
      </c>
      <c r="H1184" s="7" t="b">
        <f>IF(Table2[[#This Row],[cost]]&gt;Table2[[#This Row],[revenue]],TRUE,FALSE)</f>
        <v>0</v>
      </c>
      <c r="I1184" t="str">
        <f>VLOOKUP(Table2[[#This Row],[product_id]],Table3[#All],3,FALSE)</f>
        <v>Tresics</v>
      </c>
      <c r="J1184" t="str">
        <f>VLOOKUP(Table2[[#This Row],[product_id]],Table3[#All],5,FALSE)</f>
        <v>Houston TX</v>
      </c>
    </row>
    <row r="1185" spans="1:10" x14ac:dyDescent="0.2">
      <c r="A1185" t="s">
        <v>345</v>
      </c>
      <c r="B1185" s="1">
        <v>45069</v>
      </c>
      <c r="C1185" t="str">
        <f t="shared" si="36"/>
        <v>Tuesday</v>
      </c>
      <c r="D1185" s="2">
        <v>0.20833333333333334</v>
      </c>
      <c r="E1185" t="str">
        <f t="shared" si="37"/>
        <v>morning to noon</v>
      </c>
      <c r="F1185" s="7">
        <v>98</v>
      </c>
      <c r="G1185" s="7">
        <f>VLOOKUP(Table2[[#This Row],[product_id]],Table3[#All],2,FALSE)</f>
        <v>53</v>
      </c>
      <c r="H1185" s="7" t="b">
        <f>IF(Table2[[#This Row],[cost]]&gt;Table2[[#This Row],[revenue]],TRUE,FALSE)</f>
        <v>0</v>
      </c>
      <c r="I1185" t="str">
        <f>VLOOKUP(Table2[[#This Row],[product_id]],Table3[#All],3,FALSE)</f>
        <v>Tresics</v>
      </c>
      <c r="J1185" t="str">
        <f>VLOOKUP(Table2[[#This Row],[product_id]],Table3[#All],5,FALSE)</f>
        <v>Houston TX</v>
      </c>
    </row>
    <row r="1186" spans="1:10" x14ac:dyDescent="0.2">
      <c r="A1186" t="s">
        <v>345</v>
      </c>
      <c r="B1186" s="1">
        <v>44468</v>
      </c>
      <c r="C1186" t="str">
        <f t="shared" si="36"/>
        <v>Wednesday</v>
      </c>
      <c r="D1186" s="2">
        <v>0.30069444444444443</v>
      </c>
      <c r="E1186" t="str">
        <f t="shared" si="37"/>
        <v>night to midnight</v>
      </c>
      <c r="F1186" s="7">
        <v>98</v>
      </c>
      <c r="G1186" s="7">
        <f>VLOOKUP(Table2[[#This Row],[product_id]],Table3[#All],2,FALSE)</f>
        <v>53</v>
      </c>
      <c r="H1186" s="7" t="b">
        <f>IF(Table2[[#This Row],[cost]]&gt;Table2[[#This Row],[revenue]],TRUE,FALSE)</f>
        <v>0</v>
      </c>
      <c r="I1186" t="str">
        <f>VLOOKUP(Table2[[#This Row],[product_id]],Table3[#All],3,FALSE)</f>
        <v>Tresics</v>
      </c>
      <c r="J1186" t="str">
        <f>VLOOKUP(Table2[[#This Row],[product_id]],Table3[#All],5,FALSE)</f>
        <v>Houston TX</v>
      </c>
    </row>
    <row r="1187" spans="1:10" x14ac:dyDescent="0.2">
      <c r="A1187" t="s">
        <v>345</v>
      </c>
      <c r="B1187" s="1">
        <v>44976</v>
      </c>
      <c r="C1187" t="str">
        <f t="shared" si="36"/>
        <v>Sunday</v>
      </c>
      <c r="D1187" s="2">
        <v>0.99444444444444446</v>
      </c>
      <c r="E1187" t="str">
        <f t="shared" si="37"/>
        <v>morning to noon</v>
      </c>
      <c r="F1187" s="7">
        <v>98</v>
      </c>
      <c r="G1187" s="7">
        <f>VLOOKUP(Table2[[#This Row],[product_id]],Table3[#All],2,FALSE)</f>
        <v>53</v>
      </c>
      <c r="H1187" s="7" t="b">
        <f>IF(Table2[[#This Row],[cost]]&gt;Table2[[#This Row],[revenue]],TRUE,FALSE)</f>
        <v>0</v>
      </c>
      <c r="I1187" t="str">
        <f>VLOOKUP(Table2[[#This Row],[product_id]],Table3[#All],3,FALSE)</f>
        <v>Tresics</v>
      </c>
      <c r="J1187" t="str">
        <f>VLOOKUP(Table2[[#This Row],[product_id]],Table3[#All],5,FALSE)</f>
        <v>Houston TX</v>
      </c>
    </row>
    <row r="1188" spans="1:10" x14ac:dyDescent="0.2">
      <c r="A1188" t="s">
        <v>345</v>
      </c>
      <c r="B1188" s="1">
        <v>44930</v>
      </c>
      <c r="C1188" t="str">
        <f t="shared" si="36"/>
        <v>Wednesday</v>
      </c>
      <c r="D1188" s="2">
        <v>0.53819444444444442</v>
      </c>
      <c r="E1188" t="str">
        <f t="shared" si="37"/>
        <v>midnight to dawn</v>
      </c>
      <c r="F1188" s="7">
        <v>98</v>
      </c>
      <c r="G1188" s="7">
        <f>VLOOKUP(Table2[[#This Row],[product_id]],Table3[#All],2,FALSE)</f>
        <v>53</v>
      </c>
      <c r="H1188" s="7" t="b">
        <f>IF(Table2[[#This Row],[cost]]&gt;Table2[[#This Row],[revenue]],TRUE,FALSE)</f>
        <v>0</v>
      </c>
      <c r="I1188" t="str">
        <f>VLOOKUP(Table2[[#This Row],[product_id]],Table3[#All],3,FALSE)</f>
        <v>Tresics</v>
      </c>
      <c r="J1188" t="str">
        <f>VLOOKUP(Table2[[#This Row],[product_id]],Table3[#All],5,FALSE)</f>
        <v>Houston TX</v>
      </c>
    </row>
    <row r="1189" spans="1:10" x14ac:dyDescent="0.2">
      <c r="A1189" t="s">
        <v>345</v>
      </c>
      <c r="B1189" s="1">
        <v>44416</v>
      </c>
      <c r="C1189" t="str">
        <f t="shared" si="36"/>
        <v>Sunday</v>
      </c>
      <c r="D1189" s="2">
        <v>5.8333333333333327E-2</v>
      </c>
      <c r="E1189" t="str">
        <f t="shared" si="37"/>
        <v>afternoon to evening</v>
      </c>
      <c r="F1189" s="7">
        <v>98</v>
      </c>
      <c r="G1189" s="7">
        <f>VLOOKUP(Table2[[#This Row],[product_id]],Table3[#All],2,FALSE)</f>
        <v>53</v>
      </c>
      <c r="H1189" s="7" t="b">
        <f>IF(Table2[[#This Row],[cost]]&gt;Table2[[#This Row],[revenue]],TRUE,FALSE)</f>
        <v>0</v>
      </c>
      <c r="I1189" t="str">
        <f>VLOOKUP(Table2[[#This Row],[product_id]],Table3[#All],3,FALSE)</f>
        <v>Tresics</v>
      </c>
      <c r="J1189" t="str">
        <f>VLOOKUP(Table2[[#This Row],[product_id]],Table3[#All],5,FALSE)</f>
        <v>Houston TX</v>
      </c>
    </row>
    <row r="1190" spans="1:10" x14ac:dyDescent="0.2">
      <c r="A1190" t="s">
        <v>346</v>
      </c>
      <c r="B1190" s="1">
        <v>45110</v>
      </c>
      <c r="C1190" t="str">
        <f t="shared" si="36"/>
        <v>Monday</v>
      </c>
      <c r="D1190" s="2">
        <v>0.60138888888888886</v>
      </c>
      <c r="E1190" t="str">
        <f t="shared" si="37"/>
        <v>afternoon to evening</v>
      </c>
      <c r="F1190" s="7">
        <v>11</v>
      </c>
      <c r="G1190" s="7">
        <f>VLOOKUP(Table2[[#This Row],[product_id]],Table3[#All],2,FALSE)</f>
        <v>65</v>
      </c>
      <c r="H1190" s="7" t="b">
        <f>IF(Table2[[#This Row],[cost]]&gt;Table2[[#This Row],[revenue]],TRUE,FALSE)</f>
        <v>1</v>
      </c>
      <c r="I1190" t="str">
        <f>VLOOKUP(Table2[[#This Row],[product_id]],Table3[#All],3,FALSE)</f>
        <v>YogaColors</v>
      </c>
      <c r="J1190" t="str">
        <f>VLOOKUP(Table2[[#This Row],[product_id]],Table3[#All],5,FALSE)</f>
        <v>Chicago IL</v>
      </c>
    </row>
    <row r="1191" spans="1:10" x14ac:dyDescent="0.2">
      <c r="A1191" t="s">
        <v>346</v>
      </c>
      <c r="B1191" s="1">
        <v>44854</v>
      </c>
      <c r="C1191" t="str">
        <f t="shared" si="36"/>
        <v>Thursday</v>
      </c>
      <c r="D1191" s="2">
        <v>0.625</v>
      </c>
      <c r="E1191" t="str">
        <f t="shared" si="37"/>
        <v>morning to noon</v>
      </c>
      <c r="F1191" s="7">
        <v>11</v>
      </c>
      <c r="G1191" s="7">
        <f>VLOOKUP(Table2[[#This Row],[product_id]],Table3[#All],2,FALSE)</f>
        <v>65</v>
      </c>
      <c r="H1191" s="7" t="b">
        <f>IF(Table2[[#This Row],[cost]]&gt;Table2[[#This Row],[revenue]],TRUE,FALSE)</f>
        <v>1</v>
      </c>
      <c r="I1191" t="str">
        <f>VLOOKUP(Table2[[#This Row],[product_id]],Table3[#All],3,FALSE)</f>
        <v>YogaColors</v>
      </c>
      <c r="J1191" t="str">
        <f>VLOOKUP(Table2[[#This Row],[product_id]],Table3[#All],5,FALSE)</f>
        <v>Chicago IL</v>
      </c>
    </row>
    <row r="1192" spans="1:10" x14ac:dyDescent="0.2">
      <c r="A1192" t="s">
        <v>346</v>
      </c>
      <c r="B1192" s="1">
        <v>44776</v>
      </c>
      <c r="C1192" t="str">
        <f t="shared" si="36"/>
        <v>Wednesday</v>
      </c>
      <c r="D1192" s="2">
        <v>0.51180555555555551</v>
      </c>
      <c r="E1192" t="str">
        <f t="shared" si="37"/>
        <v>midnight to dawn</v>
      </c>
      <c r="F1192" s="7">
        <v>11</v>
      </c>
      <c r="G1192" s="7">
        <f>VLOOKUP(Table2[[#This Row],[product_id]],Table3[#All],2,FALSE)</f>
        <v>65</v>
      </c>
      <c r="H1192" s="7" t="b">
        <f>IF(Table2[[#This Row],[cost]]&gt;Table2[[#This Row],[revenue]],TRUE,FALSE)</f>
        <v>1</v>
      </c>
      <c r="I1192" t="str">
        <f>VLOOKUP(Table2[[#This Row],[product_id]],Table3[#All],3,FALSE)</f>
        <v>YogaColors</v>
      </c>
      <c r="J1192" t="str">
        <f>VLOOKUP(Table2[[#This Row],[product_id]],Table3[#All],5,FALSE)</f>
        <v>Chicago IL</v>
      </c>
    </row>
    <row r="1193" spans="1:10" x14ac:dyDescent="0.2">
      <c r="A1193" t="s">
        <v>346</v>
      </c>
      <c r="B1193" s="1">
        <v>44682</v>
      </c>
      <c r="C1193" t="str">
        <f t="shared" si="36"/>
        <v>Sunday</v>
      </c>
      <c r="D1193" s="2">
        <v>3.7499999999999999E-2</v>
      </c>
      <c r="E1193" t="str">
        <f t="shared" si="37"/>
        <v>morning to noon</v>
      </c>
      <c r="F1193" s="7">
        <v>11</v>
      </c>
      <c r="G1193" s="7">
        <f>VLOOKUP(Table2[[#This Row],[product_id]],Table3[#All],2,FALSE)</f>
        <v>65</v>
      </c>
      <c r="H1193" s="7" t="b">
        <f>IF(Table2[[#This Row],[cost]]&gt;Table2[[#This Row],[revenue]],TRUE,FALSE)</f>
        <v>1</v>
      </c>
      <c r="I1193" t="str">
        <f>VLOOKUP(Table2[[#This Row],[product_id]],Table3[#All],3,FALSE)</f>
        <v>YogaColors</v>
      </c>
      <c r="J1193" t="str">
        <f>VLOOKUP(Table2[[#This Row],[product_id]],Table3[#All],5,FALSE)</f>
        <v>Chicago IL</v>
      </c>
    </row>
    <row r="1194" spans="1:10" x14ac:dyDescent="0.2">
      <c r="A1194" t="s">
        <v>346</v>
      </c>
      <c r="B1194" s="1">
        <v>44775</v>
      </c>
      <c r="C1194" t="str">
        <f t="shared" si="36"/>
        <v>Tuesday</v>
      </c>
      <c r="D1194" s="2">
        <v>0.48680555555555555</v>
      </c>
      <c r="E1194" t="str">
        <f t="shared" si="37"/>
        <v>afternoon to evening</v>
      </c>
      <c r="F1194" s="7">
        <v>11</v>
      </c>
      <c r="G1194" s="7">
        <f>VLOOKUP(Table2[[#This Row],[product_id]],Table3[#All],2,FALSE)</f>
        <v>65</v>
      </c>
      <c r="H1194" s="7" t="b">
        <f>IF(Table2[[#This Row],[cost]]&gt;Table2[[#This Row],[revenue]],TRUE,FALSE)</f>
        <v>1</v>
      </c>
      <c r="I1194" t="str">
        <f>VLOOKUP(Table2[[#This Row],[product_id]],Table3[#All],3,FALSE)</f>
        <v>YogaColors</v>
      </c>
      <c r="J1194" t="str">
        <f>VLOOKUP(Table2[[#This Row],[product_id]],Table3[#All],5,FALSE)</f>
        <v>Chicago IL</v>
      </c>
    </row>
    <row r="1195" spans="1:10" x14ac:dyDescent="0.2">
      <c r="A1195" t="s">
        <v>346</v>
      </c>
      <c r="B1195" s="1">
        <v>44938</v>
      </c>
      <c r="C1195" t="str">
        <f t="shared" si="36"/>
        <v>Thursday</v>
      </c>
      <c r="D1195" s="2">
        <v>0.57500000000000007</v>
      </c>
      <c r="E1195" t="str">
        <f t="shared" si="37"/>
        <v>morning to noon</v>
      </c>
      <c r="F1195" s="7">
        <v>11</v>
      </c>
      <c r="G1195" s="7">
        <f>VLOOKUP(Table2[[#This Row],[product_id]],Table3[#All],2,FALSE)</f>
        <v>65</v>
      </c>
      <c r="H1195" s="7" t="b">
        <f>IF(Table2[[#This Row],[cost]]&gt;Table2[[#This Row],[revenue]],TRUE,FALSE)</f>
        <v>1</v>
      </c>
      <c r="I1195" t="str">
        <f>VLOOKUP(Table2[[#This Row],[product_id]],Table3[#All],3,FALSE)</f>
        <v>YogaColors</v>
      </c>
      <c r="J1195" t="str">
        <f>VLOOKUP(Table2[[#This Row],[product_id]],Table3[#All],5,FALSE)</f>
        <v>Chicago IL</v>
      </c>
    </row>
    <row r="1196" spans="1:10" x14ac:dyDescent="0.2">
      <c r="A1196" t="s">
        <v>347</v>
      </c>
      <c r="B1196" s="1">
        <v>44928</v>
      </c>
      <c r="C1196" t="str">
        <f t="shared" si="36"/>
        <v>Monday</v>
      </c>
      <c r="D1196" s="2">
        <v>0.40347222222222223</v>
      </c>
      <c r="E1196" t="str">
        <f t="shared" si="37"/>
        <v>morning to noon</v>
      </c>
      <c r="F1196" s="7">
        <v>13</v>
      </c>
      <c r="G1196" s="7">
        <f>VLOOKUP(Table2[[#This Row],[product_id]],Table3[#All],2,FALSE)</f>
        <v>82</v>
      </c>
      <c r="H1196" s="7" t="b">
        <f>IF(Table2[[#This Row],[cost]]&gt;Table2[[#This Row],[revenue]],TRUE,FALSE)</f>
        <v>1</v>
      </c>
      <c r="I1196" t="str">
        <f>VLOOKUP(Table2[[#This Row],[product_id]],Table3[#All],3,FALSE)</f>
        <v>Allegra K</v>
      </c>
      <c r="J1196" t="str">
        <f>VLOOKUP(Table2[[#This Row],[product_id]],Table3[#All],5,FALSE)</f>
        <v>Charleston SC</v>
      </c>
    </row>
    <row r="1197" spans="1:10" x14ac:dyDescent="0.2">
      <c r="A1197" t="s">
        <v>347</v>
      </c>
      <c r="B1197" s="1">
        <v>44675</v>
      </c>
      <c r="C1197" t="str">
        <f t="shared" si="36"/>
        <v>Sunday</v>
      </c>
      <c r="D1197" s="2">
        <v>0.27430555555555552</v>
      </c>
      <c r="E1197" t="str">
        <f t="shared" si="37"/>
        <v>midnight to dawn</v>
      </c>
      <c r="F1197" s="7">
        <v>13</v>
      </c>
      <c r="G1197" s="7">
        <f>VLOOKUP(Table2[[#This Row],[product_id]],Table3[#All],2,FALSE)</f>
        <v>82</v>
      </c>
      <c r="H1197" s="7" t="b">
        <f>IF(Table2[[#This Row],[cost]]&gt;Table2[[#This Row],[revenue]],TRUE,FALSE)</f>
        <v>1</v>
      </c>
      <c r="I1197" t="str">
        <f>VLOOKUP(Table2[[#This Row],[product_id]],Table3[#All],3,FALSE)</f>
        <v>Allegra K</v>
      </c>
      <c r="J1197" t="str">
        <f>VLOOKUP(Table2[[#This Row],[product_id]],Table3[#All],5,FALSE)</f>
        <v>Charleston SC</v>
      </c>
    </row>
    <row r="1198" spans="1:10" x14ac:dyDescent="0.2">
      <c r="A1198" t="s">
        <v>347</v>
      </c>
      <c r="B1198" s="1">
        <v>44678</v>
      </c>
      <c r="C1198" t="str">
        <f t="shared" si="36"/>
        <v>Wednesday</v>
      </c>
      <c r="D1198" s="2">
        <v>7.2916666666666671E-2</v>
      </c>
      <c r="E1198" t="str">
        <f t="shared" si="37"/>
        <v>morning to noon</v>
      </c>
      <c r="F1198" s="7">
        <v>13</v>
      </c>
      <c r="G1198" s="7">
        <f>VLOOKUP(Table2[[#This Row],[product_id]],Table3[#All],2,FALSE)</f>
        <v>82</v>
      </c>
      <c r="H1198" s="7" t="b">
        <f>IF(Table2[[#This Row],[cost]]&gt;Table2[[#This Row],[revenue]],TRUE,FALSE)</f>
        <v>1</v>
      </c>
      <c r="I1198" t="str">
        <f>VLOOKUP(Table2[[#This Row],[product_id]],Table3[#All],3,FALSE)</f>
        <v>Allegra K</v>
      </c>
      <c r="J1198" t="str">
        <f>VLOOKUP(Table2[[#This Row],[product_id]],Table3[#All],5,FALSE)</f>
        <v>Charleston SC</v>
      </c>
    </row>
    <row r="1199" spans="1:10" x14ac:dyDescent="0.2">
      <c r="A1199" t="s">
        <v>347</v>
      </c>
      <c r="B1199" s="1">
        <v>44739</v>
      </c>
      <c r="C1199" t="str">
        <f t="shared" si="36"/>
        <v>Monday</v>
      </c>
      <c r="D1199" s="2">
        <v>0.26180555555555557</v>
      </c>
      <c r="E1199" t="str">
        <f t="shared" si="37"/>
        <v>midnight to dawn</v>
      </c>
      <c r="F1199" s="7">
        <v>13</v>
      </c>
      <c r="G1199" s="7">
        <f>VLOOKUP(Table2[[#This Row],[product_id]],Table3[#All],2,FALSE)</f>
        <v>82</v>
      </c>
      <c r="H1199" s="7" t="b">
        <f>IF(Table2[[#This Row],[cost]]&gt;Table2[[#This Row],[revenue]],TRUE,FALSE)</f>
        <v>1</v>
      </c>
      <c r="I1199" t="str">
        <f>VLOOKUP(Table2[[#This Row],[product_id]],Table3[#All],3,FALSE)</f>
        <v>Allegra K</v>
      </c>
      <c r="J1199" t="str">
        <f>VLOOKUP(Table2[[#This Row],[product_id]],Table3[#All],5,FALSE)</f>
        <v>Charleston SC</v>
      </c>
    </row>
    <row r="1200" spans="1:10" x14ac:dyDescent="0.2">
      <c r="A1200" t="s">
        <v>347</v>
      </c>
      <c r="B1200" s="1">
        <v>44530</v>
      </c>
      <c r="C1200" t="str">
        <f t="shared" si="36"/>
        <v>Tuesday</v>
      </c>
      <c r="D1200" s="2">
        <v>0.15625</v>
      </c>
      <c r="E1200" t="str">
        <f t="shared" si="37"/>
        <v>midnight to dawn</v>
      </c>
      <c r="F1200" s="7">
        <v>13</v>
      </c>
      <c r="G1200" s="7">
        <f>VLOOKUP(Table2[[#This Row],[product_id]],Table3[#All],2,FALSE)</f>
        <v>82</v>
      </c>
      <c r="H1200" s="7" t="b">
        <f>IF(Table2[[#This Row],[cost]]&gt;Table2[[#This Row],[revenue]],TRUE,FALSE)</f>
        <v>1</v>
      </c>
      <c r="I1200" t="str">
        <f>VLOOKUP(Table2[[#This Row],[product_id]],Table3[#All],3,FALSE)</f>
        <v>Allegra K</v>
      </c>
      <c r="J1200" t="str">
        <f>VLOOKUP(Table2[[#This Row],[product_id]],Table3[#All],5,FALSE)</f>
        <v>Charleston SC</v>
      </c>
    </row>
    <row r="1201" spans="1:10" x14ac:dyDescent="0.2">
      <c r="A1201" t="s">
        <v>347</v>
      </c>
      <c r="B1201" s="1">
        <v>44872</v>
      </c>
      <c r="C1201" t="str">
        <f t="shared" si="36"/>
        <v>Monday</v>
      </c>
      <c r="D1201" s="2">
        <v>0.23750000000000002</v>
      </c>
      <c r="E1201" t="str">
        <f t="shared" si="37"/>
        <v>morning to noon</v>
      </c>
      <c r="F1201" s="7">
        <v>13</v>
      </c>
      <c r="G1201" s="7">
        <f>VLOOKUP(Table2[[#This Row],[product_id]],Table3[#All],2,FALSE)</f>
        <v>82</v>
      </c>
      <c r="H1201" s="7" t="b">
        <f>IF(Table2[[#This Row],[cost]]&gt;Table2[[#This Row],[revenue]],TRUE,FALSE)</f>
        <v>1</v>
      </c>
      <c r="I1201" t="str">
        <f>VLOOKUP(Table2[[#This Row],[product_id]],Table3[#All],3,FALSE)</f>
        <v>Allegra K</v>
      </c>
      <c r="J1201" t="str">
        <f>VLOOKUP(Table2[[#This Row],[product_id]],Table3[#All],5,FALSE)</f>
        <v>Charleston SC</v>
      </c>
    </row>
    <row r="1202" spans="1:10" x14ac:dyDescent="0.2">
      <c r="A1202" t="s">
        <v>347</v>
      </c>
      <c r="B1202" s="1">
        <v>44938</v>
      </c>
      <c r="C1202" t="str">
        <f t="shared" si="36"/>
        <v>Thursday</v>
      </c>
      <c r="D1202" s="2">
        <v>0.44027777777777777</v>
      </c>
      <c r="E1202" t="str">
        <f t="shared" si="37"/>
        <v>afternoon to evening</v>
      </c>
      <c r="F1202" s="7">
        <v>13</v>
      </c>
      <c r="G1202" s="7">
        <f>VLOOKUP(Table2[[#This Row],[product_id]],Table3[#All],2,FALSE)</f>
        <v>82</v>
      </c>
      <c r="H1202" s="7" t="b">
        <f>IF(Table2[[#This Row],[cost]]&gt;Table2[[#This Row],[revenue]],TRUE,FALSE)</f>
        <v>1</v>
      </c>
      <c r="I1202" t="str">
        <f>VLOOKUP(Table2[[#This Row],[product_id]],Table3[#All],3,FALSE)</f>
        <v>Allegra K</v>
      </c>
      <c r="J1202" t="str">
        <f>VLOOKUP(Table2[[#This Row],[product_id]],Table3[#All],5,FALSE)</f>
        <v>Charleston SC</v>
      </c>
    </row>
    <row r="1203" spans="1:10" x14ac:dyDescent="0.2">
      <c r="A1203" t="s">
        <v>347</v>
      </c>
      <c r="B1203" s="1">
        <v>45091</v>
      </c>
      <c r="C1203" t="str">
        <f t="shared" si="36"/>
        <v>Wednesday</v>
      </c>
      <c r="D1203" s="2">
        <v>0.64444444444444449</v>
      </c>
      <c r="E1203" t="str">
        <f t="shared" si="37"/>
        <v>afternoon to evening</v>
      </c>
      <c r="F1203" s="7">
        <v>13</v>
      </c>
      <c r="G1203" s="7">
        <f>VLOOKUP(Table2[[#This Row],[product_id]],Table3[#All],2,FALSE)</f>
        <v>82</v>
      </c>
      <c r="H1203" s="7" t="b">
        <f>IF(Table2[[#This Row],[cost]]&gt;Table2[[#This Row],[revenue]],TRUE,FALSE)</f>
        <v>1</v>
      </c>
      <c r="I1203" t="str">
        <f>VLOOKUP(Table2[[#This Row],[product_id]],Table3[#All],3,FALSE)</f>
        <v>Allegra K</v>
      </c>
      <c r="J1203" t="str">
        <f>VLOOKUP(Table2[[#This Row],[product_id]],Table3[#All],5,FALSE)</f>
        <v>Charleston SC</v>
      </c>
    </row>
    <row r="1204" spans="1:10" x14ac:dyDescent="0.2">
      <c r="A1204" t="s">
        <v>347</v>
      </c>
      <c r="B1204" s="1">
        <v>44441</v>
      </c>
      <c r="C1204" t="str">
        <f t="shared" si="36"/>
        <v>Thursday</v>
      </c>
      <c r="D1204" s="2">
        <v>0.59305555555555556</v>
      </c>
      <c r="E1204" t="str">
        <f t="shared" si="37"/>
        <v>midnight to dawn</v>
      </c>
      <c r="F1204" s="7">
        <v>13</v>
      </c>
      <c r="G1204" s="7">
        <f>VLOOKUP(Table2[[#This Row],[product_id]],Table3[#All],2,FALSE)</f>
        <v>82</v>
      </c>
      <c r="H1204" s="7" t="b">
        <f>IF(Table2[[#This Row],[cost]]&gt;Table2[[#This Row],[revenue]],TRUE,FALSE)</f>
        <v>1</v>
      </c>
      <c r="I1204" t="str">
        <f>VLOOKUP(Table2[[#This Row],[product_id]],Table3[#All],3,FALSE)</f>
        <v>Allegra K</v>
      </c>
      <c r="J1204" t="str">
        <f>VLOOKUP(Table2[[#This Row],[product_id]],Table3[#All],5,FALSE)</f>
        <v>Charleston SC</v>
      </c>
    </row>
    <row r="1205" spans="1:10" x14ac:dyDescent="0.2">
      <c r="A1205" t="s">
        <v>348</v>
      </c>
      <c r="B1205" s="1">
        <v>45012</v>
      </c>
      <c r="C1205" t="str">
        <f t="shared" si="36"/>
        <v>Monday</v>
      </c>
      <c r="D1205" s="2">
        <v>0.11319444444444444</v>
      </c>
      <c r="E1205" t="str">
        <f t="shared" si="37"/>
        <v>morning to noon</v>
      </c>
      <c r="F1205" s="7">
        <v>48</v>
      </c>
      <c r="G1205" s="7">
        <f>VLOOKUP(Table2[[#This Row],[product_id]],Table3[#All],2,FALSE)</f>
        <v>29</v>
      </c>
      <c r="H1205" s="7" t="b">
        <f>IF(Table2[[#This Row],[cost]]&gt;Table2[[#This Row],[revenue]],TRUE,FALSE)</f>
        <v>0</v>
      </c>
      <c r="I1205" t="str">
        <f>VLOOKUP(Table2[[#This Row],[product_id]],Table3[#All],3,FALSE)</f>
        <v>Devon &amp; Jones</v>
      </c>
      <c r="J1205" t="str">
        <f>VLOOKUP(Table2[[#This Row],[product_id]],Table3[#All],5,FALSE)</f>
        <v>Philadelphia PA</v>
      </c>
    </row>
    <row r="1206" spans="1:10" x14ac:dyDescent="0.2">
      <c r="A1206" t="s">
        <v>348</v>
      </c>
      <c r="B1206" s="1">
        <v>45005</v>
      </c>
      <c r="C1206" t="str">
        <f t="shared" si="36"/>
        <v>Monday</v>
      </c>
      <c r="D1206" s="2">
        <v>0.4513888888888889</v>
      </c>
      <c r="E1206" t="str">
        <f t="shared" si="37"/>
        <v>afternoon to evening</v>
      </c>
      <c r="F1206" s="7">
        <v>48</v>
      </c>
      <c r="G1206" s="7">
        <f>VLOOKUP(Table2[[#This Row],[product_id]],Table3[#All],2,FALSE)</f>
        <v>29</v>
      </c>
      <c r="H1206" s="7" t="b">
        <f>IF(Table2[[#This Row],[cost]]&gt;Table2[[#This Row],[revenue]],TRUE,FALSE)</f>
        <v>0</v>
      </c>
      <c r="I1206" t="str">
        <f>VLOOKUP(Table2[[#This Row],[product_id]],Table3[#All],3,FALSE)</f>
        <v>Devon &amp; Jones</v>
      </c>
      <c r="J1206" t="str">
        <f>VLOOKUP(Table2[[#This Row],[product_id]],Table3[#All],5,FALSE)</f>
        <v>Philadelphia PA</v>
      </c>
    </row>
    <row r="1207" spans="1:10" x14ac:dyDescent="0.2">
      <c r="A1207" t="s">
        <v>348</v>
      </c>
      <c r="B1207" s="1">
        <v>44157</v>
      </c>
      <c r="C1207" t="str">
        <f t="shared" si="36"/>
        <v>Sunday</v>
      </c>
      <c r="D1207" s="2">
        <v>0.58263888888888882</v>
      </c>
      <c r="E1207" t="str">
        <f t="shared" si="37"/>
        <v>morning to noon</v>
      </c>
      <c r="F1207" s="7">
        <v>48</v>
      </c>
      <c r="G1207" s="7">
        <f>VLOOKUP(Table2[[#This Row],[product_id]],Table3[#All],2,FALSE)</f>
        <v>29</v>
      </c>
      <c r="H1207" s="7" t="b">
        <f>IF(Table2[[#This Row],[cost]]&gt;Table2[[#This Row],[revenue]],TRUE,FALSE)</f>
        <v>0</v>
      </c>
      <c r="I1207" t="str">
        <f>VLOOKUP(Table2[[#This Row],[product_id]],Table3[#All],3,FALSE)</f>
        <v>Devon &amp; Jones</v>
      </c>
      <c r="J1207" t="str">
        <f>VLOOKUP(Table2[[#This Row],[product_id]],Table3[#All],5,FALSE)</f>
        <v>Philadelphia PA</v>
      </c>
    </row>
    <row r="1208" spans="1:10" x14ac:dyDescent="0.2">
      <c r="A1208" t="s">
        <v>348</v>
      </c>
      <c r="B1208" s="1">
        <v>44291</v>
      </c>
      <c r="C1208" t="str">
        <f t="shared" si="36"/>
        <v>Monday</v>
      </c>
      <c r="D1208" s="2">
        <v>0.51041666666666663</v>
      </c>
      <c r="E1208" t="str">
        <f t="shared" si="37"/>
        <v>night to midnight</v>
      </c>
      <c r="F1208" s="7">
        <v>48</v>
      </c>
      <c r="G1208" s="7">
        <f>VLOOKUP(Table2[[#This Row],[product_id]],Table3[#All],2,FALSE)</f>
        <v>29</v>
      </c>
      <c r="H1208" s="7" t="b">
        <f>IF(Table2[[#This Row],[cost]]&gt;Table2[[#This Row],[revenue]],TRUE,FALSE)</f>
        <v>0</v>
      </c>
      <c r="I1208" t="str">
        <f>VLOOKUP(Table2[[#This Row],[product_id]],Table3[#All],3,FALSE)</f>
        <v>Devon &amp; Jones</v>
      </c>
      <c r="J1208" t="str">
        <f>VLOOKUP(Table2[[#This Row],[product_id]],Table3[#All],5,FALSE)</f>
        <v>Philadelphia PA</v>
      </c>
    </row>
    <row r="1209" spans="1:10" x14ac:dyDescent="0.2">
      <c r="A1209" t="s">
        <v>348</v>
      </c>
      <c r="B1209" s="1">
        <v>44590</v>
      </c>
      <c r="C1209" t="str">
        <f t="shared" si="36"/>
        <v>Saturday</v>
      </c>
      <c r="D1209" s="2">
        <v>0.99652777777777779</v>
      </c>
      <c r="E1209" t="str">
        <f t="shared" si="37"/>
        <v>afternoon to evening</v>
      </c>
      <c r="F1209" s="7">
        <v>48</v>
      </c>
      <c r="G1209" s="7">
        <f>VLOOKUP(Table2[[#This Row],[product_id]],Table3[#All],2,FALSE)</f>
        <v>29</v>
      </c>
      <c r="H1209" s="7" t="b">
        <f>IF(Table2[[#This Row],[cost]]&gt;Table2[[#This Row],[revenue]],TRUE,FALSE)</f>
        <v>0</v>
      </c>
      <c r="I1209" t="str">
        <f>VLOOKUP(Table2[[#This Row],[product_id]],Table3[#All],3,FALSE)</f>
        <v>Devon &amp; Jones</v>
      </c>
      <c r="J1209" t="str">
        <f>VLOOKUP(Table2[[#This Row],[product_id]],Table3[#All],5,FALSE)</f>
        <v>Philadelphia PA</v>
      </c>
    </row>
    <row r="1210" spans="1:10" x14ac:dyDescent="0.2">
      <c r="A1210" t="s">
        <v>348</v>
      </c>
      <c r="B1210" s="1">
        <v>44702</v>
      </c>
      <c r="C1210" t="str">
        <f t="shared" si="36"/>
        <v>Saturday</v>
      </c>
      <c r="D1210" s="2">
        <v>0.62916666666666665</v>
      </c>
      <c r="E1210" t="str">
        <f t="shared" si="37"/>
        <v>afternoon to evening</v>
      </c>
      <c r="F1210" s="7">
        <v>48</v>
      </c>
      <c r="G1210" s="7">
        <f>VLOOKUP(Table2[[#This Row],[product_id]],Table3[#All],2,FALSE)</f>
        <v>29</v>
      </c>
      <c r="H1210" s="7" t="b">
        <f>IF(Table2[[#This Row],[cost]]&gt;Table2[[#This Row],[revenue]],TRUE,FALSE)</f>
        <v>0</v>
      </c>
      <c r="I1210" t="str">
        <f>VLOOKUP(Table2[[#This Row],[product_id]],Table3[#All],3,FALSE)</f>
        <v>Devon &amp; Jones</v>
      </c>
      <c r="J1210" t="str">
        <f>VLOOKUP(Table2[[#This Row],[product_id]],Table3[#All],5,FALSE)</f>
        <v>Philadelphia PA</v>
      </c>
    </row>
    <row r="1211" spans="1:10" x14ac:dyDescent="0.2">
      <c r="A1211" t="s">
        <v>348</v>
      </c>
      <c r="B1211" s="1">
        <v>44835</v>
      </c>
      <c r="C1211" t="str">
        <f t="shared" si="36"/>
        <v>Saturday</v>
      </c>
      <c r="D1211" s="2">
        <v>0.6694444444444444</v>
      </c>
      <c r="E1211" t="str">
        <f t="shared" si="37"/>
        <v>midnight to dawn</v>
      </c>
      <c r="F1211" s="7">
        <v>48</v>
      </c>
      <c r="G1211" s="7">
        <f>VLOOKUP(Table2[[#This Row],[product_id]],Table3[#All],2,FALSE)</f>
        <v>29</v>
      </c>
      <c r="H1211" s="7" t="b">
        <f>IF(Table2[[#This Row],[cost]]&gt;Table2[[#This Row],[revenue]],TRUE,FALSE)</f>
        <v>0</v>
      </c>
      <c r="I1211" t="str">
        <f>VLOOKUP(Table2[[#This Row],[product_id]],Table3[#All],3,FALSE)</f>
        <v>Devon &amp; Jones</v>
      </c>
      <c r="J1211" t="str">
        <f>VLOOKUP(Table2[[#This Row],[product_id]],Table3[#All],5,FALSE)</f>
        <v>Philadelphia PA</v>
      </c>
    </row>
    <row r="1212" spans="1:10" x14ac:dyDescent="0.2">
      <c r="A1212" t="s">
        <v>348</v>
      </c>
      <c r="B1212" s="1">
        <v>44131</v>
      </c>
      <c r="C1212" t="str">
        <f t="shared" si="36"/>
        <v>Tuesday</v>
      </c>
      <c r="D1212" s="2">
        <v>0.14791666666666667</v>
      </c>
      <c r="E1212" t="str">
        <f t="shared" si="37"/>
        <v>morning to noon</v>
      </c>
      <c r="F1212" s="7">
        <v>48</v>
      </c>
      <c r="G1212" s="7">
        <f>VLOOKUP(Table2[[#This Row],[product_id]],Table3[#All],2,FALSE)</f>
        <v>29</v>
      </c>
      <c r="H1212" s="7" t="b">
        <f>IF(Table2[[#This Row],[cost]]&gt;Table2[[#This Row],[revenue]],TRUE,FALSE)</f>
        <v>0</v>
      </c>
      <c r="I1212" t="str">
        <f>VLOOKUP(Table2[[#This Row],[product_id]],Table3[#All],3,FALSE)</f>
        <v>Devon &amp; Jones</v>
      </c>
      <c r="J1212" t="str">
        <f>VLOOKUP(Table2[[#This Row],[product_id]],Table3[#All],5,FALSE)</f>
        <v>Philadelphia PA</v>
      </c>
    </row>
    <row r="1213" spans="1:10" x14ac:dyDescent="0.2">
      <c r="A1213" t="s">
        <v>349</v>
      </c>
      <c r="B1213" s="1">
        <v>44988</v>
      </c>
      <c r="C1213" t="str">
        <f t="shared" si="36"/>
        <v>Friday</v>
      </c>
      <c r="D1213" s="2">
        <v>0.33958333333333335</v>
      </c>
      <c r="E1213" t="str">
        <f t="shared" si="37"/>
        <v>midnight to dawn</v>
      </c>
      <c r="F1213" s="7">
        <v>32</v>
      </c>
      <c r="G1213" s="7">
        <f>VLOOKUP(Table2[[#This Row],[product_id]],Table3[#All],2,FALSE)</f>
        <v>17</v>
      </c>
      <c r="H1213" s="7" t="b">
        <f>IF(Table2[[#This Row],[cost]]&gt;Table2[[#This Row],[revenue]],TRUE,FALSE)</f>
        <v>0</v>
      </c>
      <c r="I1213" t="str">
        <f>VLOOKUP(Table2[[#This Row],[product_id]],Table3[#All],3,FALSE)</f>
        <v>Patty</v>
      </c>
      <c r="J1213" t="str">
        <f>VLOOKUP(Table2[[#This Row],[product_id]],Table3[#All],5,FALSE)</f>
        <v>Memphis TN</v>
      </c>
    </row>
    <row r="1214" spans="1:10" x14ac:dyDescent="0.2">
      <c r="A1214" t="s">
        <v>349</v>
      </c>
      <c r="B1214" s="1">
        <v>45110</v>
      </c>
      <c r="C1214" t="str">
        <f t="shared" si="36"/>
        <v>Monday</v>
      </c>
      <c r="D1214" s="2">
        <v>0.17986111111111111</v>
      </c>
      <c r="E1214" t="str">
        <f t="shared" si="37"/>
        <v>morning to noon</v>
      </c>
      <c r="F1214" s="7">
        <v>32</v>
      </c>
      <c r="G1214" s="7">
        <f>VLOOKUP(Table2[[#This Row],[product_id]],Table3[#All],2,FALSE)</f>
        <v>17</v>
      </c>
      <c r="H1214" s="7" t="b">
        <f>IF(Table2[[#This Row],[cost]]&gt;Table2[[#This Row],[revenue]],TRUE,FALSE)</f>
        <v>0</v>
      </c>
      <c r="I1214" t="str">
        <f>VLOOKUP(Table2[[#This Row],[product_id]],Table3[#All],3,FALSE)</f>
        <v>Patty</v>
      </c>
      <c r="J1214" t="str">
        <f>VLOOKUP(Table2[[#This Row],[product_id]],Table3[#All],5,FALSE)</f>
        <v>Memphis TN</v>
      </c>
    </row>
    <row r="1215" spans="1:10" x14ac:dyDescent="0.2">
      <c r="A1215" t="s">
        <v>349</v>
      </c>
      <c r="B1215" s="1">
        <v>45024</v>
      </c>
      <c r="C1215" t="str">
        <f t="shared" si="36"/>
        <v>Saturday</v>
      </c>
      <c r="D1215" s="2">
        <v>0.32361111111111113</v>
      </c>
      <c r="E1215" t="str">
        <f t="shared" si="37"/>
        <v>morning to noon</v>
      </c>
      <c r="F1215" s="7">
        <v>32</v>
      </c>
      <c r="G1215" s="7">
        <f>VLOOKUP(Table2[[#This Row],[product_id]],Table3[#All],2,FALSE)</f>
        <v>17</v>
      </c>
      <c r="H1215" s="7" t="b">
        <f>IF(Table2[[#This Row],[cost]]&gt;Table2[[#This Row],[revenue]],TRUE,FALSE)</f>
        <v>0</v>
      </c>
      <c r="I1215" t="str">
        <f>VLOOKUP(Table2[[#This Row],[product_id]],Table3[#All],3,FALSE)</f>
        <v>Patty</v>
      </c>
      <c r="J1215" t="str">
        <f>VLOOKUP(Table2[[#This Row],[product_id]],Table3[#All],5,FALSE)</f>
        <v>Memphis TN</v>
      </c>
    </row>
    <row r="1216" spans="1:10" x14ac:dyDescent="0.2">
      <c r="A1216" t="s">
        <v>349</v>
      </c>
      <c r="B1216" s="1">
        <v>44244</v>
      </c>
      <c r="C1216" t="str">
        <f t="shared" si="36"/>
        <v>Wednesday</v>
      </c>
      <c r="D1216" s="2">
        <v>0.30694444444444441</v>
      </c>
      <c r="E1216" t="str">
        <f t="shared" si="37"/>
        <v>night to midnight</v>
      </c>
      <c r="F1216" s="7">
        <v>32</v>
      </c>
      <c r="G1216" s="7">
        <f>VLOOKUP(Table2[[#This Row],[product_id]],Table3[#All],2,FALSE)</f>
        <v>17</v>
      </c>
      <c r="H1216" s="7" t="b">
        <f>IF(Table2[[#This Row],[cost]]&gt;Table2[[#This Row],[revenue]],TRUE,FALSE)</f>
        <v>0</v>
      </c>
      <c r="I1216" t="str">
        <f>VLOOKUP(Table2[[#This Row],[product_id]],Table3[#All],3,FALSE)</f>
        <v>Patty</v>
      </c>
      <c r="J1216" t="str">
        <f>VLOOKUP(Table2[[#This Row],[product_id]],Table3[#All],5,FALSE)</f>
        <v>Memphis TN</v>
      </c>
    </row>
    <row r="1217" spans="1:10" x14ac:dyDescent="0.2">
      <c r="A1217" t="s">
        <v>349</v>
      </c>
      <c r="B1217" s="1">
        <v>45019</v>
      </c>
      <c r="C1217" t="str">
        <f t="shared" si="36"/>
        <v>Monday</v>
      </c>
      <c r="D1217" s="2">
        <v>0.90625</v>
      </c>
      <c r="E1217" t="str">
        <f t="shared" si="37"/>
        <v>afternoon to evening</v>
      </c>
      <c r="F1217" s="7">
        <v>32</v>
      </c>
      <c r="G1217" s="7">
        <f>VLOOKUP(Table2[[#This Row],[product_id]],Table3[#All],2,FALSE)</f>
        <v>17</v>
      </c>
      <c r="H1217" s="7" t="b">
        <f>IF(Table2[[#This Row],[cost]]&gt;Table2[[#This Row],[revenue]],TRUE,FALSE)</f>
        <v>0</v>
      </c>
      <c r="I1217" t="str">
        <f>VLOOKUP(Table2[[#This Row],[product_id]],Table3[#All],3,FALSE)</f>
        <v>Patty</v>
      </c>
      <c r="J1217" t="str">
        <f>VLOOKUP(Table2[[#This Row],[product_id]],Table3[#All],5,FALSE)</f>
        <v>Memphis TN</v>
      </c>
    </row>
    <row r="1218" spans="1:10" x14ac:dyDescent="0.2">
      <c r="A1218" t="s">
        <v>349</v>
      </c>
      <c r="B1218" s="1">
        <v>43983</v>
      </c>
      <c r="C1218" t="str">
        <f t="shared" si="36"/>
        <v>Monday</v>
      </c>
      <c r="D1218" s="2">
        <v>0.74861111111111101</v>
      </c>
      <c r="E1218" t="str">
        <f t="shared" si="37"/>
        <v>midnight to dawn</v>
      </c>
      <c r="F1218" s="7">
        <v>32</v>
      </c>
      <c r="G1218" s="7">
        <f>VLOOKUP(Table2[[#This Row],[product_id]],Table3[#All],2,FALSE)</f>
        <v>17</v>
      </c>
      <c r="H1218" s="7" t="b">
        <f>IF(Table2[[#This Row],[cost]]&gt;Table2[[#This Row],[revenue]],TRUE,FALSE)</f>
        <v>0</v>
      </c>
      <c r="I1218" t="str">
        <f>VLOOKUP(Table2[[#This Row],[product_id]],Table3[#All],3,FALSE)</f>
        <v>Patty</v>
      </c>
      <c r="J1218" t="str">
        <f>VLOOKUP(Table2[[#This Row],[product_id]],Table3[#All],5,FALSE)</f>
        <v>Memphis TN</v>
      </c>
    </row>
    <row r="1219" spans="1:10" x14ac:dyDescent="0.2">
      <c r="A1219" t="s">
        <v>350</v>
      </c>
      <c r="B1219" s="1">
        <v>44555</v>
      </c>
      <c r="C1219" t="str">
        <f t="shared" ref="C1219:C1282" si="38">_xlfn.IFS(WEEKDAY(B1219,2)=1,"Monday",WEEKDAY(B1219,2)=2,"Tuesday",WEEKDAY(B1219,2)=3,"Wednesday",WEEKDAY(B1219,2)=4,"Thursday",WEEKDAY(B1219,2)=5,"Friday",WEEKDAY(B1219,2)=6,"Saturday",WEEKDAY(B1219,2)=7,"Sunday")</f>
        <v>Saturday</v>
      </c>
      <c r="D1219" s="2">
        <v>6.2499999999999995E-3</v>
      </c>
      <c r="E1219" t="str">
        <f t="shared" ref="E1219:E1282" si="39">_xlfn.IFS(AND(D1220&gt;=VALUE("00:00"),D1220&lt;VALUE("6:00")),"midnight to dawn",AND(D1220&gt;=VALUE("6:00"),D1220&lt;VALUE("13:00")),"morning to noon",AND(D1220&gt;=VALUE("13:00"),D1220&lt;VALUE("20:00")),"afternoon to evening",AND(D1220&gt;=VALUE("20:00"),D1220&lt;VALUE("24:00")),"night to midnight")</f>
        <v>night to midnight</v>
      </c>
      <c r="F1219" s="7">
        <v>15</v>
      </c>
      <c r="G1219" s="7">
        <f>VLOOKUP(Table2[[#This Row],[product_id]],Table3[#All],2,FALSE)</f>
        <v>90</v>
      </c>
      <c r="H1219" s="7" t="b">
        <f>IF(Table2[[#This Row],[cost]]&gt;Table2[[#This Row],[revenue]],TRUE,FALSE)</f>
        <v>1</v>
      </c>
      <c r="I1219" t="str">
        <f>VLOOKUP(Table2[[#This Row],[product_id]],Table3[#All],3,FALSE)</f>
        <v>Allegra K</v>
      </c>
      <c r="J1219" t="str">
        <f>VLOOKUP(Table2[[#This Row],[product_id]],Table3[#All],5,FALSE)</f>
        <v>Charleston SC</v>
      </c>
    </row>
    <row r="1220" spans="1:10" x14ac:dyDescent="0.2">
      <c r="A1220" t="s">
        <v>350</v>
      </c>
      <c r="B1220" s="1">
        <v>44757</v>
      </c>
      <c r="C1220" t="str">
        <f t="shared" si="38"/>
        <v>Friday</v>
      </c>
      <c r="D1220" s="2">
        <v>0.97222222222222221</v>
      </c>
      <c r="E1220" t="str">
        <f t="shared" si="39"/>
        <v>afternoon to evening</v>
      </c>
      <c r="F1220" s="7">
        <v>15</v>
      </c>
      <c r="G1220" s="7">
        <f>VLOOKUP(Table2[[#This Row],[product_id]],Table3[#All],2,FALSE)</f>
        <v>90</v>
      </c>
      <c r="H1220" s="7" t="b">
        <f>IF(Table2[[#This Row],[cost]]&gt;Table2[[#This Row],[revenue]],TRUE,FALSE)</f>
        <v>1</v>
      </c>
      <c r="I1220" t="str">
        <f>VLOOKUP(Table2[[#This Row],[product_id]],Table3[#All],3,FALSE)</f>
        <v>Allegra K</v>
      </c>
      <c r="J1220" t="str">
        <f>VLOOKUP(Table2[[#This Row],[product_id]],Table3[#All],5,FALSE)</f>
        <v>Charleston SC</v>
      </c>
    </row>
    <row r="1221" spans="1:10" x14ac:dyDescent="0.2">
      <c r="A1221" t="s">
        <v>350</v>
      </c>
      <c r="B1221" s="1">
        <v>44780</v>
      </c>
      <c r="C1221" t="str">
        <f t="shared" si="38"/>
        <v>Sunday</v>
      </c>
      <c r="D1221" s="2">
        <v>0.55277777777777781</v>
      </c>
      <c r="E1221" t="str">
        <f t="shared" si="39"/>
        <v>night to midnight</v>
      </c>
      <c r="F1221" s="7">
        <v>15</v>
      </c>
      <c r="G1221" s="7">
        <f>VLOOKUP(Table2[[#This Row],[product_id]],Table3[#All],2,FALSE)</f>
        <v>90</v>
      </c>
      <c r="H1221" s="7" t="b">
        <f>IF(Table2[[#This Row],[cost]]&gt;Table2[[#This Row],[revenue]],TRUE,FALSE)</f>
        <v>1</v>
      </c>
      <c r="I1221" t="str">
        <f>VLOOKUP(Table2[[#This Row],[product_id]],Table3[#All],3,FALSE)</f>
        <v>Allegra K</v>
      </c>
      <c r="J1221" t="str">
        <f>VLOOKUP(Table2[[#This Row],[product_id]],Table3[#All],5,FALSE)</f>
        <v>Charleston SC</v>
      </c>
    </row>
    <row r="1222" spans="1:10" x14ac:dyDescent="0.2">
      <c r="A1222" t="s">
        <v>350</v>
      </c>
      <c r="B1222" s="1">
        <v>44008</v>
      </c>
      <c r="C1222" t="str">
        <f t="shared" si="38"/>
        <v>Friday</v>
      </c>
      <c r="D1222" s="2">
        <v>0.94166666666666676</v>
      </c>
      <c r="E1222" t="str">
        <f t="shared" si="39"/>
        <v>morning to noon</v>
      </c>
      <c r="F1222" s="7">
        <v>15</v>
      </c>
      <c r="G1222" s="7">
        <f>VLOOKUP(Table2[[#This Row],[product_id]],Table3[#All],2,FALSE)</f>
        <v>90</v>
      </c>
      <c r="H1222" s="7" t="b">
        <f>IF(Table2[[#This Row],[cost]]&gt;Table2[[#This Row],[revenue]],TRUE,FALSE)</f>
        <v>1</v>
      </c>
      <c r="I1222" t="str">
        <f>VLOOKUP(Table2[[#This Row],[product_id]],Table3[#All],3,FALSE)</f>
        <v>Allegra K</v>
      </c>
      <c r="J1222" t="str">
        <f>VLOOKUP(Table2[[#This Row],[product_id]],Table3[#All],5,FALSE)</f>
        <v>Charleston SC</v>
      </c>
    </row>
    <row r="1223" spans="1:10" x14ac:dyDescent="0.2">
      <c r="A1223" t="s">
        <v>350</v>
      </c>
      <c r="B1223" s="1">
        <v>45107</v>
      </c>
      <c r="C1223" t="str">
        <f t="shared" si="38"/>
        <v>Friday</v>
      </c>
      <c r="D1223" s="2">
        <v>0.34722222222222227</v>
      </c>
      <c r="E1223" t="str">
        <f t="shared" si="39"/>
        <v>night to midnight</v>
      </c>
      <c r="F1223" s="7">
        <v>15</v>
      </c>
      <c r="G1223" s="7">
        <f>VLOOKUP(Table2[[#This Row],[product_id]],Table3[#All],2,FALSE)</f>
        <v>90</v>
      </c>
      <c r="H1223" s="7" t="b">
        <f>IF(Table2[[#This Row],[cost]]&gt;Table2[[#This Row],[revenue]],TRUE,FALSE)</f>
        <v>1</v>
      </c>
      <c r="I1223" t="str">
        <f>VLOOKUP(Table2[[#This Row],[product_id]],Table3[#All],3,FALSE)</f>
        <v>Allegra K</v>
      </c>
      <c r="J1223" t="str">
        <f>VLOOKUP(Table2[[#This Row],[product_id]],Table3[#All],5,FALSE)</f>
        <v>Charleston SC</v>
      </c>
    </row>
    <row r="1224" spans="1:10" x14ac:dyDescent="0.2">
      <c r="A1224" t="s">
        <v>351</v>
      </c>
      <c r="B1224" s="1">
        <v>44087</v>
      </c>
      <c r="C1224" t="str">
        <f t="shared" si="38"/>
        <v>Sunday</v>
      </c>
      <c r="D1224" s="2">
        <v>0.97222222222222221</v>
      </c>
      <c r="E1224" t="str">
        <f t="shared" si="39"/>
        <v>midnight to dawn</v>
      </c>
      <c r="F1224" s="7">
        <v>31</v>
      </c>
      <c r="G1224" s="7">
        <f>VLOOKUP(Table2[[#This Row],[product_id]],Table3[#All],2,FALSE)</f>
        <v>17</v>
      </c>
      <c r="H1224" s="7" t="b">
        <f>IF(Table2[[#This Row],[cost]]&gt;Table2[[#This Row],[revenue]],TRUE,FALSE)</f>
        <v>0</v>
      </c>
      <c r="I1224" t="str">
        <f>VLOOKUP(Table2[[#This Row],[product_id]],Table3[#All],3,FALSE)</f>
        <v>Patty</v>
      </c>
      <c r="J1224" t="str">
        <f>VLOOKUP(Table2[[#This Row],[product_id]],Table3[#All],5,FALSE)</f>
        <v>Memphis TN</v>
      </c>
    </row>
    <row r="1225" spans="1:10" x14ac:dyDescent="0.2">
      <c r="A1225" t="s">
        <v>351</v>
      </c>
      <c r="B1225" s="1">
        <v>43939</v>
      </c>
      <c r="C1225" t="str">
        <f t="shared" si="38"/>
        <v>Saturday</v>
      </c>
      <c r="D1225" s="2">
        <v>7.6388888888888886E-3</v>
      </c>
      <c r="E1225" t="str">
        <f t="shared" si="39"/>
        <v>morning to noon</v>
      </c>
      <c r="F1225" s="7">
        <v>31</v>
      </c>
      <c r="G1225" s="7">
        <f>VLOOKUP(Table2[[#This Row],[product_id]],Table3[#All],2,FALSE)</f>
        <v>17</v>
      </c>
      <c r="H1225" s="7" t="b">
        <f>IF(Table2[[#This Row],[cost]]&gt;Table2[[#This Row],[revenue]],TRUE,FALSE)</f>
        <v>0</v>
      </c>
      <c r="I1225" t="str">
        <f>VLOOKUP(Table2[[#This Row],[product_id]],Table3[#All],3,FALSE)</f>
        <v>Patty</v>
      </c>
      <c r="J1225" t="str">
        <f>VLOOKUP(Table2[[#This Row],[product_id]],Table3[#All],5,FALSE)</f>
        <v>Memphis TN</v>
      </c>
    </row>
    <row r="1226" spans="1:10" x14ac:dyDescent="0.2">
      <c r="A1226" t="s">
        <v>351</v>
      </c>
      <c r="B1226" s="1">
        <v>45097</v>
      </c>
      <c r="C1226" t="str">
        <f t="shared" si="38"/>
        <v>Tuesday</v>
      </c>
      <c r="D1226" s="2">
        <v>0.44166666666666665</v>
      </c>
      <c r="E1226" t="str">
        <f t="shared" si="39"/>
        <v>afternoon to evening</v>
      </c>
      <c r="F1226" s="7">
        <v>31</v>
      </c>
      <c r="G1226" s="7">
        <f>VLOOKUP(Table2[[#This Row],[product_id]],Table3[#All],2,FALSE)</f>
        <v>17</v>
      </c>
      <c r="H1226" s="7" t="b">
        <f>IF(Table2[[#This Row],[cost]]&gt;Table2[[#This Row],[revenue]],TRUE,FALSE)</f>
        <v>0</v>
      </c>
      <c r="I1226" t="str">
        <f>VLOOKUP(Table2[[#This Row],[product_id]],Table3[#All],3,FALSE)</f>
        <v>Patty</v>
      </c>
      <c r="J1226" t="str">
        <f>VLOOKUP(Table2[[#This Row],[product_id]],Table3[#All],5,FALSE)</f>
        <v>Memphis TN</v>
      </c>
    </row>
    <row r="1227" spans="1:10" x14ac:dyDescent="0.2">
      <c r="A1227" t="s">
        <v>351</v>
      </c>
      <c r="B1227" s="1">
        <v>44439</v>
      </c>
      <c r="C1227" t="str">
        <f t="shared" si="38"/>
        <v>Tuesday</v>
      </c>
      <c r="D1227" s="2">
        <v>0.6069444444444444</v>
      </c>
      <c r="E1227" t="str">
        <f t="shared" si="39"/>
        <v>night to midnight</v>
      </c>
      <c r="F1227" s="7">
        <v>31</v>
      </c>
      <c r="G1227" s="7">
        <f>VLOOKUP(Table2[[#This Row],[product_id]],Table3[#All],2,FALSE)</f>
        <v>17</v>
      </c>
      <c r="H1227" s="7" t="b">
        <f>IF(Table2[[#This Row],[cost]]&gt;Table2[[#This Row],[revenue]],TRUE,FALSE)</f>
        <v>0</v>
      </c>
      <c r="I1227" t="str">
        <f>VLOOKUP(Table2[[#This Row],[product_id]],Table3[#All],3,FALSE)</f>
        <v>Patty</v>
      </c>
      <c r="J1227" t="str">
        <f>VLOOKUP(Table2[[#This Row],[product_id]],Table3[#All],5,FALSE)</f>
        <v>Memphis TN</v>
      </c>
    </row>
    <row r="1228" spans="1:10" x14ac:dyDescent="0.2">
      <c r="A1228" t="s">
        <v>351</v>
      </c>
      <c r="B1228" s="1">
        <v>44757</v>
      </c>
      <c r="C1228" t="str">
        <f t="shared" si="38"/>
        <v>Friday</v>
      </c>
      <c r="D1228" s="2">
        <v>0.91111111111111109</v>
      </c>
      <c r="E1228" t="str">
        <f t="shared" si="39"/>
        <v>morning to noon</v>
      </c>
      <c r="F1228" s="7">
        <v>31</v>
      </c>
      <c r="G1228" s="7">
        <f>VLOOKUP(Table2[[#This Row],[product_id]],Table3[#All],2,FALSE)</f>
        <v>17</v>
      </c>
      <c r="H1228" s="7" t="b">
        <f>IF(Table2[[#This Row],[cost]]&gt;Table2[[#This Row],[revenue]],TRUE,FALSE)</f>
        <v>0</v>
      </c>
      <c r="I1228" t="str">
        <f>VLOOKUP(Table2[[#This Row],[product_id]],Table3[#All],3,FALSE)</f>
        <v>Patty</v>
      </c>
      <c r="J1228" t="str">
        <f>VLOOKUP(Table2[[#This Row],[product_id]],Table3[#All],5,FALSE)</f>
        <v>Memphis TN</v>
      </c>
    </row>
    <row r="1229" spans="1:10" x14ac:dyDescent="0.2">
      <c r="A1229" t="s">
        <v>351</v>
      </c>
      <c r="B1229" s="1">
        <v>44533</v>
      </c>
      <c r="C1229" t="str">
        <f t="shared" si="38"/>
        <v>Friday</v>
      </c>
      <c r="D1229" s="2">
        <v>0.4826388888888889</v>
      </c>
      <c r="E1229" t="str">
        <f t="shared" si="39"/>
        <v>midnight to dawn</v>
      </c>
      <c r="F1229" s="7">
        <v>31</v>
      </c>
      <c r="G1229" s="7">
        <f>VLOOKUP(Table2[[#This Row],[product_id]],Table3[#All],2,FALSE)</f>
        <v>17</v>
      </c>
      <c r="H1229" s="7" t="b">
        <f>IF(Table2[[#This Row],[cost]]&gt;Table2[[#This Row],[revenue]],TRUE,FALSE)</f>
        <v>0</v>
      </c>
      <c r="I1229" t="str">
        <f>VLOOKUP(Table2[[#This Row],[product_id]],Table3[#All],3,FALSE)</f>
        <v>Patty</v>
      </c>
      <c r="J1229" t="str">
        <f>VLOOKUP(Table2[[#This Row],[product_id]],Table3[#All],5,FALSE)</f>
        <v>Memphis TN</v>
      </c>
    </row>
    <row r="1230" spans="1:10" x14ac:dyDescent="0.2">
      <c r="A1230" t="s">
        <v>351</v>
      </c>
      <c r="B1230" s="1">
        <v>45110</v>
      </c>
      <c r="C1230" t="str">
        <f t="shared" si="38"/>
        <v>Monday</v>
      </c>
      <c r="D1230" s="2">
        <v>0.12222222222222223</v>
      </c>
      <c r="E1230" t="str">
        <f t="shared" si="39"/>
        <v>morning to noon</v>
      </c>
      <c r="F1230" s="7">
        <v>31</v>
      </c>
      <c r="G1230" s="7">
        <f>VLOOKUP(Table2[[#This Row],[product_id]],Table3[#All],2,FALSE)</f>
        <v>17</v>
      </c>
      <c r="H1230" s="7" t="b">
        <f>IF(Table2[[#This Row],[cost]]&gt;Table2[[#This Row],[revenue]],TRUE,FALSE)</f>
        <v>0</v>
      </c>
      <c r="I1230" t="str">
        <f>VLOOKUP(Table2[[#This Row],[product_id]],Table3[#All],3,FALSE)</f>
        <v>Patty</v>
      </c>
      <c r="J1230" t="str">
        <f>VLOOKUP(Table2[[#This Row],[product_id]],Table3[#All],5,FALSE)</f>
        <v>Memphis TN</v>
      </c>
    </row>
    <row r="1231" spans="1:10" x14ac:dyDescent="0.2">
      <c r="A1231" t="s">
        <v>352</v>
      </c>
      <c r="B1231" s="1">
        <v>44343</v>
      </c>
      <c r="C1231" t="str">
        <f t="shared" si="38"/>
        <v>Thursday</v>
      </c>
      <c r="D1231" s="2">
        <v>0.50555555555555554</v>
      </c>
      <c r="E1231" t="str">
        <f t="shared" si="39"/>
        <v>afternoon to evening</v>
      </c>
      <c r="F1231" s="7">
        <v>11</v>
      </c>
      <c r="G1231" s="7">
        <f>VLOOKUP(Table2[[#This Row],[product_id]],Table3[#All],2,FALSE)</f>
        <v>62</v>
      </c>
      <c r="H1231" s="7" t="b">
        <f>IF(Table2[[#This Row],[cost]]&gt;Table2[[#This Row],[revenue]],TRUE,FALSE)</f>
        <v>1</v>
      </c>
      <c r="I1231" t="str">
        <f>VLOOKUP(Table2[[#This Row],[product_id]],Table3[#All],3,FALSE)</f>
        <v>Allegra K</v>
      </c>
      <c r="J1231" t="str">
        <f>VLOOKUP(Table2[[#This Row],[product_id]],Table3[#All],5,FALSE)</f>
        <v>Charleston SC</v>
      </c>
    </row>
    <row r="1232" spans="1:10" x14ac:dyDescent="0.2">
      <c r="A1232" t="s">
        <v>352</v>
      </c>
      <c r="B1232" s="1">
        <v>44982</v>
      </c>
      <c r="C1232" t="str">
        <f t="shared" si="38"/>
        <v>Saturday</v>
      </c>
      <c r="D1232" s="2">
        <v>0.59861111111111109</v>
      </c>
      <c r="E1232" t="str">
        <f t="shared" si="39"/>
        <v>afternoon to evening</v>
      </c>
      <c r="F1232" s="7">
        <v>11</v>
      </c>
      <c r="G1232" s="7">
        <f>VLOOKUP(Table2[[#This Row],[product_id]],Table3[#All],2,FALSE)</f>
        <v>62</v>
      </c>
      <c r="H1232" s="7" t="b">
        <f>IF(Table2[[#This Row],[cost]]&gt;Table2[[#This Row],[revenue]],TRUE,FALSE)</f>
        <v>1</v>
      </c>
      <c r="I1232" t="str">
        <f>VLOOKUP(Table2[[#This Row],[product_id]],Table3[#All],3,FALSE)</f>
        <v>Allegra K</v>
      </c>
      <c r="J1232" t="str">
        <f>VLOOKUP(Table2[[#This Row],[product_id]],Table3[#All],5,FALSE)</f>
        <v>Charleston SC</v>
      </c>
    </row>
    <row r="1233" spans="1:10" x14ac:dyDescent="0.2">
      <c r="A1233" t="s">
        <v>352</v>
      </c>
      <c r="B1233" s="1">
        <v>44981</v>
      </c>
      <c r="C1233" t="str">
        <f t="shared" si="38"/>
        <v>Friday</v>
      </c>
      <c r="D1233" s="2">
        <v>0.63124999999999998</v>
      </c>
      <c r="E1233" t="str">
        <f t="shared" si="39"/>
        <v>midnight to dawn</v>
      </c>
      <c r="F1233" s="7">
        <v>11</v>
      </c>
      <c r="G1233" s="7">
        <f>VLOOKUP(Table2[[#This Row],[product_id]],Table3[#All],2,FALSE)</f>
        <v>62</v>
      </c>
      <c r="H1233" s="7" t="b">
        <f>IF(Table2[[#This Row],[cost]]&gt;Table2[[#This Row],[revenue]],TRUE,FALSE)</f>
        <v>1</v>
      </c>
      <c r="I1233" t="str">
        <f>VLOOKUP(Table2[[#This Row],[product_id]],Table3[#All],3,FALSE)</f>
        <v>Allegra K</v>
      </c>
      <c r="J1233" t="str">
        <f>VLOOKUP(Table2[[#This Row],[product_id]],Table3[#All],5,FALSE)</f>
        <v>Charleston SC</v>
      </c>
    </row>
    <row r="1234" spans="1:10" x14ac:dyDescent="0.2">
      <c r="A1234" t="s">
        <v>352</v>
      </c>
      <c r="B1234" s="1">
        <v>44855</v>
      </c>
      <c r="C1234" t="str">
        <f t="shared" si="38"/>
        <v>Friday</v>
      </c>
      <c r="D1234" s="2">
        <v>8.9583333333333334E-2</v>
      </c>
      <c r="E1234" t="str">
        <f t="shared" si="39"/>
        <v>morning to noon</v>
      </c>
      <c r="F1234" s="7">
        <v>11</v>
      </c>
      <c r="G1234" s="7">
        <f>VLOOKUP(Table2[[#This Row],[product_id]],Table3[#All],2,FALSE)</f>
        <v>62</v>
      </c>
      <c r="H1234" s="7" t="b">
        <f>IF(Table2[[#This Row],[cost]]&gt;Table2[[#This Row],[revenue]],TRUE,FALSE)</f>
        <v>1</v>
      </c>
      <c r="I1234" t="str">
        <f>VLOOKUP(Table2[[#This Row],[product_id]],Table3[#All],3,FALSE)</f>
        <v>Allegra K</v>
      </c>
      <c r="J1234" t="str">
        <f>VLOOKUP(Table2[[#This Row],[product_id]],Table3[#All],5,FALSE)</f>
        <v>Charleston SC</v>
      </c>
    </row>
    <row r="1235" spans="1:10" x14ac:dyDescent="0.2">
      <c r="A1235" t="s">
        <v>352</v>
      </c>
      <c r="B1235" s="1">
        <v>44912</v>
      </c>
      <c r="C1235" t="str">
        <f t="shared" si="38"/>
        <v>Saturday</v>
      </c>
      <c r="D1235" s="2">
        <v>0.3923611111111111</v>
      </c>
      <c r="E1235" t="str">
        <f t="shared" si="39"/>
        <v>afternoon to evening</v>
      </c>
      <c r="F1235" s="7">
        <v>11</v>
      </c>
      <c r="G1235" s="7">
        <f>VLOOKUP(Table2[[#This Row],[product_id]],Table3[#All],2,FALSE)</f>
        <v>62</v>
      </c>
      <c r="H1235" s="7" t="b">
        <f>IF(Table2[[#This Row],[cost]]&gt;Table2[[#This Row],[revenue]],TRUE,FALSE)</f>
        <v>1</v>
      </c>
      <c r="I1235" t="str">
        <f>VLOOKUP(Table2[[#This Row],[product_id]],Table3[#All],3,FALSE)</f>
        <v>Allegra K</v>
      </c>
      <c r="J1235" t="str">
        <f>VLOOKUP(Table2[[#This Row],[product_id]],Table3[#All],5,FALSE)</f>
        <v>Charleston SC</v>
      </c>
    </row>
    <row r="1236" spans="1:10" x14ac:dyDescent="0.2">
      <c r="A1236" t="s">
        <v>352</v>
      </c>
      <c r="B1236" s="1">
        <v>44883</v>
      </c>
      <c r="C1236" t="str">
        <f t="shared" si="38"/>
        <v>Friday</v>
      </c>
      <c r="D1236" s="2">
        <v>0.75069444444444444</v>
      </c>
      <c r="E1236" t="str">
        <f t="shared" si="39"/>
        <v>night to midnight</v>
      </c>
      <c r="F1236" s="7">
        <v>11</v>
      </c>
      <c r="G1236" s="7">
        <f>VLOOKUP(Table2[[#This Row],[product_id]],Table3[#All],2,FALSE)</f>
        <v>62</v>
      </c>
      <c r="H1236" s="7" t="b">
        <f>IF(Table2[[#This Row],[cost]]&gt;Table2[[#This Row],[revenue]],TRUE,FALSE)</f>
        <v>1</v>
      </c>
      <c r="I1236" t="str">
        <f>VLOOKUP(Table2[[#This Row],[product_id]],Table3[#All],3,FALSE)</f>
        <v>Allegra K</v>
      </c>
      <c r="J1236" t="str">
        <f>VLOOKUP(Table2[[#This Row],[product_id]],Table3[#All],5,FALSE)</f>
        <v>Charleston SC</v>
      </c>
    </row>
    <row r="1237" spans="1:10" x14ac:dyDescent="0.2">
      <c r="A1237" t="s">
        <v>352</v>
      </c>
      <c r="B1237" s="1">
        <v>44933</v>
      </c>
      <c r="C1237" t="str">
        <f t="shared" si="38"/>
        <v>Saturday</v>
      </c>
      <c r="D1237" s="2">
        <v>0.9277777777777777</v>
      </c>
      <c r="E1237" t="str">
        <f t="shared" si="39"/>
        <v>morning to noon</v>
      </c>
      <c r="F1237" s="7">
        <v>11</v>
      </c>
      <c r="G1237" s="7">
        <f>VLOOKUP(Table2[[#This Row],[product_id]],Table3[#All],2,FALSE)</f>
        <v>62</v>
      </c>
      <c r="H1237" s="7" t="b">
        <f>IF(Table2[[#This Row],[cost]]&gt;Table2[[#This Row],[revenue]],TRUE,FALSE)</f>
        <v>1</v>
      </c>
      <c r="I1237" t="str">
        <f>VLOOKUP(Table2[[#This Row],[product_id]],Table3[#All],3,FALSE)</f>
        <v>Allegra K</v>
      </c>
      <c r="J1237" t="str">
        <f>VLOOKUP(Table2[[#This Row],[product_id]],Table3[#All],5,FALSE)</f>
        <v>Charleston SC</v>
      </c>
    </row>
    <row r="1238" spans="1:10" x14ac:dyDescent="0.2">
      <c r="A1238" t="s">
        <v>352</v>
      </c>
      <c r="B1238" s="1">
        <v>44652</v>
      </c>
      <c r="C1238" t="str">
        <f t="shared" si="38"/>
        <v>Friday</v>
      </c>
      <c r="D1238" s="2">
        <v>0.52361111111111114</v>
      </c>
      <c r="E1238" t="str">
        <f t="shared" si="39"/>
        <v>night to midnight</v>
      </c>
      <c r="F1238" s="7">
        <v>11</v>
      </c>
      <c r="G1238" s="7">
        <f>VLOOKUP(Table2[[#This Row],[product_id]],Table3[#All],2,FALSE)</f>
        <v>62</v>
      </c>
      <c r="H1238" s="7" t="b">
        <f>IF(Table2[[#This Row],[cost]]&gt;Table2[[#This Row],[revenue]],TRUE,FALSE)</f>
        <v>1</v>
      </c>
      <c r="I1238" t="str">
        <f>VLOOKUP(Table2[[#This Row],[product_id]],Table3[#All],3,FALSE)</f>
        <v>Allegra K</v>
      </c>
      <c r="J1238" t="str">
        <f>VLOOKUP(Table2[[#This Row],[product_id]],Table3[#All],5,FALSE)</f>
        <v>Charleston SC</v>
      </c>
    </row>
    <row r="1239" spans="1:10" x14ac:dyDescent="0.2">
      <c r="A1239" t="s">
        <v>353</v>
      </c>
      <c r="B1239" s="1">
        <v>45054</v>
      </c>
      <c r="C1239" t="str">
        <f t="shared" si="38"/>
        <v>Monday</v>
      </c>
      <c r="D1239" s="2">
        <v>0.95416666666666661</v>
      </c>
      <c r="E1239" t="str">
        <f t="shared" si="39"/>
        <v>morning to noon</v>
      </c>
      <c r="F1239" s="7">
        <v>13</v>
      </c>
      <c r="G1239" s="7">
        <f>VLOOKUP(Table2[[#This Row],[product_id]],Table3[#All],2,FALSE)</f>
        <v>77</v>
      </c>
      <c r="H1239" s="7" t="b">
        <f>IF(Table2[[#This Row],[cost]]&gt;Table2[[#This Row],[revenue]],TRUE,FALSE)</f>
        <v>1</v>
      </c>
      <c r="I1239" t="str">
        <f>VLOOKUP(Table2[[#This Row],[product_id]],Table3[#All],3,FALSE)</f>
        <v>Next Level</v>
      </c>
      <c r="J1239" t="str">
        <f>VLOOKUP(Table2[[#This Row],[product_id]],Table3[#All],5,FALSE)</f>
        <v>Port Authority of New York/New Jersey NY/NJ</v>
      </c>
    </row>
    <row r="1240" spans="1:10" x14ac:dyDescent="0.2">
      <c r="A1240" t="s">
        <v>353</v>
      </c>
      <c r="B1240" s="1">
        <v>43966</v>
      </c>
      <c r="C1240" t="str">
        <f t="shared" si="38"/>
        <v>Friday</v>
      </c>
      <c r="D1240" s="2">
        <v>0.35000000000000003</v>
      </c>
      <c r="E1240" t="str">
        <f t="shared" si="39"/>
        <v>morning to noon</v>
      </c>
      <c r="F1240" s="7">
        <v>13</v>
      </c>
      <c r="G1240" s="7">
        <f>VLOOKUP(Table2[[#This Row],[product_id]],Table3[#All],2,FALSE)</f>
        <v>77</v>
      </c>
      <c r="H1240" s="7" t="b">
        <f>IF(Table2[[#This Row],[cost]]&gt;Table2[[#This Row],[revenue]],TRUE,FALSE)</f>
        <v>1</v>
      </c>
      <c r="I1240" t="str">
        <f>VLOOKUP(Table2[[#This Row],[product_id]],Table3[#All],3,FALSE)</f>
        <v>Next Level</v>
      </c>
      <c r="J1240" t="str">
        <f>VLOOKUP(Table2[[#This Row],[product_id]],Table3[#All],5,FALSE)</f>
        <v>Port Authority of New York/New Jersey NY/NJ</v>
      </c>
    </row>
    <row r="1241" spans="1:10" x14ac:dyDescent="0.2">
      <c r="A1241" t="s">
        <v>353</v>
      </c>
      <c r="B1241" s="1">
        <v>44552</v>
      </c>
      <c r="C1241" t="str">
        <f t="shared" si="38"/>
        <v>Wednesday</v>
      </c>
      <c r="D1241" s="2">
        <v>0.52222222222222225</v>
      </c>
      <c r="E1241" t="str">
        <f t="shared" si="39"/>
        <v>morning to noon</v>
      </c>
      <c r="F1241" s="7">
        <v>13</v>
      </c>
      <c r="G1241" s="7">
        <f>VLOOKUP(Table2[[#This Row],[product_id]],Table3[#All],2,FALSE)</f>
        <v>77</v>
      </c>
      <c r="H1241" s="7" t="b">
        <f>IF(Table2[[#This Row],[cost]]&gt;Table2[[#This Row],[revenue]],TRUE,FALSE)</f>
        <v>1</v>
      </c>
      <c r="I1241" t="str">
        <f>VLOOKUP(Table2[[#This Row],[product_id]],Table3[#All],3,FALSE)</f>
        <v>Next Level</v>
      </c>
      <c r="J1241" t="str">
        <f>VLOOKUP(Table2[[#This Row],[product_id]],Table3[#All],5,FALSE)</f>
        <v>Port Authority of New York/New Jersey NY/NJ</v>
      </c>
    </row>
    <row r="1242" spans="1:10" x14ac:dyDescent="0.2">
      <c r="A1242" t="s">
        <v>353</v>
      </c>
      <c r="B1242" s="1">
        <v>44271</v>
      </c>
      <c r="C1242" t="str">
        <f t="shared" si="38"/>
        <v>Tuesday</v>
      </c>
      <c r="D1242" s="2">
        <v>0.43402777777777773</v>
      </c>
      <c r="E1242" t="str">
        <f t="shared" si="39"/>
        <v>midnight to dawn</v>
      </c>
      <c r="F1242" s="7">
        <v>13</v>
      </c>
      <c r="G1242" s="7">
        <f>VLOOKUP(Table2[[#This Row],[product_id]],Table3[#All],2,FALSE)</f>
        <v>77</v>
      </c>
      <c r="H1242" s="7" t="b">
        <f>IF(Table2[[#This Row],[cost]]&gt;Table2[[#This Row],[revenue]],TRUE,FALSE)</f>
        <v>1</v>
      </c>
      <c r="I1242" t="str">
        <f>VLOOKUP(Table2[[#This Row],[product_id]],Table3[#All],3,FALSE)</f>
        <v>Next Level</v>
      </c>
      <c r="J1242" t="str">
        <f>VLOOKUP(Table2[[#This Row],[product_id]],Table3[#All],5,FALSE)</f>
        <v>Port Authority of New York/New Jersey NY/NJ</v>
      </c>
    </row>
    <row r="1243" spans="1:10" x14ac:dyDescent="0.2">
      <c r="A1243" t="s">
        <v>353</v>
      </c>
      <c r="B1243" s="1">
        <v>45041</v>
      </c>
      <c r="C1243" t="str">
        <f t="shared" si="38"/>
        <v>Tuesday</v>
      </c>
      <c r="D1243" s="2">
        <v>0.22708333333333333</v>
      </c>
      <c r="E1243" t="str">
        <f t="shared" si="39"/>
        <v>night to midnight</v>
      </c>
      <c r="F1243" s="7">
        <v>13</v>
      </c>
      <c r="G1243" s="7">
        <f>VLOOKUP(Table2[[#This Row],[product_id]],Table3[#All],2,FALSE)</f>
        <v>77</v>
      </c>
      <c r="H1243" s="7" t="b">
        <f>IF(Table2[[#This Row],[cost]]&gt;Table2[[#This Row],[revenue]],TRUE,FALSE)</f>
        <v>1</v>
      </c>
      <c r="I1243" t="str">
        <f>VLOOKUP(Table2[[#This Row],[product_id]],Table3[#All],3,FALSE)</f>
        <v>Next Level</v>
      </c>
      <c r="J1243" t="str">
        <f>VLOOKUP(Table2[[#This Row],[product_id]],Table3[#All],5,FALSE)</f>
        <v>Port Authority of New York/New Jersey NY/NJ</v>
      </c>
    </row>
    <row r="1244" spans="1:10" x14ac:dyDescent="0.2">
      <c r="A1244" t="s">
        <v>353</v>
      </c>
      <c r="B1244" s="1">
        <v>45068</v>
      </c>
      <c r="C1244" t="str">
        <f t="shared" si="38"/>
        <v>Monday</v>
      </c>
      <c r="D1244" s="2">
        <v>0.96388888888888891</v>
      </c>
      <c r="E1244" t="str">
        <f t="shared" si="39"/>
        <v>midnight to dawn</v>
      </c>
      <c r="F1244" s="7">
        <v>13</v>
      </c>
      <c r="G1244" s="7">
        <f>VLOOKUP(Table2[[#This Row],[product_id]],Table3[#All],2,FALSE)</f>
        <v>77</v>
      </c>
      <c r="H1244" s="7" t="b">
        <f>IF(Table2[[#This Row],[cost]]&gt;Table2[[#This Row],[revenue]],TRUE,FALSE)</f>
        <v>1</v>
      </c>
      <c r="I1244" t="str">
        <f>VLOOKUP(Table2[[#This Row],[product_id]],Table3[#All],3,FALSE)</f>
        <v>Next Level</v>
      </c>
      <c r="J1244" t="str">
        <f>VLOOKUP(Table2[[#This Row],[product_id]],Table3[#All],5,FALSE)</f>
        <v>Port Authority of New York/New Jersey NY/NJ</v>
      </c>
    </row>
    <row r="1245" spans="1:10" x14ac:dyDescent="0.2">
      <c r="A1245" t="s">
        <v>353</v>
      </c>
      <c r="B1245" s="1">
        <v>44816</v>
      </c>
      <c r="C1245" t="str">
        <f t="shared" si="38"/>
        <v>Monday</v>
      </c>
      <c r="D1245" s="2">
        <v>0.21944444444444444</v>
      </c>
      <c r="E1245" t="str">
        <f t="shared" si="39"/>
        <v>night to midnight</v>
      </c>
      <c r="F1245" s="7">
        <v>13</v>
      </c>
      <c r="G1245" s="7">
        <f>VLOOKUP(Table2[[#This Row],[product_id]],Table3[#All],2,FALSE)</f>
        <v>77</v>
      </c>
      <c r="H1245" s="7" t="b">
        <f>IF(Table2[[#This Row],[cost]]&gt;Table2[[#This Row],[revenue]],TRUE,FALSE)</f>
        <v>1</v>
      </c>
      <c r="I1245" t="str">
        <f>VLOOKUP(Table2[[#This Row],[product_id]],Table3[#All],3,FALSE)</f>
        <v>Next Level</v>
      </c>
      <c r="J1245" t="str">
        <f>VLOOKUP(Table2[[#This Row],[product_id]],Table3[#All],5,FALSE)</f>
        <v>Port Authority of New York/New Jersey NY/NJ</v>
      </c>
    </row>
    <row r="1246" spans="1:10" x14ac:dyDescent="0.2">
      <c r="A1246" t="s">
        <v>353</v>
      </c>
      <c r="B1246" s="1">
        <v>44957</v>
      </c>
      <c r="C1246" t="str">
        <f t="shared" si="38"/>
        <v>Tuesday</v>
      </c>
      <c r="D1246" s="2">
        <v>0.99930555555555556</v>
      </c>
      <c r="E1246" t="str">
        <f t="shared" si="39"/>
        <v>afternoon to evening</v>
      </c>
      <c r="F1246" s="7">
        <v>13</v>
      </c>
      <c r="G1246" s="7">
        <f>VLOOKUP(Table2[[#This Row],[product_id]],Table3[#All],2,FALSE)</f>
        <v>77</v>
      </c>
      <c r="H1246" s="7" t="b">
        <f>IF(Table2[[#This Row],[cost]]&gt;Table2[[#This Row],[revenue]],TRUE,FALSE)</f>
        <v>1</v>
      </c>
      <c r="I1246" t="str">
        <f>VLOOKUP(Table2[[#This Row],[product_id]],Table3[#All],3,FALSE)</f>
        <v>Next Level</v>
      </c>
      <c r="J1246" t="str">
        <f>VLOOKUP(Table2[[#This Row],[product_id]],Table3[#All],5,FALSE)</f>
        <v>Port Authority of New York/New Jersey NY/NJ</v>
      </c>
    </row>
    <row r="1247" spans="1:10" x14ac:dyDescent="0.2">
      <c r="A1247" t="s">
        <v>353</v>
      </c>
      <c r="B1247" s="1">
        <v>44215</v>
      </c>
      <c r="C1247" t="str">
        <f t="shared" si="38"/>
        <v>Tuesday</v>
      </c>
      <c r="D1247" s="2">
        <v>0.58958333333333335</v>
      </c>
      <c r="E1247" t="str">
        <f t="shared" si="39"/>
        <v>afternoon to evening</v>
      </c>
      <c r="F1247" s="7">
        <v>13</v>
      </c>
      <c r="G1247" s="7">
        <f>VLOOKUP(Table2[[#This Row],[product_id]],Table3[#All],2,FALSE)</f>
        <v>77</v>
      </c>
      <c r="H1247" s="7" t="b">
        <f>IF(Table2[[#This Row],[cost]]&gt;Table2[[#This Row],[revenue]],TRUE,FALSE)</f>
        <v>1</v>
      </c>
      <c r="I1247" t="str">
        <f>VLOOKUP(Table2[[#This Row],[product_id]],Table3[#All],3,FALSE)</f>
        <v>Next Level</v>
      </c>
      <c r="J1247" t="str">
        <f>VLOOKUP(Table2[[#This Row],[product_id]],Table3[#All],5,FALSE)</f>
        <v>Port Authority of New York/New Jersey NY/NJ</v>
      </c>
    </row>
    <row r="1248" spans="1:10" x14ac:dyDescent="0.2">
      <c r="A1248" t="s">
        <v>353</v>
      </c>
      <c r="B1248" s="1">
        <v>44209</v>
      </c>
      <c r="C1248" t="str">
        <f t="shared" si="38"/>
        <v>Wednesday</v>
      </c>
      <c r="D1248" s="2">
        <v>0.69861111111111107</v>
      </c>
      <c r="E1248" t="str">
        <f t="shared" si="39"/>
        <v>afternoon to evening</v>
      </c>
      <c r="F1248" s="7">
        <v>13</v>
      </c>
      <c r="G1248" s="7">
        <f>VLOOKUP(Table2[[#This Row],[product_id]],Table3[#All],2,FALSE)</f>
        <v>77</v>
      </c>
      <c r="H1248" s="7" t="b">
        <f>IF(Table2[[#This Row],[cost]]&gt;Table2[[#This Row],[revenue]],TRUE,FALSE)</f>
        <v>1</v>
      </c>
      <c r="I1248" t="str">
        <f>VLOOKUP(Table2[[#This Row],[product_id]],Table3[#All],3,FALSE)</f>
        <v>Next Level</v>
      </c>
      <c r="J1248" t="str">
        <f>VLOOKUP(Table2[[#This Row],[product_id]],Table3[#All],5,FALSE)</f>
        <v>Port Authority of New York/New Jersey NY/NJ</v>
      </c>
    </row>
    <row r="1249" spans="1:10" x14ac:dyDescent="0.2">
      <c r="A1249" t="s">
        <v>353</v>
      </c>
      <c r="B1249" s="1">
        <v>44596</v>
      </c>
      <c r="C1249" t="str">
        <f t="shared" si="38"/>
        <v>Friday</v>
      </c>
      <c r="D1249" s="2">
        <v>0.65625</v>
      </c>
      <c r="E1249" t="str">
        <f t="shared" si="39"/>
        <v>midnight to dawn</v>
      </c>
      <c r="F1249" s="7">
        <v>13</v>
      </c>
      <c r="G1249" s="7">
        <f>VLOOKUP(Table2[[#This Row],[product_id]],Table3[#All],2,FALSE)</f>
        <v>77</v>
      </c>
      <c r="H1249" s="7" t="b">
        <f>IF(Table2[[#This Row],[cost]]&gt;Table2[[#This Row],[revenue]],TRUE,FALSE)</f>
        <v>1</v>
      </c>
      <c r="I1249" t="str">
        <f>VLOOKUP(Table2[[#This Row],[product_id]],Table3[#All],3,FALSE)</f>
        <v>Next Level</v>
      </c>
      <c r="J1249" t="str">
        <f>VLOOKUP(Table2[[#This Row],[product_id]],Table3[#All],5,FALSE)</f>
        <v>Port Authority of New York/New Jersey NY/NJ</v>
      </c>
    </row>
    <row r="1250" spans="1:10" x14ac:dyDescent="0.2">
      <c r="A1250" t="s">
        <v>354</v>
      </c>
      <c r="B1250" s="1">
        <v>45096</v>
      </c>
      <c r="C1250" t="str">
        <f t="shared" si="38"/>
        <v>Monday</v>
      </c>
      <c r="D1250" s="2">
        <v>0.24374999999999999</v>
      </c>
      <c r="E1250" t="str">
        <f t="shared" si="39"/>
        <v>midnight to dawn</v>
      </c>
      <c r="F1250" s="7">
        <v>31</v>
      </c>
      <c r="G1250" s="7">
        <f>VLOOKUP(Table2[[#This Row],[product_id]],Table3[#All],2,FALSE)</f>
        <v>17</v>
      </c>
      <c r="H1250" s="7" t="b">
        <f>IF(Table2[[#This Row],[cost]]&gt;Table2[[#This Row],[revenue]],TRUE,FALSE)</f>
        <v>0</v>
      </c>
      <c r="I1250" t="str">
        <f>VLOOKUP(Table2[[#This Row],[product_id]],Table3[#All],3,FALSE)</f>
        <v>Patty</v>
      </c>
      <c r="J1250" t="str">
        <f>VLOOKUP(Table2[[#This Row],[product_id]],Table3[#All],5,FALSE)</f>
        <v>Memphis TN</v>
      </c>
    </row>
    <row r="1251" spans="1:10" x14ac:dyDescent="0.2">
      <c r="A1251" t="s">
        <v>354</v>
      </c>
      <c r="B1251" s="1">
        <v>45099</v>
      </c>
      <c r="C1251" t="str">
        <f t="shared" si="38"/>
        <v>Thursday</v>
      </c>
      <c r="D1251" s="2">
        <v>0.19583333333333333</v>
      </c>
      <c r="E1251" t="str">
        <f t="shared" si="39"/>
        <v>morning to noon</v>
      </c>
      <c r="F1251" s="7">
        <v>31</v>
      </c>
      <c r="G1251" s="7">
        <f>VLOOKUP(Table2[[#This Row],[product_id]],Table3[#All],2,FALSE)</f>
        <v>17</v>
      </c>
      <c r="H1251" s="7" t="b">
        <f>IF(Table2[[#This Row],[cost]]&gt;Table2[[#This Row],[revenue]],TRUE,FALSE)</f>
        <v>0</v>
      </c>
      <c r="I1251" t="str">
        <f>VLOOKUP(Table2[[#This Row],[product_id]],Table3[#All],3,FALSE)</f>
        <v>Patty</v>
      </c>
      <c r="J1251" t="str">
        <f>VLOOKUP(Table2[[#This Row],[product_id]],Table3[#All],5,FALSE)</f>
        <v>Memphis TN</v>
      </c>
    </row>
    <row r="1252" spans="1:10" x14ac:dyDescent="0.2">
      <c r="A1252" t="s">
        <v>354</v>
      </c>
      <c r="B1252" s="1">
        <v>45077</v>
      </c>
      <c r="C1252" t="str">
        <f t="shared" si="38"/>
        <v>Wednesday</v>
      </c>
      <c r="D1252" s="2">
        <v>0.52986111111111112</v>
      </c>
      <c r="E1252" t="str">
        <f t="shared" si="39"/>
        <v>midnight to dawn</v>
      </c>
      <c r="F1252" s="7">
        <v>31</v>
      </c>
      <c r="G1252" s="7">
        <f>VLOOKUP(Table2[[#This Row],[product_id]],Table3[#All],2,FALSE)</f>
        <v>17</v>
      </c>
      <c r="H1252" s="7" t="b">
        <f>IF(Table2[[#This Row],[cost]]&gt;Table2[[#This Row],[revenue]],TRUE,FALSE)</f>
        <v>0</v>
      </c>
      <c r="I1252" t="str">
        <f>VLOOKUP(Table2[[#This Row],[product_id]],Table3[#All],3,FALSE)</f>
        <v>Patty</v>
      </c>
      <c r="J1252" t="str">
        <f>VLOOKUP(Table2[[#This Row],[product_id]],Table3[#All],5,FALSE)</f>
        <v>Memphis TN</v>
      </c>
    </row>
    <row r="1253" spans="1:10" x14ac:dyDescent="0.2">
      <c r="A1253" t="s">
        <v>355</v>
      </c>
      <c r="B1253" s="1">
        <v>44725</v>
      </c>
      <c r="C1253" t="str">
        <f t="shared" si="38"/>
        <v>Monday</v>
      </c>
      <c r="D1253" s="2">
        <v>0.10972222222222222</v>
      </c>
      <c r="E1253" t="str">
        <f t="shared" si="39"/>
        <v>midnight to dawn</v>
      </c>
      <c r="F1253" s="7">
        <v>35</v>
      </c>
      <c r="G1253" s="7">
        <f>VLOOKUP(Table2[[#This Row],[product_id]],Table3[#All],2,FALSE)</f>
        <v>18</v>
      </c>
      <c r="H1253" s="7" t="b">
        <f>IF(Table2[[#This Row],[cost]]&gt;Table2[[#This Row],[revenue]],TRUE,FALSE)</f>
        <v>0</v>
      </c>
      <c r="I1253" t="str">
        <f>VLOOKUP(Table2[[#This Row],[product_id]],Table3[#All],3,FALSE)</f>
        <v>Harriton</v>
      </c>
      <c r="J1253" t="str">
        <f>VLOOKUP(Table2[[#This Row],[product_id]],Table3[#All],5,FALSE)</f>
        <v>Memphis TN</v>
      </c>
    </row>
    <row r="1254" spans="1:10" x14ac:dyDescent="0.2">
      <c r="A1254" t="s">
        <v>355</v>
      </c>
      <c r="B1254" s="1">
        <v>44959</v>
      </c>
      <c r="C1254" t="str">
        <f t="shared" si="38"/>
        <v>Thursday</v>
      </c>
      <c r="D1254" s="2">
        <v>0.12291666666666667</v>
      </c>
      <c r="E1254" t="str">
        <f t="shared" si="39"/>
        <v>midnight to dawn</v>
      </c>
      <c r="F1254" s="7">
        <v>35</v>
      </c>
      <c r="G1254" s="7">
        <f>VLOOKUP(Table2[[#This Row],[product_id]],Table3[#All],2,FALSE)</f>
        <v>18</v>
      </c>
      <c r="H1254" s="7" t="b">
        <f>IF(Table2[[#This Row],[cost]]&gt;Table2[[#This Row],[revenue]],TRUE,FALSE)</f>
        <v>0</v>
      </c>
      <c r="I1254" t="str">
        <f>VLOOKUP(Table2[[#This Row],[product_id]],Table3[#All],3,FALSE)</f>
        <v>Harriton</v>
      </c>
      <c r="J1254" t="str">
        <f>VLOOKUP(Table2[[#This Row],[product_id]],Table3[#All],5,FALSE)</f>
        <v>Memphis TN</v>
      </c>
    </row>
    <row r="1255" spans="1:10" x14ac:dyDescent="0.2">
      <c r="A1255" t="s">
        <v>356</v>
      </c>
      <c r="B1255" s="1">
        <v>44804</v>
      </c>
      <c r="C1255" t="str">
        <f t="shared" si="38"/>
        <v>Wednesday</v>
      </c>
      <c r="D1255" s="2">
        <v>4.3750000000000004E-2</v>
      </c>
      <c r="E1255" t="str">
        <f t="shared" si="39"/>
        <v>afternoon to evening</v>
      </c>
      <c r="F1255" s="7">
        <v>30</v>
      </c>
      <c r="G1255" s="7">
        <f>VLOOKUP(Table2[[#This Row],[product_id]],Table3[#All],2,FALSE)</f>
        <v>16</v>
      </c>
      <c r="H1255" s="7" t="b">
        <f>IF(Table2[[#This Row],[cost]]&gt;Table2[[#This Row],[revenue]],TRUE,FALSE)</f>
        <v>0</v>
      </c>
      <c r="I1255" t="str">
        <f>VLOOKUP(Table2[[#This Row],[product_id]],Table3[#All],3,FALSE)</f>
        <v>New Balance</v>
      </c>
      <c r="J1255" t="str">
        <f>VLOOKUP(Table2[[#This Row],[product_id]],Table3[#All],5,FALSE)</f>
        <v>Houston TX</v>
      </c>
    </row>
    <row r="1256" spans="1:10" x14ac:dyDescent="0.2">
      <c r="A1256" t="s">
        <v>356</v>
      </c>
      <c r="B1256" s="1">
        <v>44572</v>
      </c>
      <c r="C1256" t="str">
        <f t="shared" si="38"/>
        <v>Tuesday</v>
      </c>
      <c r="D1256" s="2">
        <v>0.65833333333333333</v>
      </c>
      <c r="E1256" t="str">
        <f t="shared" si="39"/>
        <v>night to midnight</v>
      </c>
      <c r="F1256" s="7">
        <v>30</v>
      </c>
      <c r="G1256" s="7">
        <f>VLOOKUP(Table2[[#This Row],[product_id]],Table3[#All],2,FALSE)</f>
        <v>16</v>
      </c>
      <c r="H1256" s="7" t="b">
        <f>IF(Table2[[#This Row],[cost]]&gt;Table2[[#This Row],[revenue]],TRUE,FALSE)</f>
        <v>0</v>
      </c>
      <c r="I1256" t="str">
        <f>VLOOKUP(Table2[[#This Row],[product_id]],Table3[#All],3,FALSE)</f>
        <v>New Balance</v>
      </c>
      <c r="J1256" t="str">
        <f>VLOOKUP(Table2[[#This Row],[product_id]],Table3[#All],5,FALSE)</f>
        <v>Houston TX</v>
      </c>
    </row>
    <row r="1257" spans="1:10" x14ac:dyDescent="0.2">
      <c r="A1257" t="s">
        <v>356</v>
      </c>
      <c r="B1257" s="1">
        <v>45112</v>
      </c>
      <c r="C1257" t="str">
        <f t="shared" si="38"/>
        <v>Wednesday</v>
      </c>
      <c r="D1257" s="2">
        <v>0.89722222222222225</v>
      </c>
      <c r="E1257" t="str">
        <f t="shared" si="39"/>
        <v>midnight to dawn</v>
      </c>
      <c r="F1257" s="7">
        <v>30</v>
      </c>
      <c r="G1257" s="7">
        <f>VLOOKUP(Table2[[#This Row],[product_id]],Table3[#All],2,FALSE)</f>
        <v>16</v>
      </c>
      <c r="H1257" s="7" t="b">
        <f>IF(Table2[[#This Row],[cost]]&gt;Table2[[#This Row],[revenue]],TRUE,FALSE)</f>
        <v>0</v>
      </c>
      <c r="I1257" t="str">
        <f>VLOOKUP(Table2[[#This Row],[product_id]],Table3[#All],3,FALSE)</f>
        <v>New Balance</v>
      </c>
      <c r="J1257" t="str">
        <f>VLOOKUP(Table2[[#This Row],[product_id]],Table3[#All],5,FALSE)</f>
        <v>Houston TX</v>
      </c>
    </row>
    <row r="1258" spans="1:10" x14ac:dyDescent="0.2">
      <c r="A1258" t="s">
        <v>356</v>
      </c>
      <c r="B1258" s="1">
        <v>44862</v>
      </c>
      <c r="C1258" t="str">
        <f t="shared" si="38"/>
        <v>Friday</v>
      </c>
      <c r="D1258" s="2">
        <v>1.8055555555555557E-2</v>
      </c>
      <c r="E1258" t="str">
        <f t="shared" si="39"/>
        <v>midnight to dawn</v>
      </c>
      <c r="F1258" s="7">
        <v>30</v>
      </c>
      <c r="G1258" s="7">
        <f>VLOOKUP(Table2[[#This Row],[product_id]],Table3[#All],2,FALSE)</f>
        <v>16</v>
      </c>
      <c r="H1258" s="7" t="b">
        <f>IF(Table2[[#This Row],[cost]]&gt;Table2[[#This Row],[revenue]],TRUE,FALSE)</f>
        <v>0</v>
      </c>
      <c r="I1258" t="str">
        <f>VLOOKUP(Table2[[#This Row],[product_id]],Table3[#All],3,FALSE)</f>
        <v>New Balance</v>
      </c>
      <c r="J1258" t="str">
        <f>VLOOKUP(Table2[[#This Row],[product_id]],Table3[#All],5,FALSE)</f>
        <v>Houston TX</v>
      </c>
    </row>
    <row r="1259" spans="1:10" x14ac:dyDescent="0.2">
      <c r="A1259" t="s">
        <v>356</v>
      </c>
      <c r="B1259" s="1">
        <v>44905</v>
      </c>
      <c r="C1259" t="str">
        <f t="shared" si="38"/>
        <v>Saturday</v>
      </c>
      <c r="D1259" s="2">
        <v>0.21458333333333335</v>
      </c>
      <c r="E1259" t="str">
        <f t="shared" si="39"/>
        <v>afternoon to evening</v>
      </c>
      <c r="F1259" s="7">
        <v>30</v>
      </c>
      <c r="G1259" s="7">
        <f>VLOOKUP(Table2[[#This Row],[product_id]],Table3[#All],2,FALSE)</f>
        <v>16</v>
      </c>
      <c r="H1259" s="7" t="b">
        <f>IF(Table2[[#This Row],[cost]]&gt;Table2[[#This Row],[revenue]],TRUE,FALSE)</f>
        <v>0</v>
      </c>
      <c r="I1259" t="str">
        <f>VLOOKUP(Table2[[#This Row],[product_id]],Table3[#All],3,FALSE)</f>
        <v>New Balance</v>
      </c>
      <c r="J1259" t="str">
        <f>VLOOKUP(Table2[[#This Row],[product_id]],Table3[#All],5,FALSE)</f>
        <v>Houston TX</v>
      </c>
    </row>
    <row r="1260" spans="1:10" x14ac:dyDescent="0.2">
      <c r="A1260" t="s">
        <v>356</v>
      </c>
      <c r="B1260" s="1">
        <v>44781</v>
      </c>
      <c r="C1260" t="str">
        <f t="shared" si="38"/>
        <v>Monday</v>
      </c>
      <c r="D1260" s="2">
        <v>0.65208333333333335</v>
      </c>
      <c r="E1260" t="str">
        <f t="shared" si="39"/>
        <v>afternoon to evening</v>
      </c>
      <c r="F1260" s="7">
        <v>30</v>
      </c>
      <c r="G1260" s="7">
        <f>VLOOKUP(Table2[[#This Row],[product_id]],Table3[#All],2,FALSE)</f>
        <v>16</v>
      </c>
      <c r="H1260" s="7" t="b">
        <f>IF(Table2[[#This Row],[cost]]&gt;Table2[[#This Row],[revenue]],TRUE,FALSE)</f>
        <v>0</v>
      </c>
      <c r="I1260" t="str">
        <f>VLOOKUP(Table2[[#This Row],[product_id]],Table3[#All],3,FALSE)</f>
        <v>New Balance</v>
      </c>
      <c r="J1260" t="str">
        <f>VLOOKUP(Table2[[#This Row],[product_id]],Table3[#All],5,FALSE)</f>
        <v>Houston TX</v>
      </c>
    </row>
    <row r="1261" spans="1:10" x14ac:dyDescent="0.2">
      <c r="A1261" t="s">
        <v>357</v>
      </c>
      <c r="B1261" s="1">
        <v>44008</v>
      </c>
      <c r="C1261" t="str">
        <f t="shared" si="38"/>
        <v>Friday</v>
      </c>
      <c r="D1261" s="2">
        <v>0.56319444444444444</v>
      </c>
      <c r="E1261" t="str">
        <f t="shared" si="39"/>
        <v>morning to noon</v>
      </c>
      <c r="F1261" s="7">
        <v>11</v>
      </c>
      <c r="G1261" s="7">
        <f>VLOOKUP(Table2[[#This Row],[product_id]],Table3[#All],2,FALSE)</f>
        <v>64</v>
      </c>
      <c r="H1261" s="7" t="b">
        <f>IF(Table2[[#This Row],[cost]]&gt;Table2[[#This Row],[revenue]],TRUE,FALSE)</f>
        <v>1</v>
      </c>
      <c r="I1261" t="str">
        <f>VLOOKUP(Table2[[#This Row],[product_id]],Table3[#All],3,FALSE)</f>
        <v>SmartWool</v>
      </c>
      <c r="J1261" t="str">
        <f>VLOOKUP(Table2[[#This Row],[product_id]],Table3[#All],5,FALSE)</f>
        <v>Chicago IL</v>
      </c>
    </row>
    <row r="1262" spans="1:10" x14ac:dyDescent="0.2">
      <c r="A1262" t="s">
        <v>357</v>
      </c>
      <c r="B1262" s="1">
        <v>45006</v>
      </c>
      <c r="C1262" t="str">
        <f t="shared" si="38"/>
        <v>Tuesday</v>
      </c>
      <c r="D1262" s="2">
        <v>0.4465277777777778</v>
      </c>
      <c r="E1262" t="str">
        <f t="shared" si="39"/>
        <v>afternoon to evening</v>
      </c>
      <c r="F1262" s="7">
        <v>11</v>
      </c>
      <c r="G1262" s="7">
        <f>VLOOKUP(Table2[[#This Row],[product_id]],Table3[#All],2,FALSE)</f>
        <v>64</v>
      </c>
      <c r="H1262" s="7" t="b">
        <f>IF(Table2[[#This Row],[cost]]&gt;Table2[[#This Row],[revenue]],TRUE,FALSE)</f>
        <v>1</v>
      </c>
      <c r="I1262" t="str">
        <f>VLOOKUP(Table2[[#This Row],[product_id]],Table3[#All],3,FALSE)</f>
        <v>SmartWool</v>
      </c>
      <c r="J1262" t="str">
        <f>VLOOKUP(Table2[[#This Row],[product_id]],Table3[#All],5,FALSE)</f>
        <v>Chicago IL</v>
      </c>
    </row>
    <row r="1263" spans="1:10" x14ac:dyDescent="0.2">
      <c r="A1263" t="s">
        <v>357</v>
      </c>
      <c r="B1263" s="1">
        <v>43702</v>
      </c>
      <c r="C1263" t="str">
        <f t="shared" si="38"/>
        <v>Sunday</v>
      </c>
      <c r="D1263" s="2">
        <v>0.71944444444444444</v>
      </c>
      <c r="E1263" t="str">
        <f t="shared" si="39"/>
        <v>night to midnight</v>
      </c>
      <c r="F1263" s="7">
        <v>11</v>
      </c>
      <c r="G1263" s="7">
        <f>VLOOKUP(Table2[[#This Row],[product_id]],Table3[#All],2,FALSE)</f>
        <v>64</v>
      </c>
      <c r="H1263" s="7" t="b">
        <f>IF(Table2[[#This Row],[cost]]&gt;Table2[[#This Row],[revenue]],TRUE,FALSE)</f>
        <v>1</v>
      </c>
      <c r="I1263" t="str">
        <f>VLOOKUP(Table2[[#This Row],[product_id]],Table3[#All],3,FALSE)</f>
        <v>SmartWool</v>
      </c>
      <c r="J1263" t="str">
        <f>VLOOKUP(Table2[[#This Row],[product_id]],Table3[#All],5,FALSE)</f>
        <v>Chicago IL</v>
      </c>
    </row>
    <row r="1264" spans="1:10" x14ac:dyDescent="0.2">
      <c r="A1264" t="s">
        <v>357</v>
      </c>
      <c r="B1264" s="1">
        <v>44139</v>
      </c>
      <c r="C1264" t="str">
        <f t="shared" si="38"/>
        <v>Wednesday</v>
      </c>
      <c r="D1264" s="2">
        <v>0.86875000000000002</v>
      </c>
      <c r="E1264" t="str">
        <f t="shared" si="39"/>
        <v>morning to noon</v>
      </c>
      <c r="F1264" s="7">
        <v>11</v>
      </c>
      <c r="G1264" s="7">
        <f>VLOOKUP(Table2[[#This Row],[product_id]],Table3[#All],2,FALSE)</f>
        <v>64</v>
      </c>
      <c r="H1264" s="7" t="b">
        <f>IF(Table2[[#This Row],[cost]]&gt;Table2[[#This Row],[revenue]],TRUE,FALSE)</f>
        <v>1</v>
      </c>
      <c r="I1264" t="str">
        <f>VLOOKUP(Table2[[#This Row],[product_id]],Table3[#All],3,FALSE)</f>
        <v>SmartWool</v>
      </c>
      <c r="J1264" t="str">
        <f>VLOOKUP(Table2[[#This Row],[product_id]],Table3[#All],5,FALSE)</f>
        <v>Chicago IL</v>
      </c>
    </row>
    <row r="1265" spans="1:10" x14ac:dyDescent="0.2">
      <c r="A1265" t="s">
        <v>357</v>
      </c>
      <c r="B1265" s="1">
        <v>44870</v>
      </c>
      <c r="C1265" t="str">
        <f t="shared" si="38"/>
        <v>Saturday</v>
      </c>
      <c r="D1265" s="2">
        <v>0.3979166666666667</v>
      </c>
      <c r="E1265" t="str">
        <f t="shared" si="39"/>
        <v>morning to noon</v>
      </c>
      <c r="F1265" s="7">
        <v>11</v>
      </c>
      <c r="G1265" s="7">
        <f>VLOOKUP(Table2[[#This Row],[product_id]],Table3[#All],2,FALSE)</f>
        <v>64</v>
      </c>
      <c r="H1265" s="7" t="b">
        <f>IF(Table2[[#This Row],[cost]]&gt;Table2[[#This Row],[revenue]],TRUE,FALSE)</f>
        <v>1</v>
      </c>
      <c r="I1265" t="str">
        <f>VLOOKUP(Table2[[#This Row],[product_id]],Table3[#All],3,FALSE)</f>
        <v>SmartWool</v>
      </c>
      <c r="J1265" t="str">
        <f>VLOOKUP(Table2[[#This Row],[product_id]],Table3[#All],5,FALSE)</f>
        <v>Chicago IL</v>
      </c>
    </row>
    <row r="1266" spans="1:10" x14ac:dyDescent="0.2">
      <c r="A1266" t="s">
        <v>357</v>
      </c>
      <c r="B1266" s="1">
        <v>44995</v>
      </c>
      <c r="C1266" t="str">
        <f t="shared" si="38"/>
        <v>Friday</v>
      </c>
      <c r="D1266" s="2">
        <v>0.52152777777777781</v>
      </c>
      <c r="E1266" t="str">
        <f t="shared" si="39"/>
        <v>afternoon to evening</v>
      </c>
      <c r="F1266" s="7">
        <v>11</v>
      </c>
      <c r="G1266" s="7">
        <f>VLOOKUP(Table2[[#This Row],[product_id]],Table3[#All],2,FALSE)</f>
        <v>64</v>
      </c>
      <c r="H1266" s="7" t="b">
        <f>IF(Table2[[#This Row],[cost]]&gt;Table2[[#This Row],[revenue]],TRUE,FALSE)</f>
        <v>1</v>
      </c>
      <c r="I1266" t="str">
        <f>VLOOKUP(Table2[[#This Row],[product_id]],Table3[#All],3,FALSE)</f>
        <v>SmartWool</v>
      </c>
      <c r="J1266" t="str">
        <f>VLOOKUP(Table2[[#This Row],[product_id]],Table3[#All],5,FALSE)</f>
        <v>Chicago IL</v>
      </c>
    </row>
    <row r="1267" spans="1:10" x14ac:dyDescent="0.2">
      <c r="A1267" t="s">
        <v>357</v>
      </c>
      <c r="B1267" s="1">
        <v>44159</v>
      </c>
      <c r="C1267" t="str">
        <f t="shared" si="38"/>
        <v>Tuesday</v>
      </c>
      <c r="D1267" s="2">
        <v>0.54999999999999993</v>
      </c>
      <c r="E1267" t="str">
        <f t="shared" si="39"/>
        <v>midnight to dawn</v>
      </c>
      <c r="F1267" s="7">
        <v>11</v>
      </c>
      <c r="G1267" s="7">
        <f>VLOOKUP(Table2[[#This Row],[product_id]],Table3[#All],2,FALSE)</f>
        <v>64</v>
      </c>
      <c r="H1267" s="7" t="b">
        <f>IF(Table2[[#This Row],[cost]]&gt;Table2[[#This Row],[revenue]],TRUE,FALSE)</f>
        <v>1</v>
      </c>
      <c r="I1267" t="str">
        <f>VLOOKUP(Table2[[#This Row],[product_id]],Table3[#All],3,FALSE)</f>
        <v>SmartWool</v>
      </c>
      <c r="J1267" t="str">
        <f>VLOOKUP(Table2[[#This Row],[product_id]],Table3[#All],5,FALSE)</f>
        <v>Chicago IL</v>
      </c>
    </row>
    <row r="1268" spans="1:10" x14ac:dyDescent="0.2">
      <c r="A1268" t="s">
        <v>358</v>
      </c>
      <c r="B1268" s="1">
        <v>43725</v>
      </c>
      <c r="C1268" t="str">
        <f t="shared" si="38"/>
        <v>Tuesday</v>
      </c>
      <c r="D1268" s="2">
        <v>6.458333333333334E-2</v>
      </c>
      <c r="E1268" t="str">
        <f t="shared" si="39"/>
        <v>midnight to dawn</v>
      </c>
      <c r="F1268" s="7">
        <v>10</v>
      </c>
      <c r="G1268" s="7">
        <f>VLOOKUP(Table2[[#This Row],[product_id]],Table3[#All],2,FALSE)</f>
        <v>54</v>
      </c>
      <c r="H1268" s="7" t="b">
        <f>IF(Table2[[#This Row],[cost]]&gt;Table2[[#This Row],[revenue]],TRUE,FALSE)</f>
        <v>1</v>
      </c>
      <c r="I1268" t="str">
        <f>VLOOKUP(Table2[[#This Row],[product_id]],Table3[#All],3,FALSE)</f>
        <v>Allegra K</v>
      </c>
      <c r="J1268" t="str">
        <f>VLOOKUP(Table2[[#This Row],[product_id]],Table3[#All],5,FALSE)</f>
        <v>Charleston SC</v>
      </c>
    </row>
    <row r="1269" spans="1:10" x14ac:dyDescent="0.2">
      <c r="A1269" t="s">
        <v>358</v>
      </c>
      <c r="B1269" s="1">
        <v>44589</v>
      </c>
      <c r="C1269" t="str">
        <f t="shared" si="38"/>
        <v>Friday</v>
      </c>
      <c r="D1269" s="2">
        <v>0.1076388888888889</v>
      </c>
      <c r="E1269" t="str">
        <f t="shared" si="39"/>
        <v>morning to noon</v>
      </c>
      <c r="F1269" s="7">
        <v>10</v>
      </c>
      <c r="G1269" s="7">
        <f>VLOOKUP(Table2[[#This Row],[product_id]],Table3[#All],2,FALSE)</f>
        <v>54</v>
      </c>
      <c r="H1269" s="7" t="b">
        <f>IF(Table2[[#This Row],[cost]]&gt;Table2[[#This Row],[revenue]],TRUE,FALSE)</f>
        <v>1</v>
      </c>
      <c r="I1269" t="str">
        <f>VLOOKUP(Table2[[#This Row],[product_id]],Table3[#All],3,FALSE)</f>
        <v>Allegra K</v>
      </c>
      <c r="J1269" t="str">
        <f>VLOOKUP(Table2[[#This Row],[product_id]],Table3[#All],5,FALSE)</f>
        <v>Charleston SC</v>
      </c>
    </row>
    <row r="1270" spans="1:10" x14ac:dyDescent="0.2">
      <c r="A1270" t="s">
        <v>358</v>
      </c>
      <c r="B1270" s="1">
        <v>44970</v>
      </c>
      <c r="C1270" t="str">
        <f t="shared" si="38"/>
        <v>Monday</v>
      </c>
      <c r="D1270" s="2">
        <v>0.35347222222222219</v>
      </c>
      <c r="E1270" t="str">
        <f t="shared" si="39"/>
        <v>afternoon to evening</v>
      </c>
      <c r="F1270" s="7">
        <v>10</v>
      </c>
      <c r="G1270" s="7">
        <f>VLOOKUP(Table2[[#This Row],[product_id]],Table3[#All],2,FALSE)</f>
        <v>54</v>
      </c>
      <c r="H1270" s="7" t="b">
        <f>IF(Table2[[#This Row],[cost]]&gt;Table2[[#This Row],[revenue]],TRUE,FALSE)</f>
        <v>1</v>
      </c>
      <c r="I1270" t="str">
        <f>VLOOKUP(Table2[[#This Row],[product_id]],Table3[#All],3,FALSE)</f>
        <v>Allegra K</v>
      </c>
      <c r="J1270" t="str">
        <f>VLOOKUP(Table2[[#This Row],[product_id]],Table3[#All],5,FALSE)</f>
        <v>Charleston SC</v>
      </c>
    </row>
    <row r="1271" spans="1:10" x14ac:dyDescent="0.2">
      <c r="A1271" t="s">
        <v>358</v>
      </c>
      <c r="B1271" s="1">
        <v>44867</v>
      </c>
      <c r="C1271" t="str">
        <f t="shared" si="38"/>
        <v>Wednesday</v>
      </c>
      <c r="D1271" s="2">
        <v>0.66805555555555562</v>
      </c>
      <c r="E1271" t="str">
        <f t="shared" si="39"/>
        <v>morning to noon</v>
      </c>
      <c r="F1271" s="7">
        <v>10</v>
      </c>
      <c r="G1271" s="7">
        <f>VLOOKUP(Table2[[#This Row],[product_id]],Table3[#All],2,FALSE)</f>
        <v>54</v>
      </c>
      <c r="H1271" s="7" t="b">
        <f>IF(Table2[[#This Row],[cost]]&gt;Table2[[#This Row],[revenue]],TRUE,FALSE)</f>
        <v>1</v>
      </c>
      <c r="I1271" t="str">
        <f>VLOOKUP(Table2[[#This Row],[product_id]],Table3[#All],3,FALSE)</f>
        <v>Allegra K</v>
      </c>
      <c r="J1271" t="str">
        <f>VLOOKUP(Table2[[#This Row],[product_id]],Table3[#All],5,FALSE)</f>
        <v>Charleston SC</v>
      </c>
    </row>
    <row r="1272" spans="1:10" x14ac:dyDescent="0.2">
      <c r="A1272" t="s">
        <v>358</v>
      </c>
      <c r="B1272" s="1">
        <v>44938</v>
      </c>
      <c r="C1272" t="str">
        <f t="shared" si="38"/>
        <v>Thursday</v>
      </c>
      <c r="D1272" s="2">
        <v>0.45902777777777781</v>
      </c>
      <c r="E1272" t="str">
        <f t="shared" si="39"/>
        <v>afternoon to evening</v>
      </c>
      <c r="F1272" s="7">
        <v>10</v>
      </c>
      <c r="G1272" s="7">
        <f>VLOOKUP(Table2[[#This Row],[product_id]],Table3[#All],2,FALSE)</f>
        <v>54</v>
      </c>
      <c r="H1272" s="7" t="b">
        <f>IF(Table2[[#This Row],[cost]]&gt;Table2[[#This Row],[revenue]],TRUE,FALSE)</f>
        <v>1</v>
      </c>
      <c r="I1272" t="str">
        <f>VLOOKUP(Table2[[#This Row],[product_id]],Table3[#All],3,FALSE)</f>
        <v>Allegra K</v>
      </c>
      <c r="J1272" t="str">
        <f>VLOOKUP(Table2[[#This Row],[product_id]],Table3[#All],5,FALSE)</f>
        <v>Charleston SC</v>
      </c>
    </row>
    <row r="1273" spans="1:10" x14ac:dyDescent="0.2">
      <c r="A1273" t="s">
        <v>358</v>
      </c>
      <c r="B1273" s="1">
        <v>45011</v>
      </c>
      <c r="C1273" t="str">
        <f t="shared" si="38"/>
        <v>Sunday</v>
      </c>
      <c r="D1273" s="2">
        <v>0.73611111111111116</v>
      </c>
      <c r="E1273" t="str">
        <f t="shared" si="39"/>
        <v>morning to noon</v>
      </c>
      <c r="F1273" s="7">
        <v>10</v>
      </c>
      <c r="G1273" s="7">
        <f>VLOOKUP(Table2[[#This Row],[product_id]],Table3[#All],2,FALSE)</f>
        <v>54</v>
      </c>
      <c r="H1273" s="7" t="b">
        <f>IF(Table2[[#This Row],[cost]]&gt;Table2[[#This Row],[revenue]],TRUE,FALSE)</f>
        <v>1</v>
      </c>
      <c r="I1273" t="str">
        <f>VLOOKUP(Table2[[#This Row],[product_id]],Table3[#All],3,FALSE)</f>
        <v>Allegra K</v>
      </c>
      <c r="J1273" t="str">
        <f>VLOOKUP(Table2[[#This Row],[product_id]],Table3[#All],5,FALSE)</f>
        <v>Charleston SC</v>
      </c>
    </row>
    <row r="1274" spans="1:10" x14ac:dyDescent="0.2">
      <c r="A1274" t="s">
        <v>358</v>
      </c>
      <c r="B1274" s="1">
        <v>45071</v>
      </c>
      <c r="C1274" t="str">
        <f t="shared" si="38"/>
        <v>Thursday</v>
      </c>
      <c r="D1274" s="2">
        <v>0.41180555555555554</v>
      </c>
      <c r="E1274" t="str">
        <f t="shared" si="39"/>
        <v>afternoon to evening</v>
      </c>
      <c r="F1274" s="7">
        <v>10</v>
      </c>
      <c r="G1274" s="7">
        <f>VLOOKUP(Table2[[#This Row],[product_id]],Table3[#All],2,FALSE)</f>
        <v>54</v>
      </c>
      <c r="H1274" s="7" t="b">
        <f>IF(Table2[[#This Row],[cost]]&gt;Table2[[#This Row],[revenue]],TRUE,FALSE)</f>
        <v>1</v>
      </c>
      <c r="I1274" t="str">
        <f>VLOOKUP(Table2[[#This Row],[product_id]],Table3[#All],3,FALSE)</f>
        <v>Allegra K</v>
      </c>
      <c r="J1274" t="str">
        <f>VLOOKUP(Table2[[#This Row],[product_id]],Table3[#All],5,FALSE)</f>
        <v>Charleston SC</v>
      </c>
    </row>
    <row r="1275" spans="1:10" x14ac:dyDescent="0.2">
      <c r="A1275" t="s">
        <v>359</v>
      </c>
      <c r="B1275" s="1">
        <v>45103</v>
      </c>
      <c r="C1275" t="str">
        <f t="shared" si="38"/>
        <v>Monday</v>
      </c>
      <c r="D1275" s="2">
        <v>0.56180555555555556</v>
      </c>
      <c r="E1275" t="str">
        <f t="shared" si="39"/>
        <v>morning to noon</v>
      </c>
      <c r="F1275" s="7">
        <v>29</v>
      </c>
      <c r="G1275" s="7">
        <f>VLOOKUP(Table2[[#This Row],[product_id]],Table3[#All],2,FALSE)</f>
        <v>16</v>
      </c>
      <c r="H1275" s="7" t="b">
        <f>IF(Table2[[#This Row],[cost]]&gt;Table2[[#This Row],[revenue]],TRUE,FALSE)</f>
        <v>0</v>
      </c>
      <c r="I1275" t="str">
        <f>VLOOKUP(Table2[[#This Row],[product_id]],Table3[#All],3,FALSE)</f>
        <v>eVogues Apparel</v>
      </c>
      <c r="J1275" t="str">
        <f>VLOOKUP(Table2[[#This Row],[product_id]],Table3[#All],5,FALSE)</f>
        <v>New Orleans LA</v>
      </c>
    </row>
    <row r="1276" spans="1:10" x14ac:dyDescent="0.2">
      <c r="A1276" t="s">
        <v>359</v>
      </c>
      <c r="B1276" s="1">
        <v>45071</v>
      </c>
      <c r="C1276" t="str">
        <f t="shared" si="38"/>
        <v>Thursday</v>
      </c>
      <c r="D1276" s="2">
        <v>0.34791666666666665</v>
      </c>
      <c r="E1276" t="str">
        <f t="shared" si="39"/>
        <v>midnight to dawn</v>
      </c>
      <c r="F1276" s="7">
        <v>29</v>
      </c>
      <c r="G1276" s="7">
        <f>VLOOKUP(Table2[[#This Row],[product_id]],Table3[#All],2,FALSE)</f>
        <v>16</v>
      </c>
      <c r="H1276" s="7" t="b">
        <f>IF(Table2[[#This Row],[cost]]&gt;Table2[[#This Row],[revenue]],TRUE,FALSE)</f>
        <v>0</v>
      </c>
      <c r="I1276" t="str">
        <f>VLOOKUP(Table2[[#This Row],[product_id]],Table3[#All],3,FALSE)</f>
        <v>eVogues Apparel</v>
      </c>
      <c r="J1276" t="str">
        <f>VLOOKUP(Table2[[#This Row],[product_id]],Table3[#All],5,FALSE)</f>
        <v>New Orleans LA</v>
      </c>
    </row>
    <row r="1277" spans="1:10" x14ac:dyDescent="0.2">
      <c r="A1277" t="s">
        <v>359</v>
      </c>
      <c r="B1277" s="1">
        <v>45062</v>
      </c>
      <c r="C1277" t="str">
        <f t="shared" si="38"/>
        <v>Tuesday</v>
      </c>
      <c r="D1277" s="2">
        <v>6.6666666666666666E-2</v>
      </c>
      <c r="E1277" t="str">
        <f t="shared" si="39"/>
        <v>morning to noon</v>
      </c>
      <c r="F1277" s="7">
        <v>29</v>
      </c>
      <c r="G1277" s="7">
        <f>VLOOKUP(Table2[[#This Row],[product_id]],Table3[#All],2,FALSE)</f>
        <v>16</v>
      </c>
      <c r="H1277" s="7" t="b">
        <f>IF(Table2[[#This Row],[cost]]&gt;Table2[[#This Row],[revenue]],TRUE,FALSE)</f>
        <v>0</v>
      </c>
      <c r="I1277" t="str">
        <f>VLOOKUP(Table2[[#This Row],[product_id]],Table3[#All],3,FALSE)</f>
        <v>eVogues Apparel</v>
      </c>
      <c r="J1277" t="str">
        <f>VLOOKUP(Table2[[#This Row],[product_id]],Table3[#All],5,FALSE)</f>
        <v>New Orleans LA</v>
      </c>
    </row>
    <row r="1278" spans="1:10" x14ac:dyDescent="0.2">
      <c r="A1278" t="s">
        <v>359</v>
      </c>
      <c r="B1278" s="1">
        <v>45060</v>
      </c>
      <c r="C1278" t="str">
        <f t="shared" si="38"/>
        <v>Sunday</v>
      </c>
      <c r="D1278" s="2">
        <v>0.35347222222222219</v>
      </c>
      <c r="E1278" t="str">
        <f t="shared" si="39"/>
        <v>afternoon to evening</v>
      </c>
      <c r="F1278" s="7">
        <v>29</v>
      </c>
      <c r="G1278" s="7">
        <f>VLOOKUP(Table2[[#This Row],[product_id]],Table3[#All],2,FALSE)</f>
        <v>16</v>
      </c>
      <c r="H1278" s="7" t="b">
        <f>IF(Table2[[#This Row],[cost]]&gt;Table2[[#This Row],[revenue]],TRUE,FALSE)</f>
        <v>0</v>
      </c>
      <c r="I1278" t="str">
        <f>VLOOKUP(Table2[[#This Row],[product_id]],Table3[#All],3,FALSE)</f>
        <v>eVogues Apparel</v>
      </c>
      <c r="J1278" t="str">
        <f>VLOOKUP(Table2[[#This Row],[product_id]],Table3[#All],5,FALSE)</f>
        <v>New Orleans LA</v>
      </c>
    </row>
    <row r="1279" spans="1:10" x14ac:dyDescent="0.2">
      <c r="A1279" t="s">
        <v>359</v>
      </c>
      <c r="B1279" s="1">
        <v>44822</v>
      </c>
      <c r="C1279" t="str">
        <f t="shared" si="38"/>
        <v>Sunday</v>
      </c>
      <c r="D1279" s="2">
        <v>0.65625</v>
      </c>
      <c r="E1279" t="str">
        <f t="shared" si="39"/>
        <v>morning to noon</v>
      </c>
      <c r="F1279" s="7">
        <v>29</v>
      </c>
      <c r="G1279" s="7">
        <f>VLOOKUP(Table2[[#This Row],[product_id]],Table3[#All],2,FALSE)</f>
        <v>16</v>
      </c>
      <c r="H1279" s="7" t="b">
        <f>IF(Table2[[#This Row],[cost]]&gt;Table2[[#This Row],[revenue]],TRUE,FALSE)</f>
        <v>0</v>
      </c>
      <c r="I1279" t="str">
        <f>VLOOKUP(Table2[[#This Row],[product_id]],Table3[#All],3,FALSE)</f>
        <v>eVogues Apparel</v>
      </c>
      <c r="J1279" t="str">
        <f>VLOOKUP(Table2[[#This Row],[product_id]],Table3[#All],5,FALSE)</f>
        <v>New Orleans LA</v>
      </c>
    </row>
    <row r="1280" spans="1:10" x14ac:dyDescent="0.2">
      <c r="A1280" t="s">
        <v>359</v>
      </c>
      <c r="B1280" s="1">
        <v>44514</v>
      </c>
      <c r="C1280" t="str">
        <f t="shared" si="38"/>
        <v>Sunday</v>
      </c>
      <c r="D1280" s="2">
        <v>0.33611111111111108</v>
      </c>
      <c r="E1280" t="str">
        <f t="shared" si="39"/>
        <v>midnight to dawn</v>
      </c>
      <c r="F1280" s="7">
        <v>29</v>
      </c>
      <c r="G1280" s="7">
        <f>VLOOKUP(Table2[[#This Row],[product_id]],Table3[#All],2,FALSE)</f>
        <v>16</v>
      </c>
      <c r="H1280" s="7" t="b">
        <f>IF(Table2[[#This Row],[cost]]&gt;Table2[[#This Row],[revenue]],TRUE,FALSE)</f>
        <v>0</v>
      </c>
      <c r="I1280" t="str">
        <f>VLOOKUP(Table2[[#This Row],[product_id]],Table3[#All],3,FALSE)</f>
        <v>eVogues Apparel</v>
      </c>
      <c r="J1280" t="str">
        <f>VLOOKUP(Table2[[#This Row],[product_id]],Table3[#All],5,FALSE)</f>
        <v>New Orleans LA</v>
      </c>
    </row>
    <row r="1281" spans="1:10" x14ac:dyDescent="0.2">
      <c r="A1281" t="s">
        <v>359</v>
      </c>
      <c r="B1281" s="1">
        <v>44937</v>
      </c>
      <c r="C1281" t="str">
        <f t="shared" si="38"/>
        <v>Wednesday</v>
      </c>
      <c r="D1281" s="2">
        <v>0.16805555555555554</v>
      </c>
      <c r="E1281" t="str">
        <f t="shared" si="39"/>
        <v>morning to noon</v>
      </c>
      <c r="F1281" s="7">
        <v>29</v>
      </c>
      <c r="G1281" s="7">
        <f>VLOOKUP(Table2[[#This Row],[product_id]],Table3[#All],2,FALSE)</f>
        <v>16</v>
      </c>
      <c r="H1281" s="7" t="b">
        <f>IF(Table2[[#This Row],[cost]]&gt;Table2[[#This Row],[revenue]],TRUE,FALSE)</f>
        <v>0</v>
      </c>
      <c r="I1281" t="str">
        <f>VLOOKUP(Table2[[#This Row],[product_id]],Table3[#All],3,FALSE)</f>
        <v>eVogues Apparel</v>
      </c>
      <c r="J1281" t="str">
        <f>VLOOKUP(Table2[[#This Row],[product_id]],Table3[#All],5,FALSE)</f>
        <v>New Orleans LA</v>
      </c>
    </row>
    <row r="1282" spans="1:10" x14ac:dyDescent="0.2">
      <c r="A1282" t="s">
        <v>360</v>
      </c>
      <c r="B1282" s="1">
        <v>45109</v>
      </c>
      <c r="C1282" t="str">
        <f t="shared" si="38"/>
        <v>Sunday</v>
      </c>
      <c r="D1282" s="2">
        <v>0.3444444444444445</v>
      </c>
      <c r="E1282" t="str">
        <f t="shared" si="39"/>
        <v>midnight to dawn</v>
      </c>
      <c r="F1282" s="7">
        <v>25</v>
      </c>
      <c r="G1282" s="7">
        <f>VLOOKUP(Table2[[#This Row],[product_id]],Table3[#All],2,FALSE)</f>
        <v>15</v>
      </c>
      <c r="H1282" s="7" t="b">
        <f>IF(Table2[[#This Row],[cost]]&gt;Table2[[#This Row],[revenue]],TRUE,FALSE)</f>
        <v>0</v>
      </c>
      <c r="I1282" t="str">
        <f>VLOOKUP(Table2[[#This Row],[product_id]],Table3[#All],3,FALSE)</f>
        <v>Hanes</v>
      </c>
      <c r="J1282" t="str">
        <f>VLOOKUP(Table2[[#This Row],[product_id]],Table3[#All],5,FALSE)</f>
        <v>Houston TX</v>
      </c>
    </row>
    <row r="1283" spans="1:10" x14ac:dyDescent="0.2">
      <c r="A1283" t="s">
        <v>360</v>
      </c>
      <c r="B1283" s="1">
        <v>45109</v>
      </c>
      <c r="C1283" t="str">
        <f t="shared" ref="C1283:C1346" si="40">_xlfn.IFS(WEEKDAY(B1283,2)=1,"Monday",WEEKDAY(B1283,2)=2,"Tuesday",WEEKDAY(B1283,2)=3,"Wednesday",WEEKDAY(B1283,2)=4,"Thursday",WEEKDAY(B1283,2)=5,"Friday",WEEKDAY(B1283,2)=6,"Saturday",WEEKDAY(B1283,2)=7,"Sunday")</f>
        <v>Sunday</v>
      </c>
      <c r="D1283" s="2">
        <v>2.2222222222222223E-2</v>
      </c>
      <c r="E1283" t="str">
        <f t="shared" ref="E1283:E1346" si="41">_xlfn.IFS(AND(D1284&gt;=VALUE("00:00"),D1284&lt;VALUE("6:00")),"midnight to dawn",AND(D1284&gt;=VALUE("6:00"),D1284&lt;VALUE("13:00")),"morning to noon",AND(D1284&gt;=VALUE("13:00"),D1284&lt;VALUE("20:00")),"afternoon to evening",AND(D1284&gt;=VALUE("20:00"),D1284&lt;VALUE("24:00")),"night to midnight")</f>
        <v>night to midnight</v>
      </c>
      <c r="F1283" s="7">
        <v>25</v>
      </c>
      <c r="G1283" s="7">
        <f>VLOOKUP(Table2[[#This Row],[product_id]],Table3[#All],2,FALSE)</f>
        <v>15</v>
      </c>
      <c r="H1283" s="7" t="b">
        <f>IF(Table2[[#This Row],[cost]]&gt;Table2[[#This Row],[revenue]],TRUE,FALSE)</f>
        <v>0</v>
      </c>
      <c r="I1283" t="str">
        <f>VLOOKUP(Table2[[#This Row],[product_id]],Table3[#All],3,FALSE)</f>
        <v>Hanes</v>
      </c>
      <c r="J1283" t="str">
        <f>VLOOKUP(Table2[[#This Row],[product_id]],Table3[#All],5,FALSE)</f>
        <v>Houston TX</v>
      </c>
    </row>
    <row r="1284" spans="1:10" x14ac:dyDescent="0.2">
      <c r="A1284" t="s">
        <v>360</v>
      </c>
      <c r="B1284" s="1">
        <v>44666</v>
      </c>
      <c r="C1284" t="str">
        <f t="shared" si="40"/>
        <v>Friday</v>
      </c>
      <c r="D1284" s="2">
        <v>0.93680555555555556</v>
      </c>
      <c r="E1284" t="str">
        <f t="shared" si="41"/>
        <v>midnight to dawn</v>
      </c>
      <c r="F1284" s="7">
        <v>25</v>
      </c>
      <c r="G1284" s="7">
        <f>VLOOKUP(Table2[[#This Row],[product_id]],Table3[#All],2,FALSE)</f>
        <v>15</v>
      </c>
      <c r="H1284" s="7" t="b">
        <f>IF(Table2[[#This Row],[cost]]&gt;Table2[[#This Row],[revenue]],TRUE,FALSE)</f>
        <v>0</v>
      </c>
      <c r="I1284" t="str">
        <f>VLOOKUP(Table2[[#This Row],[product_id]],Table3[#All],3,FALSE)</f>
        <v>Hanes</v>
      </c>
      <c r="J1284" t="str">
        <f>VLOOKUP(Table2[[#This Row],[product_id]],Table3[#All],5,FALSE)</f>
        <v>Houston TX</v>
      </c>
    </row>
    <row r="1285" spans="1:10" x14ac:dyDescent="0.2">
      <c r="A1285" t="s">
        <v>360</v>
      </c>
      <c r="B1285" s="1">
        <v>44372</v>
      </c>
      <c r="C1285" t="str">
        <f t="shared" si="40"/>
        <v>Friday</v>
      </c>
      <c r="D1285" s="2">
        <v>0.18333333333333335</v>
      </c>
      <c r="E1285" t="str">
        <f t="shared" si="41"/>
        <v>morning to noon</v>
      </c>
      <c r="F1285" s="7">
        <v>25</v>
      </c>
      <c r="G1285" s="7">
        <f>VLOOKUP(Table2[[#This Row],[product_id]],Table3[#All],2,FALSE)</f>
        <v>15</v>
      </c>
      <c r="H1285" s="7" t="b">
        <f>IF(Table2[[#This Row],[cost]]&gt;Table2[[#This Row],[revenue]],TRUE,FALSE)</f>
        <v>0</v>
      </c>
      <c r="I1285" t="str">
        <f>VLOOKUP(Table2[[#This Row],[product_id]],Table3[#All],3,FALSE)</f>
        <v>Hanes</v>
      </c>
      <c r="J1285" t="str">
        <f>VLOOKUP(Table2[[#This Row],[product_id]],Table3[#All],5,FALSE)</f>
        <v>Houston TX</v>
      </c>
    </row>
    <row r="1286" spans="1:10" x14ac:dyDescent="0.2">
      <c r="A1286" t="s">
        <v>360</v>
      </c>
      <c r="B1286" s="1">
        <v>44445</v>
      </c>
      <c r="C1286" t="str">
        <f t="shared" si="40"/>
        <v>Monday</v>
      </c>
      <c r="D1286" s="2">
        <v>0.39652777777777781</v>
      </c>
      <c r="E1286" t="str">
        <f t="shared" si="41"/>
        <v>morning to noon</v>
      </c>
      <c r="F1286" s="7">
        <v>25</v>
      </c>
      <c r="G1286" s="7">
        <f>VLOOKUP(Table2[[#This Row],[product_id]],Table3[#All],2,FALSE)</f>
        <v>15</v>
      </c>
      <c r="H1286" s="7" t="b">
        <f>IF(Table2[[#This Row],[cost]]&gt;Table2[[#This Row],[revenue]],TRUE,FALSE)</f>
        <v>0</v>
      </c>
      <c r="I1286" t="str">
        <f>VLOOKUP(Table2[[#This Row],[product_id]],Table3[#All],3,FALSE)</f>
        <v>Hanes</v>
      </c>
      <c r="J1286" t="str">
        <f>VLOOKUP(Table2[[#This Row],[product_id]],Table3[#All],5,FALSE)</f>
        <v>Houston TX</v>
      </c>
    </row>
    <row r="1287" spans="1:10" x14ac:dyDescent="0.2">
      <c r="A1287" t="s">
        <v>360</v>
      </c>
      <c r="B1287" s="1">
        <v>44978</v>
      </c>
      <c r="C1287" t="str">
        <f t="shared" si="40"/>
        <v>Tuesday</v>
      </c>
      <c r="D1287" s="2">
        <v>0.33402777777777781</v>
      </c>
      <c r="E1287" t="str">
        <f t="shared" si="41"/>
        <v>afternoon to evening</v>
      </c>
      <c r="F1287" s="7">
        <v>25</v>
      </c>
      <c r="G1287" s="7">
        <f>VLOOKUP(Table2[[#This Row],[product_id]],Table3[#All],2,FALSE)</f>
        <v>15</v>
      </c>
      <c r="H1287" s="7" t="b">
        <f>IF(Table2[[#This Row],[cost]]&gt;Table2[[#This Row],[revenue]],TRUE,FALSE)</f>
        <v>0</v>
      </c>
      <c r="I1287" t="str">
        <f>VLOOKUP(Table2[[#This Row],[product_id]],Table3[#All],3,FALSE)</f>
        <v>Hanes</v>
      </c>
      <c r="J1287" t="str">
        <f>VLOOKUP(Table2[[#This Row],[product_id]],Table3[#All],5,FALSE)</f>
        <v>Houston TX</v>
      </c>
    </row>
    <row r="1288" spans="1:10" x14ac:dyDescent="0.2">
      <c r="A1288" t="s">
        <v>360</v>
      </c>
      <c r="B1288" s="1">
        <v>45081</v>
      </c>
      <c r="C1288" t="str">
        <f t="shared" si="40"/>
        <v>Sunday</v>
      </c>
      <c r="D1288" s="2">
        <v>0.71180555555555547</v>
      </c>
      <c r="E1288" t="str">
        <f t="shared" si="41"/>
        <v>morning to noon</v>
      </c>
      <c r="F1288" s="7">
        <v>25</v>
      </c>
      <c r="G1288" s="7">
        <f>VLOOKUP(Table2[[#This Row],[product_id]],Table3[#All],2,FALSE)</f>
        <v>15</v>
      </c>
      <c r="H1288" s="7" t="b">
        <f>IF(Table2[[#This Row],[cost]]&gt;Table2[[#This Row],[revenue]],TRUE,FALSE)</f>
        <v>0</v>
      </c>
      <c r="I1288" t="str">
        <f>VLOOKUP(Table2[[#This Row],[product_id]],Table3[#All],3,FALSE)</f>
        <v>Hanes</v>
      </c>
      <c r="J1288" t="str">
        <f>VLOOKUP(Table2[[#This Row],[product_id]],Table3[#All],5,FALSE)</f>
        <v>Houston TX</v>
      </c>
    </row>
    <row r="1289" spans="1:10" x14ac:dyDescent="0.2">
      <c r="A1289" t="s">
        <v>361</v>
      </c>
      <c r="B1289" s="1">
        <v>44637</v>
      </c>
      <c r="C1289" t="str">
        <f t="shared" si="40"/>
        <v>Thursday</v>
      </c>
      <c r="D1289" s="2">
        <v>0.44791666666666669</v>
      </c>
      <c r="E1289" t="str">
        <f t="shared" si="41"/>
        <v>midnight to dawn</v>
      </c>
      <c r="F1289" s="7">
        <v>11</v>
      </c>
      <c r="G1289" s="7">
        <f>VLOOKUP(Table2[[#This Row],[product_id]],Table3[#All],2,FALSE)</f>
        <v>66</v>
      </c>
      <c r="H1289" s="7" t="b">
        <f>IF(Table2[[#This Row],[cost]]&gt;Table2[[#This Row],[revenue]],TRUE,FALSE)</f>
        <v>1</v>
      </c>
      <c r="I1289" t="str">
        <f>VLOOKUP(Table2[[#This Row],[product_id]],Table3[#All],3,FALSE)</f>
        <v>Allegra K</v>
      </c>
      <c r="J1289" t="str">
        <f>VLOOKUP(Table2[[#This Row],[product_id]],Table3[#All],5,FALSE)</f>
        <v>Charleston SC</v>
      </c>
    </row>
    <row r="1290" spans="1:10" x14ac:dyDescent="0.2">
      <c r="A1290" t="s">
        <v>361</v>
      </c>
      <c r="B1290" s="1">
        <v>44983</v>
      </c>
      <c r="C1290" t="str">
        <f t="shared" si="40"/>
        <v>Sunday</v>
      </c>
      <c r="D1290" s="2">
        <v>0.10833333333333334</v>
      </c>
      <c r="E1290" t="str">
        <f t="shared" si="41"/>
        <v>morning to noon</v>
      </c>
      <c r="F1290" s="7">
        <v>11</v>
      </c>
      <c r="G1290" s="7">
        <f>VLOOKUP(Table2[[#This Row],[product_id]],Table3[#All],2,FALSE)</f>
        <v>66</v>
      </c>
      <c r="H1290" s="7" t="b">
        <f>IF(Table2[[#This Row],[cost]]&gt;Table2[[#This Row],[revenue]],TRUE,FALSE)</f>
        <v>1</v>
      </c>
      <c r="I1290" t="str">
        <f>VLOOKUP(Table2[[#This Row],[product_id]],Table3[#All],3,FALSE)</f>
        <v>Allegra K</v>
      </c>
      <c r="J1290" t="str">
        <f>VLOOKUP(Table2[[#This Row],[product_id]],Table3[#All],5,FALSE)</f>
        <v>Charleston SC</v>
      </c>
    </row>
    <row r="1291" spans="1:10" x14ac:dyDescent="0.2">
      <c r="A1291" t="s">
        <v>361</v>
      </c>
      <c r="B1291" s="1">
        <v>44785</v>
      </c>
      <c r="C1291" t="str">
        <f t="shared" si="40"/>
        <v>Friday</v>
      </c>
      <c r="D1291" s="2">
        <v>0.33611111111111108</v>
      </c>
      <c r="E1291" t="str">
        <f t="shared" si="41"/>
        <v>morning to noon</v>
      </c>
      <c r="F1291" s="7">
        <v>11</v>
      </c>
      <c r="G1291" s="7">
        <f>VLOOKUP(Table2[[#This Row],[product_id]],Table3[#All],2,FALSE)</f>
        <v>66</v>
      </c>
      <c r="H1291" s="7" t="b">
        <f>IF(Table2[[#This Row],[cost]]&gt;Table2[[#This Row],[revenue]],TRUE,FALSE)</f>
        <v>1</v>
      </c>
      <c r="I1291" t="str">
        <f>VLOOKUP(Table2[[#This Row],[product_id]],Table3[#All],3,FALSE)</f>
        <v>Allegra K</v>
      </c>
      <c r="J1291" t="str">
        <f>VLOOKUP(Table2[[#This Row],[product_id]],Table3[#All],5,FALSE)</f>
        <v>Charleston SC</v>
      </c>
    </row>
    <row r="1292" spans="1:10" x14ac:dyDescent="0.2">
      <c r="A1292" t="s">
        <v>361</v>
      </c>
      <c r="B1292" s="1">
        <v>44351</v>
      </c>
      <c r="C1292" t="str">
        <f t="shared" si="40"/>
        <v>Friday</v>
      </c>
      <c r="D1292" s="2">
        <v>0.3520833333333333</v>
      </c>
      <c r="E1292" t="str">
        <f t="shared" si="41"/>
        <v>morning to noon</v>
      </c>
      <c r="F1292" s="7">
        <v>11</v>
      </c>
      <c r="G1292" s="7">
        <f>VLOOKUP(Table2[[#This Row],[product_id]],Table3[#All],2,FALSE)</f>
        <v>66</v>
      </c>
      <c r="H1292" s="7" t="b">
        <f>IF(Table2[[#This Row],[cost]]&gt;Table2[[#This Row],[revenue]],TRUE,FALSE)</f>
        <v>1</v>
      </c>
      <c r="I1292" t="str">
        <f>VLOOKUP(Table2[[#This Row],[product_id]],Table3[#All],3,FALSE)</f>
        <v>Allegra K</v>
      </c>
      <c r="J1292" t="str">
        <f>VLOOKUP(Table2[[#This Row],[product_id]],Table3[#All],5,FALSE)</f>
        <v>Charleston SC</v>
      </c>
    </row>
    <row r="1293" spans="1:10" x14ac:dyDescent="0.2">
      <c r="A1293" t="s">
        <v>362</v>
      </c>
      <c r="B1293" s="1">
        <v>44882</v>
      </c>
      <c r="C1293" t="str">
        <f t="shared" si="40"/>
        <v>Thursday</v>
      </c>
      <c r="D1293" s="2">
        <v>0.40347222222222223</v>
      </c>
      <c r="E1293" t="str">
        <f t="shared" si="41"/>
        <v>midnight to dawn</v>
      </c>
      <c r="F1293" s="7">
        <v>28</v>
      </c>
      <c r="G1293" s="7">
        <f>VLOOKUP(Table2[[#This Row],[product_id]],Table3[#All],2,FALSE)</f>
        <v>14</v>
      </c>
      <c r="H1293" s="7" t="b">
        <f>IF(Table2[[#This Row],[cost]]&gt;Table2[[#This Row],[revenue]],TRUE,FALSE)</f>
        <v>0</v>
      </c>
      <c r="I1293" t="str">
        <f>VLOOKUP(Table2[[#This Row],[product_id]],Table3[#All],3,FALSE)</f>
        <v>Patty</v>
      </c>
      <c r="J1293" t="str">
        <f>VLOOKUP(Table2[[#This Row],[product_id]],Table3[#All],5,FALSE)</f>
        <v>Memphis TN</v>
      </c>
    </row>
    <row r="1294" spans="1:10" x14ac:dyDescent="0.2">
      <c r="A1294" t="s">
        <v>362</v>
      </c>
      <c r="B1294" s="1">
        <v>44962</v>
      </c>
      <c r="C1294" t="str">
        <f t="shared" si="40"/>
        <v>Sunday</v>
      </c>
      <c r="D1294" s="2">
        <v>0.16388888888888889</v>
      </c>
      <c r="E1294" t="str">
        <f t="shared" si="41"/>
        <v>midnight to dawn</v>
      </c>
      <c r="F1294" s="7">
        <v>28</v>
      </c>
      <c r="G1294" s="7">
        <f>VLOOKUP(Table2[[#This Row],[product_id]],Table3[#All],2,FALSE)</f>
        <v>14</v>
      </c>
      <c r="H1294" s="7" t="b">
        <f>IF(Table2[[#This Row],[cost]]&gt;Table2[[#This Row],[revenue]],TRUE,FALSE)</f>
        <v>0</v>
      </c>
      <c r="I1294" t="str">
        <f>VLOOKUP(Table2[[#This Row],[product_id]],Table3[#All],3,FALSE)</f>
        <v>Patty</v>
      </c>
      <c r="J1294" t="str">
        <f>VLOOKUP(Table2[[#This Row],[product_id]],Table3[#All],5,FALSE)</f>
        <v>Memphis TN</v>
      </c>
    </row>
    <row r="1295" spans="1:10" x14ac:dyDescent="0.2">
      <c r="A1295" t="s">
        <v>362</v>
      </c>
      <c r="B1295" s="1">
        <v>44938</v>
      </c>
      <c r="C1295" t="str">
        <f t="shared" si="40"/>
        <v>Thursday</v>
      </c>
      <c r="D1295" s="2">
        <v>2.7777777777777776E-2</v>
      </c>
      <c r="E1295" t="str">
        <f t="shared" si="41"/>
        <v>midnight to dawn</v>
      </c>
      <c r="F1295" s="7">
        <v>28</v>
      </c>
      <c r="G1295" s="7">
        <f>VLOOKUP(Table2[[#This Row],[product_id]],Table3[#All],2,FALSE)</f>
        <v>14</v>
      </c>
      <c r="H1295" s="7" t="b">
        <f>IF(Table2[[#This Row],[cost]]&gt;Table2[[#This Row],[revenue]],TRUE,FALSE)</f>
        <v>0</v>
      </c>
      <c r="I1295" t="str">
        <f>VLOOKUP(Table2[[#This Row],[product_id]],Table3[#All],3,FALSE)</f>
        <v>Patty</v>
      </c>
      <c r="J1295" t="str">
        <f>VLOOKUP(Table2[[#This Row],[product_id]],Table3[#All],5,FALSE)</f>
        <v>Memphis TN</v>
      </c>
    </row>
    <row r="1296" spans="1:10" x14ac:dyDescent="0.2">
      <c r="A1296" t="s">
        <v>362</v>
      </c>
      <c r="B1296" s="1">
        <v>44366</v>
      </c>
      <c r="C1296" t="str">
        <f t="shared" si="40"/>
        <v>Saturday</v>
      </c>
      <c r="D1296" s="2">
        <v>4.027777777777778E-2</v>
      </c>
      <c r="E1296" t="str">
        <f t="shared" si="41"/>
        <v>morning to noon</v>
      </c>
      <c r="F1296" s="7">
        <v>28</v>
      </c>
      <c r="G1296" s="7">
        <f>VLOOKUP(Table2[[#This Row],[product_id]],Table3[#All],2,FALSE)</f>
        <v>14</v>
      </c>
      <c r="H1296" s="7" t="b">
        <f>IF(Table2[[#This Row],[cost]]&gt;Table2[[#This Row],[revenue]],TRUE,FALSE)</f>
        <v>0</v>
      </c>
      <c r="I1296" t="str">
        <f>VLOOKUP(Table2[[#This Row],[product_id]],Table3[#All],3,FALSE)</f>
        <v>Patty</v>
      </c>
      <c r="J1296" t="str">
        <f>VLOOKUP(Table2[[#This Row],[product_id]],Table3[#All],5,FALSE)</f>
        <v>Memphis TN</v>
      </c>
    </row>
    <row r="1297" spans="1:10" x14ac:dyDescent="0.2">
      <c r="A1297" t="s">
        <v>362</v>
      </c>
      <c r="B1297" s="1">
        <v>45023</v>
      </c>
      <c r="C1297" t="str">
        <f t="shared" si="40"/>
        <v>Friday</v>
      </c>
      <c r="D1297" s="2">
        <v>0.4201388888888889</v>
      </c>
      <c r="E1297" t="str">
        <f t="shared" si="41"/>
        <v>midnight to dawn</v>
      </c>
      <c r="F1297" s="7">
        <v>28</v>
      </c>
      <c r="G1297" s="7">
        <f>VLOOKUP(Table2[[#This Row],[product_id]],Table3[#All],2,FALSE)</f>
        <v>14</v>
      </c>
      <c r="H1297" s="7" t="b">
        <f>IF(Table2[[#This Row],[cost]]&gt;Table2[[#This Row],[revenue]],TRUE,FALSE)</f>
        <v>0</v>
      </c>
      <c r="I1297" t="str">
        <f>VLOOKUP(Table2[[#This Row],[product_id]],Table3[#All],3,FALSE)</f>
        <v>Patty</v>
      </c>
      <c r="J1297" t="str">
        <f>VLOOKUP(Table2[[#This Row],[product_id]],Table3[#All],5,FALSE)</f>
        <v>Memphis TN</v>
      </c>
    </row>
    <row r="1298" spans="1:10" x14ac:dyDescent="0.2">
      <c r="A1298" t="s">
        <v>362</v>
      </c>
      <c r="B1298" s="1">
        <v>44967</v>
      </c>
      <c r="C1298" t="str">
        <f t="shared" si="40"/>
        <v>Friday</v>
      </c>
      <c r="D1298" s="2">
        <v>0.14861111111111111</v>
      </c>
      <c r="E1298" t="str">
        <f t="shared" si="41"/>
        <v>midnight to dawn</v>
      </c>
      <c r="F1298" s="7">
        <v>28</v>
      </c>
      <c r="G1298" s="7">
        <f>VLOOKUP(Table2[[#This Row],[product_id]],Table3[#All],2,FALSE)</f>
        <v>14</v>
      </c>
      <c r="H1298" s="7" t="b">
        <f>IF(Table2[[#This Row],[cost]]&gt;Table2[[#This Row],[revenue]],TRUE,FALSE)</f>
        <v>0</v>
      </c>
      <c r="I1298" t="str">
        <f>VLOOKUP(Table2[[#This Row],[product_id]],Table3[#All],3,FALSE)</f>
        <v>Patty</v>
      </c>
      <c r="J1298" t="str">
        <f>VLOOKUP(Table2[[#This Row],[product_id]],Table3[#All],5,FALSE)</f>
        <v>Memphis TN</v>
      </c>
    </row>
    <row r="1299" spans="1:10" x14ac:dyDescent="0.2">
      <c r="A1299" t="s">
        <v>362</v>
      </c>
      <c r="B1299" s="1">
        <v>44453</v>
      </c>
      <c r="C1299" t="str">
        <f t="shared" si="40"/>
        <v>Tuesday</v>
      </c>
      <c r="D1299" s="2">
        <v>0.125</v>
      </c>
      <c r="E1299" t="str">
        <f t="shared" si="41"/>
        <v>afternoon to evening</v>
      </c>
      <c r="F1299" s="7">
        <v>28</v>
      </c>
      <c r="G1299" s="7">
        <f>VLOOKUP(Table2[[#This Row],[product_id]],Table3[#All],2,FALSE)</f>
        <v>14</v>
      </c>
      <c r="H1299" s="7" t="b">
        <f>IF(Table2[[#This Row],[cost]]&gt;Table2[[#This Row],[revenue]],TRUE,FALSE)</f>
        <v>0</v>
      </c>
      <c r="I1299" t="str">
        <f>VLOOKUP(Table2[[#This Row],[product_id]],Table3[#All],3,FALSE)</f>
        <v>Patty</v>
      </c>
      <c r="J1299" t="str">
        <f>VLOOKUP(Table2[[#This Row],[product_id]],Table3[#All],5,FALSE)</f>
        <v>Memphis TN</v>
      </c>
    </row>
    <row r="1300" spans="1:10" x14ac:dyDescent="0.2">
      <c r="A1300" t="s">
        <v>363</v>
      </c>
      <c r="B1300" s="1">
        <v>44761</v>
      </c>
      <c r="C1300" t="str">
        <f t="shared" si="40"/>
        <v>Tuesday</v>
      </c>
      <c r="D1300" s="2">
        <v>0.59444444444444444</v>
      </c>
      <c r="E1300" t="str">
        <f t="shared" si="41"/>
        <v>midnight to dawn</v>
      </c>
      <c r="F1300" s="7">
        <v>19</v>
      </c>
      <c r="G1300" s="7">
        <f>VLOOKUP(Table2[[#This Row],[product_id]],Table3[#All],2,FALSE)</f>
        <v>10</v>
      </c>
      <c r="H1300" s="7" t="b">
        <f>IF(Table2[[#This Row],[cost]]&gt;Table2[[#This Row],[revenue]],TRUE,FALSE)</f>
        <v>0</v>
      </c>
      <c r="I1300" t="str">
        <f>VLOOKUP(Table2[[#This Row],[product_id]],Table3[#All],3,FALSE)</f>
        <v>The Hunger Games</v>
      </c>
      <c r="J1300" t="str">
        <f>VLOOKUP(Table2[[#This Row],[product_id]],Table3[#All],5,FALSE)</f>
        <v>Philadelphia PA</v>
      </c>
    </row>
    <row r="1301" spans="1:10" x14ac:dyDescent="0.2">
      <c r="A1301" t="s">
        <v>363</v>
      </c>
      <c r="B1301" s="1">
        <v>45007</v>
      </c>
      <c r="C1301" t="str">
        <f t="shared" si="40"/>
        <v>Wednesday</v>
      </c>
      <c r="D1301" s="2">
        <v>0.24374999999999999</v>
      </c>
      <c r="E1301" t="str">
        <f t="shared" si="41"/>
        <v>morning to noon</v>
      </c>
      <c r="F1301" s="7">
        <v>19</v>
      </c>
      <c r="G1301" s="7">
        <f>VLOOKUP(Table2[[#This Row],[product_id]],Table3[#All],2,FALSE)</f>
        <v>10</v>
      </c>
      <c r="H1301" s="7" t="b">
        <f>IF(Table2[[#This Row],[cost]]&gt;Table2[[#This Row],[revenue]],TRUE,FALSE)</f>
        <v>0</v>
      </c>
      <c r="I1301" t="str">
        <f>VLOOKUP(Table2[[#This Row],[product_id]],Table3[#All],3,FALSE)</f>
        <v>The Hunger Games</v>
      </c>
      <c r="J1301" t="str">
        <f>VLOOKUP(Table2[[#This Row],[product_id]],Table3[#All],5,FALSE)</f>
        <v>Philadelphia PA</v>
      </c>
    </row>
    <row r="1302" spans="1:10" x14ac:dyDescent="0.2">
      <c r="A1302" t="s">
        <v>363</v>
      </c>
      <c r="B1302" s="1">
        <v>44534</v>
      </c>
      <c r="C1302" t="str">
        <f t="shared" si="40"/>
        <v>Saturday</v>
      </c>
      <c r="D1302" s="2">
        <v>0.37083333333333335</v>
      </c>
      <c r="E1302" t="str">
        <f t="shared" si="41"/>
        <v>midnight to dawn</v>
      </c>
      <c r="F1302" s="7">
        <v>19</v>
      </c>
      <c r="G1302" s="7">
        <f>VLOOKUP(Table2[[#This Row],[product_id]],Table3[#All],2,FALSE)</f>
        <v>10</v>
      </c>
      <c r="H1302" s="7" t="b">
        <f>IF(Table2[[#This Row],[cost]]&gt;Table2[[#This Row],[revenue]],TRUE,FALSE)</f>
        <v>0</v>
      </c>
      <c r="I1302" t="str">
        <f>VLOOKUP(Table2[[#This Row],[product_id]],Table3[#All],3,FALSE)</f>
        <v>The Hunger Games</v>
      </c>
      <c r="J1302" t="str">
        <f>VLOOKUP(Table2[[#This Row],[product_id]],Table3[#All],5,FALSE)</f>
        <v>Philadelphia PA</v>
      </c>
    </row>
    <row r="1303" spans="1:10" x14ac:dyDescent="0.2">
      <c r="A1303" t="s">
        <v>363</v>
      </c>
      <c r="B1303" s="1">
        <v>44244</v>
      </c>
      <c r="C1303" t="str">
        <f t="shared" si="40"/>
        <v>Wednesday</v>
      </c>
      <c r="D1303" s="2">
        <v>0.15069444444444444</v>
      </c>
      <c r="E1303" t="str">
        <f t="shared" si="41"/>
        <v>morning to noon</v>
      </c>
      <c r="F1303" s="7">
        <v>19</v>
      </c>
      <c r="G1303" s="7">
        <f>VLOOKUP(Table2[[#This Row],[product_id]],Table3[#All],2,FALSE)</f>
        <v>10</v>
      </c>
      <c r="H1303" s="7" t="b">
        <f>IF(Table2[[#This Row],[cost]]&gt;Table2[[#This Row],[revenue]],TRUE,FALSE)</f>
        <v>0</v>
      </c>
      <c r="I1303" t="str">
        <f>VLOOKUP(Table2[[#This Row],[product_id]],Table3[#All],3,FALSE)</f>
        <v>The Hunger Games</v>
      </c>
      <c r="J1303" t="str">
        <f>VLOOKUP(Table2[[#This Row],[product_id]],Table3[#All],5,FALSE)</f>
        <v>Philadelphia PA</v>
      </c>
    </row>
    <row r="1304" spans="1:10" x14ac:dyDescent="0.2">
      <c r="A1304" t="s">
        <v>363</v>
      </c>
      <c r="B1304" s="1">
        <v>44609</v>
      </c>
      <c r="C1304" t="str">
        <f t="shared" si="40"/>
        <v>Thursday</v>
      </c>
      <c r="D1304" s="2">
        <v>0.31597222222222221</v>
      </c>
      <c r="E1304" t="str">
        <f t="shared" si="41"/>
        <v>afternoon to evening</v>
      </c>
      <c r="F1304" s="7">
        <v>19</v>
      </c>
      <c r="G1304" s="7">
        <f>VLOOKUP(Table2[[#This Row],[product_id]],Table3[#All],2,FALSE)</f>
        <v>10</v>
      </c>
      <c r="H1304" s="7" t="b">
        <f>IF(Table2[[#This Row],[cost]]&gt;Table2[[#This Row],[revenue]],TRUE,FALSE)</f>
        <v>0</v>
      </c>
      <c r="I1304" t="str">
        <f>VLOOKUP(Table2[[#This Row],[product_id]],Table3[#All],3,FALSE)</f>
        <v>The Hunger Games</v>
      </c>
      <c r="J1304" t="str">
        <f>VLOOKUP(Table2[[#This Row],[product_id]],Table3[#All],5,FALSE)</f>
        <v>Philadelphia PA</v>
      </c>
    </row>
    <row r="1305" spans="1:10" x14ac:dyDescent="0.2">
      <c r="A1305" t="s">
        <v>363</v>
      </c>
      <c r="B1305" s="1">
        <v>44851</v>
      </c>
      <c r="C1305" t="str">
        <f t="shared" si="40"/>
        <v>Monday</v>
      </c>
      <c r="D1305" s="2">
        <v>0.65347222222222223</v>
      </c>
      <c r="E1305" t="str">
        <f t="shared" si="41"/>
        <v>morning to noon</v>
      </c>
      <c r="F1305" s="7">
        <v>19</v>
      </c>
      <c r="G1305" s="7">
        <f>VLOOKUP(Table2[[#This Row],[product_id]],Table3[#All],2,FALSE)</f>
        <v>10</v>
      </c>
      <c r="H1305" s="7" t="b">
        <f>IF(Table2[[#This Row],[cost]]&gt;Table2[[#This Row],[revenue]],TRUE,FALSE)</f>
        <v>0</v>
      </c>
      <c r="I1305" t="str">
        <f>VLOOKUP(Table2[[#This Row],[product_id]],Table3[#All],3,FALSE)</f>
        <v>The Hunger Games</v>
      </c>
      <c r="J1305" t="str">
        <f>VLOOKUP(Table2[[#This Row],[product_id]],Table3[#All],5,FALSE)</f>
        <v>Philadelphia PA</v>
      </c>
    </row>
    <row r="1306" spans="1:10" x14ac:dyDescent="0.2">
      <c r="A1306" t="s">
        <v>364</v>
      </c>
      <c r="B1306" s="1">
        <v>44043</v>
      </c>
      <c r="C1306" t="str">
        <f t="shared" si="40"/>
        <v>Friday</v>
      </c>
      <c r="D1306" s="2">
        <v>0.46597222222222223</v>
      </c>
      <c r="E1306" t="str">
        <f t="shared" si="41"/>
        <v>morning to noon</v>
      </c>
      <c r="F1306" s="7">
        <v>47</v>
      </c>
      <c r="G1306" s="7">
        <f>VLOOKUP(Table2[[#This Row],[product_id]],Table3[#All],2,FALSE)</f>
        <v>27</v>
      </c>
      <c r="H1306" s="7" t="b">
        <f>IF(Table2[[#This Row],[cost]]&gt;Table2[[#This Row],[revenue]],TRUE,FALSE)</f>
        <v>0</v>
      </c>
      <c r="I1306" t="str">
        <f>VLOOKUP(Table2[[#This Row],[product_id]],Table3[#All],3,FALSE)</f>
        <v>Carhartt</v>
      </c>
      <c r="J1306" t="str">
        <f>VLOOKUP(Table2[[#This Row],[product_id]],Table3[#All],5,FALSE)</f>
        <v>Houston TX</v>
      </c>
    </row>
    <row r="1307" spans="1:10" x14ac:dyDescent="0.2">
      <c r="A1307" t="s">
        <v>364</v>
      </c>
      <c r="B1307" s="1">
        <v>44769</v>
      </c>
      <c r="C1307" t="str">
        <f t="shared" si="40"/>
        <v>Wednesday</v>
      </c>
      <c r="D1307" s="2">
        <v>0.47638888888888892</v>
      </c>
      <c r="E1307" t="str">
        <f t="shared" si="41"/>
        <v>afternoon to evening</v>
      </c>
      <c r="F1307" s="7">
        <v>47</v>
      </c>
      <c r="G1307" s="7">
        <f>VLOOKUP(Table2[[#This Row],[product_id]],Table3[#All],2,FALSE)</f>
        <v>27</v>
      </c>
      <c r="H1307" s="7" t="b">
        <f>IF(Table2[[#This Row],[cost]]&gt;Table2[[#This Row],[revenue]],TRUE,FALSE)</f>
        <v>0</v>
      </c>
      <c r="I1307" t="str">
        <f>VLOOKUP(Table2[[#This Row],[product_id]],Table3[#All],3,FALSE)</f>
        <v>Carhartt</v>
      </c>
      <c r="J1307" t="str">
        <f>VLOOKUP(Table2[[#This Row],[product_id]],Table3[#All],5,FALSE)</f>
        <v>Houston TX</v>
      </c>
    </row>
    <row r="1308" spans="1:10" x14ac:dyDescent="0.2">
      <c r="A1308" t="s">
        <v>364</v>
      </c>
      <c r="B1308" s="1">
        <v>45000</v>
      </c>
      <c r="C1308" t="str">
        <f t="shared" si="40"/>
        <v>Wednesday</v>
      </c>
      <c r="D1308" s="2">
        <v>0.64444444444444449</v>
      </c>
      <c r="E1308" t="str">
        <f t="shared" si="41"/>
        <v>midnight to dawn</v>
      </c>
      <c r="F1308" s="7">
        <v>47</v>
      </c>
      <c r="G1308" s="7">
        <f>VLOOKUP(Table2[[#This Row],[product_id]],Table3[#All],2,FALSE)</f>
        <v>27</v>
      </c>
      <c r="H1308" s="7" t="b">
        <f>IF(Table2[[#This Row],[cost]]&gt;Table2[[#This Row],[revenue]],TRUE,FALSE)</f>
        <v>0</v>
      </c>
      <c r="I1308" t="str">
        <f>VLOOKUP(Table2[[#This Row],[product_id]],Table3[#All],3,FALSE)</f>
        <v>Carhartt</v>
      </c>
      <c r="J1308" t="str">
        <f>VLOOKUP(Table2[[#This Row],[product_id]],Table3[#All],5,FALSE)</f>
        <v>Houston TX</v>
      </c>
    </row>
    <row r="1309" spans="1:10" x14ac:dyDescent="0.2">
      <c r="A1309" t="s">
        <v>364</v>
      </c>
      <c r="B1309" s="1">
        <v>44648</v>
      </c>
      <c r="C1309" t="str">
        <f t="shared" si="40"/>
        <v>Monday</v>
      </c>
      <c r="D1309" s="2">
        <v>0.17222222222222225</v>
      </c>
      <c r="E1309" t="str">
        <f t="shared" si="41"/>
        <v>morning to noon</v>
      </c>
      <c r="F1309" s="7">
        <v>47</v>
      </c>
      <c r="G1309" s="7">
        <f>VLOOKUP(Table2[[#This Row],[product_id]],Table3[#All],2,FALSE)</f>
        <v>27</v>
      </c>
      <c r="H1309" s="7" t="b">
        <f>IF(Table2[[#This Row],[cost]]&gt;Table2[[#This Row],[revenue]],TRUE,FALSE)</f>
        <v>0</v>
      </c>
      <c r="I1309" t="str">
        <f>VLOOKUP(Table2[[#This Row],[product_id]],Table3[#All],3,FALSE)</f>
        <v>Carhartt</v>
      </c>
      <c r="J1309" t="str">
        <f>VLOOKUP(Table2[[#This Row],[product_id]],Table3[#All],5,FALSE)</f>
        <v>Houston TX</v>
      </c>
    </row>
    <row r="1310" spans="1:10" x14ac:dyDescent="0.2">
      <c r="A1310" t="s">
        <v>364</v>
      </c>
      <c r="B1310" s="1">
        <v>44632</v>
      </c>
      <c r="C1310" t="str">
        <f t="shared" si="40"/>
        <v>Saturday</v>
      </c>
      <c r="D1310" s="2">
        <v>0.35833333333333334</v>
      </c>
      <c r="E1310" t="str">
        <f t="shared" si="41"/>
        <v>midnight to dawn</v>
      </c>
      <c r="F1310" s="7">
        <v>47</v>
      </c>
      <c r="G1310" s="7">
        <f>VLOOKUP(Table2[[#This Row],[product_id]],Table3[#All],2,FALSE)</f>
        <v>27</v>
      </c>
      <c r="H1310" s="7" t="b">
        <f>IF(Table2[[#This Row],[cost]]&gt;Table2[[#This Row],[revenue]],TRUE,FALSE)</f>
        <v>0</v>
      </c>
      <c r="I1310" t="str">
        <f>VLOOKUP(Table2[[#This Row],[product_id]],Table3[#All],3,FALSE)</f>
        <v>Carhartt</v>
      </c>
      <c r="J1310" t="str">
        <f>VLOOKUP(Table2[[#This Row],[product_id]],Table3[#All],5,FALSE)</f>
        <v>Houston TX</v>
      </c>
    </row>
    <row r="1311" spans="1:10" x14ac:dyDescent="0.2">
      <c r="A1311" t="s">
        <v>365</v>
      </c>
      <c r="B1311" s="1">
        <v>44419</v>
      </c>
      <c r="C1311" t="str">
        <f t="shared" si="40"/>
        <v>Wednesday</v>
      </c>
      <c r="D1311" s="2">
        <v>0.1076388888888889</v>
      </c>
      <c r="E1311" t="str">
        <f t="shared" si="41"/>
        <v>morning to noon</v>
      </c>
      <c r="F1311" s="7">
        <v>34</v>
      </c>
      <c r="G1311" s="7">
        <f>VLOOKUP(Table2[[#This Row],[product_id]],Table3[#All],2,FALSE)</f>
        <v>18</v>
      </c>
      <c r="H1311" s="7" t="b">
        <f>IF(Table2[[#This Row],[cost]]&gt;Table2[[#This Row],[revenue]],TRUE,FALSE)</f>
        <v>0</v>
      </c>
      <c r="I1311" t="str">
        <f>VLOOKUP(Table2[[#This Row],[product_id]],Table3[#All],3,FALSE)</f>
        <v>Fox</v>
      </c>
      <c r="J1311" t="str">
        <f>VLOOKUP(Table2[[#This Row],[product_id]],Table3[#All],5,FALSE)</f>
        <v>Port Authority of New York/New Jersey NY/NJ</v>
      </c>
    </row>
    <row r="1312" spans="1:10" x14ac:dyDescent="0.2">
      <c r="A1312" t="s">
        <v>365</v>
      </c>
      <c r="B1312" s="1">
        <v>44531</v>
      </c>
      <c r="C1312" t="str">
        <f t="shared" si="40"/>
        <v>Wednesday</v>
      </c>
      <c r="D1312" s="2">
        <v>0.4777777777777778</v>
      </c>
      <c r="E1312" t="str">
        <f t="shared" si="41"/>
        <v>morning to noon</v>
      </c>
      <c r="F1312" s="7">
        <v>34</v>
      </c>
      <c r="G1312" s="7">
        <f>VLOOKUP(Table2[[#This Row],[product_id]],Table3[#All],2,FALSE)</f>
        <v>18</v>
      </c>
      <c r="H1312" s="7" t="b">
        <f>IF(Table2[[#This Row],[cost]]&gt;Table2[[#This Row],[revenue]],TRUE,FALSE)</f>
        <v>0</v>
      </c>
      <c r="I1312" t="str">
        <f>VLOOKUP(Table2[[#This Row],[product_id]],Table3[#All],3,FALSE)</f>
        <v>Fox</v>
      </c>
      <c r="J1312" t="str">
        <f>VLOOKUP(Table2[[#This Row],[product_id]],Table3[#All],5,FALSE)</f>
        <v>Port Authority of New York/New Jersey NY/NJ</v>
      </c>
    </row>
    <row r="1313" spans="1:10" x14ac:dyDescent="0.2">
      <c r="A1313" t="s">
        <v>365</v>
      </c>
      <c r="B1313" s="1">
        <v>44255</v>
      </c>
      <c r="C1313" t="str">
        <f t="shared" si="40"/>
        <v>Sunday</v>
      </c>
      <c r="D1313" s="2">
        <v>0.44930555555555557</v>
      </c>
      <c r="E1313" t="str">
        <f t="shared" si="41"/>
        <v>morning to noon</v>
      </c>
      <c r="F1313" s="7">
        <v>34</v>
      </c>
      <c r="G1313" s="7">
        <f>VLOOKUP(Table2[[#This Row],[product_id]],Table3[#All],2,FALSE)</f>
        <v>18</v>
      </c>
      <c r="H1313" s="7" t="b">
        <f>IF(Table2[[#This Row],[cost]]&gt;Table2[[#This Row],[revenue]],TRUE,FALSE)</f>
        <v>0</v>
      </c>
      <c r="I1313" t="str">
        <f>VLOOKUP(Table2[[#This Row],[product_id]],Table3[#All],3,FALSE)</f>
        <v>Fox</v>
      </c>
      <c r="J1313" t="str">
        <f>VLOOKUP(Table2[[#This Row],[product_id]],Table3[#All],5,FALSE)</f>
        <v>Port Authority of New York/New Jersey NY/NJ</v>
      </c>
    </row>
    <row r="1314" spans="1:10" x14ac:dyDescent="0.2">
      <c r="A1314" t="s">
        <v>365</v>
      </c>
      <c r="B1314" s="1">
        <v>44557</v>
      </c>
      <c r="C1314" t="str">
        <f t="shared" si="40"/>
        <v>Monday</v>
      </c>
      <c r="D1314" s="2">
        <v>0.46388888888888885</v>
      </c>
      <c r="E1314" t="str">
        <f t="shared" si="41"/>
        <v>midnight to dawn</v>
      </c>
      <c r="F1314" s="7">
        <v>34</v>
      </c>
      <c r="G1314" s="7">
        <f>VLOOKUP(Table2[[#This Row],[product_id]],Table3[#All],2,FALSE)</f>
        <v>18</v>
      </c>
      <c r="H1314" s="7" t="b">
        <f>IF(Table2[[#This Row],[cost]]&gt;Table2[[#This Row],[revenue]],TRUE,FALSE)</f>
        <v>0</v>
      </c>
      <c r="I1314" t="str">
        <f>VLOOKUP(Table2[[#This Row],[product_id]],Table3[#All],3,FALSE)</f>
        <v>Fox</v>
      </c>
      <c r="J1314" t="str">
        <f>VLOOKUP(Table2[[#This Row],[product_id]],Table3[#All],5,FALSE)</f>
        <v>Port Authority of New York/New Jersey NY/NJ</v>
      </c>
    </row>
    <row r="1315" spans="1:10" x14ac:dyDescent="0.2">
      <c r="A1315" t="s">
        <v>366</v>
      </c>
      <c r="B1315" s="1">
        <v>43617</v>
      </c>
      <c r="C1315" t="str">
        <f t="shared" si="40"/>
        <v>Saturday</v>
      </c>
      <c r="D1315" s="2">
        <v>0.10277777777777779</v>
      </c>
      <c r="E1315" t="str">
        <f t="shared" si="41"/>
        <v>midnight to dawn</v>
      </c>
      <c r="F1315" s="7">
        <v>10</v>
      </c>
      <c r="G1315" s="7">
        <f>VLOOKUP(Table2[[#This Row],[product_id]],Table3[#All],2,FALSE)</f>
        <v>62</v>
      </c>
      <c r="H1315" s="7" t="b">
        <f>IF(Table2[[#This Row],[cost]]&gt;Table2[[#This Row],[revenue]],TRUE,FALSE)</f>
        <v>1</v>
      </c>
      <c r="I1315" t="str">
        <f>VLOOKUP(Table2[[#This Row],[product_id]],Table3[#All],3,FALSE)</f>
        <v>Allegra K</v>
      </c>
      <c r="J1315" t="str">
        <f>VLOOKUP(Table2[[#This Row],[product_id]],Table3[#All],5,FALSE)</f>
        <v>Charleston SC</v>
      </c>
    </row>
    <row r="1316" spans="1:10" x14ac:dyDescent="0.2">
      <c r="A1316" t="s">
        <v>366</v>
      </c>
      <c r="B1316" s="1">
        <v>45063</v>
      </c>
      <c r="C1316" t="str">
        <f t="shared" si="40"/>
        <v>Wednesday</v>
      </c>
      <c r="D1316" s="2">
        <v>0.1013888888888889</v>
      </c>
      <c r="E1316" t="str">
        <f t="shared" si="41"/>
        <v>afternoon to evening</v>
      </c>
      <c r="F1316" s="7">
        <v>10</v>
      </c>
      <c r="G1316" s="7">
        <f>VLOOKUP(Table2[[#This Row],[product_id]],Table3[#All],2,FALSE)</f>
        <v>62</v>
      </c>
      <c r="H1316" s="7" t="b">
        <f>IF(Table2[[#This Row],[cost]]&gt;Table2[[#This Row],[revenue]],TRUE,FALSE)</f>
        <v>1</v>
      </c>
      <c r="I1316" t="str">
        <f>VLOOKUP(Table2[[#This Row],[product_id]],Table3[#All],3,FALSE)</f>
        <v>Allegra K</v>
      </c>
      <c r="J1316" t="str">
        <f>VLOOKUP(Table2[[#This Row],[product_id]],Table3[#All],5,FALSE)</f>
        <v>Charleston SC</v>
      </c>
    </row>
    <row r="1317" spans="1:10" x14ac:dyDescent="0.2">
      <c r="A1317" t="s">
        <v>366</v>
      </c>
      <c r="B1317" s="1">
        <v>44639</v>
      </c>
      <c r="C1317" t="str">
        <f t="shared" si="40"/>
        <v>Saturday</v>
      </c>
      <c r="D1317" s="2">
        <v>0.64444444444444449</v>
      </c>
      <c r="E1317" t="str">
        <f t="shared" si="41"/>
        <v>midnight to dawn</v>
      </c>
      <c r="F1317" s="7">
        <v>10</v>
      </c>
      <c r="G1317" s="7">
        <f>VLOOKUP(Table2[[#This Row],[product_id]],Table3[#All],2,FALSE)</f>
        <v>62</v>
      </c>
      <c r="H1317" s="7" t="b">
        <f>IF(Table2[[#This Row],[cost]]&gt;Table2[[#This Row],[revenue]],TRUE,FALSE)</f>
        <v>1</v>
      </c>
      <c r="I1317" t="str">
        <f>VLOOKUP(Table2[[#This Row],[product_id]],Table3[#All],3,FALSE)</f>
        <v>Allegra K</v>
      </c>
      <c r="J1317" t="str">
        <f>VLOOKUP(Table2[[#This Row],[product_id]],Table3[#All],5,FALSE)</f>
        <v>Charleston SC</v>
      </c>
    </row>
    <row r="1318" spans="1:10" x14ac:dyDescent="0.2">
      <c r="A1318" t="s">
        <v>366</v>
      </c>
      <c r="B1318" s="1">
        <v>44606</v>
      </c>
      <c r="C1318" t="str">
        <f t="shared" si="40"/>
        <v>Monday</v>
      </c>
      <c r="D1318" s="2">
        <v>3.9583333333333331E-2</v>
      </c>
      <c r="E1318" t="str">
        <f t="shared" si="41"/>
        <v>afternoon to evening</v>
      </c>
      <c r="F1318" s="7">
        <v>10</v>
      </c>
      <c r="G1318" s="7">
        <f>VLOOKUP(Table2[[#This Row],[product_id]],Table3[#All],2,FALSE)</f>
        <v>62</v>
      </c>
      <c r="H1318" s="7" t="b">
        <f>IF(Table2[[#This Row],[cost]]&gt;Table2[[#This Row],[revenue]],TRUE,FALSE)</f>
        <v>1</v>
      </c>
      <c r="I1318" t="str">
        <f>VLOOKUP(Table2[[#This Row],[product_id]],Table3[#All],3,FALSE)</f>
        <v>Allegra K</v>
      </c>
      <c r="J1318" t="str">
        <f>VLOOKUP(Table2[[#This Row],[product_id]],Table3[#All],5,FALSE)</f>
        <v>Charleston SC</v>
      </c>
    </row>
    <row r="1319" spans="1:10" x14ac:dyDescent="0.2">
      <c r="A1319" t="s">
        <v>366</v>
      </c>
      <c r="B1319" s="1">
        <v>45025</v>
      </c>
      <c r="C1319" t="str">
        <f t="shared" si="40"/>
        <v>Sunday</v>
      </c>
      <c r="D1319" s="2">
        <v>0.68611111111111101</v>
      </c>
      <c r="E1319" t="str">
        <f t="shared" si="41"/>
        <v>afternoon to evening</v>
      </c>
      <c r="F1319" s="7">
        <v>10</v>
      </c>
      <c r="G1319" s="7">
        <f>VLOOKUP(Table2[[#This Row],[product_id]],Table3[#All],2,FALSE)</f>
        <v>62</v>
      </c>
      <c r="H1319" s="7" t="b">
        <f>IF(Table2[[#This Row],[cost]]&gt;Table2[[#This Row],[revenue]],TRUE,FALSE)</f>
        <v>1</v>
      </c>
      <c r="I1319" t="str">
        <f>VLOOKUP(Table2[[#This Row],[product_id]],Table3[#All],3,FALSE)</f>
        <v>Allegra K</v>
      </c>
      <c r="J1319" t="str">
        <f>VLOOKUP(Table2[[#This Row],[product_id]],Table3[#All],5,FALSE)</f>
        <v>Charleston SC</v>
      </c>
    </row>
    <row r="1320" spans="1:10" x14ac:dyDescent="0.2">
      <c r="A1320" t="s">
        <v>366</v>
      </c>
      <c r="B1320" s="1">
        <v>44874</v>
      </c>
      <c r="C1320" t="str">
        <f t="shared" si="40"/>
        <v>Wednesday</v>
      </c>
      <c r="D1320" s="2">
        <v>0.64722222222222225</v>
      </c>
      <c r="E1320" t="str">
        <f t="shared" si="41"/>
        <v>midnight to dawn</v>
      </c>
      <c r="F1320" s="7">
        <v>10</v>
      </c>
      <c r="G1320" s="7">
        <f>VLOOKUP(Table2[[#This Row],[product_id]],Table3[#All],2,FALSE)</f>
        <v>62</v>
      </c>
      <c r="H1320" s="7" t="b">
        <f>IF(Table2[[#This Row],[cost]]&gt;Table2[[#This Row],[revenue]],TRUE,FALSE)</f>
        <v>1</v>
      </c>
      <c r="I1320" t="str">
        <f>VLOOKUP(Table2[[#This Row],[product_id]],Table3[#All],3,FALSE)</f>
        <v>Allegra K</v>
      </c>
      <c r="J1320" t="str">
        <f>VLOOKUP(Table2[[#This Row],[product_id]],Table3[#All],5,FALSE)</f>
        <v>Charleston SC</v>
      </c>
    </row>
    <row r="1321" spans="1:10" x14ac:dyDescent="0.2">
      <c r="A1321" t="s">
        <v>366</v>
      </c>
      <c r="B1321" s="1">
        <v>44371</v>
      </c>
      <c r="C1321" t="str">
        <f t="shared" si="40"/>
        <v>Thursday</v>
      </c>
      <c r="D1321" s="2">
        <v>7.9861111111111105E-2</v>
      </c>
      <c r="E1321" t="str">
        <f t="shared" si="41"/>
        <v>midnight to dawn</v>
      </c>
      <c r="F1321" s="7">
        <v>10</v>
      </c>
      <c r="G1321" s="7">
        <f>VLOOKUP(Table2[[#This Row],[product_id]],Table3[#All],2,FALSE)</f>
        <v>62</v>
      </c>
      <c r="H1321" s="7" t="b">
        <f>IF(Table2[[#This Row],[cost]]&gt;Table2[[#This Row],[revenue]],TRUE,FALSE)</f>
        <v>1</v>
      </c>
      <c r="I1321" t="str">
        <f>VLOOKUP(Table2[[#This Row],[product_id]],Table3[#All],3,FALSE)</f>
        <v>Allegra K</v>
      </c>
      <c r="J1321" t="str">
        <f>VLOOKUP(Table2[[#This Row],[product_id]],Table3[#All],5,FALSE)</f>
        <v>Charleston SC</v>
      </c>
    </row>
    <row r="1322" spans="1:10" x14ac:dyDescent="0.2">
      <c r="A1322" t="s">
        <v>366</v>
      </c>
      <c r="B1322" s="1">
        <v>45056</v>
      </c>
      <c r="C1322" t="str">
        <f t="shared" si="40"/>
        <v>Wednesday</v>
      </c>
      <c r="D1322" s="2">
        <v>4.3055555555555562E-2</v>
      </c>
      <c r="E1322" t="str">
        <f t="shared" si="41"/>
        <v>morning to noon</v>
      </c>
      <c r="F1322" s="7">
        <v>10</v>
      </c>
      <c r="G1322" s="7">
        <f>VLOOKUP(Table2[[#This Row],[product_id]],Table3[#All],2,FALSE)</f>
        <v>62</v>
      </c>
      <c r="H1322" s="7" t="b">
        <f>IF(Table2[[#This Row],[cost]]&gt;Table2[[#This Row],[revenue]],TRUE,FALSE)</f>
        <v>1</v>
      </c>
      <c r="I1322" t="str">
        <f>VLOOKUP(Table2[[#This Row],[product_id]],Table3[#All],3,FALSE)</f>
        <v>Allegra K</v>
      </c>
      <c r="J1322" t="str">
        <f>VLOOKUP(Table2[[#This Row],[product_id]],Table3[#All],5,FALSE)</f>
        <v>Charleston SC</v>
      </c>
    </row>
    <row r="1323" spans="1:10" x14ac:dyDescent="0.2">
      <c r="A1323" t="s">
        <v>366</v>
      </c>
      <c r="B1323" s="1">
        <v>44626</v>
      </c>
      <c r="C1323" t="str">
        <f t="shared" si="40"/>
        <v>Sunday</v>
      </c>
      <c r="D1323" s="2">
        <v>0.28541666666666665</v>
      </c>
      <c r="E1323" t="str">
        <f t="shared" si="41"/>
        <v>midnight to dawn</v>
      </c>
      <c r="F1323" s="7">
        <v>10</v>
      </c>
      <c r="G1323" s="7">
        <f>VLOOKUP(Table2[[#This Row],[product_id]],Table3[#All],2,FALSE)</f>
        <v>62</v>
      </c>
      <c r="H1323" s="7" t="b">
        <f>IF(Table2[[#This Row],[cost]]&gt;Table2[[#This Row],[revenue]],TRUE,FALSE)</f>
        <v>1</v>
      </c>
      <c r="I1323" t="str">
        <f>VLOOKUP(Table2[[#This Row],[product_id]],Table3[#All],3,FALSE)</f>
        <v>Allegra K</v>
      </c>
      <c r="J1323" t="str">
        <f>VLOOKUP(Table2[[#This Row],[product_id]],Table3[#All],5,FALSE)</f>
        <v>Charleston SC</v>
      </c>
    </row>
    <row r="1324" spans="1:10" x14ac:dyDescent="0.2">
      <c r="A1324" t="s">
        <v>366</v>
      </c>
      <c r="B1324" s="1">
        <v>43753</v>
      </c>
      <c r="C1324" t="str">
        <f t="shared" si="40"/>
        <v>Tuesday</v>
      </c>
      <c r="D1324" s="2">
        <v>0.20625000000000002</v>
      </c>
      <c r="E1324" t="str">
        <f t="shared" si="41"/>
        <v>morning to noon</v>
      </c>
      <c r="F1324" s="7">
        <v>10</v>
      </c>
      <c r="G1324" s="7">
        <f>VLOOKUP(Table2[[#This Row],[product_id]],Table3[#All],2,FALSE)</f>
        <v>62</v>
      </c>
      <c r="H1324" s="7" t="b">
        <f>IF(Table2[[#This Row],[cost]]&gt;Table2[[#This Row],[revenue]],TRUE,FALSE)</f>
        <v>1</v>
      </c>
      <c r="I1324" t="str">
        <f>VLOOKUP(Table2[[#This Row],[product_id]],Table3[#All],3,FALSE)</f>
        <v>Allegra K</v>
      </c>
      <c r="J1324" t="str">
        <f>VLOOKUP(Table2[[#This Row],[product_id]],Table3[#All],5,FALSE)</f>
        <v>Charleston SC</v>
      </c>
    </row>
    <row r="1325" spans="1:10" x14ac:dyDescent="0.2">
      <c r="A1325" t="s">
        <v>367</v>
      </c>
      <c r="B1325" s="1">
        <v>45094</v>
      </c>
      <c r="C1325" t="str">
        <f t="shared" si="40"/>
        <v>Saturday</v>
      </c>
      <c r="D1325" s="2">
        <v>0.33819444444444446</v>
      </c>
      <c r="E1325" t="str">
        <f t="shared" si="41"/>
        <v>midnight to dawn</v>
      </c>
      <c r="F1325" s="7">
        <v>11</v>
      </c>
      <c r="G1325" s="7">
        <f>VLOOKUP(Table2[[#This Row],[product_id]],Table3[#All],2,FALSE)</f>
        <v>68</v>
      </c>
      <c r="H1325" s="7" t="b">
        <f>IF(Table2[[#This Row],[cost]]&gt;Table2[[#This Row],[revenue]],TRUE,FALSE)</f>
        <v>1</v>
      </c>
      <c r="I1325" t="str">
        <f>VLOOKUP(Table2[[#This Row],[product_id]],Table3[#All],3,FALSE)</f>
        <v>Allegra K</v>
      </c>
      <c r="J1325" t="str">
        <f>VLOOKUP(Table2[[#This Row],[product_id]],Table3[#All],5,FALSE)</f>
        <v>Charleston SC</v>
      </c>
    </row>
    <row r="1326" spans="1:10" x14ac:dyDescent="0.2">
      <c r="A1326" t="s">
        <v>367</v>
      </c>
      <c r="B1326" s="1">
        <v>44288</v>
      </c>
      <c r="C1326" t="str">
        <f t="shared" si="40"/>
        <v>Friday</v>
      </c>
      <c r="D1326" s="2">
        <v>4.027777777777778E-2</v>
      </c>
      <c r="E1326" t="str">
        <f t="shared" si="41"/>
        <v>midnight to dawn</v>
      </c>
      <c r="F1326" s="7">
        <v>11</v>
      </c>
      <c r="G1326" s="7">
        <f>VLOOKUP(Table2[[#This Row],[product_id]],Table3[#All],2,FALSE)</f>
        <v>68</v>
      </c>
      <c r="H1326" s="7" t="b">
        <f>IF(Table2[[#This Row],[cost]]&gt;Table2[[#This Row],[revenue]],TRUE,FALSE)</f>
        <v>1</v>
      </c>
      <c r="I1326" t="str">
        <f>VLOOKUP(Table2[[#This Row],[product_id]],Table3[#All],3,FALSE)</f>
        <v>Allegra K</v>
      </c>
      <c r="J1326" t="str">
        <f>VLOOKUP(Table2[[#This Row],[product_id]],Table3[#All],5,FALSE)</f>
        <v>Charleston SC</v>
      </c>
    </row>
    <row r="1327" spans="1:10" x14ac:dyDescent="0.2">
      <c r="A1327" t="s">
        <v>367</v>
      </c>
      <c r="B1327" s="1">
        <v>44588</v>
      </c>
      <c r="C1327" t="str">
        <f t="shared" si="40"/>
        <v>Thursday</v>
      </c>
      <c r="D1327" s="2">
        <v>0.14305555555555557</v>
      </c>
      <c r="E1327" t="str">
        <f t="shared" si="41"/>
        <v>afternoon to evening</v>
      </c>
      <c r="F1327" s="7">
        <v>11</v>
      </c>
      <c r="G1327" s="7">
        <f>VLOOKUP(Table2[[#This Row],[product_id]],Table3[#All],2,FALSE)</f>
        <v>68</v>
      </c>
      <c r="H1327" s="7" t="b">
        <f>IF(Table2[[#This Row],[cost]]&gt;Table2[[#This Row],[revenue]],TRUE,FALSE)</f>
        <v>1</v>
      </c>
      <c r="I1327" t="str">
        <f>VLOOKUP(Table2[[#This Row],[product_id]],Table3[#All],3,FALSE)</f>
        <v>Allegra K</v>
      </c>
      <c r="J1327" t="str">
        <f>VLOOKUP(Table2[[#This Row],[product_id]],Table3[#All],5,FALSE)</f>
        <v>Charleston SC</v>
      </c>
    </row>
    <row r="1328" spans="1:10" x14ac:dyDescent="0.2">
      <c r="A1328" t="s">
        <v>367</v>
      </c>
      <c r="B1328" s="1">
        <v>44556</v>
      </c>
      <c r="C1328" t="str">
        <f t="shared" si="40"/>
        <v>Sunday</v>
      </c>
      <c r="D1328" s="2">
        <v>0.65694444444444444</v>
      </c>
      <c r="E1328" t="str">
        <f t="shared" si="41"/>
        <v>afternoon to evening</v>
      </c>
      <c r="F1328" s="7">
        <v>11</v>
      </c>
      <c r="G1328" s="7">
        <f>VLOOKUP(Table2[[#This Row],[product_id]],Table3[#All],2,FALSE)</f>
        <v>68</v>
      </c>
      <c r="H1328" s="7" t="b">
        <f>IF(Table2[[#This Row],[cost]]&gt;Table2[[#This Row],[revenue]],TRUE,FALSE)</f>
        <v>1</v>
      </c>
      <c r="I1328" t="str">
        <f>VLOOKUP(Table2[[#This Row],[product_id]],Table3[#All],3,FALSE)</f>
        <v>Allegra K</v>
      </c>
      <c r="J1328" t="str">
        <f>VLOOKUP(Table2[[#This Row],[product_id]],Table3[#All],5,FALSE)</f>
        <v>Charleston SC</v>
      </c>
    </row>
    <row r="1329" spans="1:10" x14ac:dyDescent="0.2">
      <c r="A1329" t="s">
        <v>367</v>
      </c>
      <c r="B1329" s="1">
        <v>44178</v>
      </c>
      <c r="C1329" t="str">
        <f t="shared" si="40"/>
        <v>Sunday</v>
      </c>
      <c r="D1329" s="2">
        <v>0.6381944444444444</v>
      </c>
      <c r="E1329" t="str">
        <f t="shared" si="41"/>
        <v>midnight to dawn</v>
      </c>
      <c r="F1329" s="7">
        <v>11</v>
      </c>
      <c r="G1329" s="7">
        <f>VLOOKUP(Table2[[#This Row],[product_id]],Table3[#All],2,FALSE)</f>
        <v>68</v>
      </c>
      <c r="H1329" s="7" t="b">
        <f>IF(Table2[[#This Row],[cost]]&gt;Table2[[#This Row],[revenue]],TRUE,FALSE)</f>
        <v>1</v>
      </c>
      <c r="I1329" t="str">
        <f>VLOOKUP(Table2[[#This Row],[product_id]],Table3[#All],3,FALSE)</f>
        <v>Allegra K</v>
      </c>
      <c r="J1329" t="str">
        <f>VLOOKUP(Table2[[#This Row],[product_id]],Table3[#All],5,FALSE)</f>
        <v>Charleston SC</v>
      </c>
    </row>
    <row r="1330" spans="1:10" x14ac:dyDescent="0.2">
      <c r="A1330" t="s">
        <v>367</v>
      </c>
      <c r="B1330" s="1">
        <v>44783</v>
      </c>
      <c r="C1330" t="str">
        <f t="shared" si="40"/>
        <v>Wednesday</v>
      </c>
      <c r="D1330" s="2">
        <v>0.13749999999999998</v>
      </c>
      <c r="E1330" t="str">
        <f t="shared" si="41"/>
        <v>afternoon to evening</v>
      </c>
      <c r="F1330" s="7">
        <v>11</v>
      </c>
      <c r="G1330" s="7">
        <f>VLOOKUP(Table2[[#This Row],[product_id]],Table3[#All],2,FALSE)</f>
        <v>68</v>
      </c>
      <c r="H1330" s="7" t="b">
        <f>IF(Table2[[#This Row],[cost]]&gt;Table2[[#This Row],[revenue]],TRUE,FALSE)</f>
        <v>1</v>
      </c>
      <c r="I1330" t="str">
        <f>VLOOKUP(Table2[[#This Row],[product_id]],Table3[#All],3,FALSE)</f>
        <v>Allegra K</v>
      </c>
      <c r="J1330" t="str">
        <f>VLOOKUP(Table2[[#This Row],[product_id]],Table3[#All],5,FALSE)</f>
        <v>Charleston SC</v>
      </c>
    </row>
    <row r="1331" spans="1:10" x14ac:dyDescent="0.2">
      <c r="A1331" t="s">
        <v>367</v>
      </c>
      <c r="B1331" s="1">
        <v>44354</v>
      </c>
      <c r="C1331" t="str">
        <f t="shared" si="40"/>
        <v>Monday</v>
      </c>
      <c r="D1331" s="2">
        <v>0.62847222222222221</v>
      </c>
      <c r="E1331" t="str">
        <f t="shared" si="41"/>
        <v>afternoon to evening</v>
      </c>
      <c r="F1331" s="7">
        <v>11</v>
      </c>
      <c r="G1331" s="7">
        <f>VLOOKUP(Table2[[#This Row],[product_id]],Table3[#All],2,FALSE)</f>
        <v>68</v>
      </c>
      <c r="H1331" s="7" t="b">
        <f>IF(Table2[[#This Row],[cost]]&gt;Table2[[#This Row],[revenue]],TRUE,FALSE)</f>
        <v>1</v>
      </c>
      <c r="I1331" t="str">
        <f>VLOOKUP(Table2[[#This Row],[product_id]],Table3[#All],3,FALSE)</f>
        <v>Allegra K</v>
      </c>
      <c r="J1331" t="str">
        <f>VLOOKUP(Table2[[#This Row],[product_id]],Table3[#All],5,FALSE)</f>
        <v>Charleston SC</v>
      </c>
    </row>
    <row r="1332" spans="1:10" x14ac:dyDescent="0.2">
      <c r="A1332" t="s">
        <v>367</v>
      </c>
      <c r="B1332" s="1">
        <v>44983</v>
      </c>
      <c r="C1332" t="str">
        <f t="shared" si="40"/>
        <v>Sunday</v>
      </c>
      <c r="D1332" s="2">
        <v>0.61249999999999993</v>
      </c>
      <c r="E1332" t="str">
        <f t="shared" si="41"/>
        <v>morning to noon</v>
      </c>
      <c r="F1332" s="7">
        <v>11</v>
      </c>
      <c r="G1332" s="7">
        <f>VLOOKUP(Table2[[#This Row],[product_id]],Table3[#All],2,FALSE)</f>
        <v>68</v>
      </c>
      <c r="H1332" s="7" t="b">
        <f>IF(Table2[[#This Row],[cost]]&gt;Table2[[#This Row],[revenue]],TRUE,FALSE)</f>
        <v>1</v>
      </c>
      <c r="I1332" t="str">
        <f>VLOOKUP(Table2[[#This Row],[product_id]],Table3[#All],3,FALSE)</f>
        <v>Allegra K</v>
      </c>
      <c r="J1332" t="str">
        <f>VLOOKUP(Table2[[#This Row],[product_id]],Table3[#All],5,FALSE)</f>
        <v>Charleston SC</v>
      </c>
    </row>
    <row r="1333" spans="1:10" x14ac:dyDescent="0.2">
      <c r="A1333" t="s">
        <v>368</v>
      </c>
      <c r="B1333" s="1">
        <v>44750</v>
      </c>
      <c r="C1333" t="str">
        <f t="shared" si="40"/>
        <v>Friday</v>
      </c>
      <c r="D1333" s="2">
        <v>0.41597222222222219</v>
      </c>
      <c r="E1333" t="str">
        <f t="shared" si="41"/>
        <v>morning to noon</v>
      </c>
      <c r="F1333" s="7">
        <v>32</v>
      </c>
      <c r="G1333" s="7">
        <f>VLOOKUP(Table2[[#This Row],[product_id]],Table3[#All],2,FALSE)</f>
        <v>18</v>
      </c>
      <c r="H1333" s="7" t="b">
        <f>IF(Table2[[#This Row],[cost]]&gt;Table2[[#This Row],[revenue]],TRUE,FALSE)</f>
        <v>0</v>
      </c>
      <c r="I1333" t="str">
        <f>VLOOKUP(Table2[[#This Row],[product_id]],Table3[#All],3,FALSE)</f>
        <v>Patty</v>
      </c>
      <c r="J1333" t="str">
        <f>VLOOKUP(Table2[[#This Row],[product_id]],Table3[#All],5,FALSE)</f>
        <v>Memphis TN</v>
      </c>
    </row>
    <row r="1334" spans="1:10" x14ac:dyDescent="0.2">
      <c r="A1334" t="s">
        <v>368</v>
      </c>
      <c r="B1334" s="1">
        <v>44664</v>
      </c>
      <c r="C1334" t="str">
        <f t="shared" si="40"/>
        <v>Wednesday</v>
      </c>
      <c r="D1334" s="2">
        <v>0.4604166666666667</v>
      </c>
      <c r="E1334" t="str">
        <f t="shared" si="41"/>
        <v>afternoon to evening</v>
      </c>
      <c r="F1334" s="7">
        <v>32</v>
      </c>
      <c r="G1334" s="7">
        <f>VLOOKUP(Table2[[#This Row],[product_id]],Table3[#All],2,FALSE)</f>
        <v>18</v>
      </c>
      <c r="H1334" s="7" t="b">
        <f>IF(Table2[[#This Row],[cost]]&gt;Table2[[#This Row],[revenue]],TRUE,FALSE)</f>
        <v>0</v>
      </c>
      <c r="I1334" t="str">
        <f>VLOOKUP(Table2[[#This Row],[product_id]],Table3[#All],3,FALSE)</f>
        <v>Patty</v>
      </c>
      <c r="J1334" t="str">
        <f>VLOOKUP(Table2[[#This Row],[product_id]],Table3[#All],5,FALSE)</f>
        <v>Memphis TN</v>
      </c>
    </row>
    <row r="1335" spans="1:10" x14ac:dyDescent="0.2">
      <c r="A1335" t="s">
        <v>368</v>
      </c>
      <c r="B1335" s="1">
        <v>44758</v>
      </c>
      <c r="C1335" t="str">
        <f t="shared" si="40"/>
        <v>Saturday</v>
      </c>
      <c r="D1335" s="2">
        <v>0.54513888888888895</v>
      </c>
      <c r="E1335" t="str">
        <f t="shared" si="41"/>
        <v>midnight to dawn</v>
      </c>
      <c r="F1335" s="7">
        <v>32</v>
      </c>
      <c r="G1335" s="7">
        <f>VLOOKUP(Table2[[#This Row],[product_id]],Table3[#All],2,FALSE)</f>
        <v>18</v>
      </c>
      <c r="H1335" s="7" t="b">
        <f>IF(Table2[[#This Row],[cost]]&gt;Table2[[#This Row],[revenue]],TRUE,FALSE)</f>
        <v>0</v>
      </c>
      <c r="I1335" t="str">
        <f>VLOOKUP(Table2[[#This Row],[product_id]],Table3[#All],3,FALSE)</f>
        <v>Patty</v>
      </c>
      <c r="J1335" t="str">
        <f>VLOOKUP(Table2[[#This Row],[product_id]],Table3[#All],5,FALSE)</f>
        <v>Memphis TN</v>
      </c>
    </row>
    <row r="1336" spans="1:10" x14ac:dyDescent="0.2">
      <c r="A1336" t="s">
        <v>368</v>
      </c>
      <c r="B1336" s="1">
        <v>44692</v>
      </c>
      <c r="C1336" t="str">
        <f t="shared" si="40"/>
        <v>Wednesday</v>
      </c>
      <c r="D1336" s="2">
        <v>0.18888888888888888</v>
      </c>
      <c r="E1336" t="str">
        <f t="shared" si="41"/>
        <v>morning to noon</v>
      </c>
      <c r="F1336" s="7">
        <v>32</v>
      </c>
      <c r="G1336" s="7">
        <f>VLOOKUP(Table2[[#This Row],[product_id]],Table3[#All],2,FALSE)</f>
        <v>18</v>
      </c>
      <c r="H1336" s="7" t="b">
        <f>IF(Table2[[#This Row],[cost]]&gt;Table2[[#This Row],[revenue]],TRUE,FALSE)</f>
        <v>0</v>
      </c>
      <c r="I1336" t="str">
        <f>VLOOKUP(Table2[[#This Row],[product_id]],Table3[#All],3,FALSE)</f>
        <v>Patty</v>
      </c>
      <c r="J1336" t="str">
        <f>VLOOKUP(Table2[[#This Row],[product_id]],Table3[#All],5,FALSE)</f>
        <v>Memphis TN</v>
      </c>
    </row>
    <row r="1337" spans="1:10" x14ac:dyDescent="0.2">
      <c r="A1337" t="s">
        <v>368</v>
      </c>
      <c r="B1337" s="1">
        <v>44124</v>
      </c>
      <c r="C1337" t="str">
        <f t="shared" si="40"/>
        <v>Tuesday</v>
      </c>
      <c r="D1337" s="2">
        <v>0.52500000000000002</v>
      </c>
      <c r="E1337" t="str">
        <f t="shared" si="41"/>
        <v>morning to noon</v>
      </c>
      <c r="F1337" s="7">
        <v>32</v>
      </c>
      <c r="G1337" s="7">
        <f>VLOOKUP(Table2[[#This Row],[product_id]],Table3[#All],2,FALSE)</f>
        <v>18</v>
      </c>
      <c r="H1337" s="7" t="b">
        <f>IF(Table2[[#This Row],[cost]]&gt;Table2[[#This Row],[revenue]],TRUE,FALSE)</f>
        <v>0</v>
      </c>
      <c r="I1337" t="str">
        <f>VLOOKUP(Table2[[#This Row],[product_id]],Table3[#All],3,FALSE)</f>
        <v>Patty</v>
      </c>
      <c r="J1337" t="str">
        <f>VLOOKUP(Table2[[#This Row],[product_id]],Table3[#All],5,FALSE)</f>
        <v>Memphis TN</v>
      </c>
    </row>
    <row r="1338" spans="1:10" x14ac:dyDescent="0.2">
      <c r="A1338" t="s">
        <v>369</v>
      </c>
      <c r="B1338" s="1">
        <v>45072</v>
      </c>
      <c r="C1338" t="str">
        <f t="shared" si="40"/>
        <v>Friday</v>
      </c>
      <c r="D1338" s="2">
        <v>0.38194444444444442</v>
      </c>
      <c r="E1338" t="str">
        <f t="shared" si="41"/>
        <v>morning to noon</v>
      </c>
      <c r="F1338" s="7">
        <v>45</v>
      </c>
      <c r="G1338" s="7">
        <f>VLOOKUP(Table2[[#This Row],[product_id]],Table3[#All],2,FALSE)</f>
        <v>25</v>
      </c>
      <c r="H1338" s="7" t="b">
        <f>IF(Table2[[#This Row],[cost]]&gt;Table2[[#This Row],[revenue]],TRUE,FALSE)</f>
        <v>0</v>
      </c>
      <c r="I1338" t="str">
        <f>VLOOKUP(Table2[[#This Row],[product_id]],Table3[#All],3,FALSE)</f>
        <v>Hurley</v>
      </c>
      <c r="J1338" t="str">
        <f>VLOOKUP(Table2[[#This Row],[product_id]],Table3[#All],5,FALSE)</f>
        <v>Memphis TN</v>
      </c>
    </row>
    <row r="1339" spans="1:10" x14ac:dyDescent="0.2">
      <c r="A1339" t="s">
        <v>369</v>
      </c>
      <c r="B1339" s="1">
        <v>45095</v>
      </c>
      <c r="C1339" t="str">
        <f t="shared" si="40"/>
        <v>Sunday</v>
      </c>
      <c r="D1339" s="2">
        <v>0.42708333333333331</v>
      </c>
      <c r="E1339" t="str">
        <f t="shared" si="41"/>
        <v>night to midnight</v>
      </c>
      <c r="F1339" s="7">
        <v>45</v>
      </c>
      <c r="G1339" s="7">
        <f>VLOOKUP(Table2[[#This Row],[product_id]],Table3[#All],2,FALSE)</f>
        <v>25</v>
      </c>
      <c r="H1339" s="7" t="b">
        <f>IF(Table2[[#This Row],[cost]]&gt;Table2[[#This Row],[revenue]],TRUE,FALSE)</f>
        <v>0</v>
      </c>
      <c r="I1339" t="str">
        <f>VLOOKUP(Table2[[#This Row],[product_id]],Table3[#All],3,FALSE)</f>
        <v>Hurley</v>
      </c>
      <c r="J1339" t="str">
        <f>VLOOKUP(Table2[[#This Row],[product_id]],Table3[#All],5,FALSE)</f>
        <v>Memphis TN</v>
      </c>
    </row>
    <row r="1340" spans="1:10" x14ac:dyDescent="0.2">
      <c r="A1340" t="s">
        <v>369</v>
      </c>
      <c r="B1340" s="1">
        <v>44852</v>
      </c>
      <c r="C1340" t="str">
        <f t="shared" si="40"/>
        <v>Tuesday</v>
      </c>
      <c r="D1340" s="2">
        <v>0.92499999999999993</v>
      </c>
      <c r="E1340" t="str">
        <f t="shared" si="41"/>
        <v>morning to noon</v>
      </c>
      <c r="F1340" s="7">
        <v>45</v>
      </c>
      <c r="G1340" s="7">
        <f>VLOOKUP(Table2[[#This Row],[product_id]],Table3[#All],2,FALSE)</f>
        <v>25</v>
      </c>
      <c r="H1340" s="7" t="b">
        <f>IF(Table2[[#This Row],[cost]]&gt;Table2[[#This Row],[revenue]],TRUE,FALSE)</f>
        <v>0</v>
      </c>
      <c r="I1340" t="str">
        <f>VLOOKUP(Table2[[#This Row],[product_id]],Table3[#All],3,FALSE)</f>
        <v>Hurley</v>
      </c>
      <c r="J1340" t="str">
        <f>VLOOKUP(Table2[[#This Row],[product_id]],Table3[#All],5,FALSE)</f>
        <v>Memphis TN</v>
      </c>
    </row>
    <row r="1341" spans="1:10" x14ac:dyDescent="0.2">
      <c r="A1341" t="s">
        <v>369</v>
      </c>
      <c r="B1341" s="1">
        <v>44359</v>
      </c>
      <c r="C1341" t="str">
        <f t="shared" si="40"/>
        <v>Saturday</v>
      </c>
      <c r="D1341" s="2">
        <v>0.47638888888888892</v>
      </c>
      <c r="E1341" t="str">
        <f t="shared" si="41"/>
        <v>midnight to dawn</v>
      </c>
      <c r="F1341" s="7">
        <v>45</v>
      </c>
      <c r="G1341" s="7">
        <f>VLOOKUP(Table2[[#This Row],[product_id]],Table3[#All],2,FALSE)</f>
        <v>25</v>
      </c>
      <c r="H1341" s="7" t="b">
        <f>IF(Table2[[#This Row],[cost]]&gt;Table2[[#This Row],[revenue]],TRUE,FALSE)</f>
        <v>0</v>
      </c>
      <c r="I1341" t="str">
        <f>VLOOKUP(Table2[[#This Row],[product_id]],Table3[#All],3,FALSE)</f>
        <v>Hurley</v>
      </c>
      <c r="J1341" t="str">
        <f>VLOOKUP(Table2[[#This Row],[product_id]],Table3[#All],5,FALSE)</f>
        <v>Memphis TN</v>
      </c>
    </row>
    <row r="1342" spans="1:10" x14ac:dyDescent="0.2">
      <c r="A1342" t="s">
        <v>369</v>
      </c>
      <c r="B1342" s="1">
        <v>44539</v>
      </c>
      <c r="C1342" t="str">
        <f t="shared" si="40"/>
        <v>Thursday</v>
      </c>
      <c r="D1342" s="2">
        <v>0.19999999999999998</v>
      </c>
      <c r="E1342" t="str">
        <f t="shared" si="41"/>
        <v>morning to noon</v>
      </c>
      <c r="F1342" s="7">
        <v>45</v>
      </c>
      <c r="G1342" s="7">
        <f>VLOOKUP(Table2[[#This Row],[product_id]],Table3[#All],2,FALSE)</f>
        <v>25</v>
      </c>
      <c r="H1342" s="7" t="b">
        <f>IF(Table2[[#This Row],[cost]]&gt;Table2[[#This Row],[revenue]],TRUE,FALSE)</f>
        <v>0</v>
      </c>
      <c r="I1342" t="str">
        <f>VLOOKUP(Table2[[#This Row],[product_id]],Table3[#All],3,FALSE)</f>
        <v>Hurley</v>
      </c>
      <c r="J1342" t="str">
        <f>VLOOKUP(Table2[[#This Row],[product_id]],Table3[#All],5,FALSE)</f>
        <v>Memphis TN</v>
      </c>
    </row>
    <row r="1343" spans="1:10" x14ac:dyDescent="0.2">
      <c r="A1343" t="s">
        <v>369</v>
      </c>
      <c r="B1343" s="1">
        <v>44885</v>
      </c>
      <c r="C1343" t="str">
        <f t="shared" si="40"/>
        <v>Sunday</v>
      </c>
      <c r="D1343" s="2">
        <v>0.48125000000000001</v>
      </c>
      <c r="E1343" t="str">
        <f t="shared" si="41"/>
        <v>morning to noon</v>
      </c>
      <c r="F1343" s="7">
        <v>45</v>
      </c>
      <c r="G1343" s="7">
        <f>VLOOKUP(Table2[[#This Row],[product_id]],Table3[#All],2,FALSE)</f>
        <v>25</v>
      </c>
      <c r="H1343" s="7" t="b">
        <f>IF(Table2[[#This Row],[cost]]&gt;Table2[[#This Row],[revenue]],TRUE,FALSE)</f>
        <v>0</v>
      </c>
      <c r="I1343" t="str">
        <f>VLOOKUP(Table2[[#This Row],[product_id]],Table3[#All],3,FALSE)</f>
        <v>Hurley</v>
      </c>
      <c r="J1343" t="str">
        <f>VLOOKUP(Table2[[#This Row],[product_id]],Table3[#All],5,FALSE)</f>
        <v>Memphis TN</v>
      </c>
    </row>
    <row r="1344" spans="1:10" x14ac:dyDescent="0.2">
      <c r="A1344" t="s">
        <v>369</v>
      </c>
      <c r="B1344" s="1">
        <v>45086</v>
      </c>
      <c r="C1344" t="str">
        <f t="shared" si="40"/>
        <v>Friday</v>
      </c>
      <c r="D1344" s="2">
        <v>0.3972222222222222</v>
      </c>
      <c r="E1344" t="str">
        <f t="shared" si="41"/>
        <v>midnight to dawn</v>
      </c>
      <c r="F1344" s="7">
        <v>45</v>
      </c>
      <c r="G1344" s="7">
        <f>VLOOKUP(Table2[[#This Row],[product_id]],Table3[#All],2,FALSE)</f>
        <v>25</v>
      </c>
      <c r="H1344" s="7" t="b">
        <f>IF(Table2[[#This Row],[cost]]&gt;Table2[[#This Row],[revenue]],TRUE,FALSE)</f>
        <v>0</v>
      </c>
      <c r="I1344" t="str">
        <f>VLOOKUP(Table2[[#This Row],[product_id]],Table3[#All],3,FALSE)</f>
        <v>Hurley</v>
      </c>
      <c r="J1344" t="str">
        <f>VLOOKUP(Table2[[#This Row],[product_id]],Table3[#All],5,FALSE)</f>
        <v>Memphis TN</v>
      </c>
    </row>
    <row r="1345" spans="1:10" x14ac:dyDescent="0.2">
      <c r="A1345" t="s">
        <v>369</v>
      </c>
      <c r="B1345" s="1">
        <v>45004</v>
      </c>
      <c r="C1345" t="str">
        <f t="shared" si="40"/>
        <v>Sunday</v>
      </c>
      <c r="D1345" s="2">
        <v>0.19722222222222222</v>
      </c>
      <c r="E1345" t="str">
        <f t="shared" si="41"/>
        <v>morning to noon</v>
      </c>
      <c r="F1345" s="7">
        <v>45</v>
      </c>
      <c r="G1345" s="7">
        <f>VLOOKUP(Table2[[#This Row],[product_id]],Table3[#All],2,FALSE)</f>
        <v>25</v>
      </c>
      <c r="H1345" s="7" t="b">
        <f>IF(Table2[[#This Row],[cost]]&gt;Table2[[#This Row],[revenue]],TRUE,FALSE)</f>
        <v>0</v>
      </c>
      <c r="I1345" t="str">
        <f>VLOOKUP(Table2[[#This Row],[product_id]],Table3[#All],3,FALSE)</f>
        <v>Hurley</v>
      </c>
      <c r="J1345" t="str">
        <f>VLOOKUP(Table2[[#This Row],[product_id]],Table3[#All],5,FALSE)</f>
        <v>Memphis TN</v>
      </c>
    </row>
    <row r="1346" spans="1:10" x14ac:dyDescent="0.2">
      <c r="A1346" t="s">
        <v>370</v>
      </c>
      <c r="B1346" s="1">
        <v>44997</v>
      </c>
      <c r="C1346" t="str">
        <f t="shared" si="40"/>
        <v>Sunday</v>
      </c>
      <c r="D1346" s="2">
        <v>0.48055555555555557</v>
      </c>
      <c r="E1346" t="str">
        <f t="shared" si="41"/>
        <v>night to midnight</v>
      </c>
      <c r="F1346" s="7">
        <v>29</v>
      </c>
      <c r="G1346" s="7">
        <f>VLOOKUP(Table2[[#This Row],[product_id]],Table3[#All],2,FALSE)</f>
        <v>15</v>
      </c>
      <c r="H1346" s="7" t="b">
        <f>IF(Table2[[#This Row],[cost]]&gt;Table2[[#This Row],[revenue]],TRUE,FALSE)</f>
        <v>0</v>
      </c>
      <c r="I1346" t="str">
        <f>VLOOKUP(Table2[[#This Row],[product_id]],Table3[#All],3,FALSE)</f>
        <v>Bella</v>
      </c>
      <c r="J1346" t="str">
        <f>VLOOKUP(Table2[[#This Row],[product_id]],Table3[#All],5,FALSE)</f>
        <v>Los Angeles CA</v>
      </c>
    </row>
    <row r="1347" spans="1:10" x14ac:dyDescent="0.2">
      <c r="A1347" t="s">
        <v>370</v>
      </c>
      <c r="B1347" s="1">
        <v>44380</v>
      </c>
      <c r="C1347" t="str">
        <f t="shared" ref="C1347:C1410" si="42">_xlfn.IFS(WEEKDAY(B1347,2)=1,"Monday",WEEKDAY(B1347,2)=2,"Tuesday",WEEKDAY(B1347,2)=3,"Wednesday",WEEKDAY(B1347,2)=4,"Thursday",WEEKDAY(B1347,2)=5,"Friday",WEEKDAY(B1347,2)=6,"Saturday",WEEKDAY(B1347,2)=7,"Sunday")</f>
        <v>Saturday</v>
      </c>
      <c r="D1347" s="2">
        <v>0.98541666666666661</v>
      </c>
      <c r="E1347" t="str">
        <f t="shared" ref="E1347:E1410" si="43">_xlfn.IFS(AND(D1348&gt;=VALUE("00:00"),D1348&lt;VALUE("6:00")),"midnight to dawn",AND(D1348&gt;=VALUE("6:00"),D1348&lt;VALUE("13:00")),"morning to noon",AND(D1348&gt;=VALUE("13:00"),D1348&lt;VALUE("20:00")),"afternoon to evening",AND(D1348&gt;=VALUE("20:00"),D1348&lt;VALUE("24:00")),"night to midnight")</f>
        <v>midnight to dawn</v>
      </c>
      <c r="F1347" s="7">
        <v>29</v>
      </c>
      <c r="G1347" s="7">
        <f>VLOOKUP(Table2[[#This Row],[product_id]],Table3[#All],2,FALSE)</f>
        <v>15</v>
      </c>
      <c r="H1347" s="7" t="b">
        <f>IF(Table2[[#This Row],[cost]]&gt;Table2[[#This Row],[revenue]],TRUE,FALSE)</f>
        <v>0</v>
      </c>
      <c r="I1347" t="str">
        <f>VLOOKUP(Table2[[#This Row],[product_id]],Table3[#All],3,FALSE)</f>
        <v>Bella</v>
      </c>
      <c r="J1347" t="str">
        <f>VLOOKUP(Table2[[#This Row],[product_id]],Table3[#All],5,FALSE)</f>
        <v>Los Angeles CA</v>
      </c>
    </row>
    <row r="1348" spans="1:10" x14ac:dyDescent="0.2">
      <c r="A1348" t="s">
        <v>370</v>
      </c>
      <c r="B1348" s="1">
        <v>44266</v>
      </c>
      <c r="C1348" t="str">
        <f t="shared" si="42"/>
        <v>Thursday</v>
      </c>
      <c r="D1348" s="2">
        <v>9.9999999999999992E-2</v>
      </c>
      <c r="E1348" t="str">
        <f t="shared" si="43"/>
        <v>morning to noon</v>
      </c>
      <c r="F1348" s="7">
        <v>29</v>
      </c>
      <c r="G1348" s="7">
        <f>VLOOKUP(Table2[[#This Row],[product_id]],Table3[#All],2,FALSE)</f>
        <v>15</v>
      </c>
      <c r="H1348" s="7" t="b">
        <f>IF(Table2[[#This Row],[cost]]&gt;Table2[[#This Row],[revenue]],TRUE,FALSE)</f>
        <v>0</v>
      </c>
      <c r="I1348" t="str">
        <f>VLOOKUP(Table2[[#This Row],[product_id]],Table3[#All],3,FALSE)</f>
        <v>Bella</v>
      </c>
      <c r="J1348" t="str">
        <f>VLOOKUP(Table2[[#This Row],[product_id]],Table3[#All],5,FALSE)</f>
        <v>Los Angeles CA</v>
      </c>
    </row>
    <row r="1349" spans="1:10" x14ac:dyDescent="0.2">
      <c r="A1349" t="s">
        <v>370</v>
      </c>
      <c r="B1349" s="1">
        <v>45052</v>
      </c>
      <c r="C1349" t="str">
        <f t="shared" si="42"/>
        <v>Saturday</v>
      </c>
      <c r="D1349" s="2">
        <v>0.51180555555555551</v>
      </c>
      <c r="E1349" t="str">
        <f t="shared" si="43"/>
        <v>night to midnight</v>
      </c>
      <c r="F1349" s="7">
        <v>29</v>
      </c>
      <c r="G1349" s="7">
        <f>VLOOKUP(Table2[[#This Row],[product_id]],Table3[#All],2,FALSE)</f>
        <v>15</v>
      </c>
      <c r="H1349" s="7" t="b">
        <f>IF(Table2[[#This Row],[cost]]&gt;Table2[[#This Row],[revenue]],TRUE,FALSE)</f>
        <v>0</v>
      </c>
      <c r="I1349" t="str">
        <f>VLOOKUP(Table2[[#This Row],[product_id]],Table3[#All],3,FALSE)</f>
        <v>Bella</v>
      </c>
      <c r="J1349" t="str">
        <f>VLOOKUP(Table2[[#This Row],[product_id]],Table3[#All],5,FALSE)</f>
        <v>Los Angeles CA</v>
      </c>
    </row>
    <row r="1350" spans="1:10" x14ac:dyDescent="0.2">
      <c r="A1350" t="s">
        <v>371</v>
      </c>
      <c r="B1350" s="1">
        <v>43741</v>
      </c>
      <c r="C1350" t="str">
        <f t="shared" si="42"/>
        <v>Thursday</v>
      </c>
      <c r="D1350" s="2">
        <v>0.91041666666666676</v>
      </c>
      <c r="E1350" t="str">
        <f t="shared" si="43"/>
        <v>midnight to dawn</v>
      </c>
      <c r="F1350" s="7">
        <v>25</v>
      </c>
      <c r="G1350" s="7">
        <f>VLOOKUP(Table2[[#This Row],[product_id]],Table3[#All],2,FALSE)</f>
        <v>12</v>
      </c>
      <c r="H1350" s="7" t="b">
        <f>IF(Table2[[#This Row],[cost]]&gt;Table2[[#This Row],[revenue]],TRUE,FALSE)</f>
        <v>0</v>
      </c>
      <c r="I1350" t="str">
        <f>VLOOKUP(Table2[[#This Row],[product_id]],Table3[#All],3,FALSE)</f>
        <v>Alki'i</v>
      </c>
      <c r="J1350" t="str">
        <f>VLOOKUP(Table2[[#This Row],[product_id]],Table3[#All],5,FALSE)</f>
        <v>Memphis TN</v>
      </c>
    </row>
    <row r="1351" spans="1:10" x14ac:dyDescent="0.2">
      <c r="A1351" t="s">
        <v>371</v>
      </c>
      <c r="B1351" s="1">
        <v>44432</v>
      </c>
      <c r="C1351" t="str">
        <f t="shared" si="42"/>
        <v>Tuesday</v>
      </c>
      <c r="D1351" s="2">
        <v>9.8611111111111108E-2</v>
      </c>
      <c r="E1351" t="str">
        <f t="shared" si="43"/>
        <v>midnight to dawn</v>
      </c>
      <c r="F1351" s="7">
        <v>25</v>
      </c>
      <c r="G1351" s="7">
        <f>VLOOKUP(Table2[[#This Row],[product_id]],Table3[#All],2,FALSE)</f>
        <v>12</v>
      </c>
      <c r="H1351" s="7" t="b">
        <f>IF(Table2[[#This Row],[cost]]&gt;Table2[[#This Row],[revenue]],TRUE,FALSE)</f>
        <v>0</v>
      </c>
      <c r="I1351" t="str">
        <f>VLOOKUP(Table2[[#This Row],[product_id]],Table3[#All],3,FALSE)</f>
        <v>Alki'i</v>
      </c>
      <c r="J1351" t="str">
        <f>VLOOKUP(Table2[[#This Row],[product_id]],Table3[#All],5,FALSE)</f>
        <v>Memphis TN</v>
      </c>
    </row>
    <row r="1352" spans="1:10" x14ac:dyDescent="0.2">
      <c r="A1352" t="s">
        <v>371</v>
      </c>
      <c r="B1352" s="1">
        <v>44400</v>
      </c>
      <c r="C1352" t="str">
        <f t="shared" si="42"/>
        <v>Friday</v>
      </c>
      <c r="D1352" s="2">
        <v>0.17152777777777775</v>
      </c>
      <c r="E1352" t="str">
        <f t="shared" si="43"/>
        <v>morning to noon</v>
      </c>
      <c r="F1352" s="7">
        <v>25</v>
      </c>
      <c r="G1352" s="7">
        <f>VLOOKUP(Table2[[#This Row],[product_id]],Table3[#All],2,FALSE)</f>
        <v>12</v>
      </c>
      <c r="H1352" s="7" t="b">
        <f>IF(Table2[[#This Row],[cost]]&gt;Table2[[#This Row],[revenue]],TRUE,FALSE)</f>
        <v>0</v>
      </c>
      <c r="I1352" t="str">
        <f>VLOOKUP(Table2[[#This Row],[product_id]],Table3[#All],3,FALSE)</f>
        <v>Alki'i</v>
      </c>
      <c r="J1352" t="str">
        <f>VLOOKUP(Table2[[#This Row],[product_id]],Table3[#All],5,FALSE)</f>
        <v>Memphis TN</v>
      </c>
    </row>
    <row r="1353" spans="1:10" x14ac:dyDescent="0.2">
      <c r="A1353" t="s">
        <v>371</v>
      </c>
      <c r="B1353" s="1">
        <v>44482</v>
      </c>
      <c r="C1353" t="str">
        <f t="shared" si="42"/>
        <v>Wednesday</v>
      </c>
      <c r="D1353" s="2">
        <v>0.5083333333333333</v>
      </c>
      <c r="E1353" t="str">
        <f t="shared" si="43"/>
        <v>afternoon to evening</v>
      </c>
      <c r="F1353" s="7">
        <v>25</v>
      </c>
      <c r="G1353" s="7">
        <f>VLOOKUP(Table2[[#This Row],[product_id]],Table3[#All],2,FALSE)</f>
        <v>12</v>
      </c>
      <c r="H1353" s="7" t="b">
        <f>IF(Table2[[#This Row],[cost]]&gt;Table2[[#This Row],[revenue]],TRUE,FALSE)</f>
        <v>0</v>
      </c>
      <c r="I1353" t="str">
        <f>VLOOKUP(Table2[[#This Row],[product_id]],Table3[#All],3,FALSE)</f>
        <v>Alki'i</v>
      </c>
      <c r="J1353" t="str">
        <f>VLOOKUP(Table2[[#This Row],[product_id]],Table3[#All],5,FALSE)</f>
        <v>Memphis TN</v>
      </c>
    </row>
    <row r="1354" spans="1:10" x14ac:dyDescent="0.2">
      <c r="A1354" t="s">
        <v>371</v>
      </c>
      <c r="B1354" s="1">
        <v>44830</v>
      </c>
      <c r="C1354" t="str">
        <f t="shared" si="42"/>
        <v>Monday</v>
      </c>
      <c r="D1354" s="2">
        <v>0.68888888888888899</v>
      </c>
      <c r="E1354" t="str">
        <f t="shared" si="43"/>
        <v>midnight to dawn</v>
      </c>
      <c r="F1354" s="7">
        <v>25</v>
      </c>
      <c r="G1354" s="7">
        <f>VLOOKUP(Table2[[#This Row],[product_id]],Table3[#All],2,FALSE)</f>
        <v>12</v>
      </c>
      <c r="H1354" s="7" t="b">
        <f>IF(Table2[[#This Row],[cost]]&gt;Table2[[#This Row],[revenue]],TRUE,FALSE)</f>
        <v>0</v>
      </c>
      <c r="I1354" t="str">
        <f>VLOOKUP(Table2[[#This Row],[product_id]],Table3[#All],3,FALSE)</f>
        <v>Alki'i</v>
      </c>
      <c r="J1354" t="str">
        <f>VLOOKUP(Table2[[#This Row],[product_id]],Table3[#All],5,FALSE)</f>
        <v>Memphis TN</v>
      </c>
    </row>
    <row r="1355" spans="1:10" x14ac:dyDescent="0.2">
      <c r="A1355" t="s">
        <v>372</v>
      </c>
      <c r="B1355" s="1">
        <v>44884</v>
      </c>
      <c r="C1355" t="str">
        <f t="shared" si="42"/>
        <v>Saturday</v>
      </c>
      <c r="D1355" s="2">
        <v>0.1673611111111111</v>
      </c>
      <c r="E1355" t="str">
        <f t="shared" si="43"/>
        <v>midnight to dawn</v>
      </c>
      <c r="F1355" s="7">
        <v>49</v>
      </c>
      <c r="G1355" s="7">
        <f>VLOOKUP(Table2[[#This Row],[product_id]],Table3[#All],2,FALSE)</f>
        <v>27</v>
      </c>
      <c r="H1355" s="7" t="b">
        <f>IF(Table2[[#This Row],[cost]]&gt;Table2[[#This Row],[revenue]],TRUE,FALSE)</f>
        <v>0</v>
      </c>
      <c r="I1355" t="str">
        <f>VLOOKUP(Table2[[#This Row],[product_id]],Table3[#All],3,FALSE)</f>
        <v>Devon &amp; Jones</v>
      </c>
      <c r="J1355" t="str">
        <f>VLOOKUP(Table2[[#This Row],[product_id]],Table3[#All],5,FALSE)</f>
        <v>Philadelphia PA</v>
      </c>
    </row>
    <row r="1356" spans="1:10" x14ac:dyDescent="0.2">
      <c r="A1356" t="s">
        <v>372</v>
      </c>
      <c r="B1356" s="1">
        <v>44370</v>
      </c>
      <c r="C1356" t="str">
        <f t="shared" si="42"/>
        <v>Wednesday</v>
      </c>
      <c r="D1356" s="2">
        <v>6.5277777777777782E-2</v>
      </c>
      <c r="E1356" t="str">
        <f t="shared" si="43"/>
        <v>midnight to dawn</v>
      </c>
      <c r="F1356" s="7">
        <v>49</v>
      </c>
      <c r="G1356" s="7">
        <f>VLOOKUP(Table2[[#This Row],[product_id]],Table3[#All],2,FALSE)</f>
        <v>27</v>
      </c>
      <c r="H1356" s="7" t="b">
        <f>IF(Table2[[#This Row],[cost]]&gt;Table2[[#This Row],[revenue]],TRUE,FALSE)</f>
        <v>0</v>
      </c>
      <c r="I1356" t="str">
        <f>VLOOKUP(Table2[[#This Row],[product_id]],Table3[#All],3,FALSE)</f>
        <v>Devon &amp; Jones</v>
      </c>
      <c r="J1356" t="str">
        <f>VLOOKUP(Table2[[#This Row],[product_id]],Table3[#All],5,FALSE)</f>
        <v>Philadelphia PA</v>
      </c>
    </row>
    <row r="1357" spans="1:10" x14ac:dyDescent="0.2">
      <c r="A1357" t="s">
        <v>372</v>
      </c>
      <c r="B1357" s="1">
        <v>44246</v>
      </c>
      <c r="C1357" t="str">
        <f t="shared" si="42"/>
        <v>Friday</v>
      </c>
      <c r="D1357" s="2">
        <v>8.9583333333333334E-2</v>
      </c>
      <c r="E1357" t="str">
        <f t="shared" si="43"/>
        <v>afternoon to evening</v>
      </c>
      <c r="F1357" s="7">
        <v>49</v>
      </c>
      <c r="G1357" s="7">
        <f>VLOOKUP(Table2[[#This Row],[product_id]],Table3[#All],2,FALSE)</f>
        <v>27</v>
      </c>
      <c r="H1357" s="7" t="b">
        <f>IF(Table2[[#This Row],[cost]]&gt;Table2[[#This Row],[revenue]],TRUE,FALSE)</f>
        <v>0</v>
      </c>
      <c r="I1357" t="str">
        <f>VLOOKUP(Table2[[#This Row],[product_id]],Table3[#All],3,FALSE)</f>
        <v>Devon &amp; Jones</v>
      </c>
      <c r="J1357" t="str">
        <f>VLOOKUP(Table2[[#This Row],[product_id]],Table3[#All],5,FALSE)</f>
        <v>Philadelphia PA</v>
      </c>
    </row>
    <row r="1358" spans="1:10" x14ac:dyDescent="0.2">
      <c r="A1358" t="s">
        <v>372</v>
      </c>
      <c r="B1358" s="1">
        <v>44261</v>
      </c>
      <c r="C1358" t="str">
        <f t="shared" si="42"/>
        <v>Saturday</v>
      </c>
      <c r="D1358" s="2">
        <v>0.65972222222222221</v>
      </c>
      <c r="E1358" t="str">
        <f t="shared" si="43"/>
        <v>midnight to dawn</v>
      </c>
      <c r="F1358" s="7">
        <v>49</v>
      </c>
      <c r="G1358" s="7">
        <f>VLOOKUP(Table2[[#This Row],[product_id]],Table3[#All],2,FALSE)</f>
        <v>27</v>
      </c>
      <c r="H1358" s="7" t="b">
        <f>IF(Table2[[#This Row],[cost]]&gt;Table2[[#This Row],[revenue]],TRUE,FALSE)</f>
        <v>0</v>
      </c>
      <c r="I1358" t="str">
        <f>VLOOKUP(Table2[[#This Row],[product_id]],Table3[#All],3,FALSE)</f>
        <v>Devon &amp; Jones</v>
      </c>
      <c r="J1358" t="str">
        <f>VLOOKUP(Table2[[#This Row],[product_id]],Table3[#All],5,FALSE)</f>
        <v>Philadelphia PA</v>
      </c>
    </row>
    <row r="1359" spans="1:10" x14ac:dyDescent="0.2">
      <c r="A1359" t="s">
        <v>372</v>
      </c>
      <c r="B1359" s="1">
        <v>45107</v>
      </c>
      <c r="C1359" t="str">
        <f t="shared" si="42"/>
        <v>Friday</v>
      </c>
      <c r="D1359" s="2">
        <v>0.10694444444444444</v>
      </c>
      <c r="E1359" t="str">
        <f t="shared" si="43"/>
        <v>midnight to dawn</v>
      </c>
      <c r="F1359" s="7">
        <v>49</v>
      </c>
      <c r="G1359" s="7">
        <f>VLOOKUP(Table2[[#This Row],[product_id]],Table3[#All],2,FALSE)</f>
        <v>27</v>
      </c>
      <c r="H1359" s="7" t="b">
        <f>IF(Table2[[#This Row],[cost]]&gt;Table2[[#This Row],[revenue]],TRUE,FALSE)</f>
        <v>0</v>
      </c>
      <c r="I1359" t="str">
        <f>VLOOKUP(Table2[[#This Row],[product_id]],Table3[#All],3,FALSE)</f>
        <v>Devon &amp; Jones</v>
      </c>
      <c r="J1359" t="str">
        <f>VLOOKUP(Table2[[#This Row],[product_id]],Table3[#All],5,FALSE)</f>
        <v>Philadelphia PA</v>
      </c>
    </row>
    <row r="1360" spans="1:10" x14ac:dyDescent="0.2">
      <c r="A1360" t="s">
        <v>372</v>
      </c>
      <c r="B1360" s="1">
        <v>45091</v>
      </c>
      <c r="C1360" t="str">
        <f t="shared" si="42"/>
        <v>Wednesday</v>
      </c>
      <c r="D1360" s="2">
        <v>0.21666666666666667</v>
      </c>
      <c r="E1360" t="str">
        <f t="shared" si="43"/>
        <v>afternoon to evening</v>
      </c>
      <c r="F1360" s="7">
        <v>49</v>
      </c>
      <c r="G1360" s="7">
        <f>VLOOKUP(Table2[[#This Row],[product_id]],Table3[#All],2,FALSE)</f>
        <v>27</v>
      </c>
      <c r="H1360" s="7" t="b">
        <f>IF(Table2[[#This Row],[cost]]&gt;Table2[[#This Row],[revenue]],TRUE,FALSE)</f>
        <v>0</v>
      </c>
      <c r="I1360" t="str">
        <f>VLOOKUP(Table2[[#This Row],[product_id]],Table3[#All],3,FALSE)</f>
        <v>Devon &amp; Jones</v>
      </c>
      <c r="J1360" t="str">
        <f>VLOOKUP(Table2[[#This Row],[product_id]],Table3[#All],5,FALSE)</f>
        <v>Philadelphia PA</v>
      </c>
    </row>
    <row r="1361" spans="1:10" x14ac:dyDescent="0.2">
      <c r="A1361" t="s">
        <v>373</v>
      </c>
      <c r="B1361" s="1">
        <v>43808</v>
      </c>
      <c r="C1361" t="str">
        <f t="shared" si="42"/>
        <v>Monday</v>
      </c>
      <c r="D1361" s="2">
        <v>0.54583333333333328</v>
      </c>
      <c r="E1361" t="str">
        <f t="shared" si="43"/>
        <v>night to midnight</v>
      </c>
      <c r="F1361" s="7">
        <v>27</v>
      </c>
      <c r="G1361" s="7">
        <f>VLOOKUP(Table2[[#This Row],[product_id]],Table3[#All],2,FALSE)</f>
        <v>15</v>
      </c>
      <c r="H1361" s="7" t="b">
        <f>IF(Table2[[#This Row],[cost]]&gt;Table2[[#This Row],[revenue]],TRUE,FALSE)</f>
        <v>0</v>
      </c>
      <c r="I1361" t="str">
        <f>VLOOKUP(Table2[[#This Row],[product_id]],Table3[#All],3,FALSE)</f>
        <v>Eddie Bauer</v>
      </c>
      <c r="J1361" t="str">
        <f>VLOOKUP(Table2[[#This Row],[product_id]],Table3[#All],5,FALSE)</f>
        <v>Chicago IL</v>
      </c>
    </row>
    <row r="1362" spans="1:10" x14ac:dyDescent="0.2">
      <c r="A1362" t="s">
        <v>373</v>
      </c>
      <c r="B1362" s="1">
        <v>45112</v>
      </c>
      <c r="C1362" t="str">
        <f t="shared" si="42"/>
        <v>Wednesday</v>
      </c>
      <c r="D1362" s="2">
        <v>0.9472222222222223</v>
      </c>
      <c r="E1362" t="str">
        <f t="shared" si="43"/>
        <v>afternoon to evening</v>
      </c>
      <c r="F1362" s="7">
        <v>27</v>
      </c>
      <c r="G1362" s="7">
        <f>VLOOKUP(Table2[[#This Row],[product_id]],Table3[#All],2,FALSE)</f>
        <v>15</v>
      </c>
      <c r="H1362" s="7" t="b">
        <f>IF(Table2[[#This Row],[cost]]&gt;Table2[[#This Row],[revenue]],TRUE,FALSE)</f>
        <v>0</v>
      </c>
      <c r="I1362" t="str">
        <f>VLOOKUP(Table2[[#This Row],[product_id]],Table3[#All],3,FALSE)</f>
        <v>Eddie Bauer</v>
      </c>
      <c r="J1362" t="str">
        <f>VLOOKUP(Table2[[#This Row],[product_id]],Table3[#All],5,FALSE)</f>
        <v>Chicago IL</v>
      </c>
    </row>
    <row r="1363" spans="1:10" x14ac:dyDescent="0.2">
      <c r="A1363" t="s">
        <v>373</v>
      </c>
      <c r="B1363" s="1">
        <v>45087</v>
      </c>
      <c r="C1363" t="str">
        <f t="shared" si="42"/>
        <v>Saturday</v>
      </c>
      <c r="D1363" s="2">
        <v>0.61875000000000002</v>
      </c>
      <c r="E1363" t="str">
        <f t="shared" si="43"/>
        <v>afternoon to evening</v>
      </c>
      <c r="F1363" s="7">
        <v>27</v>
      </c>
      <c r="G1363" s="7">
        <f>VLOOKUP(Table2[[#This Row],[product_id]],Table3[#All],2,FALSE)</f>
        <v>15</v>
      </c>
      <c r="H1363" s="7" t="b">
        <f>IF(Table2[[#This Row],[cost]]&gt;Table2[[#This Row],[revenue]],TRUE,FALSE)</f>
        <v>0</v>
      </c>
      <c r="I1363" t="str">
        <f>VLOOKUP(Table2[[#This Row],[product_id]],Table3[#All],3,FALSE)</f>
        <v>Eddie Bauer</v>
      </c>
      <c r="J1363" t="str">
        <f>VLOOKUP(Table2[[#This Row],[product_id]],Table3[#All],5,FALSE)</f>
        <v>Chicago IL</v>
      </c>
    </row>
    <row r="1364" spans="1:10" x14ac:dyDescent="0.2">
      <c r="A1364" t="s">
        <v>373</v>
      </c>
      <c r="B1364" s="1">
        <v>44439</v>
      </c>
      <c r="C1364" t="str">
        <f t="shared" si="42"/>
        <v>Tuesday</v>
      </c>
      <c r="D1364" s="2">
        <v>0.60972222222222217</v>
      </c>
      <c r="E1364" t="str">
        <f t="shared" si="43"/>
        <v>afternoon to evening</v>
      </c>
      <c r="F1364" s="7">
        <v>27</v>
      </c>
      <c r="G1364" s="7">
        <f>VLOOKUP(Table2[[#This Row],[product_id]],Table3[#All],2,FALSE)</f>
        <v>15</v>
      </c>
      <c r="H1364" s="7" t="b">
        <f>IF(Table2[[#This Row],[cost]]&gt;Table2[[#This Row],[revenue]],TRUE,FALSE)</f>
        <v>0</v>
      </c>
      <c r="I1364" t="str">
        <f>VLOOKUP(Table2[[#This Row],[product_id]],Table3[#All],3,FALSE)</f>
        <v>Eddie Bauer</v>
      </c>
      <c r="J1364" t="str">
        <f>VLOOKUP(Table2[[#This Row],[product_id]],Table3[#All],5,FALSE)</f>
        <v>Chicago IL</v>
      </c>
    </row>
    <row r="1365" spans="1:10" x14ac:dyDescent="0.2">
      <c r="A1365" t="s">
        <v>374</v>
      </c>
      <c r="B1365" s="1">
        <v>44955</v>
      </c>
      <c r="C1365" t="str">
        <f t="shared" si="42"/>
        <v>Sunday</v>
      </c>
      <c r="D1365" s="2">
        <v>0.73055555555555562</v>
      </c>
      <c r="E1365" t="str">
        <f t="shared" si="43"/>
        <v>midnight to dawn</v>
      </c>
      <c r="F1365" s="7">
        <v>40</v>
      </c>
      <c r="G1365" s="7">
        <f>VLOOKUP(Table2[[#This Row],[product_id]],Table3[#All],2,FALSE)</f>
        <v>22</v>
      </c>
      <c r="H1365" s="7" t="b">
        <f>IF(Table2[[#This Row],[cost]]&gt;Table2[[#This Row],[revenue]],TRUE,FALSE)</f>
        <v>0</v>
      </c>
      <c r="I1365" t="str">
        <f>VLOOKUP(Table2[[#This Row],[product_id]],Table3[#All],3,FALSE)</f>
        <v>Carhartt</v>
      </c>
      <c r="J1365" t="str">
        <f>VLOOKUP(Table2[[#This Row],[product_id]],Table3[#All],5,FALSE)</f>
        <v>Houston TX</v>
      </c>
    </row>
    <row r="1366" spans="1:10" x14ac:dyDescent="0.2">
      <c r="A1366" t="s">
        <v>374</v>
      </c>
      <c r="B1366" s="1">
        <v>44658</v>
      </c>
      <c r="C1366" t="str">
        <f t="shared" si="42"/>
        <v>Thursday</v>
      </c>
      <c r="D1366" s="2">
        <v>0.12222222222222223</v>
      </c>
      <c r="E1366" t="str">
        <f t="shared" si="43"/>
        <v>midnight to dawn</v>
      </c>
      <c r="F1366" s="7">
        <v>40</v>
      </c>
      <c r="G1366" s="7">
        <f>VLOOKUP(Table2[[#This Row],[product_id]],Table3[#All],2,FALSE)</f>
        <v>22</v>
      </c>
      <c r="H1366" s="7" t="b">
        <f>IF(Table2[[#This Row],[cost]]&gt;Table2[[#This Row],[revenue]],TRUE,FALSE)</f>
        <v>0</v>
      </c>
      <c r="I1366" t="str">
        <f>VLOOKUP(Table2[[#This Row],[product_id]],Table3[#All],3,FALSE)</f>
        <v>Carhartt</v>
      </c>
      <c r="J1366" t="str">
        <f>VLOOKUP(Table2[[#This Row],[product_id]],Table3[#All],5,FALSE)</f>
        <v>Houston TX</v>
      </c>
    </row>
    <row r="1367" spans="1:10" x14ac:dyDescent="0.2">
      <c r="A1367" t="s">
        <v>374</v>
      </c>
      <c r="B1367" s="1">
        <v>45063</v>
      </c>
      <c r="C1367" t="str">
        <f t="shared" si="42"/>
        <v>Wednesday</v>
      </c>
      <c r="D1367" s="2">
        <v>0.12916666666666668</v>
      </c>
      <c r="E1367" t="str">
        <f t="shared" si="43"/>
        <v>midnight to dawn</v>
      </c>
      <c r="F1367" s="7">
        <v>40</v>
      </c>
      <c r="G1367" s="7">
        <f>VLOOKUP(Table2[[#This Row],[product_id]],Table3[#All],2,FALSE)</f>
        <v>22</v>
      </c>
      <c r="H1367" s="7" t="b">
        <f>IF(Table2[[#This Row],[cost]]&gt;Table2[[#This Row],[revenue]],TRUE,FALSE)</f>
        <v>0</v>
      </c>
      <c r="I1367" t="str">
        <f>VLOOKUP(Table2[[#This Row],[product_id]],Table3[#All],3,FALSE)</f>
        <v>Carhartt</v>
      </c>
      <c r="J1367" t="str">
        <f>VLOOKUP(Table2[[#This Row],[product_id]],Table3[#All],5,FALSE)</f>
        <v>Houston TX</v>
      </c>
    </row>
    <row r="1368" spans="1:10" x14ac:dyDescent="0.2">
      <c r="A1368" t="s">
        <v>374</v>
      </c>
      <c r="B1368" s="1">
        <v>44914</v>
      </c>
      <c r="C1368" t="str">
        <f t="shared" si="42"/>
        <v>Monday</v>
      </c>
      <c r="D1368" s="2">
        <v>0.15625</v>
      </c>
      <c r="E1368" t="str">
        <f t="shared" si="43"/>
        <v>morning to noon</v>
      </c>
      <c r="F1368" s="7">
        <v>40</v>
      </c>
      <c r="G1368" s="7">
        <f>VLOOKUP(Table2[[#This Row],[product_id]],Table3[#All],2,FALSE)</f>
        <v>22</v>
      </c>
      <c r="H1368" s="7" t="b">
        <f>IF(Table2[[#This Row],[cost]]&gt;Table2[[#This Row],[revenue]],TRUE,FALSE)</f>
        <v>0</v>
      </c>
      <c r="I1368" t="str">
        <f>VLOOKUP(Table2[[#This Row],[product_id]],Table3[#All],3,FALSE)</f>
        <v>Carhartt</v>
      </c>
      <c r="J1368" t="str">
        <f>VLOOKUP(Table2[[#This Row],[product_id]],Table3[#All],5,FALSE)</f>
        <v>Houston TX</v>
      </c>
    </row>
    <row r="1369" spans="1:10" x14ac:dyDescent="0.2">
      <c r="A1369" t="s">
        <v>374</v>
      </c>
      <c r="B1369" s="1">
        <v>45022</v>
      </c>
      <c r="C1369" t="str">
        <f t="shared" si="42"/>
        <v>Thursday</v>
      </c>
      <c r="D1369" s="2">
        <v>0.26111111111111113</v>
      </c>
      <c r="E1369" t="str">
        <f t="shared" si="43"/>
        <v>afternoon to evening</v>
      </c>
      <c r="F1369" s="7">
        <v>40</v>
      </c>
      <c r="G1369" s="7">
        <f>VLOOKUP(Table2[[#This Row],[product_id]],Table3[#All],2,FALSE)</f>
        <v>22</v>
      </c>
      <c r="H1369" s="7" t="b">
        <f>IF(Table2[[#This Row],[cost]]&gt;Table2[[#This Row],[revenue]],TRUE,FALSE)</f>
        <v>0</v>
      </c>
      <c r="I1369" t="str">
        <f>VLOOKUP(Table2[[#This Row],[product_id]],Table3[#All],3,FALSE)</f>
        <v>Carhartt</v>
      </c>
      <c r="J1369" t="str">
        <f>VLOOKUP(Table2[[#This Row],[product_id]],Table3[#All],5,FALSE)</f>
        <v>Houston TX</v>
      </c>
    </row>
    <row r="1370" spans="1:10" x14ac:dyDescent="0.2">
      <c r="A1370" t="s">
        <v>375</v>
      </c>
      <c r="B1370" s="1">
        <v>43561</v>
      </c>
      <c r="C1370" t="str">
        <f t="shared" si="42"/>
        <v>Saturday</v>
      </c>
      <c r="D1370" s="2">
        <v>0.72986111111111107</v>
      </c>
      <c r="E1370" t="str">
        <f t="shared" si="43"/>
        <v>midnight to dawn</v>
      </c>
      <c r="F1370" s="7">
        <v>39</v>
      </c>
      <c r="G1370" s="7">
        <f>VLOOKUP(Table2[[#This Row],[product_id]],Table3[#All],2,FALSE)</f>
        <v>23</v>
      </c>
      <c r="H1370" s="7" t="b">
        <f>IF(Table2[[#This Row],[cost]]&gt;Table2[[#This Row],[revenue]],TRUE,FALSE)</f>
        <v>0</v>
      </c>
      <c r="I1370" t="str">
        <f>VLOOKUP(Table2[[#This Row],[product_id]],Table3[#All],3,FALSE)</f>
        <v>Patty</v>
      </c>
      <c r="J1370" t="str">
        <f>VLOOKUP(Table2[[#This Row],[product_id]],Table3[#All],5,FALSE)</f>
        <v>Memphis TN</v>
      </c>
    </row>
    <row r="1371" spans="1:10" x14ac:dyDescent="0.2">
      <c r="A1371" t="s">
        <v>375</v>
      </c>
      <c r="B1371" s="1">
        <v>44981</v>
      </c>
      <c r="C1371" t="str">
        <f t="shared" si="42"/>
        <v>Friday</v>
      </c>
      <c r="D1371" s="2">
        <v>6.5972222222222224E-2</v>
      </c>
      <c r="E1371" t="str">
        <f t="shared" si="43"/>
        <v>night to midnight</v>
      </c>
      <c r="F1371" s="7">
        <v>39</v>
      </c>
      <c r="G1371" s="7">
        <f>VLOOKUP(Table2[[#This Row],[product_id]],Table3[#All],2,FALSE)</f>
        <v>23</v>
      </c>
      <c r="H1371" s="7" t="b">
        <f>IF(Table2[[#This Row],[cost]]&gt;Table2[[#This Row],[revenue]],TRUE,FALSE)</f>
        <v>0</v>
      </c>
      <c r="I1371" t="str">
        <f>VLOOKUP(Table2[[#This Row],[product_id]],Table3[#All],3,FALSE)</f>
        <v>Patty</v>
      </c>
      <c r="J1371" t="str">
        <f>VLOOKUP(Table2[[#This Row],[product_id]],Table3[#All],5,FALSE)</f>
        <v>Memphis TN</v>
      </c>
    </row>
    <row r="1372" spans="1:10" x14ac:dyDescent="0.2">
      <c r="A1372" t="s">
        <v>375</v>
      </c>
      <c r="B1372" s="1">
        <v>43555</v>
      </c>
      <c r="C1372" t="str">
        <f t="shared" si="42"/>
        <v>Sunday</v>
      </c>
      <c r="D1372" s="2">
        <v>0.94027777777777777</v>
      </c>
      <c r="E1372" t="str">
        <f t="shared" si="43"/>
        <v>morning to noon</v>
      </c>
      <c r="F1372" s="7">
        <v>39</v>
      </c>
      <c r="G1372" s="7">
        <f>VLOOKUP(Table2[[#This Row],[product_id]],Table3[#All],2,FALSE)</f>
        <v>23</v>
      </c>
      <c r="H1372" s="7" t="b">
        <f>IF(Table2[[#This Row],[cost]]&gt;Table2[[#This Row],[revenue]],TRUE,FALSE)</f>
        <v>0</v>
      </c>
      <c r="I1372" t="str">
        <f>VLOOKUP(Table2[[#This Row],[product_id]],Table3[#All],3,FALSE)</f>
        <v>Patty</v>
      </c>
      <c r="J1372" t="str">
        <f>VLOOKUP(Table2[[#This Row],[product_id]],Table3[#All],5,FALSE)</f>
        <v>Memphis TN</v>
      </c>
    </row>
    <row r="1373" spans="1:10" x14ac:dyDescent="0.2">
      <c r="A1373" t="s">
        <v>375</v>
      </c>
      <c r="B1373" s="1">
        <v>44783</v>
      </c>
      <c r="C1373" t="str">
        <f t="shared" si="42"/>
        <v>Wednesday</v>
      </c>
      <c r="D1373" s="2">
        <v>0.5395833333333333</v>
      </c>
      <c r="E1373" t="str">
        <f t="shared" si="43"/>
        <v>midnight to dawn</v>
      </c>
      <c r="F1373" s="7">
        <v>39</v>
      </c>
      <c r="G1373" s="7">
        <f>VLOOKUP(Table2[[#This Row],[product_id]],Table3[#All],2,FALSE)</f>
        <v>23</v>
      </c>
      <c r="H1373" s="7" t="b">
        <f>IF(Table2[[#This Row],[cost]]&gt;Table2[[#This Row],[revenue]],TRUE,FALSE)</f>
        <v>0</v>
      </c>
      <c r="I1373" t="str">
        <f>VLOOKUP(Table2[[#This Row],[product_id]],Table3[#All],3,FALSE)</f>
        <v>Patty</v>
      </c>
      <c r="J1373" t="str">
        <f>VLOOKUP(Table2[[#This Row],[product_id]],Table3[#All],5,FALSE)</f>
        <v>Memphis TN</v>
      </c>
    </row>
    <row r="1374" spans="1:10" x14ac:dyDescent="0.2">
      <c r="A1374" t="s">
        <v>376</v>
      </c>
      <c r="B1374" s="1">
        <v>45095</v>
      </c>
      <c r="C1374" t="str">
        <f t="shared" si="42"/>
        <v>Sunday</v>
      </c>
      <c r="D1374" s="2">
        <v>0.19930555555555554</v>
      </c>
      <c r="E1374" t="str">
        <f t="shared" si="43"/>
        <v>midnight to dawn</v>
      </c>
      <c r="F1374" s="7">
        <v>79</v>
      </c>
      <c r="G1374" s="7">
        <f>VLOOKUP(Table2[[#This Row],[product_id]],Table3[#All],2,FALSE)</f>
        <v>48</v>
      </c>
      <c r="H1374" s="7" t="b">
        <f>IF(Table2[[#This Row],[cost]]&gt;Table2[[#This Row],[revenue]],TRUE,FALSE)</f>
        <v>0</v>
      </c>
      <c r="I1374" t="str">
        <f>VLOOKUP(Table2[[#This Row],[product_id]],Table3[#All],3,FALSE)</f>
        <v>Hollywood Star Fashion</v>
      </c>
      <c r="J1374" t="str">
        <f>VLOOKUP(Table2[[#This Row],[product_id]],Table3[#All],5,FALSE)</f>
        <v>Houston TX</v>
      </c>
    </row>
    <row r="1375" spans="1:10" x14ac:dyDescent="0.2">
      <c r="A1375" t="s">
        <v>376</v>
      </c>
      <c r="B1375" s="1">
        <v>44608</v>
      </c>
      <c r="C1375" t="str">
        <f t="shared" si="42"/>
        <v>Wednesday</v>
      </c>
      <c r="D1375" s="2">
        <v>0.13333333333333333</v>
      </c>
      <c r="E1375" t="str">
        <f t="shared" si="43"/>
        <v>night to midnight</v>
      </c>
      <c r="F1375" s="7">
        <v>79</v>
      </c>
      <c r="G1375" s="7">
        <f>VLOOKUP(Table2[[#This Row],[product_id]],Table3[#All],2,FALSE)</f>
        <v>48</v>
      </c>
      <c r="H1375" s="7" t="b">
        <f>IF(Table2[[#This Row],[cost]]&gt;Table2[[#This Row],[revenue]],TRUE,FALSE)</f>
        <v>0</v>
      </c>
      <c r="I1375" t="str">
        <f>VLOOKUP(Table2[[#This Row],[product_id]],Table3[#All],3,FALSE)</f>
        <v>Hollywood Star Fashion</v>
      </c>
      <c r="J1375" t="str">
        <f>VLOOKUP(Table2[[#This Row],[product_id]],Table3[#All],5,FALSE)</f>
        <v>Houston TX</v>
      </c>
    </row>
    <row r="1376" spans="1:10" x14ac:dyDescent="0.2">
      <c r="A1376" t="s">
        <v>376</v>
      </c>
      <c r="B1376" s="1">
        <v>44895</v>
      </c>
      <c r="C1376" t="str">
        <f t="shared" si="42"/>
        <v>Wednesday</v>
      </c>
      <c r="D1376" s="2">
        <v>0.88055555555555554</v>
      </c>
      <c r="E1376" t="str">
        <f t="shared" si="43"/>
        <v>morning to noon</v>
      </c>
      <c r="F1376" s="7">
        <v>79</v>
      </c>
      <c r="G1376" s="7">
        <f>VLOOKUP(Table2[[#This Row],[product_id]],Table3[#All],2,FALSE)</f>
        <v>48</v>
      </c>
      <c r="H1376" s="7" t="b">
        <f>IF(Table2[[#This Row],[cost]]&gt;Table2[[#This Row],[revenue]],TRUE,FALSE)</f>
        <v>0</v>
      </c>
      <c r="I1376" t="str">
        <f>VLOOKUP(Table2[[#This Row],[product_id]],Table3[#All],3,FALSE)</f>
        <v>Hollywood Star Fashion</v>
      </c>
      <c r="J1376" t="str">
        <f>VLOOKUP(Table2[[#This Row],[product_id]],Table3[#All],5,FALSE)</f>
        <v>Houston TX</v>
      </c>
    </row>
    <row r="1377" spans="1:10" x14ac:dyDescent="0.2">
      <c r="A1377" t="s">
        <v>376</v>
      </c>
      <c r="B1377" s="1">
        <v>45076</v>
      </c>
      <c r="C1377" t="str">
        <f t="shared" si="42"/>
        <v>Tuesday</v>
      </c>
      <c r="D1377" s="2">
        <v>0.3756944444444445</v>
      </c>
      <c r="E1377" t="str">
        <f t="shared" si="43"/>
        <v>morning to noon</v>
      </c>
      <c r="F1377" s="7">
        <v>79</v>
      </c>
      <c r="G1377" s="7">
        <f>VLOOKUP(Table2[[#This Row],[product_id]],Table3[#All],2,FALSE)</f>
        <v>48</v>
      </c>
      <c r="H1377" s="7" t="b">
        <f>IF(Table2[[#This Row],[cost]]&gt;Table2[[#This Row],[revenue]],TRUE,FALSE)</f>
        <v>0</v>
      </c>
      <c r="I1377" t="str">
        <f>VLOOKUP(Table2[[#This Row],[product_id]],Table3[#All],3,FALSE)</f>
        <v>Hollywood Star Fashion</v>
      </c>
      <c r="J1377" t="str">
        <f>VLOOKUP(Table2[[#This Row],[product_id]],Table3[#All],5,FALSE)</f>
        <v>Houston TX</v>
      </c>
    </row>
    <row r="1378" spans="1:10" x14ac:dyDescent="0.2">
      <c r="A1378" t="s">
        <v>376</v>
      </c>
      <c r="B1378" s="1">
        <v>44260</v>
      </c>
      <c r="C1378" t="str">
        <f t="shared" si="42"/>
        <v>Friday</v>
      </c>
      <c r="D1378" s="2">
        <v>0.42152777777777778</v>
      </c>
      <c r="E1378" t="str">
        <f t="shared" si="43"/>
        <v>midnight to dawn</v>
      </c>
      <c r="F1378" s="7">
        <v>79</v>
      </c>
      <c r="G1378" s="7">
        <f>VLOOKUP(Table2[[#This Row],[product_id]],Table3[#All],2,FALSE)</f>
        <v>48</v>
      </c>
      <c r="H1378" s="7" t="b">
        <f>IF(Table2[[#This Row],[cost]]&gt;Table2[[#This Row],[revenue]],TRUE,FALSE)</f>
        <v>0</v>
      </c>
      <c r="I1378" t="str">
        <f>VLOOKUP(Table2[[#This Row],[product_id]],Table3[#All],3,FALSE)</f>
        <v>Hollywood Star Fashion</v>
      </c>
      <c r="J1378" t="str">
        <f>VLOOKUP(Table2[[#This Row],[product_id]],Table3[#All],5,FALSE)</f>
        <v>Houston TX</v>
      </c>
    </row>
    <row r="1379" spans="1:10" x14ac:dyDescent="0.2">
      <c r="A1379" t="s">
        <v>376</v>
      </c>
      <c r="B1379" s="1">
        <v>44921</v>
      </c>
      <c r="C1379" t="str">
        <f t="shared" si="42"/>
        <v>Monday</v>
      </c>
      <c r="D1379" s="2">
        <v>1.6666666666666666E-2</v>
      </c>
      <c r="E1379" t="str">
        <f t="shared" si="43"/>
        <v>midnight to dawn</v>
      </c>
      <c r="F1379" s="7">
        <v>79</v>
      </c>
      <c r="G1379" s="7">
        <f>VLOOKUP(Table2[[#This Row],[product_id]],Table3[#All],2,FALSE)</f>
        <v>48</v>
      </c>
      <c r="H1379" s="7" t="b">
        <f>IF(Table2[[#This Row],[cost]]&gt;Table2[[#This Row],[revenue]],TRUE,FALSE)</f>
        <v>0</v>
      </c>
      <c r="I1379" t="str">
        <f>VLOOKUP(Table2[[#This Row],[product_id]],Table3[#All],3,FALSE)</f>
        <v>Hollywood Star Fashion</v>
      </c>
      <c r="J1379" t="str">
        <f>VLOOKUP(Table2[[#This Row],[product_id]],Table3[#All],5,FALSE)</f>
        <v>Houston TX</v>
      </c>
    </row>
    <row r="1380" spans="1:10" x14ac:dyDescent="0.2">
      <c r="A1380" t="s">
        <v>377</v>
      </c>
      <c r="B1380" s="1">
        <v>44776</v>
      </c>
      <c r="C1380" t="str">
        <f t="shared" si="42"/>
        <v>Wednesday</v>
      </c>
      <c r="D1380" s="2">
        <v>2.7777777777777776E-2</v>
      </c>
      <c r="E1380" t="str">
        <f t="shared" si="43"/>
        <v>morning to noon</v>
      </c>
      <c r="F1380" s="7">
        <v>33</v>
      </c>
      <c r="G1380" s="7">
        <f>VLOOKUP(Table2[[#This Row],[product_id]],Table3[#All],2,FALSE)</f>
        <v>19</v>
      </c>
      <c r="H1380" s="7" t="b">
        <f>IF(Table2[[#This Row],[cost]]&gt;Table2[[#This Row],[revenue]],TRUE,FALSE)</f>
        <v>0</v>
      </c>
      <c r="I1380" t="str">
        <f>VLOOKUP(Table2[[#This Row],[product_id]],Table3[#All],3,FALSE)</f>
        <v>Patty</v>
      </c>
      <c r="J1380" t="str">
        <f>VLOOKUP(Table2[[#This Row],[product_id]],Table3[#All],5,FALSE)</f>
        <v>Memphis TN</v>
      </c>
    </row>
    <row r="1381" spans="1:10" x14ac:dyDescent="0.2">
      <c r="A1381" t="s">
        <v>377</v>
      </c>
      <c r="B1381" s="1">
        <v>44856</v>
      </c>
      <c r="C1381" t="str">
        <f t="shared" si="42"/>
        <v>Saturday</v>
      </c>
      <c r="D1381" s="2">
        <v>0.38611111111111113</v>
      </c>
      <c r="E1381" t="str">
        <f t="shared" si="43"/>
        <v>afternoon to evening</v>
      </c>
      <c r="F1381" s="7">
        <v>33</v>
      </c>
      <c r="G1381" s="7">
        <f>VLOOKUP(Table2[[#This Row],[product_id]],Table3[#All],2,FALSE)</f>
        <v>19</v>
      </c>
      <c r="H1381" s="7" t="b">
        <f>IF(Table2[[#This Row],[cost]]&gt;Table2[[#This Row],[revenue]],TRUE,FALSE)</f>
        <v>0</v>
      </c>
      <c r="I1381" t="str">
        <f>VLOOKUP(Table2[[#This Row],[product_id]],Table3[#All],3,FALSE)</f>
        <v>Patty</v>
      </c>
      <c r="J1381" t="str">
        <f>VLOOKUP(Table2[[#This Row],[product_id]],Table3[#All],5,FALSE)</f>
        <v>Memphis TN</v>
      </c>
    </row>
    <row r="1382" spans="1:10" x14ac:dyDescent="0.2">
      <c r="A1382" t="s">
        <v>377</v>
      </c>
      <c r="B1382" s="1">
        <v>45095</v>
      </c>
      <c r="C1382" t="str">
        <f t="shared" si="42"/>
        <v>Sunday</v>
      </c>
      <c r="D1382" s="2">
        <v>0.70972222222222225</v>
      </c>
      <c r="E1382" t="str">
        <f t="shared" si="43"/>
        <v>morning to noon</v>
      </c>
      <c r="F1382" s="7">
        <v>33</v>
      </c>
      <c r="G1382" s="7">
        <f>VLOOKUP(Table2[[#This Row],[product_id]],Table3[#All],2,FALSE)</f>
        <v>19</v>
      </c>
      <c r="H1382" s="7" t="b">
        <f>IF(Table2[[#This Row],[cost]]&gt;Table2[[#This Row],[revenue]],TRUE,FALSE)</f>
        <v>0</v>
      </c>
      <c r="I1382" t="str">
        <f>VLOOKUP(Table2[[#This Row],[product_id]],Table3[#All],3,FALSE)</f>
        <v>Patty</v>
      </c>
      <c r="J1382" t="str">
        <f>VLOOKUP(Table2[[#This Row],[product_id]],Table3[#All],5,FALSE)</f>
        <v>Memphis TN</v>
      </c>
    </row>
    <row r="1383" spans="1:10" x14ac:dyDescent="0.2">
      <c r="A1383" t="s">
        <v>377</v>
      </c>
      <c r="B1383" s="1">
        <v>45048</v>
      </c>
      <c r="C1383" t="str">
        <f t="shared" si="42"/>
        <v>Tuesday</v>
      </c>
      <c r="D1383" s="2">
        <v>0.3430555555555555</v>
      </c>
      <c r="E1383" t="str">
        <f t="shared" si="43"/>
        <v>night to midnight</v>
      </c>
      <c r="F1383" s="7">
        <v>33</v>
      </c>
      <c r="G1383" s="7">
        <f>VLOOKUP(Table2[[#This Row],[product_id]],Table3[#All],2,FALSE)</f>
        <v>19</v>
      </c>
      <c r="H1383" s="7" t="b">
        <f>IF(Table2[[#This Row],[cost]]&gt;Table2[[#This Row],[revenue]],TRUE,FALSE)</f>
        <v>0</v>
      </c>
      <c r="I1383" t="str">
        <f>VLOOKUP(Table2[[#This Row],[product_id]],Table3[#All],3,FALSE)</f>
        <v>Patty</v>
      </c>
      <c r="J1383" t="str">
        <f>VLOOKUP(Table2[[#This Row],[product_id]],Table3[#All],5,FALSE)</f>
        <v>Memphis TN</v>
      </c>
    </row>
    <row r="1384" spans="1:10" x14ac:dyDescent="0.2">
      <c r="A1384" t="s">
        <v>377</v>
      </c>
      <c r="B1384" s="1">
        <v>44140</v>
      </c>
      <c r="C1384" t="str">
        <f t="shared" si="42"/>
        <v>Thursday</v>
      </c>
      <c r="D1384" s="2">
        <v>0.97777777777777775</v>
      </c>
      <c r="E1384" t="str">
        <f t="shared" si="43"/>
        <v>midnight to dawn</v>
      </c>
      <c r="F1384" s="7">
        <v>33</v>
      </c>
      <c r="G1384" s="7">
        <f>VLOOKUP(Table2[[#This Row],[product_id]],Table3[#All],2,FALSE)</f>
        <v>19</v>
      </c>
      <c r="H1384" s="7" t="b">
        <f>IF(Table2[[#This Row],[cost]]&gt;Table2[[#This Row],[revenue]],TRUE,FALSE)</f>
        <v>0</v>
      </c>
      <c r="I1384" t="str">
        <f>VLOOKUP(Table2[[#This Row],[product_id]],Table3[#All],3,FALSE)</f>
        <v>Patty</v>
      </c>
      <c r="J1384" t="str">
        <f>VLOOKUP(Table2[[#This Row],[product_id]],Table3[#All],5,FALSE)</f>
        <v>Memphis TN</v>
      </c>
    </row>
    <row r="1385" spans="1:10" x14ac:dyDescent="0.2">
      <c r="A1385" t="s">
        <v>377</v>
      </c>
      <c r="B1385" s="1">
        <v>44976</v>
      </c>
      <c r="C1385" t="str">
        <f t="shared" si="42"/>
        <v>Sunday</v>
      </c>
      <c r="D1385" s="2">
        <v>0.13263888888888889</v>
      </c>
      <c r="E1385" t="str">
        <f t="shared" si="43"/>
        <v>afternoon to evening</v>
      </c>
      <c r="F1385" s="7">
        <v>33</v>
      </c>
      <c r="G1385" s="7">
        <f>VLOOKUP(Table2[[#This Row],[product_id]],Table3[#All],2,FALSE)</f>
        <v>19</v>
      </c>
      <c r="H1385" s="7" t="b">
        <f>IF(Table2[[#This Row],[cost]]&gt;Table2[[#This Row],[revenue]],TRUE,FALSE)</f>
        <v>0</v>
      </c>
      <c r="I1385" t="str">
        <f>VLOOKUP(Table2[[#This Row],[product_id]],Table3[#All],3,FALSE)</f>
        <v>Patty</v>
      </c>
      <c r="J1385" t="str">
        <f>VLOOKUP(Table2[[#This Row],[product_id]],Table3[#All],5,FALSE)</f>
        <v>Memphis TN</v>
      </c>
    </row>
    <row r="1386" spans="1:10" x14ac:dyDescent="0.2">
      <c r="A1386" t="s">
        <v>377</v>
      </c>
      <c r="B1386" s="1">
        <v>44393</v>
      </c>
      <c r="C1386" t="str">
        <f t="shared" si="42"/>
        <v>Friday</v>
      </c>
      <c r="D1386" s="2">
        <v>0.63541666666666663</v>
      </c>
      <c r="E1386" t="str">
        <f t="shared" si="43"/>
        <v>afternoon to evening</v>
      </c>
      <c r="F1386" s="7">
        <v>33</v>
      </c>
      <c r="G1386" s="7">
        <f>VLOOKUP(Table2[[#This Row],[product_id]],Table3[#All],2,FALSE)</f>
        <v>19</v>
      </c>
      <c r="H1386" s="7" t="b">
        <f>IF(Table2[[#This Row],[cost]]&gt;Table2[[#This Row],[revenue]],TRUE,FALSE)</f>
        <v>0</v>
      </c>
      <c r="I1386" t="str">
        <f>VLOOKUP(Table2[[#This Row],[product_id]],Table3[#All],3,FALSE)</f>
        <v>Patty</v>
      </c>
      <c r="J1386" t="str">
        <f>VLOOKUP(Table2[[#This Row],[product_id]],Table3[#All],5,FALSE)</f>
        <v>Memphis TN</v>
      </c>
    </row>
    <row r="1387" spans="1:10" x14ac:dyDescent="0.2">
      <c r="A1387" t="s">
        <v>377</v>
      </c>
      <c r="B1387" s="1">
        <v>44307</v>
      </c>
      <c r="C1387" t="str">
        <f t="shared" si="42"/>
        <v>Wednesday</v>
      </c>
      <c r="D1387" s="2">
        <v>0.61527777777777781</v>
      </c>
      <c r="E1387" t="str">
        <f t="shared" si="43"/>
        <v>afternoon to evening</v>
      </c>
      <c r="F1387" s="7">
        <v>33</v>
      </c>
      <c r="G1387" s="7">
        <f>VLOOKUP(Table2[[#This Row],[product_id]],Table3[#All],2,FALSE)</f>
        <v>19</v>
      </c>
      <c r="H1387" s="7" t="b">
        <f>IF(Table2[[#This Row],[cost]]&gt;Table2[[#This Row],[revenue]],TRUE,FALSE)</f>
        <v>0</v>
      </c>
      <c r="I1387" t="str">
        <f>VLOOKUP(Table2[[#This Row],[product_id]],Table3[#All],3,FALSE)</f>
        <v>Patty</v>
      </c>
      <c r="J1387" t="str">
        <f>VLOOKUP(Table2[[#This Row],[product_id]],Table3[#All],5,FALSE)</f>
        <v>Memphis TN</v>
      </c>
    </row>
    <row r="1388" spans="1:10" x14ac:dyDescent="0.2">
      <c r="A1388" t="s">
        <v>377</v>
      </c>
      <c r="B1388" s="1">
        <v>44472</v>
      </c>
      <c r="C1388" t="str">
        <f t="shared" si="42"/>
        <v>Sunday</v>
      </c>
      <c r="D1388" s="2">
        <v>0.68958333333333333</v>
      </c>
      <c r="E1388" t="str">
        <f t="shared" si="43"/>
        <v>morning to noon</v>
      </c>
      <c r="F1388" s="7">
        <v>33</v>
      </c>
      <c r="G1388" s="7">
        <f>VLOOKUP(Table2[[#This Row],[product_id]],Table3[#All],2,FALSE)</f>
        <v>19</v>
      </c>
      <c r="H1388" s="7" t="b">
        <f>IF(Table2[[#This Row],[cost]]&gt;Table2[[#This Row],[revenue]],TRUE,FALSE)</f>
        <v>0</v>
      </c>
      <c r="I1388" t="str">
        <f>VLOOKUP(Table2[[#This Row],[product_id]],Table3[#All],3,FALSE)</f>
        <v>Patty</v>
      </c>
      <c r="J1388" t="str">
        <f>VLOOKUP(Table2[[#This Row],[product_id]],Table3[#All],5,FALSE)</f>
        <v>Memphis TN</v>
      </c>
    </row>
    <row r="1389" spans="1:10" x14ac:dyDescent="0.2">
      <c r="A1389" t="s">
        <v>378</v>
      </c>
      <c r="B1389" s="1">
        <v>45061</v>
      </c>
      <c r="C1389" t="str">
        <f t="shared" si="42"/>
        <v>Monday</v>
      </c>
      <c r="D1389" s="2">
        <v>0.44375000000000003</v>
      </c>
      <c r="E1389" t="str">
        <f t="shared" si="43"/>
        <v>midnight to dawn</v>
      </c>
      <c r="F1389" s="7">
        <v>32</v>
      </c>
      <c r="G1389" s="7">
        <f>VLOOKUP(Table2[[#This Row],[product_id]],Table3[#All],2,FALSE)</f>
        <v>19</v>
      </c>
      <c r="H1389" s="7" t="b">
        <f>IF(Table2[[#This Row],[cost]]&gt;Table2[[#This Row],[revenue]],TRUE,FALSE)</f>
        <v>0</v>
      </c>
      <c r="I1389" t="str">
        <f>VLOOKUP(Table2[[#This Row],[product_id]],Table3[#All],3,FALSE)</f>
        <v>eVogues Apparel</v>
      </c>
      <c r="J1389" t="str">
        <f>VLOOKUP(Table2[[#This Row],[product_id]],Table3[#All],5,FALSE)</f>
        <v>New Orleans LA</v>
      </c>
    </row>
    <row r="1390" spans="1:10" x14ac:dyDescent="0.2">
      <c r="A1390" t="s">
        <v>378</v>
      </c>
      <c r="B1390" s="1">
        <v>45101</v>
      </c>
      <c r="C1390" t="str">
        <f t="shared" si="42"/>
        <v>Saturday</v>
      </c>
      <c r="D1390" s="2">
        <v>3.0555555555555555E-2</v>
      </c>
      <c r="E1390" t="str">
        <f t="shared" si="43"/>
        <v>morning to noon</v>
      </c>
      <c r="F1390" s="7">
        <v>32</v>
      </c>
      <c r="G1390" s="7">
        <f>VLOOKUP(Table2[[#This Row],[product_id]],Table3[#All],2,FALSE)</f>
        <v>19</v>
      </c>
      <c r="H1390" s="7" t="b">
        <f>IF(Table2[[#This Row],[cost]]&gt;Table2[[#This Row],[revenue]],TRUE,FALSE)</f>
        <v>0</v>
      </c>
      <c r="I1390" t="str">
        <f>VLOOKUP(Table2[[#This Row],[product_id]],Table3[#All],3,FALSE)</f>
        <v>eVogues Apparel</v>
      </c>
      <c r="J1390" t="str">
        <f>VLOOKUP(Table2[[#This Row],[product_id]],Table3[#All],5,FALSE)</f>
        <v>New Orleans LA</v>
      </c>
    </row>
    <row r="1391" spans="1:10" x14ac:dyDescent="0.2">
      <c r="A1391" t="s">
        <v>378</v>
      </c>
      <c r="B1391" s="1">
        <v>45029</v>
      </c>
      <c r="C1391" t="str">
        <f t="shared" si="42"/>
        <v>Thursday</v>
      </c>
      <c r="D1391" s="2">
        <v>0.48819444444444443</v>
      </c>
      <c r="E1391" t="str">
        <f t="shared" si="43"/>
        <v>afternoon to evening</v>
      </c>
      <c r="F1391" s="7">
        <v>32</v>
      </c>
      <c r="G1391" s="7">
        <f>VLOOKUP(Table2[[#This Row],[product_id]],Table3[#All],2,FALSE)</f>
        <v>19</v>
      </c>
      <c r="H1391" s="7" t="b">
        <f>IF(Table2[[#This Row],[cost]]&gt;Table2[[#This Row],[revenue]],TRUE,FALSE)</f>
        <v>0</v>
      </c>
      <c r="I1391" t="str">
        <f>VLOOKUP(Table2[[#This Row],[product_id]],Table3[#All],3,FALSE)</f>
        <v>eVogues Apparel</v>
      </c>
      <c r="J1391" t="str">
        <f>VLOOKUP(Table2[[#This Row],[product_id]],Table3[#All],5,FALSE)</f>
        <v>New Orleans LA</v>
      </c>
    </row>
    <row r="1392" spans="1:10" x14ac:dyDescent="0.2">
      <c r="A1392" t="s">
        <v>378</v>
      </c>
      <c r="B1392" s="1">
        <v>44592</v>
      </c>
      <c r="C1392" t="str">
        <f t="shared" si="42"/>
        <v>Monday</v>
      </c>
      <c r="D1392" s="2">
        <v>0.56319444444444444</v>
      </c>
      <c r="E1392" t="str">
        <f t="shared" si="43"/>
        <v>afternoon to evening</v>
      </c>
      <c r="F1392" s="7">
        <v>32</v>
      </c>
      <c r="G1392" s="7">
        <f>VLOOKUP(Table2[[#This Row],[product_id]],Table3[#All],2,FALSE)</f>
        <v>19</v>
      </c>
      <c r="H1392" s="7" t="b">
        <f>IF(Table2[[#This Row],[cost]]&gt;Table2[[#This Row],[revenue]],TRUE,FALSE)</f>
        <v>0</v>
      </c>
      <c r="I1392" t="str">
        <f>VLOOKUP(Table2[[#This Row],[product_id]],Table3[#All],3,FALSE)</f>
        <v>eVogues Apparel</v>
      </c>
      <c r="J1392" t="str">
        <f>VLOOKUP(Table2[[#This Row],[product_id]],Table3[#All],5,FALSE)</f>
        <v>New Orleans LA</v>
      </c>
    </row>
    <row r="1393" spans="1:10" x14ac:dyDescent="0.2">
      <c r="A1393" t="s">
        <v>378</v>
      </c>
      <c r="B1393" s="1">
        <v>45109</v>
      </c>
      <c r="C1393" t="str">
        <f t="shared" si="42"/>
        <v>Sunday</v>
      </c>
      <c r="D1393" s="2">
        <v>0.56388888888888888</v>
      </c>
      <c r="E1393" t="str">
        <f t="shared" si="43"/>
        <v>afternoon to evening</v>
      </c>
      <c r="F1393" s="7">
        <v>32</v>
      </c>
      <c r="G1393" s="7">
        <f>VLOOKUP(Table2[[#This Row],[product_id]],Table3[#All],2,FALSE)</f>
        <v>19</v>
      </c>
      <c r="H1393" s="7" t="b">
        <f>IF(Table2[[#This Row],[cost]]&gt;Table2[[#This Row],[revenue]],TRUE,FALSE)</f>
        <v>0</v>
      </c>
      <c r="I1393" t="str">
        <f>VLOOKUP(Table2[[#This Row],[product_id]],Table3[#All],3,FALSE)</f>
        <v>eVogues Apparel</v>
      </c>
      <c r="J1393" t="str">
        <f>VLOOKUP(Table2[[#This Row],[product_id]],Table3[#All],5,FALSE)</f>
        <v>New Orleans LA</v>
      </c>
    </row>
    <row r="1394" spans="1:10" x14ac:dyDescent="0.2">
      <c r="A1394" t="s">
        <v>379</v>
      </c>
      <c r="B1394" s="1">
        <v>44826</v>
      </c>
      <c r="C1394" t="str">
        <f t="shared" si="42"/>
        <v>Thursday</v>
      </c>
      <c r="D1394" s="2">
        <v>0.6333333333333333</v>
      </c>
      <c r="E1394" t="str">
        <f t="shared" si="43"/>
        <v>afternoon to evening</v>
      </c>
      <c r="F1394" s="7">
        <v>33</v>
      </c>
      <c r="G1394" s="7">
        <f>VLOOKUP(Table2[[#This Row],[product_id]],Table3[#All],2,FALSE)</f>
        <v>18</v>
      </c>
      <c r="H1394" s="7" t="b">
        <f>IF(Table2[[#This Row],[cost]]&gt;Table2[[#This Row],[revenue]],TRUE,FALSE)</f>
        <v>0</v>
      </c>
      <c r="I1394" t="str">
        <f>VLOOKUP(Table2[[#This Row],[product_id]],Table3[#All],3,FALSE)</f>
        <v>Chestnut Hill</v>
      </c>
      <c r="J1394" t="str">
        <f>VLOOKUP(Table2[[#This Row],[product_id]],Table3[#All],5,FALSE)</f>
        <v>Philadelphia PA</v>
      </c>
    </row>
    <row r="1395" spans="1:10" x14ac:dyDescent="0.2">
      <c r="A1395" t="s">
        <v>379</v>
      </c>
      <c r="B1395" s="1">
        <v>44745</v>
      </c>
      <c r="C1395" t="str">
        <f t="shared" si="42"/>
        <v>Sunday</v>
      </c>
      <c r="D1395" s="2">
        <v>0.60277777777777775</v>
      </c>
      <c r="E1395" t="str">
        <f t="shared" si="43"/>
        <v>midnight to dawn</v>
      </c>
      <c r="F1395" s="7">
        <v>33</v>
      </c>
      <c r="G1395" s="7">
        <f>VLOOKUP(Table2[[#This Row],[product_id]],Table3[#All],2,FALSE)</f>
        <v>18</v>
      </c>
      <c r="H1395" s="7" t="b">
        <f>IF(Table2[[#This Row],[cost]]&gt;Table2[[#This Row],[revenue]],TRUE,FALSE)</f>
        <v>0</v>
      </c>
      <c r="I1395" t="str">
        <f>VLOOKUP(Table2[[#This Row],[product_id]],Table3[#All],3,FALSE)</f>
        <v>Chestnut Hill</v>
      </c>
      <c r="J1395" t="str">
        <f>VLOOKUP(Table2[[#This Row],[product_id]],Table3[#All],5,FALSE)</f>
        <v>Philadelphia PA</v>
      </c>
    </row>
    <row r="1396" spans="1:10" x14ac:dyDescent="0.2">
      <c r="A1396" t="s">
        <v>379</v>
      </c>
      <c r="B1396" s="1">
        <v>45000</v>
      </c>
      <c r="C1396" t="str">
        <f t="shared" si="42"/>
        <v>Wednesday</v>
      </c>
      <c r="D1396" s="2">
        <v>0.24305555555555555</v>
      </c>
      <c r="E1396" t="str">
        <f t="shared" si="43"/>
        <v>morning to noon</v>
      </c>
      <c r="F1396" s="7">
        <v>33</v>
      </c>
      <c r="G1396" s="7">
        <f>VLOOKUP(Table2[[#This Row],[product_id]],Table3[#All],2,FALSE)</f>
        <v>18</v>
      </c>
      <c r="H1396" s="7" t="b">
        <f>IF(Table2[[#This Row],[cost]]&gt;Table2[[#This Row],[revenue]],TRUE,FALSE)</f>
        <v>0</v>
      </c>
      <c r="I1396" t="str">
        <f>VLOOKUP(Table2[[#This Row],[product_id]],Table3[#All],3,FALSE)</f>
        <v>Chestnut Hill</v>
      </c>
      <c r="J1396" t="str">
        <f>VLOOKUP(Table2[[#This Row],[product_id]],Table3[#All],5,FALSE)</f>
        <v>Philadelphia PA</v>
      </c>
    </row>
    <row r="1397" spans="1:10" x14ac:dyDescent="0.2">
      <c r="A1397" t="s">
        <v>379</v>
      </c>
      <c r="B1397" s="1">
        <v>44782</v>
      </c>
      <c r="C1397" t="str">
        <f t="shared" si="42"/>
        <v>Tuesday</v>
      </c>
      <c r="D1397" s="2">
        <v>0.35347222222222219</v>
      </c>
      <c r="E1397" t="str">
        <f t="shared" si="43"/>
        <v>night to midnight</v>
      </c>
      <c r="F1397" s="7">
        <v>33</v>
      </c>
      <c r="G1397" s="7">
        <f>VLOOKUP(Table2[[#This Row],[product_id]],Table3[#All],2,FALSE)</f>
        <v>18</v>
      </c>
      <c r="H1397" s="7" t="b">
        <f>IF(Table2[[#This Row],[cost]]&gt;Table2[[#This Row],[revenue]],TRUE,FALSE)</f>
        <v>0</v>
      </c>
      <c r="I1397" t="str">
        <f>VLOOKUP(Table2[[#This Row],[product_id]],Table3[#All],3,FALSE)</f>
        <v>Chestnut Hill</v>
      </c>
      <c r="J1397" t="str">
        <f>VLOOKUP(Table2[[#This Row],[product_id]],Table3[#All],5,FALSE)</f>
        <v>Philadelphia PA</v>
      </c>
    </row>
    <row r="1398" spans="1:10" x14ac:dyDescent="0.2">
      <c r="A1398" t="s">
        <v>379</v>
      </c>
      <c r="B1398" s="1">
        <v>45000</v>
      </c>
      <c r="C1398" t="str">
        <f t="shared" si="42"/>
        <v>Wednesday</v>
      </c>
      <c r="D1398" s="2">
        <v>0.8930555555555556</v>
      </c>
      <c r="E1398" t="str">
        <f t="shared" si="43"/>
        <v>morning to noon</v>
      </c>
      <c r="F1398" s="7">
        <v>33</v>
      </c>
      <c r="G1398" s="7">
        <f>VLOOKUP(Table2[[#This Row],[product_id]],Table3[#All],2,FALSE)</f>
        <v>18</v>
      </c>
      <c r="H1398" s="7" t="b">
        <f>IF(Table2[[#This Row],[cost]]&gt;Table2[[#This Row],[revenue]],TRUE,FALSE)</f>
        <v>0</v>
      </c>
      <c r="I1398" t="str">
        <f>VLOOKUP(Table2[[#This Row],[product_id]],Table3[#All],3,FALSE)</f>
        <v>Chestnut Hill</v>
      </c>
      <c r="J1398" t="str">
        <f>VLOOKUP(Table2[[#This Row],[product_id]],Table3[#All],5,FALSE)</f>
        <v>Philadelphia PA</v>
      </c>
    </row>
    <row r="1399" spans="1:10" x14ac:dyDescent="0.2">
      <c r="A1399" t="s">
        <v>379</v>
      </c>
      <c r="B1399" s="1">
        <v>44999</v>
      </c>
      <c r="C1399" t="str">
        <f t="shared" si="42"/>
        <v>Tuesday</v>
      </c>
      <c r="D1399" s="2">
        <v>0.31180555555555556</v>
      </c>
      <c r="E1399" t="str">
        <f t="shared" si="43"/>
        <v>morning to noon</v>
      </c>
      <c r="F1399" s="7">
        <v>33</v>
      </c>
      <c r="G1399" s="7">
        <f>VLOOKUP(Table2[[#This Row],[product_id]],Table3[#All],2,FALSE)</f>
        <v>18</v>
      </c>
      <c r="H1399" s="7" t="b">
        <f>IF(Table2[[#This Row],[cost]]&gt;Table2[[#This Row],[revenue]],TRUE,FALSE)</f>
        <v>0</v>
      </c>
      <c r="I1399" t="str">
        <f>VLOOKUP(Table2[[#This Row],[product_id]],Table3[#All],3,FALSE)</f>
        <v>Chestnut Hill</v>
      </c>
      <c r="J1399" t="str">
        <f>VLOOKUP(Table2[[#This Row],[product_id]],Table3[#All],5,FALSE)</f>
        <v>Philadelphia PA</v>
      </c>
    </row>
    <row r="1400" spans="1:10" x14ac:dyDescent="0.2">
      <c r="A1400" t="s">
        <v>379</v>
      </c>
      <c r="B1400" s="1">
        <v>45083</v>
      </c>
      <c r="C1400" t="str">
        <f t="shared" si="42"/>
        <v>Tuesday</v>
      </c>
      <c r="D1400" s="2">
        <v>0.3888888888888889</v>
      </c>
      <c r="E1400" t="str">
        <f t="shared" si="43"/>
        <v>afternoon to evening</v>
      </c>
      <c r="F1400" s="7">
        <v>33</v>
      </c>
      <c r="G1400" s="7">
        <f>VLOOKUP(Table2[[#This Row],[product_id]],Table3[#All],2,FALSE)</f>
        <v>18</v>
      </c>
      <c r="H1400" s="7" t="b">
        <f>IF(Table2[[#This Row],[cost]]&gt;Table2[[#This Row],[revenue]],TRUE,FALSE)</f>
        <v>0</v>
      </c>
      <c r="I1400" t="str">
        <f>VLOOKUP(Table2[[#This Row],[product_id]],Table3[#All],3,FALSE)</f>
        <v>Chestnut Hill</v>
      </c>
      <c r="J1400" t="str">
        <f>VLOOKUP(Table2[[#This Row],[product_id]],Table3[#All],5,FALSE)</f>
        <v>Philadelphia PA</v>
      </c>
    </row>
    <row r="1401" spans="1:10" x14ac:dyDescent="0.2">
      <c r="A1401" t="s">
        <v>379</v>
      </c>
      <c r="B1401" s="1">
        <v>44808</v>
      </c>
      <c r="C1401" t="str">
        <f t="shared" si="42"/>
        <v>Sunday</v>
      </c>
      <c r="D1401" s="2">
        <v>0.74861111111111101</v>
      </c>
      <c r="E1401" t="str">
        <f t="shared" si="43"/>
        <v>midnight to dawn</v>
      </c>
      <c r="F1401" s="7">
        <v>33</v>
      </c>
      <c r="G1401" s="7">
        <f>VLOOKUP(Table2[[#This Row],[product_id]],Table3[#All],2,FALSE)</f>
        <v>18</v>
      </c>
      <c r="H1401" s="7" t="b">
        <f>IF(Table2[[#This Row],[cost]]&gt;Table2[[#This Row],[revenue]],TRUE,FALSE)</f>
        <v>0</v>
      </c>
      <c r="I1401" t="str">
        <f>VLOOKUP(Table2[[#This Row],[product_id]],Table3[#All],3,FALSE)</f>
        <v>Chestnut Hill</v>
      </c>
      <c r="J1401" t="str">
        <f>VLOOKUP(Table2[[#This Row],[product_id]],Table3[#All],5,FALSE)</f>
        <v>Philadelphia PA</v>
      </c>
    </row>
    <row r="1402" spans="1:10" x14ac:dyDescent="0.2">
      <c r="A1402" t="s">
        <v>380</v>
      </c>
      <c r="B1402" s="1">
        <v>44878</v>
      </c>
      <c r="C1402" t="str">
        <f t="shared" si="42"/>
        <v>Sunday</v>
      </c>
      <c r="D1402" s="2">
        <v>0.22083333333333333</v>
      </c>
      <c r="E1402" t="str">
        <f t="shared" si="43"/>
        <v>midnight to dawn</v>
      </c>
      <c r="F1402" s="7">
        <v>25</v>
      </c>
      <c r="G1402" s="7">
        <f>VLOOKUP(Table2[[#This Row],[product_id]],Table3[#All],2,FALSE)</f>
        <v>15</v>
      </c>
      <c r="H1402" s="7" t="b">
        <f>IF(Table2[[#This Row],[cost]]&gt;Table2[[#This Row],[revenue]],TRUE,FALSE)</f>
        <v>0</v>
      </c>
      <c r="I1402" t="str">
        <f>VLOOKUP(Table2[[#This Row],[product_id]],Table3[#All],3,FALSE)</f>
        <v>Bella</v>
      </c>
      <c r="J1402" t="str">
        <f>VLOOKUP(Table2[[#This Row],[product_id]],Table3[#All],5,FALSE)</f>
        <v>Los Angeles CA</v>
      </c>
    </row>
    <row r="1403" spans="1:10" x14ac:dyDescent="0.2">
      <c r="A1403" t="s">
        <v>381</v>
      </c>
      <c r="B1403" s="1">
        <v>45100</v>
      </c>
      <c r="C1403" t="str">
        <f t="shared" si="42"/>
        <v>Friday</v>
      </c>
      <c r="D1403" s="2">
        <v>0.22013888888888888</v>
      </c>
      <c r="E1403" t="str">
        <f t="shared" si="43"/>
        <v>morning to noon</v>
      </c>
      <c r="F1403" s="7">
        <v>12</v>
      </c>
      <c r="G1403" s="7">
        <f>VLOOKUP(Table2[[#This Row],[product_id]],Table3[#All],2,FALSE)</f>
        <v>76</v>
      </c>
      <c r="H1403" s="7" t="b">
        <f>IF(Table2[[#This Row],[cost]]&gt;Table2[[#This Row],[revenue]],TRUE,FALSE)</f>
        <v>1</v>
      </c>
      <c r="I1403" t="str">
        <f>VLOOKUP(Table2[[#This Row],[product_id]],Table3[#All],3,FALSE)</f>
        <v>Allegra K</v>
      </c>
      <c r="J1403" t="str">
        <f>VLOOKUP(Table2[[#This Row],[product_id]],Table3[#All],5,FALSE)</f>
        <v>Charleston SC</v>
      </c>
    </row>
    <row r="1404" spans="1:10" x14ac:dyDescent="0.2">
      <c r="A1404" t="s">
        <v>381</v>
      </c>
      <c r="B1404" s="1">
        <v>44239</v>
      </c>
      <c r="C1404" t="str">
        <f t="shared" si="42"/>
        <v>Friday</v>
      </c>
      <c r="D1404" s="2">
        <v>0.51944444444444449</v>
      </c>
      <c r="E1404" t="str">
        <f t="shared" si="43"/>
        <v>midnight to dawn</v>
      </c>
      <c r="F1404" s="7">
        <v>12</v>
      </c>
      <c r="G1404" s="7">
        <f>VLOOKUP(Table2[[#This Row],[product_id]],Table3[#All],2,FALSE)</f>
        <v>76</v>
      </c>
      <c r="H1404" s="7" t="b">
        <f>IF(Table2[[#This Row],[cost]]&gt;Table2[[#This Row],[revenue]],TRUE,FALSE)</f>
        <v>1</v>
      </c>
      <c r="I1404" t="str">
        <f>VLOOKUP(Table2[[#This Row],[product_id]],Table3[#All],3,FALSE)</f>
        <v>Allegra K</v>
      </c>
      <c r="J1404" t="str">
        <f>VLOOKUP(Table2[[#This Row],[product_id]],Table3[#All],5,FALSE)</f>
        <v>Charleston SC</v>
      </c>
    </row>
    <row r="1405" spans="1:10" x14ac:dyDescent="0.2">
      <c r="A1405" t="s">
        <v>381</v>
      </c>
      <c r="B1405" s="1">
        <v>44749</v>
      </c>
      <c r="C1405" t="str">
        <f t="shared" si="42"/>
        <v>Thursday</v>
      </c>
      <c r="D1405" s="2">
        <v>0.1388888888888889</v>
      </c>
      <c r="E1405" t="str">
        <f t="shared" si="43"/>
        <v>morning to noon</v>
      </c>
      <c r="F1405" s="7">
        <v>12</v>
      </c>
      <c r="G1405" s="7">
        <f>VLOOKUP(Table2[[#This Row],[product_id]],Table3[#All],2,FALSE)</f>
        <v>76</v>
      </c>
      <c r="H1405" s="7" t="b">
        <f>IF(Table2[[#This Row],[cost]]&gt;Table2[[#This Row],[revenue]],TRUE,FALSE)</f>
        <v>1</v>
      </c>
      <c r="I1405" t="str">
        <f>VLOOKUP(Table2[[#This Row],[product_id]],Table3[#All],3,FALSE)</f>
        <v>Allegra K</v>
      </c>
      <c r="J1405" t="str">
        <f>VLOOKUP(Table2[[#This Row],[product_id]],Table3[#All],5,FALSE)</f>
        <v>Charleston SC</v>
      </c>
    </row>
    <row r="1406" spans="1:10" x14ac:dyDescent="0.2">
      <c r="A1406" t="s">
        <v>381</v>
      </c>
      <c r="B1406" s="1">
        <v>45066</v>
      </c>
      <c r="C1406" t="str">
        <f t="shared" si="42"/>
        <v>Saturday</v>
      </c>
      <c r="D1406" s="2">
        <v>0.28680555555555554</v>
      </c>
      <c r="E1406" t="str">
        <f t="shared" si="43"/>
        <v>morning to noon</v>
      </c>
      <c r="F1406" s="7">
        <v>12</v>
      </c>
      <c r="G1406" s="7">
        <f>VLOOKUP(Table2[[#This Row],[product_id]],Table3[#All],2,FALSE)</f>
        <v>76</v>
      </c>
      <c r="H1406" s="7" t="b">
        <f>IF(Table2[[#This Row],[cost]]&gt;Table2[[#This Row],[revenue]],TRUE,FALSE)</f>
        <v>1</v>
      </c>
      <c r="I1406" t="str">
        <f>VLOOKUP(Table2[[#This Row],[product_id]],Table3[#All],3,FALSE)</f>
        <v>Allegra K</v>
      </c>
      <c r="J1406" t="str">
        <f>VLOOKUP(Table2[[#This Row],[product_id]],Table3[#All],5,FALSE)</f>
        <v>Charleston SC</v>
      </c>
    </row>
    <row r="1407" spans="1:10" x14ac:dyDescent="0.2">
      <c r="A1407" t="s">
        <v>381</v>
      </c>
      <c r="B1407" s="1">
        <v>44875</v>
      </c>
      <c r="C1407" t="str">
        <f t="shared" si="42"/>
        <v>Thursday</v>
      </c>
      <c r="D1407" s="2">
        <v>0.49027777777777781</v>
      </c>
      <c r="E1407" t="str">
        <f t="shared" si="43"/>
        <v>morning to noon</v>
      </c>
      <c r="F1407" s="7">
        <v>12</v>
      </c>
      <c r="G1407" s="7">
        <f>VLOOKUP(Table2[[#This Row],[product_id]],Table3[#All],2,FALSE)</f>
        <v>76</v>
      </c>
      <c r="H1407" s="7" t="b">
        <f>IF(Table2[[#This Row],[cost]]&gt;Table2[[#This Row],[revenue]],TRUE,FALSE)</f>
        <v>1</v>
      </c>
      <c r="I1407" t="str">
        <f>VLOOKUP(Table2[[#This Row],[product_id]],Table3[#All],3,FALSE)</f>
        <v>Allegra K</v>
      </c>
      <c r="J1407" t="str">
        <f>VLOOKUP(Table2[[#This Row],[product_id]],Table3[#All],5,FALSE)</f>
        <v>Charleston SC</v>
      </c>
    </row>
    <row r="1408" spans="1:10" x14ac:dyDescent="0.2">
      <c r="A1408" t="s">
        <v>382</v>
      </c>
      <c r="B1408" s="1">
        <v>44734</v>
      </c>
      <c r="C1408" t="str">
        <f t="shared" si="42"/>
        <v>Wednesday</v>
      </c>
      <c r="D1408" s="2">
        <v>0.47638888888888892</v>
      </c>
      <c r="E1408" t="str">
        <f t="shared" si="43"/>
        <v>morning to noon</v>
      </c>
      <c r="F1408" s="7">
        <v>59</v>
      </c>
      <c r="G1408" s="7">
        <f>VLOOKUP(Table2[[#This Row],[product_id]],Table3[#All],2,FALSE)</f>
        <v>34</v>
      </c>
      <c r="H1408" s="7" t="b">
        <f>IF(Table2[[#This Row],[cost]]&gt;Table2[[#This Row],[revenue]],TRUE,FALSE)</f>
        <v>0</v>
      </c>
      <c r="I1408" t="str">
        <f>VLOOKUP(Table2[[#This Row],[product_id]],Table3[#All],3,FALSE)</f>
        <v>Lucky Brand</v>
      </c>
      <c r="J1408" t="str">
        <f>VLOOKUP(Table2[[#This Row],[product_id]],Table3[#All],5,FALSE)</f>
        <v>New Orleans LA</v>
      </c>
    </row>
    <row r="1409" spans="1:10" x14ac:dyDescent="0.2">
      <c r="A1409" t="s">
        <v>382</v>
      </c>
      <c r="B1409" s="1">
        <v>43805</v>
      </c>
      <c r="C1409" t="str">
        <f t="shared" si="42"/>
        <v>Friday</v>
      </c>
      <c r="D1409" s="2">
        <v>0.33055555555555555</v>
      </c>
      <c r="E1409" t="str">
        <f t="shared" si="43"/>
        <v>afternoon to evening</v>
      </c>
      <c r="F1409" s="7">
        <v>59</v>
      </c>
      <c r="G1409" s="7">
        <f>VLOOKUP(Table2[[#This Row],[product_id]],Table3[#All],2,FALSE)</f>
        <v>34</v>
      </c>
      <c r="H1409" s="7" t="b">
        <f>IF(Table2[[#This Row],[cost]]&gt;Table2[[#This Row],[revenue]],TRUE,FALSE)</f>
        <v>0</v>
      </c>
      <c r="I1409" t="str">
        <f>VLOOKUP(Table2[[#This Row],[product_id]],Table3[#All],3,FALSE)</f>
        <v>Lucky Brand</v>
      </c>
      <c r="J1409" t="str">
        <f>VLOOKUP(Table2[[#This Row],[product_id]],Table3[#All],5,FALSE)</f>
        <v>New Orleans LA</v>
      </c>
    </row>
    <row r="1410" spans="1:10" x14ac:dyDescent="0.2">
      <c r="A1410" t="s">
        <v>382</v>
      </c>
      <c r="B1410" s="1">
        <v>44842</v>
      </c>
      <c r="C1410" t="str">
        <f t="shared" si="42"/>
        <v>Saturday</v>
      </c>
      <c r="D1410" s="2">
        <v>0.7597222222222223</v>
      </c>
      <c r="E1410" t="str">
        <f t="shared" si="43"/>
        <v>midnight to dawn</v>
      </c>
      <c r="F1410" s="7">
        <v>59</v>
      </c>
      <c r="G1410" s="7">
        <f>VLOOKUP(Table2[[#This Row],[product_id]],Table3[#All],2,FALSE)</f>
        <v>34</v>
      </c>
      <c r="H1410" s="7" t="b">
        <f>IF(Table2[[#This Row],[cost]]&gt;Table2[[#This Row],[revenue]],TRUE,FALSE)</f>
        <v>0</v>
      </c>
      <c r="I1410" t="str">
        <f>VLOOKUP(Table2[[#This Row],[product_id]],Table3[#All],3,FALSE)</f>
        <v>Lucky Brand</v>
      </c>
      <c r="J1410" t="str">
        <f>VLOOKUP(Table2[[#This Row],[product_id]],Table3[#All],5,FALSE)</f>
        <v>New Orleans LA</v>
      </c>
    </row>
    <row r="1411" spans="1:10" x14ac:dyDescent="0.2">
      <c r="A1411" t="s">
        <v>382</v>
      </c>
      <c r="B1411" s="1">
        <v>44538</v>
      </c>
      <c r="C1411" t="str">
        <f t="shared" ref="C1411:C1474" si="44">_xlfn.IFS(WEEKDAY(B1411,2)=1,"Monday",WEEKDAY(B1411,2)=2,"Tuesday",WEEKDAY(B1411,2)=3,"Wednesday",WEEKDAY(B1411,2)=4,"Thursday",WEEKDAY(B1411,2)=5,"Friday",WEEKDAY(B1411,2)=6,"Saturday",WEEKDAY(B1411,2)=7,"Sunday")</f>
        <v>Wednesday</v>
      </c>
      <c r="D1411" s="2">
        <v>0.1111111111111111</v>
      </c>
      <c r="E1411" t="str">
        <f t="shared" ref="E1411:E1474" si="45">_xlfn.IFS(AND(D1412&gt;=VALUE("00:00"),D1412&lt;VALUE("6:00")),"midnight to dawn",AND(D1412&gt;=VALUE("6:00"),D1412&lt;VALUE("13:00")),"morning to noon",AND(D1412&gt;=VALUE("13:00"),D1412&lt;VALUE("20:00")),"afternoon to evening",AND(D1412&gt;=VALUE("20:00"),D1412&lt;VALUE("24:00")),"night to midnight")</f>
        <v>morning to noon</v>
      </c>
      <c r="F1411" s="7">
        <v>59</v>
      </c>
      <c r="G1411" s="7">
        <f>VLOOKUP(Table2[[#This Row],[product_id]],Table3[#All],2,FALSE)</f>
        <v>34</v>
      </c>
      <c r="H1411" s="7" t="b">
        <f>IF(Table2[[#This Row],[cost]]&gt;Table2[[#This Row],[revenue]],TRUE,FALSE)</f>
        <v>0</v>
      </c>
      <c r="I1411" t="str">
        <f>VLOOKUP(Table2[[#This Row],[product_id]],Table3[#All],3,FALSE)</f>
        <v>Lucky Brand</v>
      </c>
      <c r="J1411" t="str">
        <f>VLOOKUP(Table2[[#This Row],[product_id]],Table3[#All],5,FALSE)</f>
        <v>New Orleans LA</v>
      </c>
    </row>
    <row r="1412" spans="1:10" x14ac:dyDescent="0.2">
      <c r="A1412" t="s">
        <v>382</v>
      </c>
      <c r="B1412" s="1">
        <v>44530</v>
      </c>
      <c r="C1412" t="str">
        <f t="shared" si="44"/>
        <v>Tuesday</v>
      </c>
      <c r="D1412" s="2">
        <v>0.48402777777777778</v>
      </c>
      <c r="E1412" t="str">
        <f t="shared" si="45"/>
        <v>midnight to dawn</v>
      </c>
      <c r="F1412" s="7">
        <v>59</v>
      </c>
      <c r="G1412" s="7">
        <f>VLOOKUP(Table2[[#This Row],[product_id]],Table3[#All],2,FALSE)</f>
        <v>34</v>
      </c>
      <c r="H1412" s="7" t="b">
        <f>IF(Table2[[#This Row],[cost]]&gt;Table2[[#This Row],[revenue]],TRUE,FALSE)</f>
        <v>0</v>
      </c>
      <c r="I1412" t="str">
        <f>VLOOKUP(Table2[[#This Row],[product_id]],Table3[#All],3,FALSE)</f>
        <v>Lucky Brand</v>
      </c>
      <c r="J1412" t="str">
        <f>VLOOKUP(Table2[[#This Row],[product_id]],Table3[#All],5,FALSE)</f>
        <v>New Orleans LA</v>
      </c>
    </row>
    <row r="1413" spans="1:10" x14ac:dyDescent="0.2">
      <c r="A1413" t="s">
        <v>382</v>
      </c>
      <c r="B1413" s="1">
        <v>44923</v>
      </c>
      <c r="C1413" t="str">
        <f t="shared" si="44"/>
        <v>Wednesday</v>
      </c>
      <c r="D1413" s="2">
        <v>5.4166666666666669E-2</v>
      </c>
      <c r="E1413" t="str">
        <f t="shared" si="45"/>
        <v>morning to noon</v>
      </c>
      <c r="F1413" s="7">
        <v>59</v>
      </c>
      <c r="G1413" s="7">
        <f>VLOOKUP(Table2[[#This Row],[product_id]],Table3[#All],2,FALSE)</f>
        <v>34</v>
      </c>
      <c r="H1413" s="7" t="b">
        <f>IF(Table2[[#This Row],[cost]]&gt;Table2[[#This Row],[revenue]],TRUE,FALSE)</f>
        <v>0</v>
      </c>
      <c r="I1413" t="str">
        <f>VLOOKUP(Table2[[#This Row],[product_id]],Table3[#All],3,FALSE)</f>
        <v>Lucky Brand</v>
      </c>
      <c r="J1413" t="str">
        <f>VLOOKUP(Table2[[#This Row],[product_id]],Table3[#All],5,FALSE)</f>
        <v>New Orleans LA</v>
      </c>
    </row>
    <row r="1414" spans="1:10" x14ac:dyDescent="0.2">
      <c r="A1414" t="s">
        <v>383</v>
      </c>
      <c r="B1414" s="1">
        <v>44166</v>
      </c>
      <c r="C1414" t="str">
        <f t="shared" si="44"/>
        <v>Tuesday</v>
      </c>
      <c r="D1414" s="2">
        <v>0.32500000000000001</v>
      </c>
      <c r="E1414" t="str">
        <f t="shared" si="45"/>
        <v>morning to noon</v>
      </c>
      <c r="F1414" s="7">
        <v>29</v>
      </c>
      <c r="G1414" s="7">
        <f>VLOOKUP(Table2[[#This Row],[product_id]],Table3[#All],2,FALSE)</f>
        <v>17</v>
      </c>
      <c r="H1414" s="7" t="b">
        <f>IF(Table2[[#This Row],[cost]]&gt;Table2[[#This Row],[revenue]],TRUE,FALSE)</f>
        <v>0</v>
      </c>
      <c r="I1414" t="str">
        <f>VLOOKUP(Table2[[#This Row],[product_id]],Table3[#All],3,FALSE)</f>
        <v>Devon &amp; Jones</v>
      </c>
      <c r="J1414" t="str">
        <f>VLOOKUP(Table2[[#This Row],[product_id]],Table3[#All],5,FALSE)</f>
        <v>Philadelphia PA</v>
      </c>
    </row>
    <row r="1415" spans="1:10" x14ac:dyDescent="0.2">
      <c r="A1415" t="s">
        <v>383</v>
      </c>
      <c r="B1415" s="1">
        <v>44547</v>
      </c>
      <c r="C1415" t="str">
        <f t="shared" si="44"/>
        <v>Friday</v>
      </c>
      <c r="D1415" s="2">
        <v>0.37708333333333338</v>
      </c>
      <c r="E1415" t="str">
        <f t="shared" si="45"/>
        <v>night to midnight</v>
      </c>
      <c r="F1415" s="7">
        <v>29</v>
      </c>
      <c r="G1415" s="7">
        <f>VLOOKUP(Table2[[#This Row],[product_id]],Table3[#All],2,FALSE)</f>
        <v>17</v>
      </c>
      <c r="H1415" s="7" t="b">
        <f>IF(Table2[[#This Row],[cost]]&gt;Table2[[#This Row],[revenue]],TRUE,FALSE)</f>
        <v>0</v>
      </c>
      <c r="I1415" t="str">
        <f>VLOOKUP(Table2[[#This Row],[product_id]],Table3[#All],3,FALSE)</f>
        <v>Devon &amp; Jones</v>
      </c>
      <c r="J1415" t="str">
        <f>VLOOKUP(Table2[[#This Row],[product_id]],Table3[#All],5,FALSE)</f>
        <v>Philadelphia PA</v>
      </c>
    </row>
    <row r="1416" spans="1:10" x14ac:dyDescent="0.2">
      <c r="A1416" t="s">
        <v>383</v>
      </c>
      <c r="B1416" s="1">
        <v>44748</v>
      </c>
      <c r="C1416" t="str">
        <f t="shared" si="44"/>
        <v>Wednesday</v>
      </c>
      <c r="D1416" s="2">
        <v>0.94930555555555562</v>
      </c>
      <c r="E1416" t="str">
        <f t="shared" si="45"/>
        <v>morning to noon</v>
      </c>
      <c r="F1416" s="7">
        <v>29</v>
      </c>
      <c r="G1416" s="7">
        <f>VLOOKUP(Table2[[#This Row],[product_id]],Table3[#All],2,FALSE)</f>
        <v>17</v>
      </c>
      <c r="H1416" s="7" t="b">
        <f>IF(Table2[[#This Row],[cost]]&gt;Table2[[#This Row],[revenue]],TRUE,FALSE)</f>
        <v>0</v>
      </c>
      <c r="I1416" t="str">
        <f>VLOOKUP(Table2[[#This Row],[product_id]],Table3[#All],3,FALSE)</f>
        <v>Devon &amp; Jones</v>
      </c>
      <c r="J1416" t="str">
        <f>VLOOKUP(Table2[[#This Row],[product_id]],Table3[#All],5,FALSE)</f>
        <v>Philadelphia PA</v>
      </c>
    </row>
    <row r="1417" spans="1:10" x14ac:dyDescent="0.2">
      <c r="A1417" t="s">
        <v>384</v>
      </c>
      <c r="B1417" s="1">
        <v>44211</v>
      </c>
      <c r="C1417" t="str">
        <f t="shared" si="44"/>
        <v>Friday</v>
      </c>
      <c r="D1417" s="2">
        <v>0.39999999999999997</v>
      </c>
      <c r="E1417" t="str">
        <f t="shared" si="45"/>
        <v>midnight to dawn</v>
      </c>
      <c r="F1417" s="7">
        <v>27</v>
      </c>
      <c r="G1417" s="7">
        <f>VLOOKUP(Table2[[#This Row],[product_id]],Table3[#All],2,FALSE)</f>
        <v>16</v>
      </c>
      <c r="H1417" s="7" t="b">
        <f>IF(Table2[[#This Row],[cost]]&gt;Table2[[#This Row],[revenue]],TRUE,FALSE)</f>
        <v>0</v>
      </c>
      <c r="I1417" t="str">
        <f>VLOOKUP(Table2[[#This Row],[product_id]],Table3[#All],3,FALSE)</f>
        <v>Eddie Bauer</v>
      </c>
      <c r="J1417" t="str">
        <f>VLOOKUP(Table2[[#This Row],[product_id]],Table3[#All],5,FALSE)</f>
        <v>Chicago IL</v>
      </c>
    </row>
    <row r="1418" spans="1:10" x14ac:dyDescent="0.2">
      <c r="A1418" t="s">
        <v>384</v>
      </c>
      <c r="B1418" s="1">
        <v>44989</v>
      </c>
      <c r="C1418" t="str">
        <f t="shared" si="44"/>
        <v>Saturday</v>
      </c>
      <c r="D1418" s="2">
        <v>2.7777777777777776E-2</v>
      </c>
      <c r="E1418" t="str">
        <f t="shared" si="45"/>
        <v>midnight to dawn</v>
      </c>
      <c r="F1418" s="7">
        <v>27</v>
      </c>
      <c r="G1418" s="7">
        <f>VLOOKUP(Table2[[#This Row],[product_id]],Table3[#All],2,FALSE)</f>
        <v>16</v>
      </c>
      <c r="H1418" s="7" t="b">
        <f>IF(Table2[[#This Row],[cost]]&gt;Table2[[#This Row],[revenue]],TRUE,FALSE)</f>
        <v>0</v>
      </c>
      <c r="I1418" t="str">
        <f>VLOOKUP(Table2[[#This Row],[product_id]],Table3[#All],3,FALSE)</f>
        <v>Eddie Bauer</v>
      </c>
      <c r="J1418" t="str">
        <f>VLOOKUP(Table2[[#This Row],[product_id]],Table3[#All],5,FALSE)</f>
        <v>Chicago IL</v>
      </c>
    </row>
    <row r="1419" spans="1:10" x14ac:dyDescent="0.2">
      <c r="A1419" t="s">
        <v>384</v>
      </c>
      <c r="B1419" s="1">
        <v>45095</v>
      </c>
      <c r="C1419" t="str">
        <f t="shared" si="44"/>
        <v>Sunday</v>
      </c>
      <c r="D1419" s="2">
        <v>5.8333333333333327E-2</v>
      </c>
      <c r="E1419" t="str">
        <f t="shared" si="45"/>
        <v>midnight to dawn</v>
      </c>
      <c r="F1419" s="7">
        <v>27</v>
      </c>
      <c r="G1419" s="7">
        <f>VLOOKUP(Table2[[#This Row],[product_id]],Table3[#All],2,FALSE)</f>
        <v>16</v>
      </c>
      <c r="H1419" s="7" t="b">
        <f>IF(Table2[[#This Row],[cost]]&gt;Table2[[#This Row],[revenue]],TRUE,FALSE)</f>
        <v>0</v>
      </c>
      <c r="I1419" t="str">
        <f>VLOOKUP(Table2[[#This Row],[product_id]],Table3[#All],3,FALSE)</f>
        <v>Eddie Bauer</v>
      </c>
      <c r="J1419" t="str">
        <f>VLOOKUP(Table2[[#This Row],[product_id]],Table3[#All],5,FALSE)</f>
        <v>Chicago IL</v>
      </c>
    </row>
    <row r="1420" spans="1:10" x14ac:dyDescent="0.2">
      <c r="A1420" t="s">
        <v>384</v>
      </c>
      <c r="B1420" s="1">
        <v>44912</v>
      </c>
      <c r="C1420" t="str">
        <f t="shared" si="44"/>
        <v>Saturday</v>
      </c>
      <c r="D1420" s="2">
        <v>3.5416666666666666E-2</v>
      </c>
      <c r="E1420" t="str">
        <f t="shared" si="45"/>
        <v>midnight to dawn</v>
      </c>
      <c r="F1420" s="7">
        <v>27</v>
      </c>
      <c r="G1420" s="7">
        <f>VLOOKUP(Table2[[#This Row],[product_id]],Table3[#All],2,FALSE)</f>
        <v>16</v>
      </c>
      <c r="H1420" s="7" t="b">
        <f>IF(Table2[[#This Row],[cost]]&gt;Table2[[#This Row],[revenue]],TRUE,FALSE)</f>
        <v>0</v>
      </c>
      <c r="I1420" t="str">
        <f>VLOOKUP(Table2[[#This Row],[product_id]],Table3[#All],3,FALSE)</f>
        <v>Eddie Bauer</v>
      </c>
      <c r="J1420" t="str">
        <f>VLOOKUP(Table2[[#This Row],[product_id]],Table3[#All],5,FALSE)</f>
        <v>Chicago IL</v>
      </c>
    </row>
    <row r="1421" spans="1:10" x14ac:dyDescent="0.2">
      <c r="A1421" t="s">
        <v>384</v>
      </c>
      <c r="B1421" s="1">
        <v>44773</v>
      </c>
      <c r="C1421" t="str">
        <f t="shared" si="44"/>
        <v>Sunday</v>
      </c>
      <c r="D1421" s="2">
        <v>0.13333333333333333</v>
      </c>
      <c r="E1421" t="str">
        <f t="shared" si="45"/>
        <v>midnight to dawn</v>
      </c>
      <c r="F1421" s="7">
        <v>27</v>
      </c>
      <c r="G1421" s="7">
        <f>VLOOKUP(Table2[[#This Row],[product_id]],Table3[#All],2,FALSE)</f>
        <v>16</v>
      </c>
      <c r="H1421" s="7" t="b">
        <f>IF(Table2[[#This Row],[cost]]&gt;Table2[[#This Row],[revenue]],TRUE,FALSE)</f>
        <v>0</v>
      </c>
      <c r="I1421" t="str">
        <f>VLOOKUP(Table2[[#This Row],[product_id]],Table3[#All],3,FALSE)</f>
        <v>Eddie Bauer</v>
      </c>
      <c r="J1421" t="str">
        <f>VLOOKUP(Table2[[#This Row],[product_id]],Table3[#All],5,FALSE)</f>
        <v>Chicago IL</v>
      </c>
    </row>
    <row r="1422" spans="1:10" x14ac:dyDescent="0.2">
      <c r="A1422" t="s">
        <v>385</v>
      </c>
      <c r="B1422" s="1">
        <v>45002</v>
      </c>
      <c r="C1422" t="str">
        <f t="shared" si="44"/>
        <v>Friday</v>
      </c>
      <c r="D1422" s="2">
        <v>0.1423611111111111</v>
      </c>
      <c r="E1422" t="str">
        <f t="shared" si="45"/>
        <v>morning to noon</v>
      </c>
      <c r="F1422" s="7">
        <v>98</v>
      </c>
      <c r="G1422" s="7">
        <f>VLOOKUP(Table2[[#This Row],[product_id]],Table3[#All],2,FALSE)</f>
        <v>54</v>
      </c>
      <c r="H1422" s="7" t="b">
        <f>IF(Table2[[#This Row],[cost]]&gt;Table2[[#This Row],[revenue]],TRUE,FALSE)</f>
        <v>0</v>
      </c>
      <c r="I1422" t="str">
        <f>VLOOKUP(Table2[[#This Row],[product_id]],Table3[#All],3,FALSE)</f>
        <v>Lilly Pulitzer</v>
      </c>
      <c r="J1422" t="str">
        <f>VLOOKUP(Table2[[#This Row],[product_id]],Table3[#All],5,FALSE)</f>
        <v>Charleston SC</v>
      </c>
    </row>
    <row r="1423" spans="1:10" x14ac:dyDescent="0.2">
      <c r="A1423" t="s">
        <v>385</v>
      </c>
      <c r="B1423" s="1">
        <v>45034</v>
      </c>
      <c r="C1423" t="str">
        <f t="shared" si="44"/>
        <v>Tuesday</v>
      </c>
      <c r="D1423" s="2">
        <v>0.50555555555555554</v>
      </c>
      <c r="E1423" t="str">
        <f t="shared" si="45"/>
        <v>morning to noon</v>
      </c>
      <c r="F1423" s="7">
        <v>98</v>
      </c>
      <c r="G1423" s="7">
        <f>VLOOKUP(Table2[[#This Row],[product_id]],Table3[#All],2,FALSE)</f>
        <v>54</v>
      </c>
      <c r="H1423" s="7" t="b">
        <f>IF(Table2[[#This Row],[cost]]&gt;Table2[[#This Row],[revenue]],TRUE,FALSE)</f>
        <v>0</v>
      </c>
      <c r="I1423" t="str">
        <f>VLOOKUP(Table2[[#This Row],[product_id]],Table3[#All],3,FALSE)</f>
        <v>Lilly Pulitzer</v>
      </c>
      <c r="J1423" t="str">
        <f>VLOOKUP(Table2[[#This Row],[product_id]],Table3[#All],5,FALSE)</f>
        <v>Charleston SC</v>
      </c>
    </row>
    <row r="1424" spans="1:10" x14ac:dyDescent="0.2">
      <c r="A1424" t="s">
        <v>385</v>
      </c>
      <c r="B1424" s="1">
        <v>44770</v>
      </c>
      <c r="C1424" t="str">
        <f t="shared" si="44"/>
        <v>Thursday</v>
      </c>
      <c r="D1424" s="2">
        <v>0.53680555555555554</v>
      </c>
      <c r="E1424" t="str">
        <f t="shared" si="45"/>
        <v>afternoon to evening</v>
      </c>
      <c r="F1424" s="7">
        <v>98</v>
      </c>
      <c r="G1424" s="7">
        <f>VLOOKUP(Table2[[#This Row],[product_id]],Table3[#All],2,FALSE)</f>
        <v>54</v>
      </c>
      <c r="H1424" s="7" t="b">
        <f>IF(Table2[[#This Row],[cost]]&gt;Table2[[#This Row],[revenue]],TRUE,FALSE)</f>
        <v>0</v>
      </c>
      <c r="I1424" t="str">
        <f>VLOOKUP(Table2[[#This Row],[product_id]],Table3[#All],3,FALSE)</f>
        <v>Lilly Pulitzer</v>
      </c>
      <c r="J1424" t="str">
        <f>VLOOKUP(Table2[[#This Row],[product_id]],Table3[#All],5,FALSE)</f>
        <v>Charleston SC</v>
      </c>
    </row>
    <row r="1425" spans="1:10" x14ac:dyDescent="0.2">
      <c r="A1425" t="s">
        <v>385</v>
      </c>
      <c r="B1425" s="1">
        <v>44870</v>
      </c>
      <c r="C1425" t="str">
        <f t="shared" si="44"/>
        <v>Saturday</v>
      </c>
      <c r="D1425" s="2">
        <v>0.74097222222222225</v>
      </c>
      <c r="E1425" t="str">
        <f t="shared" si="45"/>
        <v>afternoon to evening</v>
      </c>
      <c r="F1425" s="7">
        <v>98</v>
      </c>
      <c r="G1425" s="7">
        <f>VLOOKUP(Table2[[#This Row],[product_id]],Table3[#All],2,FALSE)</f>
        <v>54</v>
      </c>
      <c r="H1425" s="7" t="b">
        <f>IF(Table2[[#This Row],[cost]]&gt;Table2[[#This Row],[revenue]],TRUE,FALSE)</f>
        <v>0</v>
      </c>
      <c r="I1425" t="str">
        <f>VLOOKUP(Table2[[#This Row],[product_id]],Table3[#All],3,FALSE)</f>
        <v>Lilly Pulitzer</v>
      </c>
      <c r="J1425" t="str">
        <f>VLOOKUP(Table2[[#This Row],[product_id]],Table3[#All],5,FALSE)</f>
        <v>Charleston SC</v>
      </c>
    </row>
    <row r="1426" spans="1:10" x14ac:dyDescent="0.2">
      <c r="A1426" t="s">
        <v>385</v>
      </c>
      <c r="B1426" s="1">
        <v>45100</v>
      </c>
      <c r="C1426" t="str">
        <f t="shared" si="44"/>
        <v>Friday</v>
      </c>
      <c r="D1426" s="2">
        <v>0.74861111111111101</v>
      </c>
      <c r="E1426" t="str">
        <f t="shared" si="45"/>
        <v>midnight to dawn</v>
      </c>
      <c r="F1426" s="7">
        <v>98</v>
      </c>
      <c r="G1426" s="7">
        <f>VLOOKUP(Table2[[#This Row],[product_id]],Table3[#All],2,FALSE)</f>
        <v>54</v>
      </c>
      <c r="H1426" s="7" t="b">
        <f>IF(Table2[[#This Row],[cost]]&gt;Table2[[#This Row],[revenue]],TRUE,FALSE)</f>
        <v>0</v>
      </c>
      <c r="I1426" t="str">
        <f>VLOOKUP(Table2[[#This Row],[product_id]],Table3[#All],3,FALSE)</f>
        <v>Lilly Pulitzer</v>
      </c>
      <c r="J1426" t="str">
        <f>VLOOKUP(Table2[[#This Row],[product_id]],Table3[#All],5,FALSE)</f>
        <v>Charleston SC</v>
      </c>
    </row>
    <row r="1427" spans="1:10" x14ac:dyDescent="0.2">
      <c r="A1427" t="s">
        <v>386</v>
      </c>
      <c r="B1427" s="1">
        <v>45019</v>
      </c>
      <c r="C1427" t="str">
        <f t="shared" si="44"/>
        <v>Monday</v>
      </c>
      <c r="D1427" s="2">
        <v>0.16666666666666666</v>
      </c>
      <c r="E1427" t="str">
        <f t="shared" si="45"/>
        <v>morning to noon</v>
      </c>
      <c r="F1427" s="7">
        <v>99</v>
      </c>
      <c r="G1427" s="7">
        <f>VLOOKUP(Table2[[#This Row],[product_id]],Table3[#All],2,FALSE)</f>
        <v>53</v>
      </c>
      <c r="H1427" s="7" t="b">
        <f>IF(Table2[[#This Row],[cost]]&gt;Table2[[#This Row],[revenue]],TRUE,FALSE)</f>
        <v>0</v>
      </c>
      <c r="I1427" t="str">
        <f>VLOOKUP(Table2[[#This Row],[product_id]],Table3[#All],3,FALSE)</f>
        <v>High Style</v>
      </c>
      <c r="J1427" t="str">
        <f>VLOOKUP(Table2[[#This Row],[product_id]],Table3[#All],5,FALSE)</f>
        <v>Chicago IL</v>
      </c>
    </row>
    <row r="1428" spans="1:10" x14ac:dyDescent="0.2">
      <c r="A1428" t="s">
        <v>386</v>
      </c>
      <c r="B1428" s="1">
        <v>44994</v>
      </c>
      <c r="C1428" t="str">
        <f t="shared" si="44"/>
        <v>Thursday</v>
      </c>
      <c r="D1428" s="2">
        <v>0.30833333333333335</v>
      </c>
      <c r="E1428" t="str">
        <f t="shared" si="45"/>
        <v>morning to noon</v>
      </c>
      <c r="F1428" s="7">
        <v>99</v>
      </c>
      <c r="G1428" s="7">
        <f>VLOOKUP(Table2[[#This Row],[product_id]],Table3[#All],2,FALSE)</f>
        <v>53</v>
      </c>
      <c r="H1428" s="7" t="b">
        <f>IF(Table2[[#This Row],[cost]]&gt;Table2[[#This Row],[revenue]],TRUE,FALSE)</f>
        <v>0</v>
      </c>
      <c r="I1428" t="str">
        <f>VLOOKUP(Table2[[#This Row],[product_id]],Table3[#All],3,FALSE)</f>
        <v>High Style</v>
      </c>
      <c r="J1428" t="str">
        <f>VLOOKUP(Table2[[#This Row],[product_id]],Table3[#All],5,FALSE)</f>
        <v>Chicago IL</v>
      </c>
    </row>
    <row r="1429" spans="1:10" x14ac:dyDescent="0.2">
      <c r="A1429" t="s">
        <v>386</v>
      </c>
      <c r="B1429" s="1">
        <v>44354</v>
      </c>
      <c r="C1429" t="str">
        <f t="shared" si="44"/>
        <v>Monday</v>
      </c>
      <c r="D1429" s="2">
        <v>0.41944444444444445</v>
      </c>
      <c r="E1429" t="str">
        <f t="shared" si="45"/>
        <v>afternoon to evening</v>
      </c>
      <c r="F1429" s="7">
        <v>99</v>
      </c>
      <c r="G1429" s="7">
        <f>VLOOKUP(Table2[[#This Row],[product_id]],Table3[#All],2,FALSE)</f>
        <v>53</v>
      </c>
      <c r="H1429" s="7" t="b">
        <f>IF(Table2[[#This Row],[cost]]&gt;Table2[[#This Row],[revenue]],TRUE,FALSE)</f>
        <v>0</v>
      </c>
      <c r="I1429" t="str">
        <f>VLOOKUP(Table2[[#This Row],[product_id]],Table3[#All],3,FALSE)</f>
        <v>High Style</v>
      </c>
      <c r="J1429" t="str">
        <f>VLOOKUP(Table2[[#This Row],[product_id]],Table3[#All],5,FALSE)</f>
        <v>Chicago IL</v>
      </c>
    </row>
    <row r="1430" spans="1:10" x14ac:dyDescent="0.2">
      <c r="A1430" t="s">
        <v>386</v>
      </c>
      <c r="B1430" s="1">
        <v>45099</v>
      </c>
      <c r="C1430" t="str">
        <f t="shared" si="44"/>
        <v>Thursday</v>
      </c>
      <c r="D1430" s="2">
        <v>0.6333333333333333</v>
      </c>
      <c r="E1430" t="str">
        <f t="shared" si="45"/>
        <v>morning to noon</v>
      </c>
      <c r="F1430" s="7">
        <v>99</v>
      </c>
      <c r="G1430" s="7">
        <f>VLOOKUP(Table2[[#This Row],[product_id]],Table3[#All],2,FALSE)</f>
        <v>53</v>
      </c>
      <c r="H1430" s="7" t="b">
        <f>IF(Table2[[#This Row],[cost]]&gt;Table2[[#This Row],[revenue]],TRUE,FALSE)</f>
        <v>0</v>
      </c>
      <c r="I1430" t="str">
        <f>VLOOKUP(Table2[[#This Row],[product_id]],Table3[#All],3,FALSE)</f>
        <v>High Style</v>
      </c>
      <c r="J1430" t="str">
        <f>VLOOKUP(Table2[[#This Row],[product_id]],Table3[#All],5,FALSE)</f>
        <v>Chicago IL</v>
      </c>
    </row>
    <row r="1431" spans="1:10" x14ac:dyDescent="0.2">
      <c r="A1431" t="s">
        <v>387</v>
      </c>
      <c r="B1431" s="1">
        <v>45014</v>
      </c>
      <c r="C1431" t="str">
        <f t="shared" si="44"/>
        <v>Wednesday</v>
      </c>
      <c r="D1431" s="2">
        <v>0.51388888888888895</v>
      </c>
      <c r="E1431" t="str">
        <f t="shared" si="45"/>
        <v>midnight to dawn</v>
      </c>
      <c r="F1431" s="7">
        <v>46</v>
      </c>
      <c r="G1431" s="7">
        <f>VLOOKUP(Table2[[#This Row],[product_id]],Table3[#All],2,FALSE)</f>
        <v>27</v>
      </c>
      <c r="H1431" s="7" t="b">
        <f>IF(Table2[[#This Row],[cost]]&gt;Table2[[#This Row],[revenue]],TRUE,FALSE)</f>
        <v>0</v>
      </c>
      <c r="I1431" t="str">
        <f>VLOOKUP(Table2[[#This Row],[product_id]],Table3[#All],3,FALSE)</f>
        <v>Vocal</v>
      </c>
      <c r="J1431" t="str">
        <f>VLOOKUP(Table2[[#This Row],[product_id]],Table3[#All],5,FALSE)</f>
        <v>Los Angeles CA</v>
      </c>
    </row>
    <row r="1432" spans="1:10" x14ac:dyDescent="0.2">
      <c r="A1432" t="s">
        <v>387</v>
      </c>
      <c r="B1432" s="1">
        <v>44128</v>
      </c>
      <c r="C1432" t="str">
        <f t="shared" si="44"/>
        <v>Saturday</v>
      </c>
      <c r="D1432" s="2">
        <v>5.6944444444444443E-2</v>
      </c>
      <c r="E1432" t="str">
        <f t="shared" si="45"/>
        <v>morning to noon</v>
      </c>
      <c r="F1432" s="7">
        <v>46</v>
      </c>
      <c r="G1432" s="7">
        <f>VLOOKUP(Table2[[#This Row],[product_id]],Table3[#All],2,FALSE)</f>
        <v>27</v>
      </c>
      <c r="H1432" s="7" t="b">
        <f>IF(Table2[[#This Row],[cost]]&gt;Table2[[#This Row],[revenue]],TRUE,FALSE)</f>
        <v>0</v>
      </c>
      <c r="I1432" t="str">
        <f>VLOOKUP(Table2[[#This Row],[product_id]],Table3[#All],3,FALSE)</f>
        <v>Vocal</v>
      </c>
      <c r="J1432" t="str">
        <f>VLOOKUP(Table2[[#This Row],[product_id]],Table3[#All],5,FALSE)</f>
        <v>Los Angeles CA</v>
      </c>
    </row>
    <row r="1433" spans="1:10" x14ac:dyDescent="0.2">
      <c r="A1433" t="s">
        <v>387</v>
      </c>
      <c r="B1433" s="1">
        <v>44971</v>
      </c>
      <c r="C1433" t="str">
        <f t="shared" si="44"/>
        <v>Tuesday</v>
      </c>
      <c r="D1433" s="2">
        <v>0.53541666666666665</v>
      </c>
      <c r="E1433" t="str">
        <f t="shared" si="45"/>
        <v>midnight to dawn</v>
      </c>
      <c r="F1433" s="7">
        <v>46</v>
      </c>
      <c r="G1433" s="7">
        <f>VLOOKUP(Table2[[#This Row],[product_id]],Table3[#All],2,FALSE)</f>
        <v>27</v>
      </c>
      <c r="H1433" s="7" t="b">
        <f>IF(Table2[[#This Row],[cost]]&gt;Table2[[#This Row],[revenue]],TRUE,FALSE)</f>
        <v>0</v>
      </c>
      <c r="I1433" t="str">
        <f>VLOOKUP(Table2[[#This Row],[product_id]],Table3[#All],3,FALSE)</f>
        <v>Vocal</v>
      </c>
      <c r="J1433" t="str">
        <f>VLOOKUP(Table2[[#This Row],[product_id]],Table3[#All],5,FALSE)</f>
        <v>Los Angeles CA</v>
      </c>
    </row>
    <row r="1434" spans="1:10" x14ac:dyDescent="0.2">
      <c r="A1434" t="s">
        <v>387</v>
      </c>
      <c r="B1434" s="1">
        <v>44814</v>
      </c>
      <c r="C1434" t="str">
        <f t="shared" si="44"/>
        <v>Saturday</v>
      </c>
      <c r="D1434" s="2">
        <v>6.1111111111111116E-2</v>
      </c>
      <c r="E1434" t="str">
        <f t="shared" si="45"/>
        <v>midnight to dawn</v>
      </c>
      <c r="F1434" s="7">
        <v>46</v>
      </c>
      <c r="G1434" s="7">
        <f>VLOOKUP(Table2[[#This Row],[product_id]],Table3[#All],2,FALSE)</f>
        <v>27</v>
      </c>
      <c r="H1434" s="7" t="b">
        <f>IF(Table2[[#This Row],[cost]]&gt;Table2[[#This Row],[revenue]],TRUE,FALSE)</f>
        <v>0</v>
      </c>
      <c r="I1434" t="str">
        <f>VLOOKUP(Table2[[#This Row],[product_id]],Table3[#All],3,FALSE)</f>
        <v>Vocal</v>
      </c>
      <c r="J1434" t="str">
        <f>VLOOKUP(Table2[[#This Row],[product_id]],Table3[#All],5,FALSE)</f>
        <v>Los Angeles CA</v>
      </c>
    </row>
    <row r="1435" spans="1:10" x14ac:dyDescent="0.2">
      <c r="A1435" t="s">
        <v>387</v>
      </c>
      <c r="B1435" s="1">
        <v>44871</v>
      </c>
      <c r="C1435" t="str">
        <f t="shared" si="44"/>
        <v>Sunday</v>
      </c>
      <c r="D1435" s="2">
        <v>0.1173611111111111</v>
      </c>
      <c r="E1435" t="str">
        <f t="shared" si="45"/>
        <v>night to midnight</v>
      </c>
      <c r="F1435" s="7">
        <v>46</v>
      </c>
      <c r="G1435" s="7">
        <f>VLOOKUP(Table2[[#This Row],[product_id]],Table3[#All],2,FALSE)</f>
        <v>27</v>
      </c>
      <c r="H1435" s="7" t="b">
        <f>IF(Table2[[#This Row],[cost]]&gt;Table2[[#This Row],[revenue]],TRUE,FALSE)</f>
        <v>0</v>
      </c>
      <c r="I1435" t="str">
        <f>VLOOKUP(Table2[[#This Row],[product_id]],Table3[#All],3,FALSE)</f>
        <v>Vocal</v>
      </c>
      <c r="J1435" t="str">
        <f>VLOOKUP(Table2[[#This Row],[product_id]],Table3[#All],5,FALSE)</f>
        <v>Los Angeles CA</v>
      </c>
    </row>
    <row r="1436" spans="1:10" x14ac:dyDescent="0.2">
      <c r="A1436" t="s">
        <v>387</v>
      </c>
      <c r="B1436" s="1">
        <v>44202</v>
      </c>
      <c r="C1436" t="str">
        <f t="shared" si="44"/>
        <v>Wednesday</v>
      </c>
      <c r="D1436" s="2">
        <v>0.99513888888888891</v>
      </c>
      <c r="E1436" t="str">
        <f t="shared" si="45"/>
        <v>afternoon to evening</v>
      </c>
      <c r="F1436" s="7">
        <v>46</v>
      </c>
      <c r="G1436" s="7">
        <f>VLOOKUP(Table2[[#This Row],[product_id]],Table3[#All],2,FALSE)</f>
        <v>27</v>
      </c>
      <c r="H1436" s="7" t="b">
        <f>IF(Table2[[#This Row],[cost]]&gt;Table2[[#This Row],[revenue]],TRUE,FALSE)</f>
        <v>0</v>
      </c>
      <c r="I1436" t="str">
        <f>VLOOKUP(Table2[[#This Row],[product_id]],Table3[#All],3,FALSE)</f>
        <v>Vocal</v>
      </c>
      <c r="J1436" t="str">
        <f>VLOOKUP(Table2[[#This Row],[product_id]],Table3[#All],5,FALSE)</f>
        <v>Los Angeles CA</v>
      </c>
    </row>
    <row r="1437" spans="1:10" x14ac:dyDescent="0.2">
      <c r="A1437" t="s">
        <v>387</v>
      </c>
      <c r="B1437" s="1">
        <v>44976</v>
      </c>
      <c r="C1437" t="str">
        <f t="shared" si="44"/>
        <v>Sunday</v>
      </c>
      <c r="D1437" s="2">
        <v>0.64513888888888882</v>
      </c>
      <c r="E1437" t="str">
        <f t="shared" si="45"/>
        <v>night to midnight</v>
      </c>
      <c r="F1437" s="7">
        <v>46</v>
      </c>
      <c r="G1437" s="7">
        <f>VLOOKUP(Table2[[#This Row],[product_id]],Table3[#All],2,FALSE)</f>
        <v>27</v>
      </c>
      <c r="H1437" s="7" t="b">
        <f>IF(Table2[[#This Row],[cost]]&gt;Table2[[#This Row],[revenue]],TRUE,FALSE)</f>
        <v>0</v>
      </c>
      <c r="I1437" t="str">
        <f>VLOOKUP(Table2[[#This Row],[product_id]],Table3[#All],3,FALSE)</f>
        <v>Vocal</v>
      </c>
      <c r="J1437" t="str">
        <f>VLOOKUP(Table2[[#This Row],[product_id]],Table3[#All],5,FALSE)</f>
        <v>Los Angeles CA</v>
      </c>
    </row>
    <row r="1438" spans="1:10" x14ac:dyDescent="0.2">
      <c r="A1438" t="s">
        <v>387</v>
      </c>
      <c r="B1438" s="1">
        <v>44591</v>
      </c>
      <c r="C1438" t="str">
        <f t="shared" si="44"/>
        <v>Sunday</v>
      </c>
      <c r="D1438" s="2">
        <v>0.95208333333333339</v>
      </c>
      <c r="E1438" t="str">
        <f t="shared" si="45"/>
        <v>midnight to dawn</v>
      </c>
      <c r="F1438" s="7">
        <v>46</v>
      </c>
      <c r="G1438" s="7">
        <f>VLOOKUP(Table2[[#This Row],[product_id]],Table3[#All],2,FALSE)</f>
        <v>27</v>
      </c>
      <c r="H1438" s="7" t="b">
        <f>IF(Table2[[#This Row],[cost]]&gt;Table2[[#This Row],[revenue]],TRUE,FALSE)</f>
        <v>0</v>
      </c>
      <c r="I1438" t="str">
        <f>VLOOKUP(Table2[[#This Row],[product_id]],Table3[#All],3,FALSE)</f>
        <v>Vocal</v>
      </c>
      <c r="J1438" t="str">
        <f>VLOOKUP(Table2[[#This Row],[product_id]],Table3[#All],5,FALSE)</f>
        <v>Los Angeles CA</v>
      </c>
    </row>
    <row r="1439" spans="1:10" x14ac:dyDescent="0.2">
      <c r="A1439" t="s">
        <v>388</v>
      </c>
      <c r="B1439" s="1">
        <v>44976</v>
      </c>
      <c r="C1439" t="str">
        <f t="shared" si="44"/>
        <v>Sunday</v>
      </c>
      <c r="D1439" s="2">
        <v>6.9444444444444447E-4</v>
      </c>
      <c r="E1439" t="str">
        <f t="shared" si="45"/>
        <v>afternoon to evening</v>
      </c>
      <c r="F1439" s="7">
        <v>79</v>
      </c>
      <c r="G1439" s="7">
        <f>VLOOKUP(Table2[[#This Row],[product_id]],Table3[#All],2,FALSE)</f>
        <v>40</v>
      </c>
      <c r="H1439" s="7" t="b">
        <f>IF(Table2[[#This Row],[cost]]&gt;Table2[[#This Row],[revenue]],TRUE,FALSE)</f>
        <v>0</v>
      </c>
      <c r="I1439" t="str">
        <f>VLOOKUP(Table2[[#This Row],[product_id]],Table3[#All],3,FALSE)</f>
        <v>Tresics</v>
      </c>
      <c r="J1439" t="str">
        <f>VLOOKUP(Table2[[#This Row],[product_id]],Table3[#All],5,FALSE)</f>
        <v>Houston TX</v>
      </c>
    </row>
    <row r="1440" spans="1:10" x14ac:dyDescent="0.2">
      <c r="A1440" t="s">
        <v>388</v>
      </c>
      <c r="B1440" s="1">
        <v>44842</v>
      </c>
      <c r="C1440" t="str">
        <f t="shared" si="44"/>
        <v>Saturday</v>
      </c>
      <c r="D1440" s="2">
        <v>0.67013888888888884</v>
      </c>
      <c r="E1440" t="str">
        <f t="shared" si="45"/>
        <v>midnight to dawn</v>
      </c>
      <c r="F1440" s="7">
        <v>79</v>
      </c>
      <c r="G1440" s="7">
        <f>VLOOKUP(Table2[[#This Row],[product_id]],Table3[#All],2,FALSE)</f>
        <v>40</v>
      </c>
      <c r="H1440" s="7" t="b">
        <f>IF(Table2[[#This Row],[cost]]&gt;Table2[[#This Row],[revenue]],TRUE,FALSE)</f>
        <v>0</v>
      </c>
      <c r="I1440" t="str">
        <f>VLOOKUP(Table2[[#This Row],[product_id]],Table3[#All],3,FALSE)</f>
        <v>Tresics</v>
      </c>
      <c r="J1440" t="str">
        <f>VLOOKUP(Table2[[#This Row],[product_id]],Table3[#All],5,FALSE)</f>
        <v>Houston TX</v>
      </c>
    </row>
    <row r="1441" spans="1:10" x14ac:dyDescent="0.2">
      <c r="A1441" t="s">
        <v>388</v>
      </c>
      <c r="B1441" s="1">
        <v>45025</v>
      </c>
      <c r="C1441" t="str">
        <f t="shared" si="44"/>
        <v>Sunday</v>
      </c>
      <c r="D1441" s="2">
        <v>5.7638888888888885E-2</v>
      </c>
      <c r="E1441" t="str">
        <f t="shared" si="45"/>
        <v>morning to noon</v>
      </c>
      <c r="F1441" s="7">
        <v>79</v>
      </c>
      <c r="G1441" s="7">
        <f>VLOOKUP(Table2[[#This Row],[product_id]],Table3[#All],2,FALSE)</f>
        <v>40</v>
      </c>
      <c r="H1441" s="7" t="b">
        <f>IF(Table2[[#This Row],[cost]]&gt;Table2[[#This Row],[revenue]],TRUE,FALSE)</f>
        <v>0</v>
      </c>
      <c r="I1441" t="str">
        <f>VLOOKUP(Table2[[#This Row],[product_id]],Table3[#All],3,FALSE)</f>
        <v>Tresics</v>
      </c>
      <c r="J1441" t="str">
        <f>VLOOKUP(Table2[[#This Row],[product_id]],Table3[#All],5,FALSE)</f>
        <v>Houston TX</v>
      </c>
    </row>
    <row r="1442" spans="1:10" x14ac:dyDescent="0.2">
      <c r="A1442" t="s">
        <v>388</v>
      </c>
      <c r="B1442" s="1">
        <v>45005</v>
      </c>
      <c r="C1442" t="str">
        <f t="shared" si="44"/>
        <v>Monday</v>
      </c>
      <c r="D1442" s="2">
        <v>0.47638888888888892</v>
      </c>
      <c r="E1442" t="str">
        <f t="shared" si="45"/>
        <v>midnight to dawn</v>
      </c>
      <c r="F1442" s="7">
        <v>79</v>
      </c>
      <c r="G1442" s="7">
        <f>VLOOKUP(Table2[[#This Row],[product_id]],Table3[#All],2,FALSE)</f>
        <v>40</v>
      </c>
      <c r="H1442" s="7" t="b">
        <f>IF(Table2[[#This Row],[cost]]&gt;Table2[[#This Row],[revenue]],TRUE,FALSE)</f>
        <v>0</v>
      </c>
      <c r="I1442" t="str">
        <f>VLOOKUP(Table2[[#This Row],[product_id]],Table3[#All],3,FALSE)</f>
        <v>Tresics</v>
      </c>
      <c r="J1442" t="str">
        <f>VLOOKUP(Table2[[#This Row],[product_id]],Table3[#All],5,FALSE)</f>
        <v>Houston TX</v>
      </c>
    </row>
    <row r="1443" spans="1:10" x14ac:dyDescent="0.2">
      <c r="A1443" t="s">
        <v>388</v>
      </c>
      <c r="B1443" s="1">
        <v>44830</v>
      </c>
      <c r="C1443" t="str">
        <f t="shared" si="44"/>
        <v>Monday</v>
      </c>
      <c r="D1443" s="2">
        <v>2.9861111111111113E-2</v>
      </c>
      <c r="E1443" t="str">
        <f t="shared" si="45"/>
        <v>morning to noon</v>
      </c>
      <c r="F1443" s="7">
        <v>79</v>
      </c>
      <c r="G1443" s="7">
        <f>VLOOKUP(Table2[[#This Row],[product_id]],Table3[#All],2,FALSE)</f>
        <v>40</v>
      </c>
      <c r="H1443" s="7" t="b">
        <f>IF(Table2[[#This Row],[cost]]&gt;Table2[[#This Row],[revenue]],TRUE,FALSE)</f>
        <v>0</v>
      </c>
      <c r="I1443" t="str">
        <f>VLOOKUP(Table2[[#This Row],[product_id]],Table3[#All],3,FALSE)</f>
        <v>Tresics</v>
      </c>
      <c r="J1443" t="str">
        <f>VLOOKUP(Table2[[#This Row],[product_id]],Table3[#All],5,FALSE)</f>
        <v>Houston TX</v>
      </c>
    </row>
    <row r="1444" spans="1:10" x14ac:dyDescent="0.2">
      <c r="A1444" t="s">
        <v>388</v>
      </c>
      <c r="B1444" s="1">
        <v>44903</v>
      </c>
      <c r="C1444" t="str">
        <f t="shared" si="44"/>
        <v>Thursday</v>
      </c>
      <c r="D1444" s="2">
        <v>0.51111111111111118</v>
      </c>
      <c r="E1444" t="str">
        <f t="shared" si="45"/>
        <v>morning to noon</v>
      </c>
      <c r="F1444" s="7">
        <v>79</v>
      </c>
      <c r="G1444" s="7">
        <f>VLOOKUP(Table2[[#This Row],[product_id]],Table3[#All],2,FALSE)</f>
        <v>40</v>
      </c>
      <c r="H1444" s="7" t="b">
        <f>IF(Table2[[#This Row],[cost]]&gt;Table2[[#This Row],[revenue]],TRUE,FALSE)</f>
        <v>0</v>
      </c>
      <c r="I1444" t="str">
        <f>VLOOKUP(Table2[[#This Row],[product_id]],Table3[#All],3,FALSE)</f>
        <v>Tresics</v>
      </c>
      <c r="J1444" t="str">
        <f>VLOOKUP(Table2[[#This Row],[product_id]],Table3[#All],5,FALSE)</f>
        <v>Houston TX</v>
      </c>
    </row>
    <row r="1445" spans="1:10" x14ac:dyDescent="0.2">
      <c r="A1445" t="s">
        <v>388</v>
      </c>
      <c r="B1445" s="1">
        <v>44412</v>
      </c>
      <c r="C1445" t="str">
        <f t="shared" si="44"/>
        <v>Wednesday</v>
      </c>
      <c r="D1445" s="2">
        <v>0.44722222222222219</v>
      </c>
      <c r="E1445" t="str">
        <f t="shared" si="45"/>
        <v>midnight to dawn</v>
      </c>
      <c r="F1445" s="7">
        <v>79</v>
      </c>
      <c r="G1445" s="7">
        <f>VLOOKUP(Table2[[#This Row],[product_id]],Table3[#All],2,FALSE)</f>
        <v>40</v>
      </c>
      <c r="H1445" s="7" t="b">
        <f>IF(Table2[[#This Row],[cost]]&gt;Table2[[#This Row],[revenue]],TRUE,FALSE)</f>
        <v>0</v>
      </c>
      <c r="I1445" t="str">
        <f>VLOOKUP(Table2[[#This Row],[product_id]],Table3[#All],3,FALSE)</f>
        <v>Tresics</v>
      </c>
      <c r="J1445" t="str">
        <f>VLOOKUP(Table2[[#This Row],[product_id]],Table3[#All],5,FALSE)</f>
        <v>Houston TX</v>
      </c>
    </row>
    <row r="1446" spans="1:10" x14ac:dyDescent="0.2">
      <c r="A1446" t="s">
        <v>389</v>
      </c>
      <c r="B1446" s="1">
        <v>45079</v>
      </c>
      <c r="C1446" t="str">
        <f t="shared" si="44"/>
        <v>Friday</v>
      </c>
      <c r="D1446" s="2">
        <v>0.21944444444444444</v>
      </c>
      <c r="E1446" t="str">
        <f t="shared" si="45"/>
        <v>morning to noon</v>
      </c>
      <c r="F1446" s="7">
        <v>29</v>
      </c>
      <c r="G1446" s="7">
        <f>VLOOKUP(Table2[[#This Row],[product_id]],Table3[#All],2,FALSE)</f>
        <v>17</v>
      </c>
      <c r="H1446" s="7" t="b">
        <f>IF(Table2[[#This Row],[cost]]&gt;Table2[[#This Row],[revenue]],TRUE,FALSE)</f>
        <v>0</v>
      </c>
      <c r="I1446" t="str">
        <f>VLOOKUP(Table2[[#This Row],[product_id]],Table3[#All],3,FALSE)</f>
        <v>Ayurvastram</v>
      </c>
      <c r="J1446" t="str">
        <f>VLOOKUP(Table2[[#This Row],[product_id]],Table3[#All],5,FALSE)</f>
        <v>Mobile AL</v>
      </c>
    </row>
    <row r="1447" spans="1:10" x14ac:dyDescent="0.2">
      <c r="A1447" t="s">
        <v>389</v>
      </c>
      <c r="B1447" s="1">
        <v>44080</v>
      </c>
      <c r="C1447" t="str">
        <f t="shared" si="44"/>
        <v>Sunday</v>
      </c>
      <c r="D1447" s="2">
        <v>0.43333333333333335</v>
      </c>
      <c r="E1447" t="str">
        <f t="shared" si="45"/>
        <v>midnight to dawn</v>
      </c>
      <c r="F1447" s="7">
        <v>29</v>
      </c>
      <c r="G1447" s="7">
        <f>VLOOKUP(Table2[[#This Row],[product_id]],Table3[#All],2,FALSE)</f>
        <v>17</v>
      </c>
      <c r="H1447" s="7" t="b">
        <f>IF(Table2[[#This Row],[cost]]&gt;Table2[[#This Row],[revenue]],TRUE,FALSE)</f>
        <v>0</v>
      </c>
      <c r="I1447" t="str">
        <f>VLOOKUP(Table2[[#This Row],[product_id]],Table3[#All],3,FALSE)</f>
        <v>Ayurvastram</v>
      </c>
      <c r="J1447" t="str">
        <f>VLOOKUP(Table2[[#This Row],[product_id]],Table3[#All],5,FALSE)</f>
        <v>Mobile AL</v>
      </c>
    </row>
    <row r="1448" spans="1:10" x14ac:dyDescent="0.2">
      <c r="A1448" t="s">
        <v>389</v>
      </c>
      <c r="B1448" s="1">
        <v>44804</v>
      </c>
      <c r="C1448" t="str">
        <f t="shared" si="44"/>
        <v>Wednesday</v>
      </c>
      <c r="D1448" s="2">
        <v>0.22916666666666666</v>
      </c>
      <c r="E1448" t="str">
        <f t="shared" si="45"/>
        <v>midnight to dawn</v>
      </c>
      <c r="F1448" s="7">
        <v>29</v>
      </c>
      <c r="G1448" s="7">
        <f>VLOOKUP(Table2[[#This Row],[product_id]],Table3[#All],2,FALSE)</f>
        <v>17</v>
      </c>
      <c r="H1448" s="7" t="b">
        <f>IF(Table2[[#This Row],[cost]]&gt;Table2[[#This Row],[revenue]],TRUE,FALSE)</f>
        <v>0</v>
      </c>
      <c r="I1448" t="str">
        <f>VLOOKUP(Table2[[#This Row],[product_id]],Table3[#All],3,FALSE)</f>
        <v>Ayurvastram</v>
      </c>
      <c r="J1448" t="str">
        <f>VLOOKUP(Table2[[#This Row],[product_id]],Table3[#All],5,FALSE)</f>
        <v>Mobile AL</v>
      </c>
    </row>
    <row r="1449" spans="1:10" x14ac:dyDescent="0.2">
      <c r="A1449" t="s">
        <v>389</v>
      </c>
      <c r="B1449" s="1">
        <v>44366</v>
      </c>
      <c r="C1449" t="str">
        <f t="shared" si="44"/>
        <v>Saturday</v>
      </c>
      <c r="D1449" s="2">
        <v>3.7499999999999999E-2</v>
      </c>
      <c r="E1449" t="str">
        <f t="shared" si="45"/>
        <v>morning to noon</v>
      </c>
      <c r="F1449" s="7">
        <v>29</v>
      </c>
      <c r="G1449" s="7">
        <f>VLOOKUP(Table2[[#This Row],[product_id]],Table3[#All],2,FALSE)</f>
        <v>17</v>
      </c>
      <c r="H1449" s="7" t="b">
        <f>IF(Table2[[#This Row],[cost]]&gt;Table2[[#This Row],[revenue]],TRUE,FALSE)</f>
        <v>0</v>
      </c>
      <c r="I1449" t="str">
        <f>VLOOKUP(Table2[[#This Row],[product_id]],Table3[#All],3,FALSE)</f>
        <v>Ayurvastram</v>
      </c>
      <c r="J1449" t="str">
        <f>VLOOKUP(Table2[[#This Row],[product_id]],Table3[#All],5,FALSE)</f>
        <v>Mobile AL</v>
      </c>
    </row>
    <row r="1450" spans="1:10" x14ac:dyDescent="0.2">
      <c r="A1450" t="s">
        <v>389</v>
      </c>
      <c r="B1450" s="1">
        <v>44908</v>
      </c>
      <c r="C1450" t="str">
        <f t="shared" si="44"/>
        <v>Tuesday</v>
      </c>
      <c r="D1450" s="2">
        <v>0.5395833333333333</v>
      </c>
      <c r="E1450" t="str">
        <f t="shared" si="45"/>
        <v>night to midnight</v>
      </c>
      <c r="F1450" s="7">
        <v>29</v>
      </c>
      <c r="G1450" s="7">
        <f>VLOOKUP(Table2[[#This Row],[product_id]],Table3[#All],2,FALSE)</f>
        <v>17</v>
      </c>
      <c r="H1450" s="7" t="b">
        <f>IF(Table2[[#This Row],[cost]]&gt;Table2[[#This Row],[revenue]],TRUE,FALSE)</f>
        <v>0</v>
      </c>
      <c r="I1450" t="str">
        <f>VLOOKUP(Table2[[#This Row],[product_id]],Table3[#All],3,FALSE)</f>
        <v>Ayurvastram</v>
      </c>
      <c r="J1450" t="str">
        <f>VLOOKUP(Table2[[#This Row],[product_id]],Table3[#All],5,FALSE)</f>
        <v>Mobile AL</v>
      </c>
    </row>
    <row r="1451" spans="1:10" x14ac:dyDescent="0.2">
      <c r="A1451" t="s">
        <v>389</v>
      </c>
      <c r="B1451" s="1">
        <v>44843</v>
      </c>
      <c r="C1451" t="str">
        <f t="shared" si="44"/>
        <v>Sunday</v>
      </c>
      <c r="D1451" s="2">
        <v>0.97499999999999998</v>
      </c>
      <c r="E1451" t="str">
        <f t="shared" si="45"/>
        <v>afternoon to evening</v>
      </c>
      <c r="F1451" s="7">
        <v>29</v>
      </c>
      <c r="G1451" s="7">
        <f>VLOOKUP(Table2[[#This Row],[product_id]],Table3[#All],2,FALSE)</f>
        <v>17</v>
      </c>
      <c r="H1451" s="7" t="b">
        <f>IF(Table2[[#This Row],[cost]]&gt;Table2[[#This Row],[revenue]],TRUE,FALSE)</f>
        <v>0</v>
      </c>
      <c r="I1451" t="str">
        <f>VLOOKUP(Table2[[#This Row],[product_id]],Table3[#All],3,FALSE)</f>
        <v>Ayurvastram</v>
      </c>
      <c r="J1451" t="str">
        <f>VLOOKUP(Table2[[#This Row],[product_id]],Table3[#All],5,FALSE)</f>
        <v>Mobile AL</v>
      </c>
    </row>
    <row r="1452" spans="1:10" x14ac:dyDescent="0.2">
      <c r="A1452" t="s">
        <v>389</v>
      </c>
      <c r="B1452" s="1">
        <v>45070</v>
      </c>
      <c r="C1452" t="str">
        <f t="shared" si="44"/>
        <v>Wednesday</v>
      </c>
      <c r="D1452" s="2">
        <v>0.72569444444444453</v>
      </c>
      <c r="E1452" t="str">
        <f t="shared" si="45"/>
        <v>morning to noon</v>
      </c>
      <c r="F1452" s="7">
        <v>29</v>
      </c>
      <c r="G1452" s="7">
        <f>VLOOKUP(Table2[[#This Row],[product_id]],Table3[#All],2,FALSE)</f>
        <v>17</v>
      </c>
      <c r="H1452" s="7" t="b">
        <f>IF(Table2[[#This Row],[cost]]&gt;Table2[[#This Row],[revenue]],TRUE,FALSE)</f>
        <v>0</v>
      </c>
      <c r="I1452" t="str">
        <f>VLOOKUP(Table2[[#This Row],[product_id]],Table3[#All],3,FALSE)</f>
        <v>Ayurvastram</v>
      </c>
      <c r="J1452" t="str">
        <f>VLOOKUP(Table2[[#This Row],[product_id]],Table3[#All],5,FALSE)</f>
        <v>Mobile AL</v>
      </c>
    </row>
    <row r="1453" spans="1:10" x14ac:dyDescent="0.2">
      <c r="A1453" t="s">
        <v>389</v>
      </c>
      <c r="B1453" s="1">
        <v>44403</v>
      </c>
      <c r="C1453" t="str">
        <f t="shared" si="44"/>
        <v>Monday</v>
      </c>
      <c r="D1453" s="2">
        <v>0.44930555555555557</v>
      </c>
      <c r="E1453" t="str">
        <f t="shared" si="45"/>
        <v>midnight to dawn</v>
      </c>
      <c r="F1453" s="7">
        <v>29</v>
      </c>
      <c r="G1453" s="7">
        <f>VLOOKUP(Table2[[#This Row],[product_id]],Table3[#All],2,FALSE)</f>
        <v>17</v>
      </c>
      <c r="H1453" s="7" t="b">
        <f>IF(Table2[[#This Row],[cost]]&gt;Table2[[#This Row],[revenue]],TRUE,FALSE)</f>
        <v>0</v>
      </c>
      <c r="I1453" t="str">
        <f>VLOOKUP(Table2[[#This Row],[product_id]],Table3[#All],3,FALSE)</f>
        <v>Ayurvastram</v>
      </c>
      <c r="J1453" t="str">
        <f>VLOOKUP(Table2[[#This Row],[product_id]],Table3[#All],5,FALSE)</f>
        <v>Mobile AL</v>
      </c>
    </row>
    <row r="1454" spans="1:10" x14ac:dyDescent="0.2">
      <c r="A1454" t="s">
        <v>390</v>
      </c>
      <c r="B1454" s="1">
        <v>45047</v>
      </c>
      <c r="C1454" t="str">
        <f t="shared" si="44"/>
        <v>Monday</v>
      </c>
      <c r="D1454" s="2">
        <v>0.2298611111111111</v>
      </c>
      <c r="E1454" t="str">
        <f t="shared" si="45"/>
        <v>afternoon to evening</v>
      </c>
      <c r="F1454" s="7">
        <v>32</v>
      </c>
      <c r="G1454" s="7">
        <f>VLOOKUP(Table2[[#This Row],[product_id]],Table3[#All],2,FALSE)</f>
        <v>19</v>
      </c>
      <c r="H1454" s="7" t="b">
        <f>IF(Table2[[#This Row],[cost]]&gt;Table2[[#This Row],[revenue]],TRUE,FALSE)</f>
        <v>0</v>
      </c>
      <c r="I1454" t="str">
        <f>VLOOKUP(Table2[[#This Row],[product_id]],Table3[#All],3,FALSE)</f>
        <v>Champion</v>
      </c>
      <c r="J1454" t="str">
        <f>VLOOKUP(Table2[[#This Row],[product_id]],Table3[#All],5,FALSE)</f>
        <v>Chicago IL</v>
      </c>
    </row>
    <row r="1455" spans="1:10" x14ac:dyDescent="0.2">
      <c r="A1455" t="s">
        <v>390</v>
      </c>
      <c r="B1455" s="1">
        <v>44249</v>
      </c>
      <c r="C1455" t="str">
        <f t="shared" si="44"/>
        <v>Monday</v>
      </c>
      <c r="D1455" s="2">
        <v>0.57638888888888895</v>
      </c>
      <c r="E1455" t="str">
        <f t="shared" si="45"/>
        <v>morning to noon</v>
      </c>
      <c r="F1455" s="7">
        <v>32</v>
      </c>
      <c r="G1455" s="7">
        <f>VLOOKUP(Table2[[#This Row],[product_id]],Table3[#All],2,FALSE)</f>
        <v>19</v>
      </c>
      <c r="H1455" s="7" t="b">
        <f>IF(Table2[[#This Row],[cost]]&gt;Table2[[#This Row],[revenue]],TRUE,FALSE)</f>
        <v>0</v>
      </c>
      <c r="I1455" t="str">
        <f>VLOOKUP(Table2[[#This Row],[product_id]],Table3[#All],3,FALSE)</f>
        <v>Champion</v>
      </c>
      <c r="J1455" t="str">
        <f>VLOOKUP(Table2[[#This Row],[product_id]],Table3[#All],5,FALSE)</f>
        <v>Chicago IL</v>
      </c>
    </row>
    <row r="1456" spans="1:10" x14ac:dyDescent="0.2">
      <c r="A1456" t="s">
        <v>390</v>
      </c>
      <c r="B1456" s="1">
        <v>44748</v>
      </c>
      <c r="C1456" t="str">
        <f t="shared" si="44"/>
        <v>Wednesday</v>
      </c>
      <c r="D1456" s="2">
        <v>0.37638888888888888</v>
      </c>
      <c r="E1456" t="str">
        <f t="shared" si="45"/>
        <v>morning to noon</v>
      </c>
      <c r="F1456" s="7">
        <v>32</v>
      </c>
      <c r="G1456" s="7">
        <f>VLOOKUP(Table2[[#This Row],[product_id]],Table3[#All],2,FALSE)</f>
        <v>19</v>
      </c>
      <c r="H1456" s="7" t="b">
        <f>IF(Table2[[#This Row],[cost]]&gt;Table2[[#This Row],[revenue]],TRUE,FALSE)</f>
        <v>0</v>
      </c>
      <c r="I1456" t="str">
        <f>VLOOKUP(Table2[[#This Row],[product_id]],Table3[#All],3,FALSE)</f>
        <v>Champion</v>
      </c>
      <c r="J1456" t="str">
        <f>VLOOKUP(Table2[[#This Row],[product_id]],Table3[#All],5,FALSE)</f>
        <v>Chicago IL</v>
      </c>
    </row>
    <row r="1457" spans="1:10" x14ac:dyDescent="0.2">
      <c r="A1457" t="s">
        <v>390</v>
      </c>
      <c r="B1457" s="1">
        <v>45038</v>
      </c>
      <c r="C1457" t="str">
        <f t="shared" si="44"/>
        <v>Saturday</v>
      </c>
      <c r="D1457" s="2">
        <v>0.41597222222222219</v>
      </c>
      <c r="E1457" t="str">
        <f t="shared" si="45"/>
        <v>morning to noon</v>
      </c>
      <c r="F1457" s="7">
        <v>32</v>
      </c>
      <c r="G1457" s="7">
        <f>VLOOKUP(Table2[[#This Row],[product_id]],Table3[#All],2,FALSE)</f>
        <v>19</v>
      </c>
      <c r="H1457" s="7" t="b">
        <f>IF(Table2[[#This Row],[cost]]&gt;Table2[[#This Row],[revenue]],TRUE,FALSE)</f>
        <v>0</v>
      </c>
      <c r="I1457" t="str">
        <f>VLOOKUP(Table2[[#This Row],[product_id]],Table3[#All],3,FALSE)</f>
        <v>Champion</v>
      </c>
      <c r="J1457" t="str">
        <f>VLOOKUP(Table2[[#This Row],[product_id]],Table3[#All],5,FALSE)</f>
        <v>Chicago IL</v>
      </c>
    </row>
    <row r="1458" spans="1:10" x14ac:dyDescent="0.2">
      <c r="A1458" t="s">
        <v>390</v>
      </c>
      <c r="B1458" s="1">
        <v>44873</v>
      </c>
      <c r="C1458" t="str">
        <f t="shared" si="44"/>
        <v>Tuesday</v>
      </c>
      <c r="D1458" s="2">
        <v>0.41250000000000003</v>
      </c>
      <c r="E1458" t="str">
        <f t="shared" si="45"/>
        <v>afternoon to evening</v>
      </c>
      <c r="F1458" s="7">
        <v>32</v>
      </c>
      <c r="G1458" s="7">
        <f>VLOOKUP(Table2[[#This Row],[product_id]],Table3[#All],2,FALSE)</f>
        <v>19</v>
      </c>
      <c r="H1458" s="7" t="b">
        <f>IF(Table2[[#This Row],[cost]]&gt;Table2[[#This Row],[revenue]],TRUE,FALSE)</f>
        <v>0</v>
      </c>
      <c r="I1458" t="str">
        <f>VLOOKUP(Table2[[#This Row],[product_id]],Table3[#All],3,FALSE)</f>
        <v>Champion</v>
      </c>
      <c r="J1458" t="str">
        <f>VLOOKUP(Table2[[#This Row],[product_id]],Table3[#All],5,FALSE)</f>
        <v>Chicago IL</v>
      </c>
    </row>
    <row r="1459" spans="1:10" x14ac:dyDescent="0.2">
      <c r="A1459" t="s">
        <v>391</v>
      </c>
      <c r="B1459" s="1">
        <v>44791</v>
      </c>
      <c r="C1459" t="str">
        <f t="shared" si="44"/>
        <v>Thursday</v>
      </c>
      <c r="D1459" s="2">
        <v>0.63263888888888886</v>
      </c>
      <c r="E1459" t="str">
        <f t="shared" si="45"/>
        <v>morning to noon</v>
      </c>
      <c r="F1459" s="7">
        <v>10</v>
      </c>
      <c r="G1459" s="7">
        <f>VLOOKUP(Table2[[#This Row],[product_id]],Table3[#All],2,FALSE)</f>
        <v>57</v>
      </c>
      <c r="H1459" s="7" t="b">
        <f>IF(Table2[[#This Row],[cost]]&gt;Table2[[#This Row],[revenue]],TRUE,FALSE)</f>
        <v>1</v>
      </c>
      <c r="I1459" t="str">
        <f>VLOOKUP(Table2[[#This Row],[product_id]],Table3[#All],3,FALSE)</f>
        <v>YogaColors</v>
      </c>
      <c r="J1459" t="str">
        <f>VLOOKUP(Table2[[#This Row],[product_id]],Table3[#All],5,FALSE)</f>
        <v>Chicago IL</v>
      </c>
    </row>
    <row r="1460" spans="1:10" x14ac:dyDescent="0.2">
      <c r="A1460" t="s">
        <v>391</v>
      </c>
      <c r="B1460" s="1">
        <v>45108</v>
      </c>
      <c r="C1460" t="str">
        <f t="shared" si="44"/>
        <v>Saturday</v>
      </c>
      <c r="D1460" s="2">
        <v>0.53888888888888886</v>
      </c>
      <c r="E1460" t="str">
        <f t="shared" si="45"/>
        <v>midnight to dawn</v>
      </c>
      <c r="F1460" s="7">
        <v>10</v>
      </c>
      <c r="G1460" s="7">
        <f>VLOOKUP(Table2[[#This Row],[product_id]],Table3[#All],2,FALSE)</f>
        <v>57</v>
      </c>
      <c r="H1460" s="7" t="b">
        <f>IF(Table2[[#This Row],[cost]]&gt;Table2[[#This Row],[revenue]],TRUE,FALSE)</f>
        <v>1</v>
      </c>
      <c r="I1460" t="str">
        <f>VLOOKUP(Table2[[#This Row],[product_id]],Table3[#All],3,FALSE)</f>
        <v>YogaColors</v>
      </c>
      <c r="J1460" t="str">
        <f>VLOOKUP(Table2[[#This Row],[product_id]],Table3[#All],5,FALSE)</f>
        <v>Chicago IL</v>
      </c>
    </row>
    <row r="1461" spans="1:10" x14ac:dyDescent="0.2">
      <c r="A1461" t="s">
        <v>391</v>
      </c>
      <c r="B1461" s="1">
        <v>44779</v>
      </c>
      <c r="C1461" t="str">
        <f t="shared" si="44"/>
        <v>Saturday</v>
      </c>
      <c r="D1461" s="2">
        <v>7.0833333333333331E-2</v>
      </c>
      <c r="E1461" t="str">
        <f t="shared" si="45"/>
        <v>morning to noon</v>
      </c>
      <c r="F1461" s="7">
        <v>10</v>
      </c>
      <c r="G1461" s="7">
        <f>VLOOKUP(Table2[[#This Row],[product_id]],Table3[#All],2,FALSE)</f>
        <v>57</v>
      </c>
      <c r="H1461" s="7" t="b">
        <f>IF(Table2[[#This Row],[cost]]&gt;Table2[[#This Row],[revenue]],TRUE,FALSE)</f>
        <v>1</v>
      </c>
      <c r="I1461" t="str">
        <f>VLOOKUP(Table2[[#This Row],[product_id]],Table3[#All],3,FALSE)</f>
        <v>YogaColors</v>
      </c>
      <c r="J1461" t="str">
        <f>VLOOKUP(Table2[[#This Row],[product_id]],Table3[#All],5,FALSE)</f>
        <v>Chicago IL</v>
      </c>
    </row>
    <row r="1462" spans="1:10" x14ac:dyDescent="0.2">
      <c r="A1462" t="s">
        <v>391</v>
      </c>
      <c r="B1462" s="1">
        <v>44850</v>
      </c>
      <c r="C1462" t="str">
        <f t="shared" si="44"/>
        <v>Sunday</v>
      </c>
      <c r="D1462" s="2">
        <v>0.37361111111111112</v>
      </c>
      <c r="E1462" t="str">
        <f t="shared" si="45"/>
        <v>midnight to dawn</v>
      </c>
      <c r="F1462" s="7">
        <v>10</v>
      </c>
      <c r="G1462" s="7">
        <f>VLOOKUP(Table2[[#This Row],[product_id]],Table3[#All],2,FALSE)</f>
        <v>57</v>
      </c>
      <c r="H1462" s="7" t="b">
        <f>IF(Table2[[#This Row],[cost]]&gt;Table2[[#This Row],[revenue]],TRUE,FALSE)</f>
        <v>1</v>
      </c>
      <c r="I1462" t="str">
        <f>VLOOKUP(Table2[[#This Row],[product_id]],Table3[#All],3,FALSE)</f>
        <v>YogaColors</v>
      </c>
      <c r="J1462" t="str">
        <f>VLOOKUP(Table2[[#This Row],[product_id]],Table3[#All],5,FALSE)</f>
        <v>Chicago IL</v>
      </c>
    </row>
    <row r="1463" spans="1:10" x14ac:dyDescent="0.2">
      <c r="A1463" t="s">
        <v>391</v>
      </c>
      <c r="B1463" s="1">
        <v>44988</v>
      </c>
      <c r="C1463" t="str">
        <f t="shared" si="44"/>
        <v>Friday</v>
      </c>
      <c r="D1463" s="2">
        <v>0.22083333333333333</v>
      </c>
      <c r="E1463" t="str">
        <f t="shared" si="45"/>
        <v>morning to noon</v>
      </c>
      <c r="F1463" s="7">
        <v>10</v>
      </c>
      <c r="G1463" s="7">
        <f>VLOOKUP(Table2[[#This Row],[product_id]],Table3[#All],2,FALSE)</f>
        <v>57</v>
      </c>
      <c r="H1463" s="7" t="b">
        <f>IF(Table2[[#This Row],[cost]]&gt;Table2[[#This Row],[revenue]],TRUE,FALSE)</f>
        <v>1</v>
      </c>
      <c r="I1463" t="str">
        <f>VLOOKUP(Table2[[#This Row],[product_id]],Table3[#All],3,FALSE)</f>
        <v>YogaColors</v>
      </c>
      <c r="J1463" t="str">
        <f>VLOOKUP(Table2[[#This Row],[product_id]],Table3[#All],5,FALSE)</f>
        <v>Chicago IL</v>
      </c>
    </row>
    <row r="1464" spans="1:10" x14ac:dyDescent="0.2">
      <c r="A1464" t="s">
        <v>391</v>
      </c>
      <c r="B1464" s="1">
        <v>44810</v>
      </c>
      <c r="C1464" t="str">
        <f t="shared" si="44"/>
        <v>Tuesday</v>
      </c>
      <c r="D1464" s="2">
        <v>0.40277777777777773</v>
      </c>
      <c r="E1464" t="str">
        <f t="shared" si="45"/>
        <v>midnight to dawn</v>
      </c>
      <c r="F1464" s="7">
        <v>10</v>
      </c>
      <c r="G1464" s="7">
        <f>VLOOKUP(Table2[[#This Row],[product_id]],Table3[#All],2,FALSE)</f>
        <v>57</v>
      </c>
      <c r="H1464" s="7" t="b">
        <f>IF(Table2[[#This Row],[cost]]&gt;Table2[[#This Row],[revenue]],TRUE,FALSE)</f>
        <v>1</v>
      </c>
      <c r="I1464" t="str">
        <f>VLOOKUP(Table2[[#This Row],[product_id]],Table3[#All],3,FALSE)</f>
        <v>YogaColors</v>
      </c>
      <c r="J1464" t="str">
        <f>VLOOKUP(Table2[[#This Row],[product_id]],Table3[#All],5,FALSE)</f>
        <v>Chicago IL</v>
      </c>
    </row>
    <row r="1465" spans="1:10" x14ac:dyDescent="0.2">
      <c r="A1465" t="s">
        <v>391</v>
      </c>
      <c r="B1465" s="1">
        <v>44779</v>
      </c>
      <c r="C1465" t="str">
        <f t="shared" si="44"/>
        <v>Saturday</v>
      </c>
      <c r="D1465" s="2">
        <v>4.6527777777777779E-2</v>
      </c>
      <c r="E1465" t="str">
        <f t="shared" si="45"/>
        <v>midnight to dawn</v>
      </c>
      <c r="F1465" s="7">
        <v>10</v>
      </c>
      <c r="G1465" s="7">
        <f>VLOOKUP(Table2[[#This Row],[product_id]],Table3[#All],2,FALSE)</f>
        <v>57</v>
      </c>
      <c r="H1465" s="7" t="b">
        <f>IF(Table2[[#This Row],[cost]]&gt;Table2[[#This Row],[revenue]],TRUE,FALSE)</f>
        <v>1</v>
      </c>
      <c r="I1465" t="str">
        <f>VLOOKUP(Table2[[#This Row],[product_id]],Table3[#All],3,FALSE)</f>
        <v>YogaColors</v>
      </c>
      <c r="J1465" t="str">
        <f>VLOOKUP(Table2[[#This Row],[product_id]],Table3[#All],5,FALSE)</f>
        <v>Chicago IL</v>
      </c>
    </row>
    <row r="1466" spans="1:10" x14ac:dyDescent="0.2">
      <c r="A1466" t="s">
        <v>391</v>
      </c>
      <c r="B1466" s="1">
        <v>44712</v>
      </c>
      <c r="C1466" t="str">
        <f t="shared" si="44"/>
        <v>Tuesday</v>
      </c>
      <c r="D1466" s="2">
        <v>7.9166666666666663E-2</v>
      </c>
      <c r="E1466" t="str">
        <f t="shared" si="45"/>
        <v>morning to noon</v>
      </c>
      <c r="F1466" s="7">
        <v>10</v>
      </c>
      <c r="G1466" s="7">
        <f>VLOOKUP(Table2[[#This Row],[product_id]],Table3[#All],2,FALSE)</f>
        <v>57</v>
      </c>
      <c r="H1466" s="7" t="b">
        <f>IF(Table2[[#This Row],[cost]]&gt;Table2[[#This Row],[revenue]],TRUE,FALSE)</f>
        <v>1</v>
      </c>
      <c r="I1466" t="str">
        <f>VLOOKUP(Table2[[#This Row],[product_id]],Table3[#All],3,FALSE)</f>
        <v>YogaColors</v>
      </c>
      <c r="J1466" t="str">
        <f>VLOOKUP(Table2[[#This Row],[product_id]],Table3[#All],5,FALSE)</f>
        <v>Chicago IL</v>
      </c>
    </row>
    <row r="1467" spans="1:10" x14ac:dyDescent="0.2">
      <c r="A1467" t="s">
        <v>391</v>
      </c>
      <c r="B1467" s="1">
        <v>44845</v>
      </c>
      <c r="C1467" t="str">
        <f t="shared" si="44"/>
        <v>Tuesday</v>
      </c>
      <c r="D1467" s="2">
        <v>0.50277777777777777</v>
      </c>
      <c r="E1467" t="str">
        <f t="shared" si="45"/>
        <v>midnight to dawn</v>
      </c>
      <c r="F1467" s="7">
        <v>10</v>
      </c>
      <c r="G1467" s="7">
        <f>VLOOKUP(Table2[[#This Row],[product_id]],Table3[#All],2,FALSE)</f>
        <v>57</v>
      </c>
      <c r="H1467" s="7" t="b">
        <f>IF(Table2[[#This Row],[cost]]&gt;Table2[[#This Row],[revenue]],TRUE,FALSE)</f>
        <v>1</v>
      </c>
      <c r="I1467" t="str">
        <f>VLOOKUP(Table2[[#This Row],[product_id]],Table3[#All],3,FALSE)</f>
        <v>YogaColors</v>
      </c>
      <c r="J1467" t="str">
        <f>VLOOKUP(Table2[[#This Row],[product_id]],Table3[#All],5,FALSE)</f>
        <v>Chicago IL</v>
      </c>
    </row>
    <row r="1468" spans="1:10" x14ac:dyDescent="0.2">
      <c r="A1468" t="s">
        <v>391</v>
      </c>
      <c r="B1468" s="1">
        <v>44903</v>
      </c>
      <c r="C1468" t="str">
        <f t="shared" si="44"/>
        <v>Thursday</v>
      </c>
      <c r="D1468" s="2">
        <v>0.23472222222222219</v>
      </c>
      <c r="E1468" t="str">
        <f t="shared" si="45"/>
        <v>afternoon to evening</v>
      </c>
      <c r="F1468" s="7">
        <v>10</v>
      </c>
      <c r="G1468" s="7">
        <f>VLOOKUP(Table2[[#This Row],[product_id]],Table3[#All],2,FALSE)</f>
        <v>57</v>
      </c>
      <c r="H1468" s="7" t="b">
        <f>IF(Table2[[#This Row],[cost]]&gt;Table2[[#This Row],[revenue]],TRUE,FALSE)</f>
        <v>1</v>
      </c>
      <c r="I1468" t="str">
        <f>VLOOKUP(Table2[[#This Row],[product_id]],Table3[#All],3,FALSE)</f>
        <v>YogaColors</v>
      </c>
      <c r="J1468" t="str">
        <f>VLOOKUP(Table2[[#This Row],[product_id]],Table3[#All],5,FALSE)</f>
        <v>Chicago IL</v>
      </c>
    </row>
    <row r="1469" spans="1:10" x14ac:dyDescent="0.2">
      <c r="A1469" t="s">
        <v>392</v>
      </c>
      <c r="B1469" s="1">
        <v>44917</v>
      </c>
      <c r="C1469" t="str">
        <f t="shared" si="44"/>
        <v>Thursday</v>
      </c>
      <c r="D1469" s="2">
        <v>0.64027777777777783</v>
      </c>
      <c r="E1469" t="str">
        <f t="shared" si="45"/>
        <v>morning to noon</v>
      </c>
      <c r="F1469" s="7">
        <v>24</v>
      </c>
      <c r="G1469" s="7">
        <f>VLOOKUP(Table2[[#This Row],[product_id]],Table3[#All],2,FALSE)</f>
        <v>13</v>
      </c>
      <c r="H1469" s="7" t="b">
        <f>IF(Table2[[#This Row],[cost]]&gt;Table2[[#This Row],[revenue]],TRUE,FALSE)</f>
        <v>0</v>
      </c>
      <c r="I1469" t="str">
        <f>VLOOKUP(Table2[[#This Row],[product_id]],Table3[#All],3,FALSE)</f>
        <v>Woman Within</v>
      </c>
      <c r="J1469" t="str">
        <f>VLOOKUP(Table2[[#This Row],[product_id]],Table3[#All],5,FALSE)</f>
        <v>New Orleans LA</v>
      </c>
    </row>
    <row r="1470" spans="1:10" x14ac:dyDescent="0.2">
      <c r="A1470" t="s">
        <v>392</v>
      </c>
      <c r="B1470" s="1">
        <v>45028</v>
      </c>
      <c r="C1470" t="str">
        <f t="shared" si="44"/>
        <v>Wednesday</v>
      </c>
      <c r="D1470" s="2">
        <v>0.37916666666666665</v>
      </c>
      <c r="E1470" t="str">
        <f t="shared" si="45"/>
        <v>morning to noon</v>
      </c>
      <c r="F1470" s="7">
        <v>24</v>
      </c>
      <c r="G1470" s="7">
        <f>VLOOKUP(Table2[[#This Row],[product_id]],Table3[#All],2,FALSE)</f>
        <v>13</v>
      </c>
      <c r="H1470" s="7" t="b">
        <f>IF(Table2[[#This Row],[cost]]&gt;Table2[[#This Row],[revenue]],TRUE,FALSE)</f>
        <v>0</v>
      </c>
      <c r="I1470" t="str">
        <f>VLOOKUP(Table2[[#This Row],[product_id]],Table3[#All],3,FALSE)</f>
        <v>Woman Within</v>
      </c>
      <c r="J1470" t="str">
        <f>VLOOKUP(Table2[[#This Row],[product_id]],Table3[#All],5,FALSE)</f>
        <v>New Orleans LA</v>
      </c>
    </row>
    <row r="1471" spans="1:10" x14ac:dyDescent="0.2">
      <c r="A1471" t="s">
        <v>392</v>
      </c>
      <c r="B1471" s="1">
        <v>44789</v>
      </c>
      <c r="C1471" t="str">
        <f t="shared" si="44"/>
        <v>Tuesday</v>
      </c>
      <c r="D1471" s="2">
        <v>0.27708333333333335</v>
      </c>
      <c r="E1471" t="str">
        <f t="shared" si="45"/>
        <v>midnight to dawn</v>
      </c>
      <c r="F1471" s="7">
        <v>24</v>
      </c>
      <c r="G1471" s="7">
        <f>VLOOKUP(Table2[[#This Row],[product_id]],Table3[#All],2,FALSE)</f>
        <v>13</v>
      </c>
      <c r="H1471" s="7" t="b">
        <f>IF(Table2[[#This Row],[cost]]&gt;Table2[[#This Row],[revenue]],TRUE,FALSE)</f>
        <v>0</v>
      </c>
      <c r="I1471" t="str">
        <f>VLOOKUP(Table2[[#This Row],[product_id]],Table3[#All],3,FALSE)</f>
        <v>Woman Within</v>
      </c>
      <c r="J1471" t="str">
        <f>VLOOKUP(Table2[[#This Row],[product_id]],Table3[#All],5,FALSE)</f>
        <v>New Orleans LA</v>
      </c>
    </row>
    <row r="1472" spans="1:10" x14ac:dyDescent="0.2">
      <c r="A1472" t="s">
        <v>392</v>
      </c>
      <c r="B1472" s="1">
        <v>45020</v>
      </c>
      <c r="C1472" t="str">
        <f t="shared" si="44"/>
        <v>Tuesday</v>
      </c>
      <c r="D1472" s="2">
        <v>0.24722222222222223</v>
      </c>
      <c r="E1472" t="str">
        <f t="shared" si="45"/>
        <v>morning to noon</v>
      </c>
      <c r="F1472" s="7">
        <v>24</v>
      </c>
      <c r="G1472" s="7">
        <f>VLOOKUP(Table2[[#This Row],[product_id]],Table3[#All],2,FALSE)</f>
        <v>13</v>
      </c>
      <c r="H1472" s="7" t="b">
        <f>IF(Table2[[#This Row],[cost]]&gt;Table2[[#This Row],[revenue]],TRUE,FALSE)</f>
        <v>0</v>
      </c>
      <c r="I1472" t="str">
        <f>VLOOKUP(Table2[[#This Row],[product_id]],Table3[#All],3,FALSE)</f>
        <v>Woman Within</v>
      </c>
      <c r="J1472" t="str">
        <f>VLOOKUP(Table2[[#This Row],[product_id]],Table3[#All],5,FALSE)</f>
        <v>New Orleans LA</v>
      </c>
    </row>
    <row r="1473" spans="1:10" x14ac:dyDescent="0.2">
      <c r="A1473" t="s">
        <v>392</v>
      </c>
      <c r="B1473" s="1">
        <v>44277</v>
      </c>
      <c r="C1473" t="str">
        <f t="shared" si="44"/>
        <v>Monday</v>
      </c>
      <c r="D1473" s="2">
        <v>0.31111111111111112</v>
      </c>
      <c r="E1473" t="str">
        <f t="shared" si="45"/>
        <v>midnight to dawn</v>
      </c>
      <c r="F1473" s="7">
        <v>24</v>
      </c>
      <c r="G1473" s="7">
        <f>VLOOKUP(Table2[[#This Row],[product_id]],Table3[#All],2,FALSE)</f>
        <v>13</v>
      </c>
      <c r="H1473" s="7" t="b">
        <f>IF(Table2[[#This Row],[cost]]&gt;Table2[[#This Row],[revenue]],TRUE,FALSE)</f>
        <v>0</v>
      </c>
      <c r="I1473" t="str">
        <f>VLOOKUP(Table2[[#This Row],[product_id]],Table3[#All],3,FALSE)</f>
        <v>Woman Within</v>
      </c>
      <c r="J1473" t="str">
        <f>VLOOKUP(Table2[[#This Row],[product_id]],Table3[#All],5,FALSE)</f>
        <v>New Orleans LA</v>
      </c>
    </row>
    <row r="1474" spans="1:10" x14ac:dyDescent="0.2">
      <c r="A1474" t="s">
        <v>392</v>
      </c>
      <c r="B1474" s="1">
        <v>44945</v>
      </c>
      <c r="C1474" t="str">
        <f t="shared" si="44"/>
        <v>Thursday</v>
      </c>
      <c r="D1474" s="2">
        <v>5.7638888888888885E-2</v>
      </c>
      <c r="E1474" t="str">
        <f t="shared" si="45"/>
        <v>midnight to dawn</v>
      </c>
      <c r="F1474" s="7">
        <v>24</v>
      </c>
      <c r="G1474" s="7">
        <f>VLOOKUP(Table2[[#This Row],[product_id]],Table3[#All],2,FALSE)</f>
        <v>13</v>
      </c>
      <c r="H1474" s="7" t="b">
        <f>IF(Table2[[#This Row],[cost]]&gt;Table2[[#This Row],[revenue]],TRUE,FALSE)</f>
        <v>0</v>
      </c>
      <c r="I1474" t="str">
        <f>VLOOKUP(Table2[[#This Row],[product_id]],Table3[#All],3,FALSE)</f>
        <v>Woman Within</v>
      </c>
      <c r="J1474" t="str">
        <f>VLOOKUP(Table2[[#This Row],[product_id]],Table3[#All],5,FALSE)</f>
        <v>New Orleans LA</v>
      </c>
    </row>
    <row r="1475" spans="1:10" x14ac:dyDescent="0.2">
      <c r="A1475" t="s">
        <v>393</v>
      </c>
      <c r="B1475" s="1">
        <v>44483</v>
      </c>
      <c r="C1475" t="str">
        <f t="shared" ref="C1475:C1538" si="46">_xlfn.IFS(WEEKDAY(B1475,2)=1,"Monday",WEEKDAY(B1475,2)=2,"Tuesday",WEEKDAY(B1475,2)=3,"Wednesday",WEEKDAY(B1475,2)=4,"Thursday",WEEKDAY(B1475,2)=5,"Friday",WEEKDAY(B1475,2)=6,"Saturday",WEEKDAY(B1475,2)=7,"Sunday")</f>
        <v>Thursday</v>
      </c>
      <c r="D1475" s="2">
        <v>0.17222222222222225</v>
      </c>
      <c r="E1475" t="str">
        <f t="shared" ref="E1475:E1538" si="47">_xlfn.IFS(AND(D1476&gt;=VALUE("00:00"),D1476&lt;VALUE("6:00")),"midnight to dawn",AND(D1476&gt;=VALUE("6:00"),D1476&lt;VALUE("13:00")),"morning to noon",AND(D1476&gt;=VALUE("13:00"),D1476&lt;VALUE("20:00")),"afternoon to evening",AND(D1476&gt;=VALUE("20:00"),D1476&lt;VALUE("24:00")),"night to midnight")</f>
        <v>afternoon to evening</v>
      </c>
      <c r="F1475" s="7">
        <v>31</v>
      </c>
      <c r="G1475" s="7">
        <f>VLOOKUP(Table2[[#This Row],[product_id]],Table3[#All],2,FALSE)</f>
        <v>16</v>
      </c>
      <c r="H1475" s="7" t="b">
        <f>IF(Table2[[#This Row],[cost]]&gt;Table2[[#This Row],[revenue]],TRUE,FALSE)</f>
        <v>0</v>
      </c>
      <c r="I1475" t="str">
        <f>VLOOKUP(Table2[[#This Row],[product_id]],Table3[#All],3,FALSE)</f>
        <v>Port Authority</v>
      </c>
      <c r="J1475" t="str">
        <f>VLOOKUP(Table2[[#This Row],[product_id]],Table3[#All],5,FALSE)</f>
        <v>Port Authority of New York/New Jersey NY/NJ</v>
      </c>
    </row>
    <row r="1476" spans="1:10" x14ac:dyDescent="0.2">
      <c r="A1476" t="s">
        <v>393</v>
      </c>
      <c r="B1476" s="1">
        <v>45038</v>
      </c>
      <c r="C1476" t="str">
        <f t="shared" si="46"/>
        <v>Saturday</v>
      </c>
      <c r="D1476" s="2">
        <v>0.62083333333333335</v>
      </c>
      <c r="E1476" t="str">
        <f t="shared" si="47"/>
        <v>afternoon to evening</v>
      </c>
      <c r="F1476" s="7">
        <v>31</v>
      </c>
      <c r="G1476" s="7">
        <f>VLOOKUP(Table2[[#This Row],[product_id]],Table3[#All],2,FALSE)</f>
        <v>16</v>
      </c>
      <c r="H1476" s="7" t="b">
        <f>IF(Table2[[#This Row],[cost]]&gt;Table2[[#This Row],[revenue]],TRUE,FALSE)</f>
        <v>0</v>
      </c>
      <c r="I1476" t="str">
        <f>VLOOKUP(Table2[[#This Row],[product_id]],Table3[#All],3,FALSE)</f>
        <v>Port Authority</v>
      </c>
      <c r="J1476" t="str">
        <f>VLOOKUP(Table2[[#This Row],[product_id]],Table3[#All],5,FALSE)</f>
        <v>Port Authority of New York/New Jersey NY/NJ</v>
      </c>
    </row>
    <row r="1477" spans="1:10" x14ac:dyDescent="0.2">
      <c r="A1477" t="s">
        <v>393</v>
      </c>
      <c r="B1477" s="1">
        <v>44620</v>
      </c>
      <c r="C1477" t="str">
        <f t="shared" si="46"/>
        <v>Monday</v>
      </c>
      <c r="D1477" s="2">
        <v>0.55763888888888891</v>
      </c>
      <c r="E1477" t="str">
        <f t="shared" si="47"/>
        <v>midnight to dawn</v>
      </c>
      <c r="F1477" s="7">
        <v>31</v>
      </c>
      <c r="G1477" s="7">
        <f>VLOOKUP(Table2[[#This Row],[product_id]],Table3[#All],2,FALSE)</f>
        <v>16</v>
      </c>
      <c r="H1477" s="7" t="b">
        <f>IF(Table2[[#This Row],[cost]]&gt;Table2[[#This Row],[revenue]],TRUE,FALSE)</f>
        <v>0</v>
      </c>
      <c r="I1477" t="str">
        <f>VLOOKUP(Table2[[#This Row],[product_id]],Table3[#All],3,FALSE)</f>
        <v>Port Authority</v>
      </c>
      <c r="J1477" t="str">
        <f>VLOOKUP(Table2[[#This Row],[product_id]],Table3[#All],5,FALSE)</f>
        <v>Port Authority of New York/New Jersey NY/NJ</v>
      </c>
    </row>
    <row r="1478" spans="1:10" x14ac:dyDescent="0.2">
      <c r="A1478" t="s">
        <v>393</v>
      </c>
      <c r="B1478" s="1">
        <v>43899</v>
      </c>
      <c r="C1478" t="str">
        <f t="shared" si="46"/>
        <v>Monday</v>
      </c>
      <c r="D1478" s="2">
        <v>0.19166666666666665</v>
      </c>
      <c r="E1478" t="str">
        <f t="shared" si="47"/>
        <v>midnight to dawn</v>
      </c>
      <c r="F1478" s="7">
        <v>31</v>
      </c>
      <c r="G1478" s="7">
        <f>VLOOKUP(Table2[[#This Row],[product_id]],Table3[#All],2,FALSE)</f>
        <v>16</v>
      </c>
      <c r="H1478" s="7" t="b">
        <f>IF(Table2[[#This Row],[cost]]&gt;Table2[[#This Row],[revenue]],TRUE,FALSE)</f>
        <v>0</v>
      </c>
      <c r="I1478" t="str">
        <f>VLOOKUP(Table2[[#This Row],[product_id]],Table3[#All],3,FALSE)</f>
        <v>Port Authority</v>
      </c>
      <c r="J1478" t="str">
        <f>VLOOKUP(Table2[[#This Row],[product_id]],Table3[#All],5,FALSE)</f>
        <v>Port Authority of New York/New Jersey NY/NJ</v>
      </c>
    </row>
    <row r="1479" spans="1:10" x14ac:dyDescent="0.2">
      <c r="A1479" t="s">
        <v>393</v>
      </c>
      <c r="B1479" s="1">
        <v>43933</v>
      </c>
      <c r="C1479" t="str">
        <f t="shared" si="46"/>
        <v>Sunday</v>
      </c>
      <c r="D1479" s="2">
        <v>0.17500000000000002</v>
      </c>
      <c r="E1479" t="str">
        <f t="shared" si="47"/>
        <v>midnight to dawn</v>
      </c>
      <c r="F1479" s="7">
        <v>31</v>
      </c>
      <c r="G1479" s="7">
        <f>VLOOKUP(Table2[[#This Row],[product_id]],Table3[#All],2,FALSE)</f>
        <v>16</v>
      </c>
      <c r="H1479" s="7" t="b">
        <f>IF(Table2[[#This Row],[cost]]&gt;Table2[[#This Row],[revenue]],TRUE,FALSE)</f>
        <v>0</v>
      </c>
      <c r="I1479" t="str">
        <f>VLOOKUP(Table2[[#This Row],[product_id]],Table3[#All],3,FALSE)</f>
        <v>Port Authority</v>
      </c>
      <c r="J1479" t="str">
        <f>VLOOKUP(Table2[[#This Row],[product_id]],Table3[#All],5,FALSE)</f>
        <v>Port Authority of New York/New Jersey NY/NJ</v>
      </c>
    </row>
    <row r="1480" spans="1:10" x14ac:dyDescent="0.2">
      <c r="A1480" t="s">
        <v>394</v>
      </c>
      <c r="B1480" s="1">
        <v>44670</v>
      </c>
      <c r="C1480" t="str">
        <f t="shared" si="46"/>
        <v>Tuesday</v>
      </c>
      <c r="D1480" s="2">
        <v>0.16805555555555554</v>
      </c>
      <c r="E1480" t="str">
        <f t="shared" si="47"/>
        <v>morning to noon</v>
      </c>
      <c r="F1480" s="7">
        <v>32</v>
      </c>
      <c r="G1480" s="7">
        <f>VLOOKUP(Table2[[#This Row],[product_id]],Table3[#All],2,FALSE)</f>
        <v>19</v>
      </c>
      <c r="H1480" s="7" t="b">
        <f>IF(Table2[[#This Row],[cost]]&gt;Table2[[#This Row],[revenue]],TRUE,FALSE)</f>
        <v>0</v>
      </c>
      <c r="I1480" t="str">
        <f>VLOOKUP(Table2[[#This Row],[product_id]],Table3[#All],3,FALSE)</f>
        <v>Carhartt</v>
      </c>
      <c r="J1480" t="str">
        <f>VLOOKUP(Table2[[#This Row],[product_id]],Table3[#All],5,FALSE)</f>
        <v>Houston TX</v>
      </c>
    </row>
    <row r="1481" spans="1:10" x14ac:dyDescent="0.2">
      <c r="A1481" t="s">
        <v>394</v>
      </c>
      <c r="B1481" s="1">
        <v>44941</v>
      </c>
      <c r="C1481" t="str">
        <f t="shared" si="46"/>
        <v>Sunday</v>
      </c>
      <c r="D1481" s="2">
        <v>0.2902777777777778</v>
      </c>
      <c r="E1481" t="str">
        <f t="shared" si="47"/>
        <v>night to midnight</v>
      </c>
      <c r="F1481" s="7">
        <v>32</v>
      </c>
      <c r="G1481" s="7">
        <f>VLOOKUP(Table2[[#This Row],[product_id]],Table3[#All],2,FALSE)</f>
        <v>19</v>
      </c>
      <c r="H1481" s="7" t="b">
        <f>IF(Table2[[#This Row],[cost]]&gt;Table2[[#This Row],[revenue]],TRUE,FALSE)</f>
        <v>0</v>
      </c>
      <c r="I1481" t="str">
        <f>VLOOKUP(Table2[[#This Row],[product_id]],Table3[#All],3,FALSE)</f>
        <v>Carhartt</v>
      </c>
      <c r="J1481" t="str">
        <f>VLOOKUP(Table2[[#This Row],[product_id]],Table3[#All],5,FALSE)</f>
        <v>Houston TX</v>
      </c>
    </row>
    <row r="1482" spans="1:10" x14ac:dyDescent="0.2">
      <c r="A1482" t="s">
        <v>394</v>
      </c>
      <c r="B1482" s="1">
        <v>44911</v>
      </c>
      <c r="C1482" t="str">
        <f t="shared" si="46"/>
        <v>Friday</v>
      </c>
      <c r="D1482" s="2">
        <v>0.88680555555555562</v>
      </c>
      <c r="E1482" t="str">
        <f t="shared" si="47"/>
        <v>morning to noon</v>
      </c>
      <c r="F1482" s="7">
        <v>32</v>
      </c>
      <c r="G1482" s="7">
        <f>VLOOKUP(Table2[[#This Row],[product_id]],Table3[#All],2,FALSE)</f>
        <v>19</v>
      </c>
      <c r="H1482" s="7" t="b">
        <f>IF(Table2[[#This Row],[cost]]&gt;Table2[[#This Row],[revenue]],TRUE,FALSE)</f>
        <v>0</v>
      </c>
      <c r="I1482" t="str">
        <f>VLOOKUP(Table2[[#This Row],[product_id]],Table3[#All],3,FALSE)</f>
        <v>Carhartt</v>
      </c>
      <c r="J1482" t="str">
        <f>VLOOKUP(Table2[[#This Row],[product_id]],Table3[#All],5,FALSE)</f>
        <v>Houston TX</v>
      </c>
    </row>
    <row r="1483" spans="1:10" x14ac:dyDescent="0.2">
      <c r="A1483" t="s">
        <v>394</v>
      </c>
      <c r="B1483" s="1">
        <v>44888</v>
      </c>
      <c r="C1483" t="str">
        <f t="shared" si="46"/>
        <v>Wednesday</v>
      </c>
      <c r="D1483" s="2">
        <v>0.33263888888888887</v>
      </c>
      <c r="E1483" t="str">
        <f t="shared" si="47"/>
        <v>morning to noon</v>
      </c>
      <c r="F1483" s="7">
        <v>32</v>
      </c>
      <c r="G1483" s="7">
        <f>VLOOKUP(Table2[[#This Row],[product_id]],Table3[#All],2,FALSE)</f>
        <v>19</v>
      </c>
      <c r="H1483" s="7" t="b">
        <f>IF(Table2[[#This Row],[cost]]&gt;Table2[[#This Row],[revenue]],TRUE,FALSE)</f>
        <v>0</v>
      </c>
      <c r="I1483" t="str">
        <f>VLOOKUP(Table2[[#This Row],[product_id]],Table3[#All],3,FALSE)</f>
        <v>Carhartt</v>
      </c>
      <c r="J1483" t="str">
        <f>VLOOKUP(Table2[[#This Row],[product_id]],Table3[#All],5,FALSE)</f>
        <v>Houston TX</v>
      </c>
    </row>
    <row r="1484" spans="1:10" x14ac:dyDescent="0.2">
      <c r="A1484" t="s">
        <v>394</v>
      </c>
      <c r="B1484" s="1">
        <v>44272</v>
      </c>
      <c r="C1484" t="str">
        <f t="shared" si="46"/>
        <v>Wednesday</v>
      </c>
      <c r="D1484" s="2">
        <v>0.2638888888888889</v>
      </c>
      <c r="E1484" t="str">
        <f t="shared" si="47"/>
        <v>morning to noon</v>
      </c>
      <c r="F1484" s="7">
        <v>32</v>
      </c>
      <c r="G1484" s="7">
        <f>VLOOKUP(Table2[[#This Row],[product_id]],Table3[#All],2,FALSE)</f>
        <v>19</v>
      </c>
      <c r="H1484" s="7" t="b">
        <f>IF(Table2[[#This Row],[cost]]&gt;Table2[[#This Row],[revenue]],TRUE,FALSE)</f>
        <v>0</v>
      </c>
      <c r="I1484" t="str">
        <f>VLOOKUP(Table2[[#This Row],[product_id]],Table3[#All],3,FALSE)</f>
        <v>Carhartt</v>
      </c>
      <c r="J1484" t="str">
        <f>VLOOKUP(Table2[[#This Row],[product_id]],Table3[#All],5,FALSE)</f>
        <v>Houston TX</v>
      </c>
    </row>
    <row r="1485" spans="1:10" x14ac:dyDescent="0.2">
      <c r="A1485" t="s">
        <v>395</v>
      </c>
      <c r="B1485" s="1">
        <v>45061</v>
      </c>
      <c r="C1485" t="str">
        <f t="shared" si="46"/>
        <v>Monday</v>
      </c>
      <c r="D1485" s="2">
        <v>0.48958333333333331</v>
      </c>
      <c r="E1485" t="str">
        <f t="shared" si="47"/>
        <v>morning to noon</v>
      </c>
      <c r="F1485" s="7">
        <v>99</v>
      </c>
      <c r="G1485" s="7">
        <f>VLOOKUP(Table2[[#This Row],[product_id]],Table3[#All],2,FALSE)</f>
        <v>53</v>
      </c>
      <c r="H1485" s="7" t="b">
        <f>IF(Table2[[#This Row],[cost]]&gt;Table2[[#This Row],[revenue]],TRUE,FALSE)</f>
        <v>0</v>
      </c>
      <c r="I1485" t="str">
        <f>VLOOKUP(Table2[[#This Row],[product_id]],Table3[#All],3,FALSE)</f>
        <v>TIE-DYES</v>
      </c>
      <c r="J1485" t="str">
        <f>VLOOKUP(Table2[[#This Row],[product_id]],Table3[#All],5,FALSE)</f>
        <v>Houston TX</v>
      </c>
    </row>
    <row r="1486" spans="1:10" x14ac:dyDescent="0.2">
      <c r="A1486" t="s">
        <v>395</v>
      </c>
      <c r="B1486" s="1">
        <v>44888</v>
      </c>
      <c r="C1486" t="str">
        <f t="shared" si="46"/>
        <v>Wednesday</v>
      </c>
      <c r="D1486" s="2">
        <v>0.45069444444444445</v>
      </c>
      <c r="E1486" t="str">
        <f t="shared" si="47"/>
        <v>afternoon to evening</v>
      </c>
      <c r="F1486" s="7">
        <v>99</v>
      </c>
      <c r="G1486" s="7">
        <f>VLOOKUP(Table2[[#This Row],[product_id]],Table3[#All],2,FALSE)</f>
        <v>53</v>
      </c>
      <c r="H1486" s="7" t="b">
        <f>IF(Table2[[#This Row],[cost]]&gt;Table2[[#This Row],[revenue]],TRUE,FALSE)</f>
        <v>0</v>
      </c>
      <c r="I1486" t="str">
        <f>VLOOKUP(Table2[[#This Row],[product_id]],Table3[#All],3,FALSE)</f>
        <v>TIE-DYES</v>
      </c>
      <c r="J1486" t="str">
        <f>VLOOKUP(Table2[[#This Row],[product_id]],Table3[#All],5,FALSE)</f>
        <v>Houston TX</v>
      </c>
    </row>
    <row r="1487" spans="1:10" x14ac:dyDescent="0.2">
      <c r="A1487" t="s">
        <v>395</v>
      </c>
      <c r="B1487" s="1">
        <v>45034</v>
      </c>
      <c r="C1487" t="str">
        <f t="shared" si="46"/>
        <v>Tuesday</v>
      </c>
      <c r="D1487" s="2">
        <v>0.67847222222222225</v>
      </c>
      <c r="E1487" t="str">
        <f t="shared" si="47"/>
        <v>morning to noon</v>
      </c>
      <c r="F1487" s="7">
        <v>99</v>
      </c>
      <c r="G1487" s="7">
        <f>VLOOKUP(Table2[[#This Row],[product_id]],Table3[#All],2,FALSE)</f>
        <v>53</v>
      </c>
      <c r="H1487" s="7" t="b">
        <f>IF(Table2[[#This Row],[cost]]&gt;Table2[[#This Row],[revenue]],TRUE,FALSE)</f>
        <v>0</v>
      </c>
      <c r="I1487" t="str">
        <f>VLOOKUP(Table2[[#This Row],[product_id]],Table3[#All],3,FALSE)</f>
        <v>TIE-DYES</v>
      </c>
      <c r="J1487" t="str">
        <f>VLOOKUP(Table2[[#This Row],[product_id]],Table3[#All],5,FALSE)</f>
        <v>Houston TX</v>
      </c>
    </row>
    <row r="1488" spans="1:10" x14ac:dyDescent="0.2">
      <c r="A1488" t="s">
        <v>395</v>
      </c>
      <c r="B1488" s="1">
        <v>44216</v>
      </c>
      <c r="C1488" t="str">
        <f t="shared" si="46"/>
        <v>Wednesday</v>
      </c>
      <c r="D1488" s="2">
        <v>0.4694444444444445</v>
      </c>
      <c r="E1488" t="str">
        <f t="shared" si="47"/>
        <v>midnight to dawn</v>
      </c>
      <c r="F1488" s="7">
        <v>99</v>
      </c>
      <c r="G1488" s="7">
        <f>VLOOKUP(Table2[[#This Row],[product_id]],Table3[#All],2,FALSE)</f>
        <v>53</v>
      </c>
      <c r="H1488" s="7" t="b">
        <f>IF(Table2[[#This Row],[cost]]&gt;Table2[[#This Row],[revenue]],TRUE,FALSE)</f>
        <v>0</v>
      </c>
      <c r="I1488" t="str">
        <f>VLOOKUP(Table2[[#This Row],[product_id]],Table3[#All],3,FALSE)</f>
        <v>TIE-DYES</v>
      </c>
      <c r="J1488" t="str">
        <f>VLOOKUP(Table2[[#This Row],[product_id]],Table3[#All],5,FALSE)</f>
        <v>Houston TX</v>
      </c>
    </row>
    <row r="1489" spans="1:10" x14ac:dyDescent="0.2">
      <c r="A1489" t="s">
        <v>395</v>
      </c>
      <c r="B1489" s="1">
        <v>43887</v>
      </c>
      <c r="C1489" t="str">
        <f t="shared" si="46"/>
        <v>Wednesday</v>
      </c>
      <c r="D1489" s="2">
        <v>2.1527777777777781E-2</v>
      </c>
      <c r="E1489" t="str">
        <f t="shared" si="47"/>
        <v>morning to noon</v>
      </c>
      <c r="F1489" s="7">
        <v>99</v>
      </c>
      <c r="G1489" s="7">
        <f>VLOOKUP(Table2[[#This Row],[product_id]],Table3[#All],2,FALSE)</f>
        <v>53</v>
      </c>
      <c r="H1489" s="7" t="b">
        <f>IF(Table2[[#This Row],[cost]]&gt;Table2[[#This Row],[revenue]],TRUE,FALSE)</f>
        <v>0</v>
      </c>
      <c r="I1489" t="str">
        <f>VLOOKUP(Table2[[#This Row],[product_id]],Table3[#All],3,FALSE)</f>
        <v>TIE-DYES</v>
      </c>
      <c r="J1489" t="str">
        <f>VLOOKUP(Table2[[#This Row],[product_id]],Table3[#All],5,FALSE)</f>
        <v>Houston TX</v>
      </c>
    </row>
    <row r="1490" spans="1:10" x14ac:dyDescent="0.2">
      <c r="A1490" t="s">
        <v>395</v>
      </c>
      <c r="B1490" s="1">
        <v>44864</v>
      </c>
      <c r="C1490" t="str">
        <f t="shared" si="46"/>
        <v>Sunday</v>
      </c>
      <c r="D1490" s="2">
        <v>0.25</v>
      </c>
      <c r="E1490" t="str">
        <f t="shared" si="47"/>
        <v>afternoon to evening</v>
      </c>
      <c r="F1490" s="7">
        <v>99</v>
      </c>
      <c r="G1490" s="7">
        <f>VLOOKUP(Table2[[#This Row],[product_id]],Table3[#All],2,FALSE)</f>
        <v>53</v>
      </c>
      <c r="H1490" s="7" t="b">
        <f>IF(Table2[[#This Row],[cost]]&gt;Table2[[#This Row],[revenue]],TRUE,FALSE)</f>
        <v>0</v>
      </c>
      <c r="I1490" t="str">
        <f>VLOOKUP(Table2[[#This Row],[product_id]],Table3[#All],3,FALSE)</f>
        <v>TIE-DYES</v>
      </c>
      <c r="J1490" t="str">
        <f>VLOOKUP(Table2[[#This Row],[product_id]],Table3[#All],5,FALSE)</f>
        <v>Houston TX</v>
      </c>
    </row>
    <row r="1491" spans="1:10" x14ac:dyDescent="0.2">
      <c r="A1491" t="s">
        <v>395</v>
      </c>
      <c r="B1491" s="1">
        <v>45047</v>
      </c>
      <c r="C1491" t="str">
        <f t="shared" si="46"/>
        <v>Monday</v>
      </c>
      <c r="D1491" s="2">
        <v>0.75694444444444453</v>
      </c>
      <c r="E1491" t="str">
        <f t="shared" si="47"/>
        <v>midnight to dawn</v>
      </c>
      <c r="F1491" s="7">
        <v>99</v>
      </c>
      <c r="G1491" s="7">
        <f>VLOOKUP(Table2[[#This Row],[product_id]],Table3[#All],2,FALSE)</f>
        <v>53</v>
      </c>
      <c r="H1491" s="7" t="b">
        <f>IF(Table2[[#This Row],[cost]]&gt;Table2[[#This Row],[revenue]],TRUE,FALSE)</f>
        <v>0</v>
      </c>
      <c r="I1491" t="str">
        <f>VLOOKUP(Table2[[#This Row],[product_id]],Table3[#All],3,FALSE)</f>
        <v>TIE-DYES</v>
      </c>
      <c r="J1491" t="str">
        <f>VLOOKUP(Table2[[#This Row],[product_id]],Table3[#All],5,FALSE)</f>
        <v>Houston TX</v>
      </c>
    </row>
    <row r="1492" spans="1:10" x14ac:dyDescent="0.2">
      <c r="A1492" t="s">
        <v>396</v>
      </c>
      <c r="B1492" s="1">
        <v>45111</v>
      </c>
      <c r="C1492" t="str">
        <f t="shared" si="46"/>
        <v>Tuesday</v>
      </c>
      <c r="D1492" s="2">
        <v>7.2916666666666671E-2</v>
      </c>
      <c r="E1492" t="str">
        <f t="shared" si="47"/>
        <v>afternoon to evening</v>
      </c>
      <c r="F1492" s="7">
        <v>14</v>
      </c>
      <c r="G1492" s="7">
        <f>VLOOKUP(Table2[[#This Row],[product_id]],Table3[#All],2,FALSE)</f>
        <v>90</v>
      </c>
      <c r="H1492" s="7" t="b">
        <f>IF(Table2[[#This Row],[cost]]&gt;Table2[[#This Row],[revenue]],TRUE,FALSE)</f>
        <v>1</v>
      </c>
      <c r="I1492" t="str">
        <f>VLOOKUP(Table2[[#This Row],[product_id]],Table3[#All],3,FALSE)</f>
        <v>Devon &amp; Jones</v>
      </c>
      <c r="J1492" t="str">
        <f>VLOOKUP(Table2[[#This Row],[product_id]],Table3[#All],5,FALSE)</f>
        <v>Philadelphia PA</v>
      </c>
    </row>
    <row r="1493" spans="1:10" x14ac:dyDescent="0.2">
      <c r="A1493" t="s">
        <v>396</v>
      </c>
      <c r="B1493" s="1">
        <v>44993</v>
      </c>
      <c r="C1493" t="str">
        <f t="shared" si="46"/>
        <v>Wednesday</v>
      </c>
      <c r="D1493" s="2">
        <v>0.65763888888888888</v>
      </c>
      <c r="E1493" t="str">
        <f t="shared" si="47"/>
        <v>midnight to dawn</v>
      </c>
      <c r="F1493" s="7">
        <v>14</v>
      </c>
      <c r="G1493" s="7">
        <f>VLOOKUP(Table2[[#This Row],[product_id]],Table3[#All],2,FALSE)</f>
        <v>90</v>
      </c>
      <c r="H1493" s="7" t="b">
        <f>IF(Table2[[#This Row],[cost]]&gt;Table2[[#This Row],[revenue]],TRUE,FALSE)</f>
        <v>1</v>
      </c>
      <c r="I1493" t="str">
        <f>VLOOKUP(Table2[[#This Row],[product_id]],Table3[#All],3,FALSE)</f>
        <v>Devon &amp; Jones</v>
      </c>
      <c r="J1493" t="str">
        <f>VLOOKUP(Table2[[#This Row],[product_id]],Table3[#All],5,FALSE)</f>
        <v>Philadelphia PA</v>
      </c>
    </row>
    <row r="1494" spans="1:10" x14ac:dyDescent="0.2">
      <c r="A1494" t="s">
        <v>396</v>
      </c>
      <c r="B1494" s="1">
        <v>44553</v>
      </c>
      <c r="C1494" t="str">
        <f t="shared" si="46"/>
        <v>Thursday</v>
      </c>
      <c r="D1494" s="2">
        <v>0.12638888888888888</v>
      </c>
      <c r="E1494" t="str">
        <f t="shared" si="47"/>
        <v>midnight to dawn</v>
      </c>
      <c r="F1494" s="7">
        <v>14</v>
      </c>
      <c r="G1494" s="7">
        <f>VLOOKUP(Table2[[#This Row],[product_id]],Table3[#All],2,FALSE)</f>
        <v>90</v>
      </c>
      <c r="H1494" s="7" t="b">
        <f>IF(Table2[[#This Row],[cost]]&gt;Table2[[#This Row],[revenue]],TRUE,FALSE)</f>
        <v>1</v>
      </c>
      <c r="I1494" t="str">
        <f>VLOOKUP(Table2[[#This Row],[product_id]],Table3[#All],3,FALSE)</f>
        <v>Devon &amp; Jones</v>
      </c>
      <c r="J1494" t="str">
        <f>VLOOKUP(Table2[[#This Row],[product_id]],Table3[#All],5,FALSE)</f>
        <v>Philadelphia PA</v>
      </c>
    </row>
    <row r="1495" spans="1:10" x14ac:dyDescent="0.2">
      <c r="A1495" t="s">
        <v>396</v>
      </c>
      <c r="B1495" s="1">
        <v>45082</v>
      </c>
      <c r="C1495" t="str">
        <f t="shared" si="46"/>
        <v>Monday</v>
      </c>
      <c r="D1495" s="2">
        <v>0.21111111111111111</v>
      </c>
      <c r="E1495" t="str">
        <f t="shared" si="47"/>
        <v>morning to noon</v>
      </c>
      <c r="F1495" s="7">
        <v>14</v>
      </c>
      <c r="G1495" s="7">
        <f>VLOOKUP(Table2[[#This Row],[product_id]],Table3[#All],2,FALSE)</f>
        <v>90</v>
      </c>
      <c r="H1495" s="7" t="b">
        <f>IF(Table2[[#This Row],[cost]]&gt;Table2[[#This Row],[revenue]],TRUE,FALSE)</f>
        <v>1</v>
      </c>
      <c r="I1495" t="str">
        <f>VLOOKUP(Table2[[#This Row],[product_id]],Table3[#All],3,FALSE)</f>
        <v>Devon &amp; Jones</v>
      </c>
      <c r="J1495" t="str">
        <f>VLOOKUP(Table2[[#This Row],[product_id]],Table3[#All],5,FALSE)</f>
        <v>Philadelphia PA</v>
      </c>
    </row>
    <row r="1496" spans="1:10" x14ac:dyDescent="0.2">
      <c r="A1496" t="s">
        <v>396</v>
      </c>
      <c r="B1496" s="1">
        <v>44937</v>
      </c>
      <c r="C1496" t="str">
        <f t="shared" si="46"/>
        <v>Wednesday</v>
      </c>
      <c r="D1496" s="2">
        <v>0.44236111111111115</v>
      </c>
      <c r="E1496" t="str">
        <f t="shared" si="47"/>
        <v>morning to noon</v>
      </c>
      <c r="F1496" s="7">
        <v>14</v>
      </c>
      <c r="G1496" s="7">
        <f>VLOOKUP(Table2[[#This Row],[product_id]],Table3[#All],2,FALSE)</f>
        <v>90</v>
      </c>
      <c r="H1496" s="7" t="b">
        <f>IF(Table2[[#This Row],[cost]]&gt;Table2[[#This Row],[revenue]],TRUE,FALSE)</f>
        <v>1</v>
      </c>
      <c r="I1496" t="str">
        <f>VLOOKUP(Table2[[#This Row],[product_id]],Table3[#All],3,FALSE)</f>
        <v>Devon &amp; Jones</v>
      </c>
      <c r="J1496" t="str">
        <f>VLOOKUP(Table2[[#This Row],[product_id]],Table3[#All],5,FALSE)</f>
        <v>Philadelphia PA</v>
      </c>
    </row>
    <row r="1497" spans="1:10" x14ac:dyDescent="0.2">
      <c r="A1497" t="s">
        <v>396</v>
      </c>
      <c r="B1497" s="1">
        <v>45113</v>
      </c>
      <c r="C1497" t="str">
        <f t="shared" si="46"/>
        <v>Thursday</v>
      </c>
      <c r="D1497" s="2">
        <v>0.35555555555555557</v>
      </c>
      <c r="E1497" t="str">
        <f t="shared" si="47"/>
        <v>morning to noon</v>
      </c>
      <c r="F1497" s="7">
        <v>14</v>
      </c>
      <c r="G1497" s="7">
        <f>VLOOKUP(Table2[[#This Row],[product_id]],Table3[#All],2,FALSE)</f>
        <v>90</v>
      </c>
      <c r="H1497" s="7" t="b">
        <f>IF(Table2[[#This Row],[cost]]&gt;Table2[[#This Row],[revenue]],TRUE,FALSE)</f>
        <v>1</v>
      </c>
      <c r="I1497" t="str">
        <f>VLOOKUP(Table2[[#This Row],[product_id]],Table3[#All],3,FALSE)</f>
        <v>Devon &amp; Jones</v>
      </c>
      <c r="J1497" t="str">
        <f>VLOOKUP(Table2[[#This Row],[product_id]],Table3[#All],5,FALSE)</f>
        <v>Philadelphia PA</v>
      </c>
    </row>
    <row r="1498" spans="1:10" x14ac:dyDescent="0.2">
      <c r="A1498" t="s">
        <v>396</v>
      </c>
      <c r="B1498" s="1">
        <v>45098</v>
      </c>
      <c r="C1498" t="str">
        <f t="shared" si="46"/>
        <v>Wednesday</v>
      </c>
      <c r="D1498" s="2">
        <v>0.40486111111111112</v>
      </c>
      <c r="E1498" t="str">
        <f t="shared" si="47"/>
        <v>morning to noon</v>
      </c>
      <c r="F1498" s="7">
        <v>14</v>
      </c>
      <c r="G1498" s="7">
        <f>VLOOKUP(Table2[[#This Row],[product_id]],Table3[#All],2,FALSE)</f>
        <v>90</v>
      </c>
      <c r="H1498" s="7" t="b">
        <f>IF(Table2[[#This Row],[cost]]&gt;Table2[[#This Row],[revenue]],TRUE,FALSE)</f>
        <v>1</v>
      </c>
      <c r="I1498" t="str">
        <f>VLOOKUP(Table2[[#This Row],[product_id]],Table3[#All],3,FALSE)</f>
        <v>Devon &amp; Jones</v>
      </c>
      <c r="J1498" t="str">
        <f>VLOOKUP(Table2[[#This Row],[product_id]],Table3[#All],5,FALSE)</f>
        <v>Philadelphia PA</v>
      </c>
    </row>
    <row r="1499" spans="1:10" x14ac:dyDescent="0.2">
      <c r="A1499" t="s">
        <v>396</v>
      </c>
      <c r="B1499" s="1">
        <v>44835</v>
      </c>
      <c r="C1499" t="str">
        <f t="shared" si="46"/>
        <v>Saturday</v>
      </c>
      <c r="D1499" s="2">
        <v>0.34583333333333338</v>
      </c>
      <c r="E1499" t="str">
        <f t="shared" si="47"/>
        <v>midnight to dawn</v>
      </c>
      <c r="F1499" s="7">
        <v>14</v>
      </c>
      <c r="G1499" s="7">
        <f>VLOOKUP(Table2[[#This Row],[product_id]],Table3[#All],2,FALSE)</f>
        <v>90</v>
      </c>
      <c r="H1499" s="7" t="b">
        <f>IF(Table2[[#This Row],[cost]]&gt;Table2[[#This Row],[revenue]],TRUE,FALSE)</f>
        <v>1</v>
      </c>
      <c r="I1499" t="str">
        <f>VLOOKUP(Table2[[#This Row],[product_id]],Table3[#All],3,FALSE)</f>
        <v>Devon &amp; Jones</v>
      </c>
      <c r="J1499" t="str">
        <f>VLOOKUP(Table2[[#This Row],[product_id]],Table3[#All],5,FALSE)</f>
        <v>Philadelphia PA</v>
      </c>
    </row>
    <row r="1500" spans="1:10" x14ac:dyDescent="0.2">
      <c r="A1500" t="s">
        <v>397</v>
      </c>
      <c r="B1500" s="1">
        <v>43734</v>
      </c>
      <c r="C1500" t="str">
        <f t="shared" si="46"/>
        <v>Thursday</v>
      </c>
      <c r="D1500" s="2">
        <v>0.1986111111111111</v>
      </c>
      <c r="E1500" t="str">
        <f t="shared" si="47"/>
        <v>afternoon to evening</v>
      </c>
      <c r="F1500" s="7">
        <v>55</v>
      </c>
      <c r="G1500" s="7">
        <f>VLOOKUP(Table2[[#This Row],[product_id]],Table3[#All],2,FALSE)</f>
        <v>33</v>
      </c>
      <c r="H1500" s="7" t="b">
        <f>IF(Table2[[#This Row],[cost]]&gt;Table2[[#This Row],[revenue]],TRUE,FALSE)</f>
        <v>0</v>
      </c>
      <c r="I1500" t="str">
        <f>VLOOKUP(Table2[[#This Row],[product_id]],Table3[#All],3,FALSE)</f>
        <v>Hot Chillys</v>
      </c>
      <c r="J1500" t="str">
        <f>VLOOKUP(Table2[[#This Row],[product_id]],Table3[#All],5,FALSE)</f>
        <v>Houston TX</v>
      </c>
    </row>
    <row r="1501" spans="1:10" x14ac:dyDescent="0.2">
      <c r="A1501" t="s">
        <v>397</v>
      </c>
      <c r="B1501" s="1">
        <v>44523</v>
      </c>
      <c r="C1501" t="str">
        <f t="shared" si="46"/>
        <v>Tuesday</v>
      </c>
      <c r="D1501" s="2">
        <v>0.57708333333333328</v>
      </c>
      <c r="E1501" t="str">
        <f t="shared" si="47"/>
        <v>midnight to dawn</v>
      </c>
      <c r="F1501" s="7">
        <v>55</v>
      </c>
      <c r="G1501" s="7">
        <f>VLOOKUP(Table2[[#This Row],[product_id]],Table3[#All],2,FALSE)</f>
        <v>33</v>
      </c>
      <c r="H1501" s="7" t="b">
        <f>IF(Table2[[#This Row],[cost]]&gt;Table2[[#This Row],[revenue]],TRUE,FALSE)</f>
        <v>0</v>
      </c>
      <c r="I1501" t="str">
        <f>VLOOKUP(Table2[[#This Row],[product_id]],Table3[#All],3,FALSE)</f>
        <v>Hot Chillys</v>
      </c>
      <c r="J1501" t="str">
        <f>VLOOKUP(Table2[[#This Row],[product_id]],Table3[#All],5,FALSE)</f>
        <v>Houston TX</v>
      </c>
    </row>
    <row r="1502" spans="1:10" x14ac:dyDescent="0.2">
      <c r="A1502" t="s">
        <v>397</v>
      </c>
      <c r="B1502" s="1">
        <v>44555</v>
      </c>
      <c r="C1502" t="str">
        <f t="shared" si="46"/>
        <v>Saturday</v>
      </c>
      <c r="D1502" s="2">
        <v>0.17777777777777778</v>
      </c>
      <c r="E1502" t="str">
        <f t="shared" si="47"/>
        <v>afternoon to evening</v>
      </c>
      <c r="F1502" s="7">
        <v>55</v>
      </c>
      <c r="G1502" s="7">
        <f>VLOOKUP(Table2[[#This Row],[product_id]],Table3[#All],2,FALSE)</f>
        <v>33</v>
      </c>
      <c r="H1502" s="7" t="b">
        <f>IF(Table2[[#This Row],[cost]]&gt;Table2[[#This Row],[revenue]],TRUE,FALSE)</f>
        <v>0</v>
      </c>
      <c r="I1502" t="str">
        <f>VLOOKUP(Table2[[#This Row],[product_id]],Table3[#All],3,FALSE)</f>
        <v>Hot Chillys</v>
      </c>
      <c r="J1502" t="str">
        <f>VLOOKUP(Table2[[#This Row],[product_id]],Table3[#All],5,FALSE)</f>
        <v>Houston TX</v>
      </c>
    </row>
    <row r="1503" spans="1:10" x14ac:dyDescent="0.2">
      <c r="A1503" t="s">
        <v>397</v>
      </c>
      <c r="B1503" s="1">
        <v>44846</v>
      </c>
      <c r="C1503" t="str">
        <f t="shared" si="46"/>
        <v>Wednesday</v>
      </c>
      <c r="D1503" s="2">
        <v>0.59513888888888888</v>
      </c>
      <c r="E1503" t="str">
        <f t="shared" si="47"/>
        <v>afternoon to evening</v>
      </c>
      <c r="F1503" s="7">
        <v>55</v>
      </c>
      <c r="G1503" s="7">
        <f>VLOOKUP(Table2[[#This Row],[product_id]],Table3[#All],2,FALSE)</f>
        <v>33</v>
      </c>
      <c r="H1503" s="7" t="b">
        <f>IF(Table2[[#This Row],[cost]]&gt;Table2[[#This Row],[revenue]],TRUE,FALSE)</f>
        <v>0</v>
      </c>
      <c r="I1503" t="str">
        <f>VLOOKUP(Table2[[#This Row],[product_id]],Table3[#All],3,FALSE)</f>
        <v>Hot Chillys</v>
      </c>
      <c r="J1503" t="str">
        <f>VLOOKUP(Table2[[#This Row],[product_id]],Table3[#All],5,FALSE)</f>
        <v>Houston TX</v>
      </c>
    </row>
    <row r="1504" spans="1:10" x14ac:dyDescent="0.2">
      <c r="A1504" t="s">
        <v>397</v>
      </c>
      <c r="B1504" s="1">
        <v>45043</v>
      </c>
      <c r="C1504" t="str">
        <f t="shared" si="46"/>
        <v>Thursday</v>
      </c>
      <c r="D1504" s="2">
        <v>0.57916666666666672</v>
      </c>
      <c r="E1504" t="str">
        <f t="shared" si="47"/>
        <v>afternoon to evening</v>
      </c>
      <c r="F1504" s="7">
        <v>55</v>
      </c>
      <c r="G1504" s="7">
        <f>VLOOKUP(Table2[[#This Row],[product_id]],Table3[#All],2,FALSE)</f>
        <v>33</v>
      </c>
      <c r="H1504" s="7" t="b">
        <f>IF(Table2[[#This Row],[cost]]&gt;Table2[[#This Row],[revenue]],TRUE,FALSE)</f>
        <v>0</v>
      </c>
      <c r="I1504" t="str">
        <f>VLOOKUP(Table2[[#This Row],[product_id]],Table3[#All],3,FALSE)</f>
        <v>Hot Chillys</v>
      </c>
      <c r="J1504" t="str">
        <f>VLOOKUP(Table2[[#This Row],[product_id]],Table3[#All],5,FALSE)</f>
        <v>Houston TX</v>
      </c>
    </row>
    <row r="1505" spans="1:10" x14ac:dyDescent="0.2">
      <c r="A1505" t="s">
        <v>397</v>
      </c>
      <c r="B1505" s="1">
        <v>44049</v>
      </c>
      <c r="C1505" t="str">
        <f t="shared" si="46"/>
        <v>Thursday</v>
      </c>
      <c r="D1505" s="2">
        <v>0.7055555555555556</v>
      </c>
      <c r="E1505" t="str">
        <f t="shared" si="47"/>
        <v>morning to noon</v>
      </c>
      <c r="F1505" s="7">
        <v>55</v>
      </c>
      <c r="G1505" s="7">
        <f>VLOOKUP(Table2[[#This Row],[product_id]],Table3[#All],2,FALSE)</f>
        <v>33</v>
      </c>
      <c r="H1505" s="7" t="b">
        <f>IF(Table2[[#This Row],[cost]]&gt;Table2[[#This Row],[revenue]],TRUE,FALSE)</f>
        <v>0</v>
      </c>
      <c r="I1505" t="str">
        <f>VLOOKUP(Table2[[#This Row],[product_id]],Table3[#All],3,FALSE)</f>
        <v>Hot Chillys</v>
      </c>
      <c r="J1505" t="str">
        <f>VLOOKUP(Table2[[#This Row],[product_id]],Table3[#All],5,FALSE)</f>
        <v>Houston TX</v>
      </c>
    </row>
    <row r="1506" spans="1:10" x14ac:dyDescent="0.2">
      <c r="A1506" t="s">
        <v>397</v>
      </c>
      <c r="B1506" s="1">
        <v>45059</v>
      </c>
      <c r="C1506" t="str">
        <f t="shared" si="46"/>
        <v>Saturday</v>
      </c>
      <c r="D1506" s="2">
        <v>0.42152777777777778</v>
      </c>
      <c r="E1506" t="str">
        <f t="shared" si="47"/>
        <v>midnight to dawn</v>
      </c>
      <c r="F1506" s="7">
        <v>55</v>
      </c>
      <c r="G1506" s="7">
        <f>VLOOKUP(Table2[[#This Row],[product_id]],Table3[#All],2,FALSE)</f>
        <v>33</v>
      </c>
      <c r="H1506" s="7" t="b">
        <f>IF(Table2[[#This Row],[cost]]&gt;Table2[[#This Row],[revenue]],TRUE,FALSE)</f>
        <v>0</v>
      </c>
      <c r="I1506" t="str">
        <f>VLOOKUP(Table2[[#This Row],[product_id]],Table3[#All],3,FALSE)</f>
        <v>Hot Chillys</v>
      </c>
      <c r="J1506" t="str">
        <f>VLOOKUP(Table2[[#This Row],[product_id]],Table3[#All],5,FALSE)</f>
        <v>Houston TX</v>
      </c>
    </row>
    <row r="1507" spans="1:10" x14ac:dyDescent="0.2">
      <c r="A1507" t="s">
        <v>398</v>
      </c>
      <c r="B1507" s="1">
        <v>44706</v>
      </c>
      <c r="C1507" t="str">
        <f t="shared" si="46"/>
        <v>Wednesday</v>
      </c>
      <c r="D1507" s="2">
        <v>0.15277777777777776</v>
      </c>
      <c r="E1507" t="str">
        <f t="shared" si="47"/>
        <v>midnight to dawn</v>
      </c>
      <c r="F1507" s="7">
        <v>91</v>
      </c>
      <c r="G1507" s="7">
        <f>VLOOKUP(Table2[[#This Row],[product_id]],Table3[#All],2,FALSE)</f>
        <v>51</v>
      </c>
      <c r="H1507" s="7" t="b">
        <f>IF(Table2[[#This Row],[cost]]&gt;Table2[[#This Row],[revenue]],TRUE,FALSE)</f>
        <v>0</v>
      </c>
      <c r="I1507" t="str">
        <f>VLOOKUP(Table2[[#This Row],[product_id]],Table3[#All],3,FALSE)</f>
        <v>Allegra K</v>
      </c>
      <c r="J1507" t="str">
        <f>VLOOKUP(Table2[[#This Row],[product_id]],Table3[#All],5,FALSE)</f>
        <v>Charleston SC</v>
      </c>
    </row>
    <row r="1508" spans="1:10" x14ac:dyDescent="0.2">
      <c r="A1508" t="s">
        <v>398</v>
      </c>
      <c r="B1508" s="1">
        <v>44845</v>
      </c>
      <c r="C1508" t="str">
        <f t="shared" si="46"/>
        <v>Tuesday</v>
      </c>
      <c r="D1508" s="2">
        <v>9.8611111111111108E-2</v>
      </c>
      <c r="E1508" t="str">
        <f t="shared" si="47"/>
        <v>morning to noon</v>
      </c>
      <c r="F1508" s="7">
        <v>91</v>
      </c>
      <c r="G1508" s="7">
        <f>VLOOKUP(Table2[[#This Row],[product_id]],Table3[#All],2,FALSE)</f>
        <v>51</v>
      </c>
      <c r="H1508" s="7" t="b">
        <f>IF(Table2[[#This Row],[cost]]&gt;Table2[[#This Row],[revenue]],TRUE,FALSE)</f>
        <v>0</v>
      </c>
      <c r="I1508" t="str">
        <f>VLOOKUP(Table2[[#This Row],[product_id]],Table3[#All],3,FALSE)</f>
        <v>Allegra K</v>
      </c>
      <c r="J1508" t="str">
        <f>VLOOKUP(Table2[[#This Row],[product_id]],Table3[#All],5,FALSE)</f>
        <v>Charleston SC</v>
      </c>
    </row>
    <row r="1509" spans="1:10" x14ac:dyDescent="0.2">
      <c r="A1509" t="s">
        <v>398</v>
      </c>
      <c r="B1509" s="1">
        <v>45073</v>
      </c>
      <c r="C1509" t="str">
        <f t="shared" si="46"/>
        <v>Saturday</v>
      </c>
      <c r="D1509" s="2">
        <v>0.4145833333333333</v>
      </c>
      <c r="E1509" t="str">
        <f t="shared" si="47"/>
        <v>night to midnight</v>
      </c>
      <c r="F1509" s="7">
        <v>91</v>
      </c>
      <c r="G1509" s="7">
        <f>VLOOKUP(Table2[[#This Row],[product_id]],Table3[#All],2,FALSE)</f>
        <v>51</v>
      </c>
      <c r="H1509" s="7" t="b">
        <f>IF(Table2[[#This Row],[cost]]&gt;Table2[[#This Row],[revenue]],TRUE,FALSE)</f>
        <v>0</v>
      </c>
      <c r="I1509" t="str">
        <f>VLOOKUP(Table2[[#This Row],[product_id]],Table3[#All],3,FALSE)</f>
        <v>Allegra K</v>
      </c>
      <c r="J1509" t="str">
        <f>VLOOKUP(Table2[[#This Row],[product_id]],Table3[#All],5,FALSE)</f>
        <v>Charleston SC</v>
      </c>
    </row>
    <row r="1510" spans="1:10" x14ac:dyDescent="0.2">
      <c r="A1510" t="s">
        <v>398</v>
      </c>
      <c r="B1510" s="1">
        <v>44032</v>
      </c>
      <c r="C1510" t="str">
        <f t="shared" si="46"/>
        <v>Monday</v>
      </c>
      <c r="D1510" s="2">
        <v>0.93541666666666667</v>
      </c>
      <c r="E1510" t="str">
        <f t="shared" si="47"/>
        <v>afternoon to evening</v>
      </c>
      <c r="F1510" s="7">
        <v>91</v>
      </c>
      <c r="G1510" s="7">
        <f>VLOOKUP(Table2[[#This Row],[product_id]],Table3[#All],2,FALSE)</f>
        <v>51</v>
      </c>
      <c r="H1510" s="7" t="b">
        <f>IF(Table2[[#This Row],[cost]]&gt;Table2[[#This Row],[revenue]],TRUE,FALSE)</f>
        <v>0</v>
      </c>
      <c r="I1510" t="str">
        <f>VLOOKUP(Table2[[#This Row],[product_id]],Table3[#All],3,FALSE)</f>
        <v>Allegra K</v>
      </c>
      <c r="J1510" t="str">
        <f>VLOOKUP(Table2[[#This Row],[product_id]],Table3[#All],5,FALSE)</f>
        <v>Charleston SC</v>
      </c>
    </row>
    <row r="1511" spans="1:10" x14ac:dyDescent="0.2">
      <c r="A1511" t="s">
        <v>398</v>
      </c>
      <c r="B1511" s="1">
        <v>44559</v>
      </c>
      <c r="C1511" t="str">
        <f t="shared" si="46"/>
        <v>Wednesday</v>
      </c>
      <c r="D1511" s="2">
        <v>0.56805555555555554</v>
      </c>
      <c r="E1511" t="str">
        <f t="shared" si="47"/>
        <v>afternoon to evening</v>
      </c>
      <c r="F1511" s="7">
        <v>91</v>
      </c>
      <c r="G1511" s="7">
        <f>VLOOKUP(Table2[[#This Row],[product_id]],Table3[#All],2,FALSE)</f>
        <v>51</v>
      </c>
      <c r="H1511" s="7" t="b">
        <f>IF(Table2[[#This Row],[cost]]&gt;Table2[[#This Row],[revenue]],TRUE,FALSE)</f>
        <v>0</v>
      </c>
      <c r="I1511" t="str">
        <f>VLOOKUP(Table2[[#This Row],[product_id]],Table3[#All],3,FALSE)</f>
        <v>Allegra K</v>
      </c>
      <c r="J1511" t="str">
        <f>VLOOKUP(Table2[[#This Row],[product_id]],Table3[#All],5,FALSE)</f>
        <v>Charleston SC</v>
      </c>
    </row>
    <row r="1512" spans="1:10" x14ac:dyDescent="0.2">
      <c r="A1512" t="s">
        <v>399</v>
      </c>
      <c r="B1512" s="1">
        <v>44379</v>
      </c>
      <c r="C1512" t="str">
        <f t="shared" si="46"/>
        <v>Friday</v>
      </c>
      <c r="D1512" s="2">
        <v>0.57708333333333328</v>
      </c>
      <c r="E1512" t="str">
        <f t="shared" si="47"/>
        <v>morning to noon</v>
      </c>
      <c r="F1512" s="7">
        <v>83</v>
      </c>
      <c r="G1512" s="7">
        <f>VLOOKUP(Table2[[#This Row],[product_id]],Table3[#All],2,FALSE)</f>
        <v>47</v>
      </c>
      <c r="H1512" s="7" t="b">
        <f>IF(Table2[[#This Row],[cost]]&gt;Table2[[#This Row],[revenue]],TRUE,FALSE)</f>
        <v>0</v>
      </c>
      <c r="I1512" t="str">
        <f>VLOOKUP(Table2[[#This Row],[product_id]],Table3[#All],3,FALSE)</f>
        <v>Allegra K</v>
      </c>
      <c r="J1512" t="str">
        <f>VLOOKUP(Table2[[#This Row],[product_id]],Table3[#All],5,FALSE)</f>
        <v>Charleston SC</v>
      </c>
    </row>
    <row r="1513" spans="1:10" x14ac:dyDescent="0.2">
      <c r="A1513" t="s">
        <v>399</v>
      </c>
      <c r="B1513" s="1">
        <v>44158</v>
      </c>
      <c r="C1513" t="str">
        <f t="shared" si="46"/>
        <v>Monday</v>
      </c>
      <c r="D1513" s="2">
        <v>0.46736111111111112</v>
      </c>
      <c r="E1513" t="str">
        <f t="shared" si="47"/>
        <v>midnight to dawn</v>
      </c>
      <c r="F1513" s="7">
        <v>83</v>
      </c>
      <c r="G1513" s="7">
        <f>VLOOKUP(Table2[[#This Row],[product_id]],Table3[#All],2,FALSE)</f>
        <v>47</v>
      </c>
      <c r="H1513" s="7" t="b">
        <f>IF(Table2[[#This Row],[cost]]&gt;Table2[[#This Row],[revenue]],TRUE,FALSE)</f>
        <v>0</v>
      </c>
      <c r="I1513" t="str">
        <f>VLOOKUP(Table2[[#This Row],[product_id]],Table3[#All],3,FALSE)</f>
        <v>Allegra K</v>
      </c>
      <c r="J1513" t="str">
        <f>VLOOKUP(Table2[[#This Row],[product_id]],Table3[#All],5,FALSE)</f>
        <v>Charleston SC</v>
      </c>
    </row>
    <row r="1514" spans="1:10" x14ac:dyDescent="0.2">
      <c r="A1514" t="s">
        <v>399</v>
      </c>
      <c r="B1514" s="1">
        <v>44941</v>
      </c>
      <c r="C1514" t="str">
        <f t="shared" si="46"/>
        <v>Sunday</v>
      </c>
      <c r="D1514" s="2">
        <v>0.11527777777777777</v>
      </c>
      <c r="E1514" t="str">
        <f t="shared" si="47"/>
        <v>morning to noon</v>
      </c>
      <c r="F1514" s="7">
        <v>83</v>
      </c>
      <c r="G1514" s="7">
        <f>VLOOKUP(Table2[[#This Row],[product_id]],Table3[#All],2,FALSE)</f>
        <v>47</v>
      </c>
      <c r="H1514" s="7" t="b">
        <f>IF(Table2[[#This Row],[cost]]&gt;Table2[[#This Row],[revenue]],TRUE,FALSE)</f>
        <v>0</v>
      </c>
      <c r="I1514" t="str">
        <f>VLOOKUP(Table2[[#This Row],[product_id]],Table3[#All],3,FALSE)</f>
        <v>Allegra K</v>
      </c>
      <c r="J1514" t="str">
        <f>VLOOKUP(Table2[[#This Row],[product_id]],Table3[#All],5,FALSE)</f>
        <v>Charleston SC</v>
      </c>
    </row>
    <row r="1515" spans="1:10" x14ac:dyDescent="0.2">
      <c r="A1515" t="s">
        <v>399</v>
      </c>
      <c r="B1515" s="1">
        <v>45068</v>
      </c>
      <c r="C1515" t="str">
        <f t="shared" si="46"/>
        <v>Monday</v>
      </c>
      <c r="D1515" s="2">
        <v>0.37361111111111112</v>
      </c>
      <c r="E1515" t="str">
        <f t="shared" si="47"/>
        <v>morning to noon</v>
      </c>
      <c r="F1515" s="7">
        <v>83</v>
      </c>
      <c r="G1515" s="7">
        <f>VLOOKUP(Table2[[#This Row],[product_id]],Table3[#All],2,FALSE)</f>
        <v>47</v>
      </c>
      <c r="H1515" s="7" t="b">
        <f>IF(Table2[[#This Row],[cost]]&gt;Table2[[#This Row],[revenue]],TRUE,FALSE)</f>
        <v>0</v>
      </c>
      <c r="I1515" t="str">
        <f>VLOOKUP(Table2[[#This Row],[product_id]],Table3[#All],3,FALSE)</f>
        <v>Allegra K</v>
      </c>
      <c r="J1515" t="str">
        <f>VLOOKUP(Table2[[#This Row],[product_id]],Table3[#All],5,FALSE)</f>
        <v>Charleston SC</v>
      </c>
    </row>
    <row r="1516" spans="1:10" x14ac:dyDescent="0.2">
      <c r="A1516" t="s">
        <v>400</v>
      </c>
      <c r="B1516" s="1">
        <v>44948</v>
      </c>
      <c r="C1516" t="str">
        <f t="shared" si="46"/>
        <v>Sunday</v>
      </c>
      <c r="D1516" s="2">
        <v>0.32013888888888892</v>
      </c>
      <c r="E1516" t="str">
        <f t="shared" si="47"/>
        <v>afternoon to evening</v>
      </c>
      <c r="F1516" s="7">
        <v>13</v>
      </c>
      <c r="G1516" s="7">
        <f>VLOOKUP(Table2[[#This Row],[product_id]],Table3[#All],2,FALSE)</f>
        <v>72</v>
      </c>
      <c r="H1516" s="7" t="b">
        <f>IF(Table2[[#This Row],[cost]]&gt;Table2[[#This Row],[revenue]],TRUE,FALSE)</f>
        <v>1</v>
      </c>
      <c r="I1516" t="str">
        <f>VLOOKUP(Table2[[#This Row],[product_id]],Table3[#All],3,FALSE)</f>
        <v>Allegra K</v>
      </c>
      <c r="J1516" t="str">
        <f>VLOOKUP(Table2[[#This Row],[product_id]],Table3[#All],5,FALSE)</f>
        <v>Charleston SC</v>
      </c>
    </row>
    <row r="1517" spans="1:10" x14ac:dyDescent="0.2">
      <c r="A1517" t="s">
        <v>400</v>
      </c>
      <c r="B1517" s="1">
        <v>45053</v>
      </c>
      <c r="C1517" t="str">
        <f t="shared" si="46"/>
        <v>Sunday</v>
      </c>
      <c r="D1517" s="2">
        <v>0.72291666666666676</v>
      </c>
      <c r="E1517" t="str">
        <f t="shared" si="47"/>
        <v>morning to noon</v>
      </c>
      <c r="F1517" s="7">
        <v>13</v>
      </c>
      <c r="G1517" s="7">
        <f>VLOOKUP(Table2[[#This Row],[product_id]],Table3[#All],2,FALSE)</f>
        <v>72</v>
      </c>
      <c r="H1517" s="7" t="b">
        <f>IF(Table2[[#This Row],[cost]]&gt;Table2[[#This Row],[revenue]],TRUE,FALSE)</f>
        <v>1</v>
      </c>
      <c r="I1517" t="str">
        <f>VLOOKUP(Table2[[#This Row],[product_id]],Table3[#All],3,FALSE)</f>
        <v>Allegra K</v>
      </c>
      <c r="J1517" t="str">
        <f>VLOOKUP(Table2[[#This Row],[product_id]],Table3[#All],5,FALSE)</f>
        <v>Charleston SC</v>
      </c>
    </row>
    <row r="1518" spans="1:10" x14ac:dyDescent="0.2">
      <c r="A1518" t="s">
        <v>400</v>
      </c>
      <c r="B1518" s="1">
        <v>44897</v>
      </c>
      <c r="C1518" t="str">
        <f t="shared" si="46"/>
        <v>Friday</v>
      </c>
      <c r="D1518" s="2">
        <v>0.39027777777777778</v>
      </c>
      <c r="E1518" t="str">
        <f t="shared" si="47"/>
        <v>midnight to dawn</v>
      </c>
      <c r="F1518" s="7">
        <v>13</v>
      </c>
      <c r="G1518" s="7">
        <f>VLOOKUP(Table2[[#This Row],[product_id]],Table3[#All],2,FALSE)</f>
        <v>72</v>
      </c>
      <c r="H1518" s="7" t="b">
        <f>IF(Table2[[#This Row],[cost]]&gt;Table2[[#This Row],[revenue]],TRUE,FALSE)</f>
        <v>1</v>
      </c>
      <c r="I1518" t="str">
        <f>VLOOKUP(Table2[[#This Row],[product_id]],Table3[#All],3,FALSE)</f>
        <v>Allegra K</v>
      </c>
      <c r="J1518" t="str">
        <f>VLOOKUP(Table2[[#This Row],[product_id]],Table3[#All],5,FALSE)</f>
        <v>Charleston SC</v>
      </c>
    </row>
    <row r="1519" spans="1:10" x14ac:dyDescent="0.2">
      <c r="A1519" t="s">
        <v>400</v>
      </c>
      <c r="B1519" s="1">
        <v>44979</v>
      </c>
      <c r="C1519" t="str">
        <f t="shared" si="46"/>
        <v>Wednesday</v>
      </c>
      <c r="D1519" s="2">
        <v>0.21944444444444444</v>
      </c>
      <c r="E1519" t="str">
        <f t="shared" si="47"/>
        <v>afternoon to evening</v>
      </c>
      <c r="F1519" s="7">
        <v>13</v>
      </c>
      <c r="G1519" s="7">
        <f>VLOOKUP(Table2[[#This Row],[product_id]],Table3[#All],2,FALSE)</f>
        <v>72</v>
      </c>
      <c r="H1519" s="7" t="b">
        <f>IF(Table2[[#This Row],[cost]]&gt;Table2[[#This Row],[revenue]],TRUE,FALSE)</f>
        <v>1</v>
      </c>
      <c r="I1519" t="str">
        <f>VLOOKUP(Table2[[#This Row],[product_id]],Table3[#All],3,FALSE)</f>
        <v>Allegra K</v>
      </c>
      <c r="J1519" t="str">
        <f>VLOOKUP(Table2[[#This Row],[product_id]],Table3[#All],5,FALSE)</f>
        <v>Charleston SC</v>
      </c>
    </row>
    <row r="1520" spans="1:10" x14ac:dyDescent="0.2">
      <c r="A1520" t="s">
        <v>400</v>
      </c>
      <c r="B1520" s="1">
        <v>44573</v>
      </c>
      <c r="C1520" t="str">
        <f t="shared" si="46"/>
        <v>Wednesday</v>
      </c>
      <c r="D1520" s="2">
        <v>0.58611111111111114</v>
      </c>
      <c r="E1520" t="str">
        <f t="shared" si="47"/>
        <v>midnight to dawn</v>
      </c>
      <c r="F1520" s="7">
        <v>13</v>
      </c>
      <c r="G1520" s="7">
        <f>VLOOKUP(Table2[[#This Row],[product_id]],Table3[#All],2,FALSE)</f>
        <v>72</v>
      </c>
      <c r="H1520" s="7" t="b">
        <f>IF(Table2[[#This Row],[cost]]&gt;Table2[[#This Row],[revenue]],TRUE,FALSE)</f>
        <v>1</v>
      </c>
      <c r="I1520" t="str">
        <f>VLOOKUP(Table2[[#This Row],[product_id]],Table3[#All],3,FALSE)</f>
        <v>Allegra K</v>
      </c>
      <c r="J1520" t="str">
        <f>VLOOKUP(Table2[[#This Row],[product_id]],Table3[#All],5,FALSE)</f>
        <v>Charleston SC</v>
      </c>
    </row>
    <row r="1521" spans="1:10" x14ac:dyDescent="0.2">
      <c r="A1521" t="s">
        <v>400</v>
      </c>
      <c r="B1521" s="1">
        <v>44317</v>
      </c>
      <c r="C1521" t="str">
        <f t="shared" si="46"/>
        <v>Saturday</v>
      </c>
      <c r="D1521" s="2">
        <v>4.5138888888888888E-2</v>
      </c>
      <c r="E1521" t="str">
        <f t="shared" si="47"/>
        <v>afternoon to evening</v>
      </c>
      <c r="F1521" s="7">
        <v>13</v>
      </c>
      <c r="G1521" s="7">
        <f>VLOOKUP(Table2[[#This Row],[product_id]],Table3[#All],2,FALSE)</f>
        <v>72</v>
      </c>
      <c r="H1521" s="7" t="b">
        <f>IF(Table2[[#This Row],[cost]]&gt;Table2[[#This Row],[revenue]],TRUE,FALSE)</f>
        <v>1</v>
      </c>
      <c r="I1521" t="str">
        <f>VLOOKUP(Table2[[#This Row],[product_id]],Table3[#All],3,FALSE)</f>
        <v>Allegra K</v>
      </c>
      <c r="J1521" t="str">
        <f>VLOOKUP(Table2[[#This Row],[product_id]],Table3[#All],5,FALSE)</f>
        <v>Charleston SC</v>
      </c>
    </row>
    <row r="1522" spans="1:10" x14ac:dyDescent="0.2">
      <c r="A1522" t="s">
        <v>401</v>
      </c>
      <c r="B1522" s="1">
        <v>43733</v>
      </c>
      <c r="C1522" t="str">
        <f t="shared" si="46"/>
        <v>Wednesday</v>
      </c>
      <c r="D1522" s="2">
        <v>0.54791666666666672</v>
      </c>
      <c r="E1522" t="str">
        <f t="shared" si="47"/>
        <v>morning to noon</v>
      </c>
      <c r="F1522" s="7">
        <v>21</v>
      </c>
      <c r="G1522" s="7">
        <f>VLOOKUP(Table2[[#This Row],[product_id]],Table3[#All],2,FALSE)</f>
        <v>12</v>
      </c>
      <c r="H1522" s="7" t="b">
        <f>IF(Table2[[#This Row],[cost]]&gt;Table2[[#This Row],[revenue]],TRUE,FALSE)</f>
        <v>0</v>
      </c>
      <c r="I1522" t="str">
        <f>VLOOKUP(Table2[[#This Row],[product_id]],Table3[#All],3,FALSE)</f>
        <v>Bella</v>
      </c>
      <c r="J1522" t="str">
        <f>VLOOKUP(Table2[[#This Row],[product_id]],Table3[#All],5,FALSE)</f>
        <v>Los Angeles CA</v>
      </c>
    </row>
    <row r="1523" spans="1:10" x14ac:dyDescent="0.2">
      <c r="A1523" t="s">
        <v>402</v>
      </c>
      <c r="B1523" s="1">
        <v>44963</v>
      </c>
      <c r="C1523" t="str">
        <f t="shared" si="46"/>
        <v>Monday</v>
      </c>
      <c r="D1523" s="2">
        <v>0.26180555555555557</v>
      </c>
      <c r="E1523" t="str">
        <f t="shared" si="47"/>
        <v>night to midnight</v>
      </c>
      <c r="F1523" s="7">
        <v>27</v>
      </c>
      <c r="G1523" s="7">
        <f>VLOOKUP(Table2[[#This Row],[product_id]],Table3[#All],2,FALSE)</f>
        <v>15</v>
      </c>
      <c r="H1523" s="7" t="b">
        <f>IF(Table2[[#This Row],[cost]]&gt;Table2[[#This Row],[revenue]],TRUE,FALSE)</f>
        <v>0</v>
      </c>
      <c r="I1523" t="str">
        <f>VLOOKUP(Table2[[#This Row],[product_id]],Table3[#All],3,FALSE)</f>
        <v>Patty</v>
      </c>
      <c r="J1523" t="str">
        <f>VLOOKUP(Table2[[#This Row],[product_id]],Table3[#All],5,FALSE)</f>
        <v>Memphis TN</v>
      </c>
    </row>
    <row r="1524" spans="1:10" x14ac:dyDescent="0.2">
      <c r="A1524" t="s">
        <v>402</v>
      </c>
      <c r="B1524" s="1">
        <v>44015</v>
      </c>
      <c r="C1524" t="str">
        <f t="shared" si="46"/>
        <v>Friday</v>
      </c>
      <c r="D1524" s="2">
        <v>0.92013888888888884</v>
      </c>
      <c r="E1524" t="str">
        <f t="shared" si="47"/>
        <v>night to midnight</v>
      </c>
      <c r="F1524" s="7">
        <v>27</v>
      </c>
      <c r="G1524" s="7">
        <f>VLOOKUP(Table2[[#This Row],[product_id]],Table3[#All],2,FALSE)</f>
        <v>15</v>
      </c>
      <c r="H1524" s="7" t="b">
        <f>IF(Table2[[#This Row],[cost]]&gt;Table2[[#This Row],[revenue]],TRUE,FALSE)</f>
        <v>0</v>
      </c>
      <c r="I1524" t="str">
        <f>VLOOKUP(Table2[[#This Row],[product_id]],Table3[#All],3,FALSE)</f>
        <v>Patty</v>
      </c>
      <c r="J1524" t="str">
        <f>VLOOKUP(Table2[[#This Row],[product_id]],Table3[#All],5,FALSE)</f>
        <v>Memphis TN</v>
      </c>
    </row>
    <row r="1525" spans="1:10" x14ac:dyDescent="0.2">
      <c r="A1525" t="s">
        <v>402</v>
      </c>
      <c r="B1525" s="1">
        <v>44034</v>
      </c>
      <c r="C1525" t="str">
        <f t="shared" si="46"/>
        <v>Wednesday</v>
      </c>
      <c r="D1525" s="2">
        <v>0.99513888888888891</v>
      </c>
      <c r="E1525" t="str">
        <f t="shared" si="47"/>
        <v>midnight to dawn</v>
      </c>
      <c r="F1525" s="7">
        <v>27</v>
      </c>
      <c r="G1525" s="7">
        <f>VLOOKUP(Table2[[#This Row],[product_id]],Table3[#All],2,FALSE)</f>
        <v>15</v>
      </c>
      <c r="H1525" s="7" t="b">
        <f>IF(Table2[[#This Row],[cost]]&gt;Table2[[#This Row],[revenue]],TRUE,FALSE)</f>
        <v>0</v>
      </c>
      <c r="I1525" t="str">
        <f>VLOOKUP(Table2[[#This Row],[product_id]],Table3[#All],3,FALSE)</f>
        <v>Patty</v>
      </c>
      <c r="J1525" t="str">
        <f>VLOOKUP(Table2[[#This Row],[product_id]],Table3[#All],5,FALSE)</f>
        <v>Memphis TN</v>
      </c>
    </row>
    <row r="1526" spans="1:10" x14ac:dyDescent="0.2">
      <c r="A1526" t="s">
        <v>402</v>
      </c>
      <c r="B1526" s="1">
        <v>43981</v>
      </c>
      <c r="C1526" t="str">
        <f t="shared" si="46"/>
        <v>Saturday</v>
      </c>
      <c r="D1526" s="2">
        <v>0.14930555555555555</v>
      </c>
      <c r="E1526" t="str">
        <f t="shared" si="47"/>
        <v>afternoon to evening</v>
      </c>
      <c r="F1526" s="7">
        <v>27</v>
      </c>
      <c r="G1526" s="7">
        <f>VLOOKUP(Table2[[#This Row],[product_id]],Table3[#All],2,FALSE)</f>
        <v>15</v>
      </c>
      <c r="H1526" s="7" t="b">
        <f>IF(Table2[[#This Row],[cost]]&gt;Table2[[#This Row],[revenue]],TRUE,FALSE)</f>
        <v>0</v>
      </c>
      <c r="I1526" t="str">
        <f>VLOOKUP(Table2[[#This Row],[product_id]],Table3[#All],3,FALSE)</f>
        <v>Patty</v>
      </c>
      <c r="J1526" t="str">
        <f>VLOOKUP(Table2[[#This Row],[product_id]],Table3[#All],5,FALSE)</f>
        <v>Memphis TN</v>
      </c>
    </row>
    <row r="1527" spans="1:10" x14ac:dyDescent="0.2">
      <c r="A1527" t="s">
        <v>402</v>
      </c>
      <c r="B1527" s="1">
        <v>44340</v>
      </c>
      <c r="C1527" t="str">
        <f t="shared" si="46"/>
        <v>Monday</v>
      </c>
      <c r="D1527" s="2">
        <v>0.7402777777777777</v>
      </c>
      <c r="E1527" t="str">
        <f t="shared" si="47"/>
        <v>midnight to dawn</v>
      </c>
      <c r="F1527" s="7">
        <v>27</v>
      </c>
      <c r="G1527" s="7">
        <f>VLOOKUP(Table2[[#This Row],[product_id]],Table3[#All],2,FALSE)</f>
        <v>15</v>
      </c>
      <c r="H1527" s="7" t="b">
        <f>IF(Table2[[#This Row],[cost]]&gt;Table2[[#This Row],[revenue]],TRUE,FALSE)</f>
        <v>0</v>
      </c>
      <c r="I1527" t="str">
        <f>VLOOKUP(Table2[[#This Row],[product_id]],Table3[#All],3,FALSE)</f>
        <v>Patty</v>
      </c>
      <c r="J1527" t="str">
        <f>VLOOKUP(Table2[[#This Row],[product_id]],Table3[#All],5,FALSE)</f>
        <v>Memphis TN</v>
      </c>
    </row>
    <row r="1528" spans="1:10" x14ac:dyDescent="0.2">
      <c r="A1528" t="s">
        <v>402</v>
      </c>
      <c r="B1528" s="1">
        <v>44333</v>
      </c>
      <c r="C1528" t="str">
        <f t="shared" si="46"/>
        <v>Monday</v>
      </c>
      <c r="D1528" s="2">
        <v>0.15972222222222224</v>
      </c>
      <c r="E1528" t="str">
        <f t="shared" si="47"/>
        <v>afternoon to evening</v>
      </c>
      <c r="F1528" s="7">
        <v>27</v>
      </c>
      <c r="G1528" s="7">
        <f>VLOOKUP(Table2[[#This Row],[product_id]],Table3[#All],2,FALSE)</f>
        <v>15</v>
      </c>
      <c r="H1528" s="7" t="b">
        <f>IF(Table2[[#This Row],[cost]]&gt;Table2[[#This Row],[revenue]],TRUE,FALSE)</f>
        <v>0</v>
      </c>
      <c r="I1528" t="str">
        <f>VLOOKUP(Table2[[#This Row],[product_id]],Table3[#All],3,FALSE)</f>
        <v>Patty</v>
      </c>
      <c r="J1528" t="str">
        <f>VLOOKUP(Table2[[#This Row],[product_id]],Table3[#All],5,FALSE)</f>
        <v>Memphis TN</v>
      </c>
    </row>
    <row r="1529" spans="1:10" x14ac:dyDescent="0.2">
      <c r="A1529" t="s">
        <v>403</v>
      </c>
      <c r="B1529" s="1">
        <v>45072</v>
      </c>
      <c r="C1529" t="str">
        <f t="shared" si="46"/>
        <v>Friday</v>
      </c>
      <c r="D1529" s="2">
        <v>0.63750000000000007</v>
      </c>
      <c r="E1529" t="str">
        <f t="shared" si="47"/>
        <v>midnight to dawn</v>
      </c>
      <c r="F1529" s="7">
        <v>39</v>
      </c>
      <c r="G1529" s="7">
        <f>VLOOKUP(Table2[[#This Row],[product_id]],Table3[#All],2,FALSE)</f>
        <v>22</v>
      </c>
      <c r="H1529" s="7" t="b">
        <f>IF(Table2[[#This Row],[cost]]&gt;Table2[[#This Row],[revenue]],TRUE,FALSE)</f>
        <v>0</v>
      </c>
      <c r="I1529" t="str">
        <f>VLOOKUP(Table2[[#This Row],[product_id]],Table3[#All],3,FALSE)</f>
        <v>FEA</v>
      </c>
      <c r="J1529" t="str">
        <f>VLOOKUP(Table2[[#This Row],[product_id]],Table3[#All],5,FALSE)</f>
        <v>Port Authority of New York/New Jersey NY/NJ</v>
      </c>
    </row>
    <row r="1530" spans="1:10" x14ac:dyDescent="0.2">
      <c r="A1530" t="s">
        <v>403</v>
      </c>
      <c r="B1530" s="1">
        <v>43762</v>
      </c>
      <c r="C1530" t="str">
        <f t="shared" si="46"/>
        <v>Thursday</v>
      </c>
      <c r="D1530" s="2">
        <v>6.5972222222222224E-2</v>
      </c>
      <c r="E1530" t="str">
        <f t="shared" si="47"/>
        <v>afternoon to evening</v>
      </c>
      <c r="F1530" s="7">
        <v>39</v>
      </c>
      <c r="G1530" s="7">
        <f>VLOOKUP(Table2[[#This Row],[product_id]],Table3[#All],2,FALSE)</f>
        <v>22</v>
      </c>
      <c r="H1530" s="7" t="b">
        <f>IF(Table2[[#This Row],[cost]]&gt;Table2[[#This Row],[revenue]],TRUE,FALSE)</f>
        <v>0</v>
      </c>
      <c r="I1530" t="str">
        <f>VLOOKUP(Table2[[#This Row],[product_id]],Table3[#All],3,FALSE)</f>
        <v>FEA</v>
      </c>
      <c r="J1530" t="str">
        <f>VLOOKUP(Table2[[#This Row],[product_id]],Table3[#All],5,FALSE)</f>
        <v>Port Authority of New York/New Jersey NY/NJ</v>
      </c>
    </row>
    <row r="1531" spans="1:10" x14ac:dyDescent="0.2">
      <c r="A1531" t="s">
        <v>403</v>
      </c>
      <c r="B1531" s="1">
        <v>45056</v>
      </c>
      <c r="C1531" t="str">
        <f t="shared" si="46"/>
        <v>Wednesday</v>
      </c>
      <c r="D1531" s="2">
        <v>0.56874999999999998</v>
      </c>
      <c r="E1531" t="str">
        <f t="shared" si="47"/>
        <v>morning to noon</v>
      </c>
      <c r="F1531" s="7">
        <v>39</v>
      </c>
      <c r="G1531" s="7">
        <f>VLOOKUP(Table2[[#This Row],[product_id]],Table3[#All],2,FALSE)</f>
        <v>22</v>
      </c>
      <c r="H1531" s="7" t="b">
        <f>IF(Table2[[#This Row],[cost]]&gt;Table2[[#This Row],[revenue]],TRUE,FALSE)</f>
        <v>0</v>
      </c>
      <c r="I1531" t="str">
        <f>VLOOKUP(Table2[[#This Row],[product_id]],Table3[#All],3,FALSE)</f>
        <v>FEA</v>
      </c>
      <c r="J1531" t="str">
        <f>VLOOKUP(Table2[[#This Row],[product_id]],Table3[#All],5,FALSE)</f>
        <v>Port Authority of New York/New Jersey NY/NJ</v>
      </c>
    </row>
    <row r="1532" spans="1:10" x14ac:dyDescent="0.2">
      <c r="A1532" t="s">
        <v>403</v>
      </c>
      <c r="B1532" s="1">
        <v>44622</v>
      </c>
      <c r="C1532" t="str">
        <f t="shared" si="46"/>
        <v>Wednesday</v>
      </c>
      <c r="D1532" s="2">
        <v>0.35902777777777778</v>
      </c>
      <c r="E1532" t="str">
        <f t="shared" si="47"/>
        <v>morning to noon</v>
      </c>
      <c r="F1532" s="7">
        <v>39</v>
      </c>
      <c r="G1532" s="7">
        <f>VLOOKUP(Table2[[#This Row],[product_id]],Table3[#All],2,FALSE)</f>
        <v>22</v>
      </c>
      <c r="H1532" s="7" t="b">
        <f>IF(Table2[[#This Row],[cost]]&gt;Table2[[#This Row],[revenue]],TRUE,FALSE)</f>
        <v>0</v>
      </c>
      <c r="I1532" t="str">
        <f>VLOOKUP(Table2[[#This Row],[product_id]],Table3[#All],3,FALSE)</f>
        <v>FEA</v>
      </c>
      <c r="J1532" t="str">
        <f>VLOOKUP(Table2[[#This Row],[product_id]],Table3[#All],5,FALSE)</f>
        <v>Port Authority of New York/New Jersey NY/NJ</v>
      </c>
    </row>
    <row r="1533" spans="1:10" x14ac:dyDescent="0.2">
      <c r="A1533" t="s">
        <v>403</v>
      </c>
      <c r="B1533" s="1">
        <v>44908</v>
      </c>
      <c r="C1533" t="str">
        <f t="shared" si="46"/>
        <v>Tuesday</v>
      </c>
      <c r="D1533" s="2">
        <v>0.26319444444444445</v>
      </c>
      <c r="E1533" t="str">
        <f t="shared" si="47"/>
        <v>morning to noon</v>
      </c>
      <c r="F1533" s="7">
        <v>39</v>
      </c>
      <c r="G1533" s="7">
        <f>VLOOKUP(Table2[[#This Row],[product_id]],Table3[#All],2,FALSE)</f>
        <v>22</v>
      </c>
      <c r="H1533" s="7" t="b">
        <f>IF(Table2[[#This Row],[cost]]&gt;Table2[[#This Row],[revenue]],TRUE,FALSE)</f>
        <v>0</v>
      </c>
      <c r="I1533" t="str">
        <f>VLOOKUP(Table2[[#This Row],[product_id]],Table3[#All],3,FALSE)</f>
        <v>FEA</v>
      </c>
      <c r="J1533" t="str">
        <f>VLOOKUP(Table2[[#This Row],[product_id]],Table3[#All],5,FALSE)</f>
        <v>Port Authority of New York/New Jersey NY/NJ</v>
      </c>
    </row>
    <row r="1534" spans="1:10" x14ac:dyDescent="0.2">
      <c r="A1534" t="s">
        <v>404</v>
      </c>
      <c r="B1534" s="1">
        <v>44602</v>
      </c>
      <c r="C1534" t="str">
        <f t="shared" si="46"/>
        <v>Thursday</v>
      </c>
      <c r="D1534" s="2">
        <v>0.32708333333333334</v>
      </c>
      <c r="E1534" t="str">
        <f t="shared" si="47"/>
        <v>morning to noon</v>
      </c>
      <c r="F1534" s="7">
        <v>40</v>
      </c>
      <c r="G1534" s="7">
        <f>VLOOKUP(Table2[[#This Row],[product_id]],Table3[#All],2,FALSE)</f>
        <v>22</v>
      </c>
      <c r="H1534" s="7" t="b">
        <f>IF(Table2[[#This Row],[cost]]&gt;Table2[[#This Row],[revenue]],TRUE,FALSE)</f>
        <v>0</v>
      </c>
      <c r="I1534" t="str">
        <f>VLOOKUP(Table2[[#This Row],[product_id]],Table3[#All],3,FALSE)</f>
        <v>Flexees</v>
      </c>
      <c r="J1534" t="str">
        <f>VLOOKUP(Table2[[#This Row],[product_id]],Table3[#All],5,FALSE)</f>
        <v>Chicago IL</v>
      </c>
    </row>
    <row r="1535" spans="1:10" x14ac:dyDescent="0.2">
      <c r="A1535" t="s">
        <v>404</v>
      </c>
      <c r="B1535" s="1">
        <v>44317</v>
      </c>
      <c r="C1535" t="str">
        <f t="shared" si="46"/>
        <v>Saturday</v>
      </c>
      <c r="D1535" s="2">
        <v>0.27291666666666664</v>
      </c>
      <c r="E1535" t="str">
        <f t="shared" si="47"/>
        <v>midnight to dawn</v>
      </c>
      <c r="F1535" s="7">
        <v>40</v>
      </c>
      <c r="G1535" s="7">
        <f>VLOOKUP(Table2[[#This Row],[product_id]],Table3[#All],2,FALSE)</f>
        <v>22</v>
      </c>
      <c r="H1535" s="7" t="b">
        <f>IF(Table2[[#This Row],[cost]]&gt;Table2[[#This Row],[revenue]],TRUE,FALSE)</f>
        <v>0</v>
      </c>
      <c r="I1535" t="str">
        <f>VLOOKUP(Table2[[#This Row],[product_id]],Table3[#All],3,FALSE)</f>
        <v>Flexees</v>
      </c>
      <c r="J1535" t="str">
        <f>VLOOKUP(Table2[[#This Row],[product_id]],Table3[#All],5,FALSE)</f>
        <v>Chicago IL</v>
      </c>
    </row>
    <row r="1536" spans="1:10" x14ac:dyDescent="0.2">
      <c r="A1536" t="s">
        <v>404</v>
      </c>
      <c r="B1536" s="1">
        <v>45093</v>
      </c>
      <c r="C1536" t="str">
        <f t="shared" si="46"/>
        <v>Friday</v>
      </c>
      <c r="D1536" s="2">
        <v>5.347222222222222E-2</v>
      </c>
      <c r="E1536" t="str">
        <f t="shared" si="47"/>
        <v>midnight to dawn</v>
      </c>
      <c r="F1536" s="7">
        <v>40</v>
      </c>
      <c r="G1536" s="7">
        <f>VLOOKUP(Table2[[#This Row],[product_id]],Table3[#All],2,FALSE)</f>
        <v>22</v>
      </c>
      <c r="H1536" s="7" t="b">
        <f>IF(Table2[[#This Row],[cost]]&gt;Table2[[#This Row],[revenue]],TRUE,FALSE)</f>
        <v>0</v>
      </c>
      <c r="I1536" t="str">
        <f>VLOOKUP(Table2[[#This Row],[product_id]],Table3[#All],3,FALSE)</f>
        <v>Flexees</v>
      </c>
      <c r="J1536" t="str">
        <f>VLOOKUP(Table2[[#This Row],[product_id]],Table3[#All],5,FALSE)</f>
        <v>Chicago IL</v>
      </c>
    </row>
    <row r="1537" spans="1:10" x14ac:dyDescent="0.2">
      <c r="A1537" t="s">
        <v>405</v>
      </c>
      <c r="B1537" s="1">
        <v>44412</v>
      </c>
      <c r="C1537" t="str">
        <f t="shared" si="46"/>
        <v>Wednesday</v>
      </c>
      <c r="D1537" s="2">
        <v>1.3888888888888888E-2</v>
      </c>
      <c r="E1537" t="str">
        <f t="shared" si="47"/>
        <v>morning to noon</v>
      </c>
      <c r="F1537" s="7">
        <v>28</v>
      </c>
      <c r="G1537" s="7">
        <f>VLOOKUP(Table2[[#This Row],[product_id]],Table3[#All],2,FALSE)</f>
        <v>14</v>
      </c>
      <c r="H1537" s="7" t="b">
        <f>IF(Table2[[#This Row],[cost]]&gt;Table2[[#This Row],[revenue]],TRUE,FALSE)</f>
        <v>0</v>
      </c>
      <c r="I1537" t="str">
        <f>VLOOKUP(Table2[[#This Row],[product_id]],Table3[#All],3,FALSE)</f>
        <v>Out of Print</v>
      </c>
      <c r="J1537" t="str">
        <f>VLOOKUP(Table2[[#This Row],[product_id]],Table3[#All],5,FALSE)</f>
        <v>Port Authority of New York/New Jersey NY/NJ</v>
      </c>
    </row>
    <row r="1538" spans="1:10" x14ac:dyDescent="0.2">
      <c r="A1538" t="s">
        <v>405</v>
      </c>
      <c r="B1538" s="1">
        <v>44776</v>
      </c>
      <c r="C1538" t="str">
        <f t="shared" si="46"/>
        <v>Wednesday</v>
      </c>
      <c r="D1538" s="2">
        <v>0.44166666666666665</v>
      </c>
      <c r="E1538" t="str">
        <f t="shared" si="47"/>
        <v>morning to noon</v>
      </c>
      <c r="F1538" s="7">
        <v>28</v>
      </c>
      <c r="G1538" s="7">
        <f>VLOOKUP(Table2[[#This Row],[product_id]],Table3[#All],2,FALSE)</f>
        <v>14</v>
      </c>
      <c r="H1538" s="7" t="b">
        <f>IF(Table2[[#This Row],[cost]]&gt;Table2[[#This Row],[revenue]],TRUE,FALSE)</f>
        <v>0</v>
      </c>
      <c r="I1538" t="str">
        <f>VLOOKUP(Table2[[#This Row],[product_id]],Table3[#All],3,FALSE)</f>
        <v>Out of Print</v>
      </c>
      <c r="J1538" t="str">
        <f>VLOOKUP(Table2[[#This Row],[product_id]],Table3[#All],5,FALSE)</f>
        <v>Port Authority of New York/New Jersey NY/NJ</v>
      </c>
    </row>
    <row r="1539" spans="1:10" x14ac:dyDescent="0.2">
      <c r="A1539" t="s">
        <v>405</v>
      </c>
      <c r="B1539" s="1">
        <v>45034</v>
      </c>
      <c r="C1539" t="str">
        <f t="shared" ref="C1539:C1602" si="48">_xlfn.IFS(WEEKDAY(B1539,2)=1,"Monday",WEEKDAY(B1539,2)=2,"Tuesday",WEEKDAY(B1539,2)=3,"Wednesday",WEEKDAY(B1539,2)=4,"Thursday",WEEKDAY(B1539,2)=5,"Friday",WEEKDAY(B1539,2)=6,"Saturday",WEEKDAY(B1539,2)=7,"Sunday")</f>
        <v>Tuesday</v>
      </c>
      <c r="D1539" s="2">
        <v>0.40277777777777773</v>
      </c>
      <c r="E1539" t="str">
        <f t="shared" ref="E1539:E1602" si="49">_xlfn.IFS(AND(D1540&gt;=VALUE("00:00"),D1540&lt;VALUE("6:00")),"midnight to dawn",AND(D1540&gt;=VALUE("6:00"),D1540&lt;VALUE("13:00")),"morning to noon",AND(D1540&gt;=VALUE("13:00"),D1540&lt;VALUE("20:00")),"afternoon to evening",AND(D1540&gt;=VALUE("20:00"),D1540&lt;VALUE("24:00")),"night to midnight")</f>
        <v>midnight to dawn</v>
      </c>
      <c r="F1539" s="7">
        <v>28</v>
      </c>
      <c r="G1539" s="7">
        <f>VLOOKUP(Table2[[#This Row],[product_id]],Table3[#All],2,FALSE)</f>
        <v>14</v>
      </c>
      <c r="H1539" s="7" t="b">
        <f>IF(Table2[[#This Row],[cost]]&gt;Table2[[#This Row],[revenue]],TRUE,FALSE)</f>
        <v>0</v>
      </c>
      <c r="I1539" t="str">
        <f>VLOOKUP(Table2[[#This Row],[product_id]],Table3[#All],3,FALSE)</f>
        <v>Out of Print</v>
      </c>
      <c r="J1539" t="str">
        <f>VLOOKUP(Table2[[#This Row],[product_id]],Table3[#All],5,FALSE)</f>
        <v>Port Authority of New York/New Jersey NY/NJ</v>
      </c>
    </row>
    <row r="1540" spans="1:10" x14ac:dyDescent="0.2">
      <c r="A1540" t="s">
        <v>405</v>
      </c>
      <c r="B1540" s="1">
        <v>44237</v>
      </c>
      <c r="C1540" t="str">
        <f t="shared" si="48"/>
        <v>Wednesday</v>
      </c>
      <c r="D1540" s="2">
        <v>2.9861111111111113E-2</v>
      </c>
      <c r="E1540" t="str">
        <f t="shared" si="49"/>
        <v>morning to noon</v>
      </c>
      <c r="F1540" s="7">
        <v>28</v>
      </c>
      <c r="G1540" s="7">
        <f>VLOOKUP(Table2[[#This Row],[product_id]],Table3[#All],2,FALSE)</f>
        <v>14</v>
      </c>
      <c r="H1540" s="7" t="b">
        <f>IF(Table2[[#This Row],[cost]]&gt;Table2[[#This Row],[revenue]],TRUE,FALSE)</f>
        <v>0</v>
      </c>
      <c r="I1540" t="str">
        <f>VLOOKUP(Table2[[#This Row],[product_id]],Table3[#All],3,FALSE)</f>
        <v>Out of Print</v>
      </c>
      <c r="J1540" t="str">
        <f>VLOOKUP(Table2[[#This Row],[product_id]],Table3[#All],5,FALSE)</f>
        <v>Port Authority of New York/New Jersey NY/NJ</v>
      </c>
    </row>
    <row r="1541" spans="1:10" x14ac:dyDescent="0.2">
      <c r="A1541" t="s">
        <v>405</v>
      </c>
      <c r="B1541" s="1">
        <v>44681</v>
      </c>
      <c r="C1541" t="str">
        <f t="shared" si="48"/>
        <v>Saturday</v>
      </c>
      <c r="D1541" s="2">
        <v>0.26458333333333334</v>
      </c>
      <c r="E1541" t="str">
        <f t="shared" si="49"/>
        <v>morning to noon</v>
      </c>
      <c r="F1541" s="7">
        <v>28</v>
      </c>
      <c r="G1541" s="7">
        <f>VLOOKUP(Table2[[#This Row],[product_id]],Table3[#All],2,FALSE)</f>
        <v>14</v>
      </c>
      <c r="H1541" s="7" t="b">
        <f>IF(Table2[[#This Row],[cost]]&gt;Table2[[#This Row],[revenue]],TRUE,FALSE)</f>
        <v>0</v>
      </c>
      <c r="I1541" t="str">
        <f>VLOOKUP(Table2[[#This Row],[product_id]],Table3[#All],3,FALSE)</f>
        <v>Out of Print</v>
      </c>
      <c r="J1541" t="str">
        <f>VLOOKUP(Table2[[#This Row],[product_id]],Table3[#All],5,FALSE)</f>
        <v>Port Authority of New York/New Jersey NY/NJ</v>
      </c>
    </row>
    <row r="1542" spans="1:10" x14ac:dyDescent="0.2">
      <c r="A1542" t="s">
        <v>406</v>
      </c>
      <c r="B1542" s="1">
        <v>45046</v>
      </c>
      <c r="C1542" t="str">
        <f t="shared" si="48"/>
        <v>Sunday</v>
      </c>
      <c r="D1542" s="2">
        <v>0.26527777777777778</v>
      </c>
      <c r="E1542" t="str">
        <f t="shared" si="49"/>
        <v>morning to noon</v>
      </c>
      <c r="F1542" s="7">
        <v>50</v>
      </c>
      <c r="G1542" s="7">
        <f>VLOOKUP(Table2[[#This Row],[product_id]],Table3[#All],2,FALSE)</f>
        <v>28</v>
      </c>
      <c r="H1542" s="7" t="b">
        <f>IF(Table2[[#This Row],[cost]]&gt;Table2[[#This Row],[revenue]],TRUE,FALSE)</f>
        <v>0</v>
      </c>
      <c r="I1542" t="str">
        <f>VLOOKUP(Table2[[#This Row],[product_id]],Table3[#All],3,FALSE)</f>
        <v>Neon Buddha</v>
      </c>
      <c r="J1542" t="str">
        <f>VLOOKUP(Table2[[#This Row],[product_id]],Table3[#All],5,FALSE)</f>
        <v>Memphis TN</v>
      </c>
    </row>
    <row r="1543" spans="1:10" x14ac:dyDescent="0.2">
      <c r="A1543" t="s">
        <v>406</v>
      </c>
      <c r="B1543" s="1">
        <v>44946</v>
      </c>
      <c r="C1543" t="str">
        <f t="shared" si="48"/>
        <v>Friday</v>
      </c>
      <c r="D1543" s="2">
        <v>0.53194444444444444</v>
      </c>
      <c r="E1543" t="str">
        <f t="shared" si="49"/>
        <v>afternoon to evening</v>
      </c>
      <c r="F1543" s="7">
        <v>50</v>
      </c>
      <c r="G1543" s="7">
        <f>VLOOKUP(Table2[[#This Row],[product_id]],Table3[#All],2,FALSE)</f>
        <v>28</v>
      </c>
      <c r="H1543" s="7" t="b">
        <f>IF(Table2[[#This Row],[cost]]&gt;Table2[[#This Row],[revenue]],TRUE,FALSE)</f>
        <v>0</v>
      </c>
      <c r="I1543" t="str">
        <f>VLOOKUP(Table2[[#This Row],[product_id]],Table3[#All],3,FALSE)</f>
        <v>Neon Buddha</v>
      </c>
      <c r="J1543" t="str">
        <f>VLOOKUP(Table2[[#This Row],[product_id]],Table3[#All],5,FALSE)</f>
        <v>Memphis TN</v>
      </c>
    </row>
    <row r="1544" spans="1:10" x14ac:dyDescent="0.2">
      <c r="A1544" t="s">
        <v>406</v>
      </c>
      <c r="B1544" s="1">
        <v>44726</v>
      </c>
      <c r="C1544" t="str">
        <f t="shared" si="48"/>
        <v>Tuesday</v>
      </c>
      <c r="D1544" s="2">
        <v>0.62152777777777779</v>
      </c>
      <c r="E1544" t="str">
        <f t="shared" si="49"/>
        <v>afternoon to evening</v>
      </c>
      <c r="F1544" s="7">
        <v>50</v>
      </c>
      <c r="G1544" s="7">
        <f>VLOOKUP(Table2[[#This Row],[product_id]],Table3[#All],2,FALSE)</f>
        <v>28</v>
      </c>
      <c r="H1544" s="7" t="b">
        <f>IF(Table2[[#This Row],[cost]]&gt;Table2[[#This Row],[revenue]],TRUE,FALSE)</f>
        <v>0</v>
      </c>
      <c r="I1544" t="str">
        <f>VLOOKUP(Table2[[#This Row],[product_id]],Table3[#All],3,FALSE)</f>
        <v>Neon Buddha</v>
      </c>
      <c r="J1544" t="str">
        <f>VLOOKUP(Table2[[#This Row],[product_id]],Table3[#All],5,FALSE)</f>
        <v>Memphis TN</v>
      </c>
    </row>
    <row r="1545" spans="1:10" x14ac:dyDescent="0.2">
      <c r="A1545" t="s">
        <v>406</v>
      </c>
      <c r="B1545" s="1">
        <v>44746</v>
      </c>
      <c r="C1545" t="str">
        <f t="shared" si="48"/>
        <v>Monday</v>
      </c>
      <c r="D1545" s="2">
        <v>0.54236111111111118</v>
      </c>
      <c r="E1545" t="str">
        <f t="shared" si="49"/>
        <v>morning to noon</v>
      </c>
      <c r="F1545" s="7">
        <v>50</v>
      </c>
      <c r="G1545" s="7">
        <f>VLOOKUP(Table2[[#This Row],[product_id]],Table3[#All],2,FALSE)</f>
        <v>28</v>
      </c>
      <c r="H1545" s="7" t="b">
        <f>IF(Table2[[#This Row],[cost]]&gt;Table2[[#This Row],[revenue]],TRUE,FALSE)</f>
        <v>0</v>
      </c>
      <c r="I1545" t="str">
        <f>VLOOKUP(Table2[[#This Row],[product_id]],Table3[#All],3,FALSE)</f>
        <v>Neon Buddha</v>
      </c>
      <c r="J1545" t="str">
        <f>VLOOKUP(Table2[[#This Row],[product_id]],Table3[#All],5,FALSE)</f>
        <v>Memphis TN</v>
      </c>
    </row>
    <row r="1546" spans="1:10" x14ac:dyDescent="0.2">
      <c r="A1546" t="s">
        <v>406</v>
      </c>
      <c r="B1546" s="1">
        <v>44701</v>
      </c>
      <c r="C1546" t="str">
        <f t="shared" si="48"/>
        <v>Friday</v>
      </c>
      <c r="D1546" s="2">
        <v>0.45694444444444443</v>
      </c>
      <c r="E1546" t="str">
        <f t="shared" si="49"/>
        <v>morning to noon</v>
      </c>
      <c r="F1546" s="7">
        <v>50</v>
      </c>
      <c r="G1546" s="7">
        <f>VLOOKUP(Table2[[#This Row],[product_id]],Table3[#All],2,FALSE)</f>
        <v>28</v>
      </c>
      <c r="H1546" s="7" t="b">
        <f>IF(Table2[[#This Row],[cost]]&gt;Table2[[#This Row],[revenue]],TRUE,FALSE)</f>
        <v>0</v>
      </c>
      <c r="I1546" t="str">
        <f>VLOOKUP(Table2[[#This Row],[product_id]],Table3[#All],3,FALSE)</f>
        <v>Neon Buddha</v>
      </c>
      <c r="J1546" t="str">
        <f>VLOOKUP(Table2[[#This Row],[product_id]],Table3[#All],5,FALSE)</f>
        <v>Memphis TN</v>
      </c>
    </row>
    <row r="1547" spans="1:10" x14ac:dyDescent="0.2">
      <c r="A1547" t="s">
        <v>406</v>
      </c>
      <c r="B1547" s="1">
        <v>44794</v>
      </c>
      <c r="C1547" t="str">
        <f t="shared" si="48"/>
        <v>Sunday</v>
      </c>
      <c r="D1547" s="2">
        <v>0.34930555555555554</v>
      </c>
      <c r="E1547" t="str">
        <f t="shared" si="49"/>
        <v>afternoon to evening</v>
      </c>
      <c r="F1547" s="7">
        <v>50</v>
      </c>
      <c r="G1547" s="7">
        <f>VLOOKUP(Table2[[#This Row],[product_id]],Table3[#All],2,FALSE)</f>
        <v>28</v>
      </c>
      <c r="H1547" s="7" t="b">
        <f>IF(Table2[[#This Row],[cost]]&gt;Table2[[#This Row],[revenue]],TRUE,FALSE)</f>
        <v>0</v>
      </c>
      <c r="I1547" t="str">
        <f>VLOOKUP(Table2[[#This Row],[product_id]],Table3[#All],3,FALSE)</f>
        <v>Neon Buddha</v>
      </c>
      <c r="J1547" t="str">
        <f>VLOOKUP(Table2[[#This Row],[product_id]],Table3[#All],5,FALSE)</f>
        <v>Memphis TN</v>
      </c>
    </row>
    <row r="1548" spans="1:10" x14ac:dyDescent="0.2">
      <c r="A1548" t="s">
        <v>406</v>
      </c>
      <c r="B1548" s="1">
        <v>45035</v>
      </c>
      <c r="C1548" t="str">
        <f t="shared" si="48"/>
        <v>Wednesday</v>
      </c>
      <c r="D1548" s="2">
        <v>0.66805555555555562</v>
      </c>
      <c r="E1548" t="str">
        <f t="shared" si="49"/>
        <v>midnight to dawn</v>
      </c>
      <c r="F1548" s="7">
        <v>50</v>
      </c>
      <c r="G1548" s="7">
        <f>VLOOKUP(Table2[[#This Row],[product_id]],Table3[#All],2,FALSE)</f>
        <v>28</v>
      </c>
      <c r="H1548" s="7" t="b">
        <f>IF(Table2[[#This Row],[cost]]&gt;Table2[[#This Row],[revenue]],TRUE,FALSE)</f>
        <v>0</v>
      </c>
      <c r="I1548" t="str">
        <f>VLOOKUP(Table2[[#This Row],[product_id]],Table3[#All],3,FALSE)</f>
        <v>Neon Buddha</v>
      </c>
      <c r="J1548" t="str">
        <f>VLOOKUP(Table2[[#This Row],[product_id]],Table3[#All],5,FALSE)</f>
        <v>Memphis TN</v>
      </c>
    </row>
    <row r="1549" spans="1:10" x14ac:dyDescent="0.2">
      <c r="A1549" t="s">
        <v>407</v>
      </c>
      <c r="B1549" s="1">
        <v>45107</v>
      </c>
      <c r="C1549" t="str">
        <f t="shared" si="48"/>
        <v>Friday</v>
      </c>
      <c r="D1549" s="2">
        <v>0.24791666666666667</v>
      </c>
      <c r="E1549" t="str">
        <f t="shared" si="49"/>
        <v>morning to noon</v>
      </c>
      <c r="F1549" s="7">
        <v>15</v>
      </c>
      <c r="G1549" s="7">
        <f>VLOOKUP(Table2[[#This Row],[product_id]],Table3[#All],2,FALSE)</f>
        <v>87</v>
      </c>
      <c r="H1549" s="7" t="b">
        <f>IF(Table2[[#This Row],[cost]]&gt;Table2[[#This Row],[revenue]],TRUE,FALSE)</f>
        <v>1</v>
      </c>
      <c r="I1549" t="str">
        <f>VLOOKUP(Table2[[#This Row],[product_id]],Table3[#All],3,FALSE)</f>
        <v>Next Level</v>
      </c>
      <c r="J1549" t="str">
        <f>VLOOKUP(Table2[[#This Row],[product_id]],Table3[#All],5,FALSE)</f>
        <v>Port Authority of New York/New Jersey NY/NJ</v>
      </c>
    </row>
    <row r="1550" spans="1:10" x14ac:dyDescent="0.2">
      <c r="A1550" t="s">
        <v>407</v>
      </c>
      <c r="B1550" s="1">
        <v>44840</v>
      </c>
      <c r="C1550" t="str">
        <f t="shared" si="48"/>
        <v>Thursday</v>
      </c>
      <c r="D1550" s="2">
        <v>0.51944444444444449</v>
      </c>
      <c r="E1550" t="str">
        <f t="shared" si="49"/>
        <v>midnight to dawn</v>
      </c>
      <c r="F1550" s="7">
        <v>15</v>
      </c>
      <c r="G1550" s="7">
        <f>VLOOKUP(Table2[[#This Row],[product_id]],Table3[#All],2,FALSE)</f>
        <v>87</v>
      </c>
      <c r="H1550" s="7" t="b">
        <f>IF(Table2[[#This Row],[cost]]&gt;Table2[[#This Row],[revenue]],TRUE,FALSE)</f>
        <v>1</v>
      </c>
      <c r="I1550" t="str">
        <f>VLOOKUP(Table2[[#This Row],[product_id]],Table3[#All],3,FALSE)</f>
        <v>Next Level</v>
      </c>
      <c r="J1550" t="str">
        <f>VLOOKUP(Table2[[#This Row],[product_id]],Table3[#All],5,FALSE)</f>
        <v>Port Authority of New York/New Jersey NY/NJ</v>
      </c>
    </row>
    <row r="1551" spans="1:10" x14ac:dyDescent="0.2">
      <c r="A1551" t="s">
        <v>407</v>
      </c>
      <c r="B1551" s="1">
        <v>45037</v>
      </c>
      <c r="C1551" t="str">
        <f t="shared" si="48"/>
        <v>Friday</v>
      </c>
      <c r="D1551" s="2">
        <v>0.16041666666666668</v>
      </c>
      <c r="E1551" t="str">
        <f t="shared" si="49"/>
        <v>morning to noon</v>
      </c>
      <c r="F1551" s="7">
        <v>15</v>
      </c>
      <c r="G1551" s="7">
        <f>VLOOKUP(Table2[[#This Row],[product_id]],Table3[#All],2,FALSE)</f>
        <v>87</v>
      </c>
      <c r="H1551" s="7" t="b">
        <f>IF(Table2[[#This Row],[cost]]&gt;Table2[[#This Row],[revenue]],TRUE,FALSE)</f>
        <v>1</v>
      </c>
      <c r="I1551" t="str">
        <f>VLOOKUP(Table2[[#This Row],[product_id]],Table3[#All],3,FALSE)</f>
        <v>Next Level</v>
      </c>
      <c r="J1551" t="str">
        <f>VLOOKUP(Table2[[#This Row],[product_id]],Table3[#All],5,FALSE)</f>
        <v>Port Authority of New York/New Jersey NY/NJ</v>
      </c>
    </row>
    <row r="1552" spans="1:10" x14ac:dyDescent="0.2">
      <c r="A1552" t="s">
        <v>407</v>
      </c>
      <c r="B1552" s="1">
        <v>44903</v>
      </c>
      <c r="C1552" t="str">
        <f t="shared" si="48"/>
        <v>Thursday</v>
      </c>
      <c r="D1552" s="2">
        <v>0.27291666666666664</v>
      </c>
      <c r="E1552" t="str">
        <f t="shared" si="49"/>
        <v>midnight to dawn</v>
      </c>
      <c r="F1552" s="7">
        <v>15</v>
      </c>
      <c r="G1552" s="7">
        <f>VLOOKUP(Table2[[#This Row],[product_id]],Table3[#All],2,FALSE)</f>
        <v>87</v>
      </c>
      <c r="H1552" s="7" t="b">
        <f>IF(Table2[[#This Row],[cost]]&gt;Table2[[#This Row],[revenue]],TRUE,FALSE)</f>
        <v>1</v>
      </c>
      <c r="I1552" t="str">
        <f>VLOOKUP(Table2[[#This Row],[product_id]],Table3[#All],3,FALSE)</f>
        <v>Next Level</v>
      </c>
      <c r="J1552" t="str">
        <f>VLOOKUP(Table2[[#This Row],[product_id]],Table3[#All],5,FALSE)</f>
        <v>Port Authority of New York/New Jersey NY/NJ</v>
      </c>
    </row>
    <row r="1553" spans="1:10" x14ac:dyDescent="0.2">
      <c r="A1553" t="s">
        <v>407</v>
      </c>
      <c r="B1553" s="1">
        <v>45075</v>
      </c>
      <c r="C1553" t="str">
        <f t="shared" si="48"/>
        <v>Monday</v>
      </c>
      <c r="D1553" s="2">
        <v>0.16666666666666666</v>
      </c>
      <c r="E1553" t="str">
        <f t="shared" si="49"/>
        <v>midnight to dawn</v>
      </c>
      <c r="F1553" s="7">
        <v>15</v>
      </c>
      <c r="G1553" s="7">
        <f>VLOOKUP(Table2[[#This Row],[product_id]],Table3[#All],2,FALSE)</f>
        <v>87</v>
      </c>
      <c r="H1553" s="7" t="b">
        <f>IF(Table2[[#This Row],[cost]]&gt;Table2[[#This Row],[revenue]],TRUE,FALSE)</f>
        <v>1</v>
      </c>
      <c r="I1553" t="str">
        <f>VLOOKUP(Table2[[#This Row],[product_id]],Table3[#All],3,FALSE)</f>
        <v>Next Level</v>
      </c>
      <c r="J1553" t="str">
        <f>VLOOKUP(Table2[[#This Row],[product_id]],Table3[#All],5,FALSE)</f>
        <v>Port Authority of New York/New Jersey NY/NJ</v>
      </c>
    </row>
    <row r="1554" spans="1:10" x14ac:dyDescent="0.2">
      <c r="A1554" t="s">
        <v>407</v>
      </c>
      <c r="B1554" s="1">
        <v>45109</v>
      </c>
      <c r="C1554" t="str">
        <f t="shared" si="48"/>
        <v>Sunday</v>
      </c>
      <c r="D1554" s="2">
        <v>0.13680555555555554</v>
      </c>
      <c r="E1554" t="str">
        <f t="shared" si="49"/>
        <v>morning to noon</v>
      </c>
      <c r="F1554" s="7">
        <v>15</v>
      </c>
      <c r="G1554" s="7">
        <f>VLOOKUP(Table2[[#This Row],[product_id]],Table3[#All],2,FALSE)</f>
        <v>87</v>
      </c>
      <c r="H1554" s="7" t="b">
        <f>IF(Table2[[#This Row],[cost]]&gt;Table2[[#This Row],[revenue]],TRUE,FALSE)</f>
        <v>1</v>
      </c>
      <c r="I1554" t="str">
        <f>VLOOKUP(Table2[[#This Row],[product_id]],Table3[#All],3,FALSE)</f>
        <v>Next Level</v>
      </c>
      <c r="J1554" t="str">
        <f>VLOOKUP(Table2[[#This Row],[product_id]],Table3[#All],5,FALSE)</f>
        <v>Port Authority of New York/New Jersey NY/NJ</v>
      </c>
    </row>
    <row r="1555" spans="1:10" x14ac:dyDescent="0.2">
      <c r="A1555" t="s">
        <v>407</v>
      </c>
      <c r="B1555" s="1">
        <v>44991</v>
      </c>
      <c r="C1555" t="str">
        <f t="shared" si="48"/>
        <v>Monday</v>
      </c>
      <c r="D1555" s="2">
        <v>0.47638888888888892</v>
      </c>
      <c r="E1555" t="str">
        <f t="shared" si="49"/>
        <v>morning to noon</v>
      </c>
      <c r="F1555" s="7">
        <v>15</v>
      </c>
      <c r="G1555" s="7">
        <f>VLOOKUP(Table2[[#This Row],[product_id]],Table3[#All],2,FALSE)</f>
        <v>87</v>
      </c>
      <c r="H1555" s="7" t="b">
        <f>IF(Table2[[#This Row],[cost]]&gt;Table2[[#This Row],[revenue]],TRUE,FALSE)</f>
        <v>1</v>
      </c>
      <c r="I1555" t="str">
        <f>VLOOKUP(Table2[[#This Row],[product_id]],Table3[#All],3,FALSE)</f>
        <v>Next Level</v>
      </c>
      <c r="J1555" t="str">
        <f>VLOOKUP(Table2[[#This Row],[product_id]],Table3[#All],5,FALSE)</f>
        <v>Port Authority of New York/New Jersey NY/NJ</v>
      </c>
    </row>
    <row r="1556" spans="1:10" x14ac:dyDescent="0.2">
      <c r="A1556" t="s">
        <v>407</v>
      </c>
      <c r="B1556" s="1">
        <v>45097</v>
      </c>
      <c r="C1556" t="str">
        <f t="shared" si="48"/>
        <v>Tuesday</v>
      </c>
      <c r="D1556" s="2">
        <v>0.35625000000000001</v>
      </c>
      <c r="E1556" t="str">
        <f t="shared" si="49"/>
        <v>afternoon to evening</v>
      </c>
      <c r="F1556" s="7">
        <v>15</v>
      </c>
      <c r="G1556" s="7">
        <f>VLOOKUP(Table2[[#This Row],[product_id]],Table3[#All],2,FALSE)</f>
        <v>87</v>
      </c>
      <c r="H1556" s="7" t="b">
        <f>IF(Table2[[#This Row],[cost]]&gt;Table2[[#This Row],[revenue]],TRUE,FALSE)</f>
        <v>1</v>
      </c>
      <c r="I1556" t="str">
        <f>VLOOKUP(Table2[[#This Row],[product_id]],Table3[#All],3,FALSE)</f>
        <v>Next Level</v>
      </c>
      <c r="J1556" t="str">
        <f>VLOOKUP(Table2[[#This Row],[product_id]],Table3[#All],5,FALSE)</f>
        <v>Port Authority of New York/New Jersey NY/NJ</v>
      </c>
    </row>
    <row r="1557" spans="1:10" x14ac:dyDescent="0.2">
      <c r="A1557" t="s">
        <v>408</v>
      </c>
      <c r="B1557" s="1">
        <v>44293</v>
      </c>
      <c r="C1557" t="str">
        <f t="shared" si="48"/>
        <v>Wednesday</v>
      </c>
      <c r="D1557" s="2">
        <v>0.6381944444444444</v>
      </c>
      <c r="E1557" t="str">
        <f t="shared" si="49"/>
        <v>afternoon to evening</v>
      </c>
      <c r="F1557" s="7">
        <v>18</v>
      </c>
      <c r="G1557" s="7">
        <f>VLOOKUP(Table2[[#This Row],[product_id]],Table3[#All],2,FALSE)</f>
        <v>97</v>
      </c>
      <c r="H1557" s="7" t="b">
        <f>IF(Table2[[#This Row],[cost]]&gt;Table2[[#This Row],[revenue]],TRUE,FALSE)</f>
        <v>1</v>
      </c>
      <c r="I1557" t="str">
        <f>VLOOKUP(Table2[[#This Row],[product_id]],Table3[#All],3,FALSE)</f>
        <v>Champion</v>
      </c>
      <c r="J1557" t="str">
        <f>VLOOKUP(Table2[[#This Row],[product_id]],Table3[#All],5,FALSE)</f>
        <v>Chicago IL</v>
      </c>
    </row>
    <row r="1558" spans="1:10" x14ac:dyDescent="0.2">
      <c r="A1558" t="s">
        <v>408</v>
      </c>
      <c r="B1558" s="1">
        <v>44678</v>
      </c>
      <c r="C1558" t="str">
        <f t="shared" si="48"/>
        <v>Wednesday</v>
      </c>
      <c r="D1558" s="2">
        <v>0.64166666666666672</v>
      </c>
      <c r="E1558" t="str">
        <f t="shared" si="49"/>
        <v>afternoon to evening</v>
      </c>
      <c r="F1558" s="7">
        <v>18</v>
      </c>
      <c r="G1558" s="7">
        <f>VLOOKUP(Table2[[#This Row],[product_id]],Table3[#All],2,FALSE)</f>
        <v>97</v>
      </c>
      <c r="H1558" s="7" t="b">
        <f>IF(Table2[[#This Row],[cost]]&gt;Table2[[#This Row],[revenue]],TRUE,FALSE)</f>
        <v>1</v>
      </c>
      <c r="I1558" t="str">
        <f>VLOOKUP(Table2[[#This Row],[product_id]],Table3[#All],3,FALSE)</f>
        <v>Champion</v>
      </c>
      <c r="J1558" t="str">
        <f>VLOOKUP(Table2[[#This Row],[product_id]],Table3[#All],5,FALSE)</f>
        <v>Chicago IL</v>
      </c>
    </row>
    <row r="1559" spans="1:10" x14ac:dyDescent="0.2">
      <c r="A1559" t="s">
        <v>408</v>
      </c>
      <c r="B1559" s="1">
        <v>45045</v>
      </c>
      <c r="C1559" t="str">
        <f t="shared" si="48"/>
        <v>Saturday</v>
      </c>
      <c r="D1559" s="2">
        <v>0.55486111111111114</v>
      </c>
      <c r="E1559" t="str">
        <f t="shared" si="49"/>
        <v>morning to noon</v>
      </c>
      <c r="F1559" s="7">
        <v>18</v>
      </c>
      <c r="G1559" s="7">
        <f>VLOOKUP(Table2[[#This Row],[product_id]],Table3[#All],2,FALSE)</f>
        <v>97</v>
      </c>
      <c r="H1559" s="7" t="b">
        <f>IF(Table2[[#This Row],[cost]]&gt;Table2[[#This Row],[revenue]],TRUE,FALSE)</f>
        <v>1</v>
      </c>
      <c r="I1559" t="str">
        <f>VLOOKUP(Table2[[#This Row],[product_id]],Table3[#All],3,FALSE)</f>
        <v>Champion</v>
      </c>
      <c r="J1559" t="str">
        <f>VLOOKUP(Table2[[#This Row],[product_id]],Table3[#All],5,FALSE)</f>
        <v>Chicago IL</v>
      </c>
    </row>
    <row r="1560" spans="1:10" x14ac:dyDescent="0.2">
      <c r="A1560" t="s">
        <v>408</v>
      </c>
      <c r="B1560" s="1">
        <v>45066</v>
      </c>
      <c r="C1560" t="str">
        <f t="shared" si="48"/>
        <v>Saturday</v>
      </c>
      <c r="D1560" s="2">
        <v>0.4909722222222222</v>
      </c>
      <c r="E1560" t="str">
        <f t="shared" si="49"/>
        <v>morning to noon</v>
      </c>
      <c r="F1560" s="7">
        <v>18</v>
      </c>
      <c r="G1560" s="7">
        <f>VLOOKUP(Table2[[#This Row],[product_id]],Table3[#All],2,FALSE)</f>
        <v>97</v>
      </c>
      <c r="H1560" s="7" t="b">
        <f>IF(Table2[[#This Row],[cost]]&gt;Table2[[#This Row],[revenue]],TRUE,FALSE)</f>
        <v>1</v>
      </c>
      <c r="I1560" t="str">
        <f>VLOOKUP(Table2[[#This Row],[product_id]],Table3[#All],3,FALSE)</f>
        <v>Champion</v>
      </c>
      <c r="J1560" t="str">
        <f>VLOOKUP(Table2[[#This Row],[product_id]],Table3[#All],5,FALSE)</f>
        <v>Chicago IL</v>
      </c>
    </row>
    <row r="1561" spans="1:10" x14ac:dyDescent="0.2">
      <c r="A1561" t="s">
        <v>408</v>
      </c>
      <c r="B1561" s="1">
        <v>43775</v>
      </c>
      <c r="C1561" t="str">
        <f t="shared" si="48"/>
        <v>Wednesday</v>
      </c>
      <c r="D1561" s="2">
        <v>0.53472222222222221</v>
      </c>
      <c r="E1561" t="str">
        <f t="shared" si="49"/>
        <v>morning to noon</v>
      </c>
      <c r="F1561" s="7">
        <v>18</v>
      </c>
      <c r="G1561" s="7">
        <f>VLOOKUP(Table2[[#This Row],[product_id]],Table3[#All],2,FALSE)</f>
        <v>97</v>
      </c>
      <c r="H1561" s="7" t="b">
        <f>IF(Table2[[#This Row],[cost]]&gt;Table2[[#This Row],[revenue]],TRUE,FALSE)</f>
        <v>1</v>
      </c>
      <c r="I1561" t="str">
        <f>VLOOKUP(Table2[[#This Row],[product_id]],Table3[#All],3,FALSE)</f>
        <v>Champion</v>
      </c>
      <c r="J1561" t="str">
        <f>VLOOKUP(Table2[[#This Row],[product_id]],Table3[#All],5,FALSE)</f>
        <v>Chicago IL</v>
      </c>
    </row>
    <row r="1562" spans="1:10" x14ac:dyDescent="0.2">
      <c r="A1562" t="s">
        <v>409</v>
      </c>
      <c r="B1562" s="1">
        <v>44894</v>
      </c>
      <c r="C1562" t="str">
        <f t="shared" si="48"/>
        <v>Tuesday</v>
      </c>
      <c r="D1562" s="2">
        <v>0.4284722222222222</v>
      </c>
      <c r="E1562" t="str">
        <f t="shared" si="49"/>
        <v>morning to noon</v>
      </c>
      <c r="F1562" s="7">
        <v>46</v>
      </c>
      <c r="G1562" s="7">
        <f>VLOOKUP(Table2[[#This Row],[product_id]],Table3[#All],2,FALSE)</f>
        <v>27</v>
      </c>
      <c r="H1562" s="7" t="b">
        <f>IF(Table2[[#This Row],[cost]]&gt;Table2[[#This Row],[revenue]],TRUE,FALSE)</f>
        <v>0</v>
      </c>
      <c r="I1562" t="str">
        <f>VLOOKUP(Table2[[#This Row],[product_id]],Table3[#All],3,FALSE)</f>
        <v>Three Dots</v>
      </c>
      <c r="J1562" t="str">
        <f>VLOOKUP(Table2[[#This Row],[product_id]],Table3[#All],5,FALSE)</f>
        <v>Los Angeles CA</v>
      </c>
    </row>
    <row r="1563" spans="1:10" x14ac:dyDescent="0.2">
      <c r="A1563" t="s">
        <v>409</v>
      </c>
      <c r="B1563" s="1">
        <v>44913</v>
      </c>
      <c r="C1563" t="str">
        <f t="shared" si="48"/>
        <v>Sunday</v>
      </c>
      <c r="D1563" s="2">
        <v>0.46666666666666662</v>
      </c>
      <c r="E1563" t="str">
        <f t="shared" si="49"/>
        <v>night to midnight</v>
      </c>
      <c r="F1563" s="7">
        <v>46</v>
      </c>
      <c r="G1563" s="7">
        <f>VLOOKUP(Table2[[#This Row],[product_id]],Table3[#All],2,FALSE)</f>
        <v>27</v>
      </c>
      <c r="H1563" s="7" t="b">
        <f>IF(Table2[[#This Row],[cost]]&gt;Table2[[#This Row],[revenue]],TRUE,FALSE)</f>
        <v>0</v>
      </c>
      <c r="I1563" t="str">
        <f>VLOOKUP(Table2[[#This Row],[product_id]],Table3[#All],3,FALSE)</f>
        <v>Three Dots</v>
      </c>
      <c r="J1563" t="str">
        <f>VLOOKUP(Table2[[#This Row],[product_id]],Table3[#All],5,FALSE)</f>
        <v>Los Angeles CA</v>
      </c>
    </row>
    <row r="1564" spans="1:10" x14ac:dyDescent="0.2">
      <c r="A1564" t="s">
        <v>409</v>
      </c>
      <c r="B1564" s="1">
        <v>44277</v>
      </c>
      <c r="C1564" t="str">
        <f t="shared" si="48"/>
        <v>Monday</v>
      </c>
      <c r="D1564" s="2">
        <v>0.89861111111111114</v>
      </c>
      <c r="E1564" t="str">
        <f t="shared" si="49"/>
        <v>morning to noon</v>
      </c>
      <c r="F1564" s="7">
        <v>46</v>
      </c>
      <c r="G1564" s="7">
        <f>VLOOKUP(Table2[[#This Row],[product_id]],Table3[#All],2,FALSE)</f>
        <v>27</v>
      </c>
      <c r="H1564" s="7" t="b">
        <f>IF(Table2[[#This Row],[cost]]&gt;Table2[[#This Row],[revenue]],TRUE,FALSE)</f>
        <v>0</v>
      </c>
      <c r="I1564" t="str">
        <f>VLOOKUP(Table2[[#This Row],[product_id]],Table3[#All],3,FALSE)</f>
        <v>Three Dots</v>
      </c>
      <c r="J1564" t="str">
        <f>VLOOKUP(Table2[[#This Row],[product_id]],Table3[#All],5,FALSE)</f>
        <v>Los Angeles CA</v>
      </c>
    </row>
    <row r="1565" spans="1:10" x14ac:dyDescent="0.2">
      <c r="A1565" t="s">
        <v>409</v>
      </c>
      <c r="B1565" s="1">
        <v>43613</v>
      </c>
      <c r="C1565" t="str">
        <f t="shared" si="48"/>
        <v>Tuesday</v>
      </c>
      <c r="D1565" s="2">
        <v>0.49652777777777773</v>
      </c>
      <c r="E1565" t="str">
        <f t="shared" si="49"/>
        <v>midnight to dawn</v>
      </c>
      <c r="F1565" s="7">
        <v>46</v>
      </c>
      <c r="G1565" s="7">
        <f>VLOOKUP(Table2[[#This Row],[product_id]],Table3[#All],2,FALSE)</f>
        <v>27</v>
      </c>
      <c r="H1565" s="7" t="b">
        <f>IF(Table2[[#This Row],[cost]]&gt;Table2[[#This Row],[revenue]],TRUE,FALSE)</f>
        <v>0</v>
      </c>
      <c r="I1565" t="str">
        <f>VLOOKUP(Table2[[#This Row],[product_id]],Table3[#All],3,FALSE)</f>
        <v>Three Dots</v>
      </c>
      <c r="J1565" t="str">
        <f>VLOOKUP(Table2[[#This Row],[product_id]],Table3[#All],5,FALSE)</f>
        <v>Los Angeles CA</v>
      </c>
    </row>
    <row r="1566" spans="1:10" x14ac:dyDescent="0.2">
      <c r="A1566" t="s">
        <v>409</v>
      </c>
      <c r="B1566" s="1">
        <v>44895</v>
      </c>
      <c r="C1566" t="str">
        <f t="shared" si="48"/>
        <v>Wednesday</v>
      </c>
      <c r="D1566" s="2">
        <v>7.4999999999999997E-2</v>
      </c>
      <c r="E1566" t="str">
        <f t="shared" si="49"/>
        <v>morning to noon</v>
      </c>
      <c r="F1566" s="7">
        <v>46</v>
      </c>
      <c r="G1566" s="7">
        <f>VLOOKUP(Table2[[#This Row],[product_id]],Table3[#All],2,FALSE)</f>
        <v>27</v>
      </c>
      <c r="H1566" s="7" t="b">
        <f>IF(Table2[[#This Row],[cost]]&gt;Table2[[#This Row],[revenue]],TRUE,FALSE)</f>
        <v>0</v>
      </c>
      <c r="I1566" t="str">
        <f>VLOOKUP(Table2[[#This Row],[product_id]],Table3[#All],3,FALSE)</f>
        <v>Three Dots</v>
      </c>
      <c r="J1566" t="str">
        <f>VLOOKUP(Table2[[#This Row],[product_id]],Table3[#All],5,FALSE)</f>
        <v>Los Angeles CA</v>
      </c>
    </row>
    <row r="1567" spans="1:10" x14ac:dyDescent="0.2">
      <c r="A1567" t="s">
        <v>409</v>
      </c>
      <c r="B1567" s="1">
        <v>44981</v>
      </c>
      <c r="C1567" t="str">
        <f t="shared" si="48"/>
        <v>Friday</v>
      </c>
      <c r="D1567" s="2">
        <v>0.3444444444444445</v>
      </c>
      <c r="E1567" t="str">
        <f t="shared" si="49"/>
        <v>midnight to dawn</v>
      </c>
      <c r="F1567" s="7">
        <v>46</v>
      </c>
      <c r="G1567" s="7">
        <f>VLOOKUP(Table2[[#This Row],[product_id]],Table3[#All],2,FALSE)</f>
        <v>27</v>
      </c>
      <c r="H1567" s="7" t="b">
        <f>IF(Table2[[#This Row],[cost]]&gt;Table2[[#This Row],[revenue]],TRUE,FALSE)</f>
        <v>0</v>
      </c>
      <c r="I1567" t="str">
        <f>VLOOKUP(Table2[[#This Row],[product_id]],Table3[#All],3,FALSE)</f>
        <v>Three Dots</v>
      </c>
      <c r="J1567" t="str">
        <f>VLOOKUP(Table2[[#This Row],[product_id]],Table3[#All],5,FALSE)</f>
        <v>Los Angeles CA</v>
      </c>
    </row>
    <row r="1568" spans="1:10" x14ac:dyDescent="0.2">
      <c r="A1568" t="s">
        <v>409</v>
      </c>
      <c r="B1568" s="1">
        <v>44330</v>
      </c>
      <c r="C1568" t="str">
        <f t="shared" si="48"/>
        <v>Friday</v>
      </c>
      <c r="D1568" s="2">
        <v>0.22569444444444445</v>
      </c>
      <c r="E1568" t="str">
        <f t="shared" si="49"/>
        <v>afternoon to evening</v>
      </c>
      <c r="F1568" s="7">
        <v>46</v>
      </c>
      <c r="G1568" s="7">
        <f>VLOOKUP(Table2[[#This Row],[product_id]],Table3[#All],2,FALSE)</f>
        <v>27</v>
      </c>
      <c r="H1568" s="7" t="b">
        <f>IF(Table2[[#This Row],[cost]]&gt;Table2[[#This Row],[revenue]],TRUE,FALSE)</f>
        <v>0</v>
      </c>
      <c r="I1568" t="str">
        <f>VLOOKUP(Table2[[#This Row],[product_id]],Table3[#All],3,FALSE)</f>
        <v>Three Dots</v>
      </c>
      <c r="J1568" t="str">
        <f>VLOOKUP(Table2[[#This Row],[product_id]],Table3[#All],5,FALSE)</f>
        <v>Los Angeles CA</v>
      </c>
    </row>
    <row r="1569" spans="1:10" x14ac:dyDescent="0.2">
      <c r="A1569" t="s">
        <v>409</v>
      </c>
      <c r="B1569" s="1">
        <v>45057</v>
      </c>
      <c r="C1569" t="str">
        <f t="shared" si="48"/>
        <v>Thursday</v>
      </c>
      <c r="D1569" s="2">
        <v>0.63055555555555554</v>
      </c>
      <c r="E1569" t="str">
        <f t="shared" si="49"/>
        <v>night to midnight</v>
      </c>
      <c r="F1569" s="7">
        <v>46</v>
      </c>
      <c r="G1569" s="7">
        <f>VLOOKUP(Table2[[#This Row],[product_id]],Table3[#All],2,FALSE)</f>
        <v>27</v>
      </c>
      <c r="H1569" s="7" t="b">
        <f>IF(Table2[[#This Row],[cost]]&gt;Table2[[#This Row],[revenue]],TRUE,FALSE)</f>
        <v>0</v>
      </c>
      <c r="I1569" t="str">
        <f>VLOOKUP(Table2[[#This Row],[product_id]],Table3[#All],3,FALSE)</f>
        <v>Three Dots</v>
      </c>
      <c r="J1569" t="str">
        <f>VLOOKUP(Table2[[#This Row],[product_id]],Table3[#All],5,FALSE)</f>
        <v>Los Angeles CA</v>
      </c>
    </row>
    <row r="1570" spans="1:10" x14ac:dyDescent="0.2">
      <c r="A1570" t="s">
        <v>409</v>
      </c>
      <c r="B1570" s="1">
        <v>44948</v>
      </c>
      <c r="C1570" t="str">
        <f t="shared" si="48"/>
        <v>Sunday</v>
      </c>
      <c r="D1570" s="2">
        <v>0.89444444444444438</v>
      </c>
      <c r="E1570" t="str">
        <f t="shared" si="49"/>
        <v>night to midnight</v>
      </c>
      <c r="F1570" s="7">
        <v>46</v>
      </c>
      <c r="G1570" s="7">
        <f>VLOOKUP(Table2[[#This Row],[product_id]],Table3[#All],2,FALSE)</f>
        <v>27</v>
      </c>
      <c r="H1570" s="7" t="b">
        <f>IF(Table2[[#This Row],[cost]]&gt;Table2[[#This Row],[revenue]],TRUE,FALSE)</f>
        <v>0</v>
      </c>
      <c r="I1570" t="str">
        <f>VLOOKUP(Table2[[#This Row],[product_id]],Table3[#All],3,FALSE)</f>
        <v>Three Dots</v>
      </c>
      <c r="J1570" t="str">
        <f>VLOOKUP(Table2[[#This Row],[product_id]],Table3[#All],5,FALSE)</f>
        <v>Los Angeles CA</v>
      </c>
    </row>
    <row r="1571" spans="1:10" x14ac:dyDescent="0.2">
      <c r="A1571" t="s">
        <v>409</v>
      </c>
      <c r="B1571" s="1">
        <v>44827</v>
      </c>
      <c r="C1571" t="str">
        <f t="shared" si="48"/>
        <v>Friday</v>
      </c>
      <c r="D1571" s="2">
        <v>0.9472222222222223</v>
      </c>
      <c r="E1571" t="str">
        <f t="shared" si="49"/>
        <v>night to midnight</v>
      </c>
      <c r="F1571" s="7">
        <v>46</v>
      </c>
      <c r="G1571" s="7">
        <f>VLOOKUP(Table2[[#This Row],[product_id]],Table3[#All],2,FALSE)</f>
        <v>27</v>
      </c>
      <c r="H1571" s="7" t="b">
        <f>IF(Table2[[#This Row],[cost]]&gt;Table2[[#This Row],[revenue]],TRUE,FALSE)</f>
        <v>0</v>
      </c>
      <c r="I1571" t="str">
        <f>VLOOKUP(Table2[[#This Row],[product_id]],Table3[#All],3,FALSE)</f>
        <v>Three Dots</v>
      </c>
      <c r="J1571" t="str">
        <f>VLOOKUP(Table2[[#This Row],[product_id]],Table3[#All],5,FALSE)</f>
        <v>Los Angeles CA</v>
      </c>
    </row>
    <row r="1572" spans="1:10" x14ac:dyDescent="0.2">
      <c r="A1572" t="s">
        <v>410</v>
      </c>
      <c r="B1572" s="1">
        <v>44756</v>
      </c>
      <c r="C1572" t="str">
        <f t="shared" si="48"/>
        <v>Thursday</v>
      </c>
      <c r="D1572" s="2">
        <v>0.92986111111111114</v>
      </c>
      <c r="E1572" t="str">
        <f t="shared" si="49"/>
        <v>morning to noon</v>
      </c>
      <c r="F1572" s="7">
        <v>72</v>
      </c>
      <c r="G1572" s="7">
        <f>VLOOKUP(Table2[[#This Row],[product_id]],Table3[#All],2,FALSE)</f>
        <v>41</v>
      </c>
      <c r="H1572" s="7" t="b">
        <f>IF(Table2[[#This Row],[cost]]&gt;Table2[[#This Row],[revenue]],TRUE,FALSE)</f>
        <v>0</v>
      </c>
      <c r="I1572" t="str">
        <f>VLOOKUP(Table2[[#This Row],[product_id]],Table3[#All],3,FALSE)</f>
        <v>Foxcroft</v>
      </c>
      <c r="J1572" t="str">
        <f>VLOOKUP(Table2[[#This Row],[product_id]],Table3[#All],5,FALSE)</f>
        <v>Charleston SC</v>
      </c>
    </row>
    <row r="1573" spans="1:10" x14ac:dyDescent="0.2">
      <c r="A1573" t="s">
        <v>410</v>
      </c>
      <c r="B1573" s="1">
        <v>45022</v>
      </c>
      <c r="C1573" t="str">
        <f t="shared" si="48"/>
        <v>Thursday</v>
      </c>
      <c r="D1573" s="2">
        <v>0.52430555555555558</v>
      </c>
      <c r="E1573" t="str">
        <f t="shared" si="49"/>
        <v>afternoon to evening</v>
      </c>
      <c r="F1573" s="7">
        <v>72</v>
      </c>
      <c r="G1573" s="7">
        <f>VLOOKUP(Table2[[#This Row],[product_id]],Table3[#All],2,FALSE)</f>
        <v>41</v>
      </c>
      <c r="H1573" s="7" t="b">
        <f>IF(Table2[[#This Row],[cost]]&gt;Table2[[#This Row],[revenue]],TRUE,FALSE)</f>
        <v>0</v>
      </c>
      <c r="I1573" t="str">
        <f>VLOOKUP(Table2[[#This Row],[product_id]],Table3[#All],3,FALSE)</f>
        <v>Foxcroft</v>
      </c>
      <c r="J1573" t="str">
        <f>VLOOKUP(Table2[[#This Row],[product_id]],Table3[#All],5,FALSE)</f>
        <v>Charleston SC</v>
      </c>
    </row>
    <row r="1574" spans="1:10" x14ac:dyDescent="0.2">
      <c r="A1574" t="s">
        <v>410</v>
      </c>
      <c r="B1574" s="1">
        <v>45091</v>
      </c>
      <c r="C1574" t="str">
        <f t="shared" si="48"/>
        <v>Wednesday</v>
      </c>
      <c r="D1574" s="2">
        <v>0.65208333333333335</v>
      </c>
      <c r="E1574" t="str">
        <f t="shared" si="49"/>
        <v>midnight to dawn</v>
      </c>
      <c r="F1574" s="7">
        <v>72</v>
      </c>
      <c r="G1574" s="7">
        <f>VLOOKUP(Table2[[#This Row],[product_id]],Table3[#All],2,FALSE)</f>
        <v>41</v>
      </c>
      <c r="H1574" s="7" t="b">
        <f>IF(Table2[[#This Row],[cost]]&gt;Table2[[#This Row],[revenue]],TRUE,FALSE)</f>
        <v>0</v>
      </c>
      <c r="I1574" t="str">
        <f>VLOOKUP(Table2[[#This Row],[product_id]],Table3[#All],3,FALSE)</f>
        <v>Foxcroft</v>
      </c>
      <c r="J1574" t="str">
        <f>VLOOKUP(Table2[[#This Row],[product_id]],Table3[#All],5,FALSE)</f>
        <v>Charleston SC</v>
      </c>
    </row>
    <row r="1575" spans="1:10" x14ac:dyDescent="0.2">
      <c r="A1575" t="s">
        <v>410</v>
      </c>
      <c r="B1575" s="1">
        <v>45025</v>
      </c>
      <c r="C1575" t="str">
        <f t="shared" si="48"/>
        <v>Sunday</v>
      </c>
      <c r="D1575" s="2">
        <v>7.7777777777777779E-2</v>
      </c>
      <c r="E1575" t="str">
        <f t="shared" si="49"/>
        <v>midnight to dawn</v>
      </c>
      <c r="F1575" s="7">
        <v>72</v>
      </c>
      <c r="G1575" s="7">
        <f>VLOOKUP(Table2[[#This Row],[product_id]],Table3[#All],2,FALSE)</f>
        <v>41</v>
      </c>
      <c r="H1575" s="7" t="b">
        <f>IF(Table2[[#This Row],[cost]]&gt;Table2[[#This Row],[revenue]],TRUE,FALSE)</f>
        <v>0</v>
      </c>
      <c r="I1575" t="str">
        <f>VLOOKUP(Table2[[#This Row],[product_id]],Table3[#All],3,FALSE)</f>
        <v>Foxcroft</v>
      </c>
      <c r="J1575" t="str">
        <f>VLOOKUP(Table2[[#This Row],[product_id]],Table3[#All],5,FALSE)</f>
        <v>Charleston SC</v>
      </c>
    </row>
    <row r="1576" spans="1:10" x14ac:dyDescent="0.2">
      <c r="A1576" t="s">
        <v>410</v>
      </c>
      <c r="B1576" s="1">
        <v>45107</v>
      </c>
      <c r="C1576" t="str">
        <f t="shared" si="48"/>
        <v>Friday</v>
      </c>
      <c r="D1576" s="2">
        <v>6.3194444444444442E-2</v>
      </c>
      <c r="E1576" t="str">
        <f t="shared" si="49"/>
        <v>morning to noon</v>
      </c>
      <c r="F1576" s="7">
        <v>72</v>
      </c>
      <c r="G1576" s="7">
        <f>VLOOKUP(Table2[[#This Row],[product_id]],Table3[#All],2,FALSE)</f>
        <v>41</v>
      </c>
      <c r="H1576" s="7" t="b">
        <f>IF(Table2[[#This Row],[cost]]&gt;Table2[[#This Row],[revenue]],TRUE,FALSE)</f>
        <v>0</v>
      </c>
      <c r="I1576" t="str">
        <f>VLOOKUP(Table2[[#This Row],[product_id]],Table3[#All],3,FALSE)</f>
        <v>Foxcroft</v>
      </c>
      <c r="J1576" t="str">
        <f>VLOOKUP(Table2[[#This Row],[product_id]],Table3[#All],5,FALSE)</f>
        <v>Charleston SC</v>
      </c>
    </row>
    <row r="1577" spans="1:10" x14ac:dyDescent="0.2">
      <c r="A1577" t="s">
        <v>411</v>
      </c>
      <c r="B1577" s="1">
        <v>45098</v>
      </c>
      <c r="C1577" t="str">
        <f t="shared" si="48"/>
        <v>Wednesday</v>
      </c>
      <c r="D1577" s="2">
        <v>0.40972222222222227</v>
      </c>
      <c r="E1577" t="str">
        <f t="shared" si="49"/>
        <v>afternoon to evening</v>
      </c>
      <c r="F1577" s="7">
        <v>18</v>
      </c>
      <c r="G1577" s="7">
        <f>VLOOKUP(Table2[[#This Row],[product_id]],Table3[#All],2,FALSE)</f>
        <v>10</v>
      </c>
      <c r="H1577" s="7" t="b">
        <f>IF(Table2[[#This Row],[cost]]&gt;Table2[[#This Row],[revenue]],TRUE,FALSE)</f>
        <v>0</v>
      </c>
      <c r="I1577" t="str">
        <f>VLOOKUP(Table2[[#This Row],[product_id]],Table3[#All],3,FALSE)</f>
        <v>ASICS</v>
      </c>
      <c r="J1577" t="str">
        <f>VLOOKUP(Table2[[#This Row],[product_id]],Table3[#All],5,FALSE)</f>
        <v>Memphis TN</v>
      </c>
    </row>
    <row r="1578" spans="1:10" x14ac:dyDescent="0.2">
      <c r="A1578" t="s">
        <v>411</v>
      </c>
      <c r="B1578" s="1">
        <v>44873</v>
      </c>
      <c r="C1578" t="str">
        <f t="shared" si="48"/>
        <v>Tuesday</v>
      </c>
      <c r="D1578" s="2">
        <v>0.6875</v>
      </c>
      <c r="E1578" t="str">
        <f t="shared" si="49"/>
        <v>midnight to dawn</v>
      </c>
      <c r="F1578" s="7">
        <v>18</v>
      </c>
      <c r="G1578" s="7">
        <f>VLOOKUP(Table2[[#This Row],[product_id]],Table3[#All],2,FALSE)</f>
        <v>10</v>
      </c>
      <c r="H1578" s="7" t="b">
        <f>IF(Table2[[#This Row],[cost]]&gt;Table2[[#This Row],[revenue]],TRUE,FALSE)</f>
        <v>0</v>
      </c>
      <c r="I1578" t="str">
        <f>VLOOKUP(Table2[[#This Row],[product_id]],Table3[#All],3,FALSE)</f>
        <v>ASICS</v>
      </c>
      <c r="J1578" t="str">
        <f>VLOOKUP(Table2[[#This Row],[product_id]],Table3[#All],5,FALSE)</f>
        <v>Memphis TN</v>
      </c>
    </row>
    <row r="1579" spans="1:10" x14ac:dyDescent="0.2">
      <c r="A1579" t="s">
        <v>411</v>
      </c>
      <c r="B1579" s="1">
        <v>44603</v>
      </c>
      <c r="C1579" t="str">
        <f t="shared" si="48"/>
        <v>Friday</v>
      </c>
      <c r="D1579" s="2">
        <v>0.11666666666666665</v>
      </c>
      <c r="E1579" t="str">
        <f t="shared" si="49"/>
        <v>morning to noon</v>
      </c>
      <c r="F1579" s="7">
        <v>18</v>
      </c>
      <c r="G1579" s="7">
        <f>VLOOKUP(Table2[[#This Row],[product_id]],Table3[#All],2,FALSE)</f>
        <v>10</v>
      </c>
      <c r="H1579" s="7" t="b">
        <f>IF(Table2[[#This Row],[cost]]&gt;Table2[[#This Row],[revenue]],TRUE,FALSE)</f>
        <v>0</v>
      </c>
      <c r="I1579" t="str">
        <f>VLOOKUP(Table2[[#This Row],[product_id]],Table3[#All],3,FALSE)</f>
        <v>ASICS</v>
      </c>
      <c r="J1579" t="str">
        <f>VLOOKUP(Table2[[#This Row],[product_id]],Table3[#All],5,FALSE)</f>
        <v>Memphis TN</v>
      </c>
    </row>
    <row r="1580" spans="1:10" x14ac:dyDescent="0.2">
      <c r="A1580" t="s">
        <v>412</v>
      </c>
      <c r="B1580" s="1">
        <v>45020</v>
      </c>
      <c r="C1580" t="str">
        <f t="shared" si="48"/>
        <v>Tuesday</v>
      </c>
      <c r="D1580" s="2">
        <v>0.29791666666666666</v>
      </c>
      <c r="E1580" t="str">
        <f t="shared" si="49"/>
        <v>afternoon to evening</v>
      </c>
      <c r="F1580" s="7">
        <v>24</v>
      </c>
      <c r="G1580" s="7">
        <f>VLOOKUP(Table2[[#This Row],[product_id]],Table3[#All],2,FALSE)</f>
        <v>14</v>
      </c>
      <c r="H1580" s="7" t="b">
        <f>IF(Table2[[#This Row],[cost]]&gt;Table2[[#This Row],[revenue]],TRUE,FALSE)</f>
        <v>0</v>
      </c>
      <c r="I1580" t="str">
        <f>VLOOKUP(Table2[[#This Row],[product_id]],Table3[#All],3,FALSE)</f>
        <v>Harriton</v>
      </c>
      <c r="J1580" t="str">
        <f>VLOOKUP(Table2[[#This Row],[product_id]],Table3[#All],5,FALSE)</f>
        <v>Memphis TN</v>
      </c>
    </row>
    <row r="1581" spans="1:10" x14ac:dyDescent="0.2">
      <c r="A1581" t="s">
        <v>412</v>
      </c>
      <c r="B1581" s="1">
        <v>44972</v>
      </c>
      <c r="C1581" t="str">
        <f t="shared" si="48"/>
        <v>Wednesday</v>
      </c>
      <c r="D1581" s="2">
        <v>0.62013888888888891</v>
      </c>
      <c r="E1581" t="str">
        <f t="shared" si="49"/>
        <v>afternoon to evening</v>
      </c>
      <c r="F1581" s="7">
        <v>24</v>
      </c>
      <c r="G1581" s="7">
        <f>VLOOKUP(Table2[[#This Row],[product_id]],Table3[#All],2,FALSE)</f>
        <v>14</v>
      </c>
      <c r="H1581" s="7" t="b">
        <f>IF(Table2[[#This Row],[cost]]&gt;Table2[[#This Row],[revenue]],TRUE,FALSE)</f>
        <v>0</v>
      </c>
      <c r="I1581" t="str">
        <f>VLOOKUP(Table2[[#This Row],[product_id]],Table3[#All],3,FALSE)</f>
        <v>Harriton</v>
      </c>
      <c r="J1581" t="str">
        <f>VLOOKUP(Table2[[#This Row],[product_id]],Table3[#All],5,FALSE)</f>
        <v>Memphis TN</v>
      </c>
    </row>
    <row r="1582" spans="1:10" x14ac:dyDescent="0.2">
      <c r="A1582" t="s">
        <v>412</v>
      </c>
      <c r="B1582" s="1">
        <v>44554</v>
      </c>
      <c r="C1582" t="str">
        <f t="shared" si="48"/>
        <v>Friday</v>
      </c>
      <c r="D1582" s="2">
        <v>0.58750000000000002</v>
      </c>
      <c r="E1582" t="str">
        <f t="shared" si="49"/>
        <v>midnight to dawn</v>
      </c>
      <c r="F1582" s="7">
        <v>24</v>
      </c>
      <c r="G1582" s="7">
        <f>VLOOKUP(Table2[[#This Row],[product_id]],Table3[#All],2,FALSE)</f>
        <v>14</v>
      </c>
      <c r="H1582" s="7" t="b">
        <f>IF(Table2[[#This Row],[cost]]&gt;Table2[[#This Row],[revenue]],TRUE,FALSE)</f>
        <v>0</v>
      </c>
      <c r="I1582" t="str">
        <f>VLOOKUP(Table2[[#This Row],[product_id]],Table3[#All],3,FALSE)</f>
        <v>Harriton</v>
      </c>
      <c r="J1582" t="str">
        <f>VLOOKUP(Table2[[#This Row],[product_id]],Table3[#All],5,FALSE)</f>
        <v>Memphis TN</v>
      </c>
    </row>
    <row r="1583" spans="1:10" x14ac:dyDescent="0.2">
      <c r="A1583" t="s">
        <v>412</v>
      </c>
      <c r="B1583" s="1">
        <v>44513</v>
      </c>
      <c r="C1583" t="str">
        <f t="shared" si="48"/>
        <v>Saturday</v>
      </c>
      <c r="D1583" s="2">
        <v>0.15416666666666667</v>
      </c>
      <c r="E1583" t="str">
        <f t="shared" si="49"/>
        <v>morning to noon</v>
      </c>
      <c r="F1583" s="7">
        <v>24</v>
      </c>
      <c r="G1583" s="7">
        <f>VLOOKUP(Table2[[#This Row],[product_id]],Table3[#All],2,FALSE)</f>
        <v>14</v>
      </c>
      <c r="H1583" s="7" t="b">
        <f>IF(Table2[[#This Row],[cost]]&gt;Table2[[#This Row],[revenue]],TRUE,FALSE)</f>
        <v>0</v>
      </c>
      <c r="I1583" t="str">
        <f>VLOOKUP(Table2[[#This Row],[product_id]],Table3[#All],3,FALSE)</f>
        <v>Harriton</v>
      </c>
      <c r="J1583" t="str">
        <f>VLOOKUP(Table2[[#This Row],[product_id]],Table3[#All],5,FALSE)</f>
        <v>Memphis TN</v>
      </c>
    </row>
    <row r="1584" spans="1:10" x14ac:dyDescent="0.2">
      <c r="A1584" t="s">
        <v>412</v>
      </c>
      <c r="B1584" s="1">
        <v>44731</v>
      </c>
      <c r="C1584" t="str">
        <f t="shared" si="48"/>
        <v>Sunday</v>
      </c>
      <c r="D1584" s="2">
        <v>0.3034722222222222</v>
      </c>
      <c r="E1584" t="str">
        <f t="shared" si="49"/>
        <v>afternoon to evening</v>
      </c>
      <c r="F1584" s="7">
        <v>24</v>
      </c>
      <c r="G1584" s="7">
        <f>VLOOKUP(Table2[[#This Row],[product_id]],Table3[#All],2,FALSE)</f>
        <v>14</v>
      </c>
      <c r="H1584" s="7" t="b">
        <f>IF(Table2[[#This Row],[cost]]&gt;Table2[[#This Row],[revenue]],TRUE,FALSE)</f>
        <v>0</v>
      </c>
      <c r="I1584" t="str">
        <f>VLOOKUP(Table2[[#This Row],[product_id]],Table3[#All],3,FALSE)</f>
        <v>Harriton</v>
      </c>
      <c r="J1584" t="str">
        <f>VLOOKUP(Table2[[#This Row],[product_id]],Table3[#All],5,FALSE)</f>
        <v>Memphis TN</v>
      </c>
    </row>
    <row r="1585" spans="1:10" x14ac:dyDescent="0.2">
      <c r="A1585" t="s">
        <v>412</v>
      </c>
      <c r="B1585" s="1">
        <v>45031</v>
      </c>
      <c r="C1585" t="str">
        <f t="shared" si="48"/>
        <v>Saturday</v>
      </c>
      <c r="D1585" s="2">
        <v>0.71180555555555547</v>
      </c>
      <c r="E1585" t="str">
        <f t="shared" si="49"/>
        <v>morning to noon</v>
      </c>
      <c r="F1585" s="7">
        <v>24</v>
      </c>
      <c r="G1585" s="7">
        <f>VLOOKUP(Table2[[#This Row],[product_id]],Table3[#All],2,FALSE)</f>
        <v>14</v>
      </c>
      <c r="H1585" s="7" t="b">
        <f>IF(Table2[[#This Row],[cost]]&gt;Table2[[#This Row],[revenue]],TRUE,FALSE)</f>
        <v>0</v>
      </c>
      <c r="I1585" t="str">
        <f>VLOOKUP(Table2[[#This Row],[product_id]],Table3[#All],3,FALSE)</f>
        <v>Harriton</v>
      </c>
      <c r="J1585" t="str">
        <f>VLOOKUP(Table2[[#This Row],[product_id]],Table3[#All],5,FALSE)</f>
        <v>Memphis TN</v>
      </c>
    </row>
    <row r="1586" spans="1:10" x14ac:dyDescent="0.2">
      <c r="A1586" t="s">
        <v>412</v>
      </c>
      <c r="B1586" s="1">
        <v>44042</v>
      </c>
      <c r="C1586" t="str">
        <f t="shared" si="48"/>
        <v>Thursday</v>
      </c>
      <c r="D1586" s="2">
        <v>0.29930555555555555</v>
      </c>
      <c r="E1586" t="str">
        <f t="shared" si="49"/>
        <v>afternoon to evening</v>
      </c>
      <c r="F1586" s="7">
        <v>24</v>
      </c>
      <c r="G1586" s="7">
        <f>VLOOKUP(Table2[[#This Row],[product_id]],Table3[#All],2,FALSE)</f>
        <v>14</v>
      </c>
      <c r="H1586" s="7" t="b">
        <f>IF(Table2[[#This Row],[cost]]&gt;Table2[[#This Row],[revenue]],TRUE,FALSE)</f>
        <v>0</v>
      </c>
      <c r="I1586" t="str">
        <f>VLOOKUP(Table2[[#This Row],[product_id]],Table3[#All],3,FALSE)</f>
        <v>Harriton</v>
      </c>
      <c r="J1586" t="str">
        <f>VLOOKUP(Table2[[#This Row],[product_id]],Table3[#All],5,FALSE)</f>
        <v>Memphis TN</v>
      </c>
    </row>
    <row r="1587" spans="1:10" x14ac:dyDescent="0.2">
      <c r="A1587" t="s">
        <v>412</v>
      </c>
      <c r="B1587" s="1">
        <v>44289</v>
      </c>
      <c r="C1587" t="str">
        <f t="shared" si="48"/>
        <v>Saturday</v>
      </c>
      <c r="D1587" s="2">
        <v>0.59722222222222221</v>
      </c>
      <c r="E1587" t="str">
        <f t="shared" si="49"/>
        <v>morning to noon</v>
      </c>
      <c r="F1587" s="7">
        <v>24</v>
      </c>
      <c r="G1587" s="7">
        <f>VLOOKUP(Table2[[#This Row],[product_id]],Table3[#All],2,FALSE)</f>
        <v>14</v>
      </c>
      <c r="H1587" s="7" t="b">
        <f>IF(Table2[[#This Row],[cost]]&gt;Table2[[#This Row],[revenue]],TRUE,FALSE)</f>
        <v>0</v>
      </c>
      <c r="I1587" t="str">
        <f>VLOOKUP(Table2[[#This Row],[product_id]],Table3[#All],3,FALSE)</f>
        <v>Harriton</v>
      </c>
      <c r="J1587" t="str">
        <f>VLOOKUP(Table2[[#This Row],[product_id]],Table3[#All],5,FALSE)</f>
        <v>Memphis TN</v>
      </c>
    </row>
    <row r="1588" spans="1:10" x14ac:dyDescent="0.2">
      <c r="A1588" t="s">
        <v>413</v>
      </c>
      <c r="B1588" s="1">
        <v>45042</v>
      </c>
      <c r="C1588" t="str">
        <f t="shared" si="48"/>
        <v>Wednesday</v>
      </c>
      <c r="D1588" s="2">
        <v>0.51111111111111118</v>
      </c>
      <c r="E1588" t="str">
        <f t="shared" si="49"/>
        <v>morning to noon</v>
      </c>
      <c r="F1588" s="7">
        <v>11</v>
      </c>
      <c r="G1588" s="7">
        <f>VLOOKUP(Table2[[#This Row],[product_id]],Table3[#All],2,FALSE)</f>
        <v>58</v>
      </c>
      <c r="H1588" s="7" t="b">
        <f>IF(Table2[[#This Row],[cost]]&gt;Table2[[#This Row],[revenue]],TRUE,FALSE)</f>
        <v>1</v>
      </c>
      <c r="I1588" t="str">
        <f>VLOOKUP(Table2[[#This Row],[product_id]],Table3[#All],3,FALSE)</f>
        <v>Allegra K</v>
      </c>
      <c r="J1588" t="str">
        <f>VLOOKUP(Table2[[#This Row],[product_id]],Table3[#All],5,FALSE)</f>
        <v>Charleston SC</v>
      </c>
    </row>
    <row r="1589" spans="1:10" x14ac:dyDescent="0.2">
      <c r="A1589" t="s">
        <v>413</v>
      </c>
      <c r="B1589" s="1">
        <v>45045</v>
      </c>
      <c r="C1589" t="str">
        <f t="shared" si="48"/>
        <v>Saturday</v>
      </c>
      <c r="D1589" s="2">
        <v>0.31388888888888888</v>
      </c>
      <c r="E1589" t="str">
        <f t="shared" si="49"/>
        <v>afternoon to evening</v>
      </c>
      <c r="F1589" s="7">
        <v>11</v>
      </c>
      <c r="G1589" s="7">
        <f>VLOOKUP(Table2[[#This Row],[product_id]],Table3[#All],2,FALSE)</f>
        <v>58</v>
      </c>
      <c r="H1589" s="7" t="b">
        <f>IF(Table2[[#This Row],[cost]]&gt;Table2[[#This Row],[revenue]],TRUE,FALSE)</f>
        <v>1</v>
      </c>
      <c r="I1589" t="str">
        <f>VLOOKUP(Table2[[#This Row],[product_id]],Table3[#All],3,FALSE)</f>
        <v>Allegra K</v>
      </c>
      <c r="J1589" t="str">
        <f>VLOOKUP(Table2[[#This Row],[product_id]],Table3[#All],5,FALSE)</f>
        <v>Charleston SC</v>
      </c>
    </row>
    <row r="1590" spans="1:10" x14ac:dyDescent="0.2">
      <c r="A1590" t="s">
        <v>413</v>
      </c>
      <c r="B1590" s="1">
        <v>44654</v>
      </c>
      <c r="C1590" t="str">
        <f t="shared" si="48"/>
        <v>Sunday</v>
      </c>
      <c r="D1590" s="2">
        <v>0.64166666666666672</v>
      </c>
      <c r="E1590" t="str">
        <f t="shared" si="49"/>
        <v>afternoon to evening</v>
      </c>
      <c r="F1590" s="7">
        <v>11</v>
      </c>
      <c r="G1590" s="7">
        <f>VLOOKUP(Table2[[#This Row],[product_id]],Table3[#All],2,FALSE)</f>
        <v>58</v>
      </c>
      <c r="H1590" s="7" t="b">
        <f>IF(Table2[[#This Row],[cost]]&gt;Table2[[#This Row],[revenue]],TRUE,FALSE)</f>
        <v>1</v>
      </c>
      <c r="I1590" t="str">
        <f>VLOOKUP(Table2[[#This Row],[product_id]],Table3[#All],3,FALSE)</f>
        <v>Allegra K</v>
      </c>
      <c r="J1590" t="str">
        <f>VLOOKUP(Table2[[#This Row],[product_id]],Table3[#All],5,FALSE)</f>
        <v>Charleston SC</v>
      </c>
    </row>
    <row r="1591" spans="1:10" x14ac:dyDescent="0.2">
      <c r="A1591" t="s">
        <v>413</v>
      </c>
      <c r="B1591" s="1">
        <v>44823</v>
      </c>
      <c r="C1591" t="str">
        <f t="shared" si="48"/>
        <v>Monday</v>
      </c>
      <c r="D1591" s="2">
        <v>0.55694444444444446</v>
      </c>
      <c r="E1591" t="str">
        <f t="shared" si="49"/>
        <v>night to midnight</v>
      </c>
      <c r="F1591" s="7">
        <v>11</v>
      </c>
      <c r="G1591" s="7">
        <f>VLOOKUP(Table2[[#This Row],[product_id]],Table3[#All],2,FALSE)</f>
        <v>58</v>
      </c>
      <c r="H1591" s="7" t="b">
        <f>IF(Table2[[#This Row],[cost]]&gt;Table2[[#This Row],[revenue]],TRUE,FALSE)</f>
        <v>1</v>
      </c>
      <c r="I1591" t="str">
        <f>VLOOKUP(Table2[[#This Row],[product_id]],Table3[#All],3,FALSE)</f>
        <v>Allegra K</v>
      </c>
      <c r="J1591" t="str">
        <f>VLOOKUP(Table2[[#This Row],[product_id]],Table3[#All],5,FALSE)</f>
        <v>Charleston SC</v>
      </c>
    </row>
    <row r="1592" spans="1:10" x14ac:dyDescent="0.2">
      <c r="A1592" t="s">
        <v>413</v>
      </c>
      <c r="B1592" s="1">
        <v>44973</v>
      </c>
      <c r="C1592" t="str">
        <f t="shared" si="48"/>
        <v>Thursday</v>
      </c>
      <c r="D1592" s="2">
        <v>0.85</v>
      </c>
      <c r="E1592" t="str">
        <f t="shared" si="49"/>
        <v>night to midnight</v>
      </c>
      <c r="F1592" s="7">
        <v>11</v>
      </c>
      <c r="G1592" s="7">
        <f>VLOOKUP(Table2[[#This Row],[product_id]],Table3[#All],2,FALSE)</f>
        <v>58</v>
      </c>
      <c r="H1592" s="7" t="b">
        <f>IF(Table2[[#This Row],[cost]]&gt;Table2[[#This Row],[revenue]],TRUE,FALSE)</f>
        <v>1</v>
      </c>
      <c r="I1592" t="str">
        <f>VLOOKUP(Table2[[#This Row],[product_id]],Table3[#All],3,FALSE)</f>
        <v>Allegra K</v>
      </c>
      <c r="J1592" t="str">
        <f>VLOOKUP(Table2[[#This Row],[product_id]],Table3[#All],5,FALSE)</f>
        <v>Charleston SC</v>
      </c>
    </row>
    <row r="1593" spans="1:10" x14ac:dyDescent="0.2">
      <c r="A1593" t="s">
        <v>413</v>
      </c>
      <c r="B1593" s="1">
        <v>45050</v>
      </c>
      <c r="C1593" t="str">
        <f t="shared" si="48"/>
        <v>Thursday</v>
      </c>
      <c r="D1593" s="2">
        <v>0.97222222222222221</v>
      </c>
      <c r="E1593" t="str">
        <f t="shared" si="49"/>
        <v>afternoon to evening</v>
      </c>
      <c r="F1593" s="7">
        <v>11</v>
      </c>
      <c r="G1593" s="7">
        <f>VLOOKUP(Table2[[#This Row],[product_id]],Table3[#All],2,FALSE)</f>
        <v>58</v>
      </c>
      <c r="H1593" s="7" t="b">
        <f>IF(Table2[[#This Row],[cost]]&gt;Table2[[#This Row],[revenue]],TRUE,FALSE)</f>
        <v>1</v>
      </c>
      <c r="I1593" t="str">
        <f>VLOOKUP(Table2[[#This Row],[product_id]],Table3[#All],3,FALSE)</f>
        <v>Allegra K</v>
      </c>
      <c r="J1593" t="str">
        <f>VLOOKUP(Table2[[#This Row],[product_id]],Table3[#All],5,FALSE)</f>
        <v>Charleston SC</v>
      </c>
    </row>
    <row r="1594" spans="1:10" x14ac:dyDescent="0.2">
      <c r="A1594" t="s">
        <v>413</v>
      </c>
      <c r="B1594" s="1">
        <v>44329</v>
      </c>
      <c r="C1594" t="str">
        <f t="shared" si="48"/>
        <v>Thursday</v>
      </c>
      <c r="D1594" s="2">
        <v>0.56944444444444442</v>
      </c>
      <c r="E1594" t="str">
        <f t="shared" si="49"/>
        <v>midnight to dawn</v>
      </c>
      <c r="F1594" s="7">
        <v>11</v>
      </c>
      <c r="G1594" s="7">
        <f>VLOOKUP(Table2[[#This Row],[product_id]],Table3[#All],2,FALSE)</f>
        <v>58</v>
      </c>
      <c r="H1594" s="7" t="b">
        <f>IF(Table2[[#This Row],[cost]]&gt;Table2[[#This Row],[revenue]],TRUE,FALSE)</f>
        <v>1</v>
      </c>
      <c r="I1594" t="str">
        <f>VLOOKUP(Table2[[#This Row],[product_id]],Table3[#All],3,FALSE)</f>
        <v>Allegra K</v>
      </c>
      <c r="J1594" t="str">
        <f>VLOOKUP(Table2[[#This Row],[product_id]],Table3[#All],5,FALSE)</f>
        <v>Charleston SC</v>
      </c>
    </row>
    <row r="1595" spans="1:10" x14ac:dyDescent="0.2">
      <c r="A1595" t="s">
        <v>414</v>
      </c>
      <c r="B1595" s="1">
        <v>44537</v>
      </c>
      <c r="C1595" t="str">
        <f t="shared" si="48"/>
        <v>Tuesday</v>
      </c>
      <c r="D1595" s="2">
        <v>0.12291666666666667</v>
      </c>
      <c r="E1595" t="str">
        <f t="shared" si="49"/>
        <v>midnight to dawn</v>
      </c>
      <c r="F1595" s="7">
        <v>95</v>
      </c>
      <c r="G1595" s="7">
        <f>VLOOKUP(Table2[[#This Row],[product_id]],Table3[#All],2,FALSE)</f>
        <v>54</v>
      </c>
      <c r="H1595" s="7" t="b">
        <f>IF(Table2[[#This Row],[cost]]&gt;Table2[[#This Row],[revenue]],TRUE,FALSE)</f>
        <v>0</v>
      </c>
      <c r="I1595" t="str">
        <f>VLOOKUP(Table2[[#This Row],[product_id]],Table3[#All],3,FALSE)</f>
        <v>Allegra K</v>
      </c>
      <c r="J1595" t="str">
        <f>VLOOKUP(Table2[[#This Row],[product_id]],Table3[#All],5,FALSE)</f>
        <v>Charleston SC</v>
      </c>
    </row>
    <row r="1596" spans="1:10" x14ac:dyDescent="0.2">
      <c r="A1596" t="s">
        <v>414</v>
      </c>
      <c r="B1596" s="1">
        <v>44207</v>
      </c>
      <c r="C1596" t="str">
        <f t="shared" si="48"/>
        <v>Monday</v>
      </c>
      <c r="D1596" s="2">
        <v>6.3194444444444442E-2</v>
      </c>
      <c r="E1596" t="str">
        <f t="shared" si="49"/>
        <v>midnight to dawn</v>
      </c>
      <c r="F1596" s="7">
        <v>95</v>
      </c>
      <c r="G1596" s="7">
        <f>VLOOKUP(Table2[[#This Row],[product_id]],Table3[#All],2,FALSE)</f>
        <v>54</v>
      </c>
      <c r="H1596" s="7" t="b">
        <f>IF(Table2[[#This Row],[cost]]&gt;Table2[[#This Row],[revenue]],TRUE,FALSE)</f>
        <v>0</v>
      </c>
      <c r="I1596" t="str">
        <f>VLOOKUP(Table2[[#This Row],[product_id]],Table3[#All],3,FALSE)</f>
        <v>Allegra K</v>
      </c>
      <c r="J1596" t="str">
        <f>VLOOKUP(Table2[[#This Row],[product_id]],Table3[#All],5,FALSE)</f>
        <v>Charleston SC</v>
      </c>
    </row>
    <row r="1597" spans="1:10" x14ac:dyDescent="0.2">
      <c r="A1597" t="s">
        <v>414</v>
      </c>
      <c r="B1597" s="1">
        <v>45046</v>
      </c>
      <c r="C1597" t="str">
        <f t="shared" si="48"/>
        <v>Sunday</v>
      </c>
      <c r="D1597" s="2">
        <v>0.12291666666666667</v>
      </c>
      <c r="E1597" t="str">
        <f t="shared" si="49"/>
        <v>midnight to dawn</v>
      </c>
      <c r="F1597" s="7">
        <v>95</v>
      </c>
      <c r="G1597" s="7">
        <f>VLOOKUP(Table2[[#This Row],[product_id]],Table3[#All],2,FALSE)</f>
        <v>54</v>
      </c>
      <c r="H1597" s="7" t="b">
        <f>IF(Table2[[#This Row],[cost]]&gt;Table2[[#This Row],[revenue]],TRUE,FALSE)</f>
        <v>0</v>
      </c>
      <c r="I1597" t="str">
        <f>VLOOKUP(Table2[[#This Row],[product_id]],Table3[#All],3,FALSE)</f>
        <v>Allegra K</v>
      </c>
      <c r="J1597" t="str">
        <f>VLOOKUP(Table2[[#This Row],[product_id]],Table3[#All],5,FALSE)</f>
        <v>Charleston SC</v>
      </c>
    </row>
    <row r="1598" spans="1:10" x14ac:dyDescent="0.2">
      <c r="A1598" t="s">
        <v>414</v>
      </c>
      <c r="B1598" s="1">
        <v>44110</v>
      </c>
      <c r="C1598" t="str">
        <f t="shared" si="48"/>
        <v>Tuesday</v>
      </c>
      <c r="D1598" s="2">
        <v>0.13125000000000001</v>
      </c>
      <c r="E1598" t="str">
        <f t="shared" si="49"/>
        <v>midnight to dawn</v>
      </c>
      <c r="F1598" s="7">
        <v>95</v>
      </c>
      <c r="G1598" s="7">
        <f>VLOOKUP(Table2[[#This Row],[product_id]],Table3[#All],2,FALSE)</f>
        <v>54</v>
      </c>
      <c r="H1598" s="7" t="b">
        <f>IF(Table2[[#This Row],[cost]]&gt;Table2[[#This Row],[revenue]],TRUE,FALSE)</f>
        <v>0</v>
      </c>
      <c r="I1598" t="str">
        <f>VLOOKUP(Table2[[#This Row],[product_id]],Table3[#All],3,FALSE)</f>
        <v>Allegra K</v>
      </c>
      <c r="J1598" t="str">
        <f>VLOOKUP(Table2[[#This Row],[product_id]],Table3[#All],5,FALSE)</f>
        <v>Charleston SC</v>
      </c>
    </row>
    <row r="1599" spans="1:10" x14ac:dyDescent="0.2">
      <c r="A1599" t="s">
        <v>414</v>
      </c>
      <c r="B1599" s="1">
        <v>44888</v>
      </c>
      <c r="C1599" t="str">
        <f t="shared" si="48"/>
        <v>Wednesday</v>
      </c>
      <c r="D1599" s="2">
        <v>0.23541666666666669</v>
      </c>
      <c r="E1599" t="str">
        <f t="shared" si="49"/>
        <v>morning to noon</v>
      </c>
      <c r="F1599" s="7">
        <v>95</v>
      </c>
      <c r="G1599" s="7">
        <f>VLOOKUP(Table2[[#This Row],[product_id]],Table3[#All],2,FALSE)</f>
        <v>54</v>
      </c>
      <c r="H1599" s="7" t="b">
        <f>IF(Table2[[#This Row],[cost]]&gt;Table2[[#This Row],[revenue]],TRUE,FALSE)</f>
        <v>0</v>
      </c>
      <c r="I1599" t="str">
        <f>VLOOKUP(Table2[[#This Row],[product_id]],Table3[#All],3,FALSE)</f>
        <v>Allegra K</v>
      </c>
      <c r="J1599" t="str">
        <f>VLOOKUP(Table2[[#This Row],[product_id]],Table3[#All],5,FALSE)</f>
        <v>Charleston SC</v>
      </c>
    </row>
    <row r="1600" spans="1:10" x14ac:dyDescent="0.2">
      <c r="A1600" t="s">
        <v>414</v>
      </c>
      <c r="B1600" s="1">
        <v>44787</v>
      </c>
      <c r="C1600" t="str">
        <f t="shared" si="48"/>
        <v>Sunday</v>
      </c>
      <c r="D1600" s="2">
        <v>0.52361111111111114</v>
      </c>
      <c r="E1600" t="str">
        <f t="shared" si="49"/>
        <v>afternoon to evening</v>
      </c>
      <c r="F1600" s="7">
        <v>95</v>
      </c>
      <c r="G1600" s="7">
        <f>VLOOKUP(Table2[[#This Row],[product_id]],Table3[#All],2,FALSE)</f>
        <v>54</v>
      </c>
      <c r="H1600" s="7" t="b">
        <f>IF(Table2[[#This Row],[cost]]&gt;Table2[[#This Row],[revenue]],TRUE,FALSE)</f>
        <v>0</v>
      </c>
      <c r="I1600" t="str">
        <f>VLOOKUP(Table2[[#This Row],[product_id]],Table3[#All],3,FALSE)</f>
        <v>Allegra K</v>
      </c>
      <c r="J1600" t="str">
        <f>VLOOKUP(Table2[[#This Row],[product_id]],Table3[#All],5,FALSE)</f>
        <v>Charleston SC</v>
      </c>
    </row>
    <row r="1601" spans="1:10" x14ac:dyDescent="0.2">
      <c r="A1601" t="s">
        <v>414</v>
      </c>
      <c r="B1601" s="1">
        <v>43818</v>
      </c>
      <c r="C1601" t="str">
        <f t="shared" si="48"/>
        <v>Thursday</v>
      </c>
      <c r="D1601" s="2">
        <v>0.77083333333333337</v>
      </c>
      <c r="E1601" t="str">
        <f t="shared" si="49"/>
        <v>midnight to dawn</v>
      </c>
      <c r="F1601" s="7">
        <v>95</v>
      </c>
      <c r="G1601" s="7">
        <f>VLOOKUP(Table2[[#This Row],[product_id]],Table3[#All],2,FALSE)</f>
        <v>54</v>
      </c>
      <c r="H1601" s="7" t="b">
        <f>IF(Table2[[#This Row],[cost]]&gt;Table2[[#This Row],[revenue]],TRUE,FALSE)</f>
        <v>0</v>
      </c>
      <c r="I1601" t="str">
        <f>VLOOKUP(Table2[[#This Row],[product_id]],Table3[#All],3,FALSE)</f>
        <v>Allegra K</v>
      </c>
      <c r="J1601" t="str">
        <f>VLOOKUP(Table2[[#This Row],[product_id]],Table3[#All],5,FALSE)</f>
        <v>Charleston SC</v>
      </c>
    </row>
    <row r="1602" spans="1:10" x14ac:dyDescent="0.2">
      <c r="A1602" t="s">
        <v>414</v>
      </c>
      <c r="B1602" s="1">
        <v>44389</v>
      </c>
      <c r="C1602" t="str">
        <f t="shared" si="48"/>
        <v>Monday</v>
      </c>
      <c r="D1602" s="2">
        <v>0.19027777777777777</v>
      </c>
      <c r="E1602" t="str">
        <f t="shared" si="49"/>
        <v>midnight to dawn</v>
      </c>
      <c r="F1602" s="7">
        <v>95</v>
      </c>
      <c r="G1602" s="7">
        <f>VLOOKUP(Table2[[#This Row],[product_id]],Table3[#All],2,FALSE)</f>
        <v>54</v>
      </c>
      <c r="H1602" s="7" t="b">
        <f>IF(Table2[[#This Row],[cost]]&gt;Table2[[#This Row],[revenue]],TRUE,FALSE)</f>
        <v>0</v>
      </c>
      <c r="I1602" t="str">
        <f>VLOOKUP(Table2[[#This Row],[product_id]],Table3[#All],3,FALSE)</f>
        <v>Allegra K</v>
      </c>
      <c r="J1602" t="str">
        <f>VLOOKUP(Table2[[#This Row],[product_id]],Table3[#All],5,FALSE)</f>
        <v>Charleston SC</v>
      </c>
    </row>
    <row r="1603" spans="1:10" x14ac:dyDescent="0.2">
      <c r="A1603" t="s">
        <v>414</v>
      </c>
      <c r="B1603" s="1">
        <v>44670</v>
      </c>
      <c r="C1603" t="str">
        <f t="shared" ref="C1603:C1666" si="50">_xlfn.IFS(WEEKDAY(B1603,2)=1,"Monday",WEEKDAY(B1603,2)=2,"Tuesday",WEEKDAY(B1603,2)=3,"Wednesday",WEEKDAY(B1603,2)=4,"Thursday",WEEKDAY(B1603,2)=5,"Friday",WEEKDAY(B1603,2)=6,"Saturday",WEEKDAY(B1603,2)=7,"Sunday")</f>
        <v>Tuesday</v>
      </c>
      <c r="D1603" s="2">
        <v>0.1451388888888889</v>
      </c>
      <c r="E1603" t="str">
        <f t="shared" ref="E1603:E1666" si="51">_xlfn.IFS(AND(D1604&gt;=VALUE("00:00"),D1604&lt;VALUE("6:00")),"midnight to dawn",AND(D1604&gt;=VALUE("6:00"),D1604&lt;VALUE("13:00")),"morning to noon",AND(D1604&gt;=VALUE("13:00"),D1604&lt;VALUE("20:00")),"afternoon to evening",AND(D1604&gt;=VALUE("20:00"),D1604&lt;VALUE("24:00")),"night to midnight")</f>
        <v>night to midnight</v>
      </c>
      <c r="F1603" s="7">
        <v>95</v>
      </c>
      <c r="G1603" s="7">
        <f>VLOOKUP(Table2[[#This Row],[product_id]],Table3[#All],2,FALSE)</f>
        <v>54</v>
      </c>
      <c r="H1603" s="7" t="b">
        <f>IF(Table2[[#This Row],[cost]]&gt;Table2[[#This Row],[revenue]],TRUE,FALSE)</f>
        <v>0</v>
      </c>
      <c r="I1603" t="str">
        <f>VLOOKUP(Table2[[#This Row],[product_id]],Table3[#All],3,FALSE)</f>
        <v>Allegra K</v>
      </c>
      <c r="J1603" t="str">
        <f>VLOOKUP(Table2[[#This Row],[product_id]],Table3[#All],5,FALSE)</f>
        <v>Charleston SC</v>
      </c>
    </row>
    <row r="1604" spans="1:10" x14ac:dyDescent="0.2">
      <c r="A1604" t="s">
        <v>414</v>
      </c>
      <c r="B1604" s="1">
        <v>44662</v>
      </c>
      <c r="C1604" t="str">
        <f t="shared" si="50"/>
        <v>Monday</v>
      </c>
      <c r="D1604" s="2">
        <v>0.99791666666666667</v>
      </c>
      <c r="E1604" t="str">
        <f t="shared" si="51"/>
        <v>midnight to dawn</v>
      </c>
      <c r="F1604" s="7">
        <v>95</v>
      </c>
      <c r="G1604" s="7">
        <f>VLOOKUP(Table2[[#This Row],[product_id]],Table3[#All],2,FALSE)</f>
        <v>54</v>
      </c>
      <c r="H1604" s="7" t="b">
        <f>IF(Table2[[#This Row],[cost]]&gt;Table2[[#This Row],[revenue]],TRUE,FALSE)</f>
        <v>0</v>
      </c>
      <c r="I1604" t="str">
        <f>VLOOKUP(Table2[[#This Row],[product_id]],Table3[#All],3,FALSE)</f>
        <v>Allegra K</v>
      </c>
      <c r="J1604" t="str">
        <f>VLOOKUP(Table2[[#This Row],[product_id]],Table3[#All],5,FALSE)</f>
        <v>Charleston SC</v>
      </c>
    </row>
    <row r="1605" spans="1:10" x14ac:dyDescent="0.2">
      <c r="A1605" t="s">
        <v>415</v>
      </c>
      <c r="B1605" s="1">
        <v>43748</v>
      </c>
      <c r="C1605" t="str">
        <f t="shared" si="50"/>
        <v>Thursday</v>
      </c>
      <c r="D1605" s="2">
        <v>0.125</v>
      </c>
      <c r="E1605" t="str">
        <f t="shared" si="51"/>
        <v>midnight to dawn</v>
      </c>
      <c r="F1605" s="7">
        <v>23</v>
      </c>
      <c r="G1605" s="7">
        <f>VLOOKUP(Table2[[#This Row],[product_id]],Table3[#All],2,FALSE)</f>
        <v>12</v>
      </c>
      <c r="H1605" s="7" t="b">
        <f>IF(Table2[[#This Row],[cost]]&gt;Table2[[#This Row],[revenue]],TRUE,FALSE)</f>
        <v>0</v>
      </c>
      <c r="I1605" t="str">
        <f>VLOOKUP(Table2[[#This Row],[product_id]],Table3[#All],3,FALSE)</f>
        <v>Bella</v>
      </c>
      <c r="J1605" t="str">
        <f>VLOOKUP(Table2[[#This Row],[product_id]],Table3[#All],5,FALSE)</f>
        <v>Los Angeles CA</v>
      </c>
    </row>
    <row r="1606" spans="1:10" x14ac:dyDescent="0.2">
      <c r="A1606" t="s">
        <v>415</v>
      </c>
      <c r="B1606" s="1">
        <v>44072</v>
      </c>
      <c r="C1606" t="str">
        <f t="shared" si="50"/>
        <v>Saturday</v>
      </c>
      <c r="D1606" s="2">
        <v>2.5694444444444447E-2</v>
      </c>
      <c r="E1606" t="str">
        <f t="shared" si="51"/>
        <v>afternoon to evening</v>
      </c>
      <c r="F1606" s="7">
        <v>23</v>
      </c>
      <c r="G1606" s="7">
        <f>VLOOKUP(Table2[[#This Row],[product_id]],Table3[#All],2,FALSE)</f>
        <v>12</v>
      </c>
      <c r="H1606" s="7" t="b">
        <f>IF(Table2[[#This Row],[cost]]&gt;Table2[[#This Row],[revenue]],TRUE,FALSE)</f>
        <v>0</v>
      </c>
      <c r="I1606" t="str">
        <f>VLOOKUP(Table2[[#This Row],[product_id]],Table3[#All],3,FALSE)</f>
        <v>Bella</v>
      </c>
      <c r="J1606" t="str">
        <f>VLOOKUP(Table2[[#This Row],[product_id]],Table3[#All],5,FALSE)</f>
        <v>Los Angeles CA</v>
      </c>
    </row>
    <row r="1607" spans="1:10" x14ac:dyDescent="0.2">
      <c r="A1607" t="s">
        <v>415</v>
      </c>
      <c r="B1607" s="1">
        <v>44977</v>
      </c>
      <c r="C1607" t="str">
        <f t="shared" si="50"/>
        <v>Monday</v>
      </c>
      <c r="D1607" s="2">
        <v>0.65416666666666667</v>
      </c>
      <c r="E1607" t="str">
        <f t="shared" si="51"/>
        <v>midnight to dawn</v>
      </c>
      <c r="F1607" s="7">
        <v>23</v>
      </c>
      <c r="G1607" s="7">
        <f>VLOOKUP(Table2[[#This Row],[product_id]],Table3[#All],2,FALSE)</f>
        <v>12</v>
      </c>
      <c r="H1607" s="7" t="b">
        <f>IF(Table2[[#This Row],[cost]]&gt;Table2[[#This Row],[revenue]],TRUE,FALSE)</f>
        <v>0</v>
      </c>
      <c r="I1607" t="str">
        <f>VLOOKUP(Table2[[#This Row],[product_id]],Table3[#All],3,FALSE)</f>
        <v>Bella</v>
      </c>
      <c r="J1607" t="str">
        <f>VLOOKUP(Table2[[#This Row],[product_id]],Table3[#All],5,FALSE)</f>
        <v>Los Angeles CA</v>
      </c>
    </row>
    <row r="1608" spans="1:10" x14ac:dyDescent="0.2">
      <c r="A1608" t="s">
        <v>415</v>
      </c>
      <c r="B1608" s="1">
        <v>44936</v>
      </c>
      <c r="C1608" t="str">
        <f t="shared" si="50"/>
        <v>Tuesday</v>
      </c>
      <c r="D1608" s="2">
        <v>0.1111111111111111</v>
      </c>
      <c r="E1608" t="str">
        <f t="shared" si="51"/>
        <v>afternoon to evening</v>
      </c>
      <c r="F1608" s="7">
        <v>23</v>
      </c>
      <c r="G1608" s="7">
        <f>VLOOKUP(Table2[[#This Row],[product_id]],Table3[#All],2,FALSE)</f>
        <v>12</v>
      </c>
      <c r="H1608" s="7" t="b">
        <f>IF(Table2[[#This Row],[cost]]&gt;Table2[[#This Row],[revenue]],TRUE,FALSE)</f>
        <v>0</v>
      </c>
      <c r="I1608" t="str">
        <f>VLOOKUP(Table2[[#This Row],[product_id]],Table3[#All],3,FALSE)</f>
        <v>Bella</v>
      </c>
      <c r="J1608" t="str">
        <f>VLOOKUP(Table2[[#This Row],[product_id]],Table3[#All],5,FALSE)</f>
        <v>Los Angeles CA</v>
      </c>
    </row>
    <row r="1609" spans="1:10" x14ac:dyDescent="0.2">
      <c r="A1609" t="s">
        <v>415</v>
      </c>
      <c r="B1609" s="1">
        <v>44714</v>
      </c>
      <c r="C1609" t="str">
        <f t="shared" si="50"/>
        <v>Thursday</v>
      </c>
      <c r="D1609" s="2">
        <v>0.78055555555555556</v>
      </c>
      <c r="E1609" t="str">
        <f t="shared" si="51"/>
        <v>morning to noon</v>
      </c>
      <c r="F1609" s="7">
        <v>23</v>
      </c>
      <c r="G1609" s="7">
        <f>VLOOKUP(Table2[[#This Row],[product_id]],Table3[#All],2,FALSE)</f>
        <v>12</v>
      </c>
      <c r="H1609" s="7" t="b">
        <f>IF(Table2[[#This Row],[cost]]&gt;Table2[[#This Row],[revenue]],TRUE,FALSE)</f>
        <v>0</v>
      </c>
      <c r="I1609" t="str">
        <f>VLOOKUP(Table2[[#This Row],[product_id]],Table3[#All],3,FALSE)</f>
        <v>Bella</v>
      </c>
      <c r="J1609" t="str">
        <f>VLOOKUP(Table2[[#This Row],[product_id]],Table3[#All],5,FALSE)</f>
        <v>Los Angeles CA</v>
      </c>
    </row>
    <row r="1610" spans="1:10" x14ac:dyDescent="0.2">
      <c r="A1610" t="s">
        <v>416</v>
      </c>
      <c r="B1610" s="1">
        <v>44864</v>
      </c>
      <c r="C1610" t="str">
        <f t="shared" si="50"/>
        <v>Sunday</v>
      </c>
      <c r="D1610" s="2">
        <v>0.3611111111111111</v>
      </c>
      <c r="E1610" t="str">
        <f t="shared" si="51"/>
        <v>afternoon to evening</v>
      </c>
      <c r="F1610" s="7">
        <v>11</v>
      </c>
      <c r="G1610" s="7">
        <f>VLOOKUP(Table2[[#This Row],[product_id]],Table3[#All],2,FALSE)</f>
        <v>65</v>
      </c>
      <c r="H1610" s="7" t="b">
        <f>IF(Table2[[#This Row],[cost]]&gt;Table2[[#This Row],[revenue]],TRUE,FALSE)</f>
        <v>1</v>
      </c>
      <c r="I1610" t="str">
        <f>VLOOKUP(Table2[[#This Row],[product_id]],Table3[#All],3,FALSE)</f>
        <v>Allegra K</v>
      </c>
      <c r="J1610" t="str">
        <f>VLOOKUP(Table2[[#This Row],[product_id]],Table3[#All],5,FALSE)</f>
        <v>Charleston SC</v>
      </c>
    </row>
    <row r="1611" spans="1:10" x14ac:dyDescent="0.2">
      <c r="A1611" t="s">
        <v>416</v>
      </c>
      <c r="B1611" s="1">
        <v>45114</v>
      </c>
      <c r="C1611" t="str">
        <f t="shared" si="50"/>
        <v>Friday</v>
      </c>
      <c r="D1611" s="2">
        <v>0.64166666666666672</v>
      </c>
      <c r="E1611" t="str">
        <f t="shared" si="51"/>
        <v>morning to noon</v>
      </c>
      <c r="F1611" s="7">
        <v>11</v>
      </c>
      <c r="G1611" s="7">
        <f>VLOOKUP(Table2[[#This Row],[product_id]],Table3[#All],2,FALSE)</f>
        <v>65</v>
      </c>
      <c r="H1611" s="7" t="b">
        <f>IF(Table2[[#This Row],[cost]]&gt;Table2[[#This Row],[revenue]],TRUE,FALSE)</f>
        <v>1</v>
      </c>
      <c r="I1611" t="str">
        <f>VLOOKUP(Table2[[#This Row],[product_id]],Table3[#All],3,FALSE)</f>
        <v>Allegra K</v>
      </c>
      <c r="J1611" t="str">
        <f>VLOOKUP(Table2[[#This Row],[product_id]],Table3[#All],5,FALSE)</f>
        <v>Charleston SC</v>
      </c>
    </row>
    <row r="1612" spans="1:10" x14ac:dyDescent="0.2">
      <c r="A1612" t="s">
        <v>416</v>
      </c>
      <c r="B1612" s="1">
        <v>44930</v>
      </c>
      <c r="C1612" t="str">
        <f t="shared" si="50"/>
        <v>Wednesday</v>
      </c>
      <c r="D1612" s="2">
        <v>0.34722222222222227</v>
      </c>
      <c r="E1612" t="str">
        <f t="shared" si="51"/>
        <v>morning to noon</v>
      </c>
      <c r="F1612" s="7">
        <v>11</v>
      </c>
      <c r="G1612" s="7">
        <f>VLOOKUP(Table2[[#This Row],[product_id]],Table3[#All],2,FALSE)</f>
        <v>65</v>
      </c>
      <c r="H1612" s="7" t="b">
        <f>IF(Table2[[#This Row],[cost]]&gt;Table2[[#This Row],[revenue]],TRUE,FALSE)</f>
        <v>1</v>
      </c>
      <c r="I1612" t="str">
        <f>VLOOKUP(Table2[[#This Row],[product_id]],Table3[#All],3,FALSE)</f>
        <v>Allegra K</v>
      </c>
      <c r="J1612" t="str">
        <f>VLOOKUP(Table2[[#This Row],[product_id]],Table3[#All],5,FALSE)</f>
        <v>Charleston SC</v>
      </c>
    </row>
    <row r="1613" spans="1:10" x14ac:dyDescent="0.2">
      <c r="A1613" t="s">
        <v>416</v>
      </c>
      <c r="B1613" s="1">
        <v>45090</v>
      </c>
      <c r="C1613" t="str">
        <f t="shared" si="50"/>
        <v>Tuesday</v>
      </c>
      <c r="D1613" s="2">
        <v>0.36319444444444443</v>
      </c>
      <c r="E1613" t="str">
        <f t="shared" si="51"/>
        <v>morning to noon</v>
      </c>
      <c r="F1613" s="7">
        <v>11</v>
      </c>
      <c r="G1613" s="7">
        <f>VLOOKUP(Table2[[#This Row],[product_id]],Table3[#All],2,FALSE)</f>
        <v>65</v>
      </c>
      <c r="H1613" s="7" t="b">
        <f>IF(Table2[[#This Row],[cost]]&gt;Table2[[#This Row],[revenue]],TRUE,FALSE)</f>
        <v>1</v>
      </c>
      <c r="I1613" t="str">
        <f>VLOOKUP(Table2[[#This Row],[product_id]],Table3[#All],3,FALSE)</f>
        <v>Allegra K</v>
      </c>
      <c r="J1613" t="str">
        <f>VLOOKUP(Table2[[#This Row],[product_id]],Table3[#All],5,FALSE)</f>
        <v>Charleston SC</v>
      </c>
    </row>
    <row r="1614" spans="1:10" x14ac:dyDescent="0.2">
      <c r="A1614" t="s">
        <v>416</v>
      </c>
      <c r="B1614" s="1">
        <v>44866</v>
      </c>
      <c r="C1614" t="str">
        <f t="shared" si="50"/>
        <v>Tuesday</v>
      </c>
      <c r="D1614" s="2">
        <v>0.33194444444444443</v>
      </c>
      <c r="E1614" t="str">
        <f t="shared" si="51"/>
        <v>midnight to dawn</v>
      </c>
      <c r="F1614" s="7">
        <v>11</v>
      </c>
      <c r="G1614" s="7">
        <f>VLOOKUP(Table2[[#This Row],[product_id]],Table3[#All],2,FALSE)</f>
        <v>65</v>
      </c>
      <c r="H1614" s="7" t="b">
        <f>IF(Table2[[#This Row],[cost]]&gt;Table2[[#This Row],[revenue]],TRUE,FALSE)</f>
        <v>1</v>
      </c>
      <c r="I1614" t="str">
        <f>VLOOKUP(Table2[[#This Row],[product_id]],Table3[#All],3,FALSE)</f>
        <v>Allegra K</v>
      </c>
      <c r="J1614" t="str">
        <f>VLOOKUP(Table2[[#This Row],[product_id]],Table3[#All],5,FALSE)</f>
        <v>Charleston SC</v>
      </c>
    </row>
    <row r="1615" spans="1:10" x14ac:dyDescent="0.2">
      <c r="A1615" t="s">
        <v>416</v>
      </c>
      <c r="B1615" s="1">
        <v>44026</v>
      </c>
      <c r="C1615" t="str">
        <f t="shared" si="50"/>
        <v>Tuesday</v>
      </c>
      <c r="D1615" s="2">
        <v>0.18402777777777779</v>
      </c>
      <c r="E1615" t="str">
        <f t="shared" si="51"/>
        <v>morning to noon</v>
      </c>
      <c r="F1615" s="7">
        <v>11</v>
      </c>
      <c r="G1615" s="7">
        <f>VLOOKUP(Table2[[#This Row],[product_id]],Table3[#All],2,FALSE)</f>
        <v>65</v>
      </c>
      <c r="H1615" s="7" t="b">
        <f>IF(Table2[[#This Row],[cost]]&gt;Table2[[#This Row],[revenue]],TRUE,FALSE)</f>
        <v>1</v>
      </c>
      <c r="I1615" t="str">
        <f>VLOOKUP(Table2[[#This Row],[product_id]],Table3[#All],3,FALSE)</f>
        <v>Allegra K</v>
      </c>
      <c r="J1615" t="str">
        <f>VLOOKUP(Table2[[#This Row],[product_id]],Table3[#All],5,FALSE)</f>
        <v>Charleston SC</v>
      </c>
    </row>
    <row r="1616" spans="1:10" x14ac:dyDescent="0.2">
      <c r="A1616" t="s">
        <v>416</v>
      </c>
      <c r="B1616" s="1">
        <v>45056</v>
      </c>
      <c r="C1616" t="str">
        <f t="shared" si="50"/>
        <v>Wednesday</v>
      </c>
      <c r="D1616" s="2">
        <v>0.3659722222222222</v>
      </c>
      <c r="E1616" t="str">
        <f t="shared" si="51"/>
        <v>midnight to dawn</v>
      </c>
      <c r="F1616" s="7">
        <v>11</v>
      </c>
      <c r="G1616" s="7">
        <f>VLOOKUP(Table2[[#This Row],[product_id]],Table3[#All],2,FALSE)</f>
        <v>65</v>
      </c>
      <c r="H1616" s="7" t="b">
        <f>IF(Table2[[#This Row],[cost]]&gt;Table2[[#This Row],[revenue]],TRUE,FALSE)</f>
        <v>1</v>
      </c>
      <c r="I1616" t="str">
        <f>VLOOKUP(Table2[[#This Row],[product_id]],Table3[#All],3,FALSE)</f>
        <v>Allegra K</v>
      </c>
      <c r="J1616" t="str">
        <f>VLOOKUP(Table2[[#This Row],[product_id]],Table3[#All],5,FALSE)</f>
        <v>Charleston SC</v>
      </c>
    </row>
    <row r="1617" spans="1:10" x14ac:dyDescent="0.2">
      <c r="A1617" t="s">
        <v>416</v>
      </c>
      <c r="B1617" s="1">
        <v>44786</v>
      </c>
      <c r="C1617" t="str">
        <f t="shared" si="50"/>
        <v>Saturday</v>
      </c>
      <c r="D1617" s="2">
        <v>0.2076388888888889</v>
      </c>
      <c r="E1617" t="str">
        <f t="shared" si="51"/>
        <v>morning to noon</v>
      </c>
      <c r="F1617" s="7">
        <v>11</v>
      </c>
      <c r="G1617" s="7">
        <f>VLOOKUP(Table2[[#This Row],[product_id]],Table3[#All],2,FALSE)</f>
        <v>65</v>
      </c>
      <c r="H1617" s="7" t="b">
        <f>IF(Table2[[#This Row],[cost]]&gt;Table2[[#This Row],[revenue]],TRUE,FALSE)</f>
        <v>1</v>
      </c>
      <c r="I1617" t="str">
        <f>VLOOKUP(Table2[[#This Row],[product_id]],Table3[#All],3,FALSE)</f>
        <v>Allegra K</v>
      </c>
      <c r="J1617" t="str">
        <f>VLOOKUP(Table2[[#This Row],[product_id]],Table3[#All],5,FALSE)</f>
        <v>Charleston SC</v>
      </c>
    </row>
    <row r="1618" spans="1:10" x14ac:dyDescent="0.2">
      <c r="A1618" t="s">
        <v>416</v>
      </c>
      <c r="B1618" s="1">
        <v>45013</v>
      </c>
      <c r="C1618" t="str">
        <f t="shared" si="50"/>
        <v>Tuesday</v>
      </c>
      <c r="D1618" s="2">
        <v>0.2951388888888889</v>
      </c>
      <c r="E1618" t="str">
        <f t="shared" si="51"/>
        <v>afternoon to evening</v>
      </c>
      <c r="F1618" s="7">
        <v>11</v>
      </c>
      <c r="G1618" s="7">
        <f>VLOOKUP(Table2[[#This Row],[product_id]],Table3[#All],2,FALSE)</f>
        <v>65</v>
      </c>
      <c r="H1618" s="7" t="b">
        <f>IF(Table2[[#This Row],[cost]]&gt;Table2[[#This Row],[revenue]],TRUE,FALSE)</f>
        <v>1</v>
      </c>
      <c r="I1618" t="str">
        <f>VLOOKUP(Table2[[#This Row],[product_id]],Table3[#All],3,FALSE)</f>
        <v>Allegra K</v>
      </c>
      <c r="J1618" t="str">
        <f>VLOOKUP(Table2[[#This Row],[product_id]],Table3[#All],5,FALSE)</f>
        <v>Charleston SC</v>
      </c>
    </row>
    <row r="1619" spans="1:10" x14ac:dyDescent="0.2">
      <c r="A1619" t="s">
        <v>417</v>
      </c>
      <c r="B1619" s="1">
        <v>44593</v>
      </c>
      <c r="C1619" t="str">
        <f t="shared" si="50"/>
        <v>Tuesday</v>
      </c>
      <c r="D1619" s="2">
        <v>0.57222222222222219</v>
      </c>
      <c r="E1619" t="str">
        <f t="shared" si="51"/>
        <v>afternoon to evening</v>
      </c>
      <c r="F1619" s="7">
        <v>22</v>
      </c>
      <c r="G1619" s="7">
        <f>VLOOKUP(Table2[[#This Row],[product_id]],Table3[#All],2,FALSE)</f>
        <v>12</v>
      </c>
      <c r="H1619" s="7" t="b">
        <f>IF(Table2[[#This Row],[cost]]&gt;Table2[[#This Row],[revenue]],TRUE,FALSE)</f>
        <v>0</v>
      </c>
      <c r="I1619" t="str">
        <f>VLOOKUP(Table2[[#This Row],[product_id]],Table3[#All],3,FALSE)</f>
        <v>Next Level</v>
      </c>
      <c r="J1619" t="str">
        <f>VLOOKUP(Table2[[#This Row],[product_id]],Table3[#All],5,FALSE)</f>
        <v>Port Authority of New York/New Jersey NY/NJ</v>
      </c>
    </row>
    <row r="1620" spans="1:10" x14ac:dyDescent="0.2">
      <c r="A1620" t="s">
        <v>417</v>
      </c>
      <c r="B1620" s="1">
        <v>44467</v>
      </c>
      <c r="C1620" t="str">
        <f t="shared" si="50"/>
        <v>Tuesday</v>
      </c>
      <c r="D1620" s="2">
        <v>0.59722222222222221</v>
      </c>
      <c r="E1620" t="str">
        <f t="shared" si="51"/>
        <v>midnight to dawn</v>
      </c>
      <c r="F1620" s="7">
        <v>22</v>
      </c>
      <c r="G1620" s="7">
        <f>VLOOKUP(Table2[[#This Row],[product_id]],Table3[#All],2,FALSE)</f>
        <v>12</v>
      </c>
      <c r="H1620" s="7" t="b">
        <f>IF(Table2[[#This Row],[cost]]&gt;Table2[[#This Row],[revenue]],TRUE,FALSE)</f>
        <v>0</v>
      </c>
      <c r="I1620" t="str">
        <f>VLOOKUP(Table2[[#This Row],[product_id]],Table3[#All],3,FALSE)</f>
        <v>Next Level</v>
      </c>
      <c r="J1620" t="str">
        <f>VLOOKUP(Table2[[#This Row],[product_id]],Table3[#All],5,FALSE)</f>
        <v>Port Authority of New York/New Jersey NY/NJ</v>
      </c>
    </row>
    <row r="1621" spans="1:10" x14ac:dyDescent="0.2">
      <c r="A1621" t="s">
        <v>417</v>
      </c>
      <c r="B1621" s="1">
        <v>44838</v>
      </c>
      <c r="C1621" t="str">
        <f t="shared" si="50"/>
        <v>Tuesday</v>
      </c>
      <c r="D1621" s="2">
        <v>1.6666666666666666E-2</v>
      </c>
      <c r="E1621" t="str">
        <f t="shared" si="51"/>
        <v>morning to noon</v>
      </c>
      <c r="F1621" s="7">
        <v>22</v>
      </c>
      <c r="G1621" s="7">
        <f>VLOOKUP(Table2[[#This Row],[product_id]],Table3[#All],2,FALSE)</f>
        <v>12</v>
      </c>
      <c r="H1621" s="7" t="b">
        <f>IF(Table2[[#This Row],[cost]]&gt;Table2[[#This Row],[revenue]],TRUE,FALSE)</f>
        <v>0</v>
      </c>
      <c r="I1621" t="str">
        <f>VLOOKUP(Table2[[#This Row],[product_id]],Table3[#All],3,FALSE)</f>
        <v>Next Level</v>
      </c>
      <c r="J1621" t="str">
        <f>VLOOKUP(Table2[[#This Row],[product_id]],Table3[#All],5,FALSE)</f>
        <v>Port Authority of New York/New Jersey NY/NJ</v>
      </c>
    </row>
    <row r="1622" spans="1:10" x14ac:dyDescent="0.2">
      <c r="A1622" t="s">
        <v>417</v>
      </c>
      <c r="B1622" s="1">
        <v>44859</v>
      </c>
      <c r="C1622" t="str">
        <f t="shared" si="50"/>
        <v>Tuesday</v>
      </c>
      <c r="D1622" s="2">
        <v>0.3520833333333333</v>
      </c>
      <c r="E1622" t="str">
        <f t="shared" si="51"/>
        <v>midnight to dawn</v>
      </c>
      <c r="F1622" s="7">
        <v>22</v>
      </c>
      <c r="G1622" s="7">
        <f>VLOOKUP(Table2[[#This Row],[product_id]],Table3[#All],2,FALSE)</f>
        <v>12</v>
      </c>
      <c r="H1622" s="7" t="b">
        <f>IF(Table2[[#This Row],[cost]]&gt;Table2[[#This Row],[revenue]],TRUE,FALSE)</f>
        <v>0</v>
      </c>
      <c r="I1622" t="str">
        <f>VLOOKUP(Table2[[#This Row],[product_id]],Table3[#All],3,FALSE)</f>
        <v>Next Level</v>
      </c>
      <c r="J1622" t="str">
        <f>VLOOKUP(Table2[[#This Row],[product_id]],Table3[#All],5,FALSE)</f>
        <v>Port Authority of New York/New Jersey NY/NJ</v>
      </c>
    </row>
    <row r="1623" spans="1:10" x14ac:dyDescent="0.2">
      <c r="A1623" t="s">
        <v>418</v>
      </c>
      <c r="B1623" s="1">
        <v>45023</v>
      </c>
      <c r="C1623" t="str">
        <f t="shared" si="50"/>
        <v>Friday</v>
      </c>
      <c r="D1623" s="2">
        <v>0.15902777777777777</v>
      </c>
      <c r="E1623" t="str">
        <f t="shared" si="51"/>
        <v>afternoon to evening</v>
      </c>
      <c r="F1623" s="7">
        <v>12</v>
      </c>
      <c r="G1623" s="7">
        <f>VLOOKUP(Table2[[#This Row],[product_id]],Table3[#All],2,FALSE)</f>
        <v>76</v>
      </c>
      <c r="H1623" s="7" t="b">
        <f>IF(Table2[[#This Row],[cost]]&gt;Table2[[#This Row],[revenue]],TRUE,FALSE)</f>
        <v>1</v>
      </c>
      <c r="I1623" t="str">
        <f>VLOOKUP(Table2[[#This Row],[product_id]],Table3[#All],3,FALSE)</f>
        <v>Allegra K</v>
      </c>
      <c r="J1623" t="str">
        <f>VLOOKUP(Table2[[#This Row],[product_id]],Table3[#All],5,FALSE)</f>
        <v>Charleston SC</v>
      </c>
    </row>
    <row r="1624" spans="1:10" x14ac:dyDescent="0.2">
      <c r="A1624" t="s">
        <v>418</v>
      </c>
      <c r="B1624" s="1">
        <v>44213</v>
      </c>
      <c r="C1624" t="str">
        <f t="shared" si="50"/>
        <v>Sunday</v>
      </c>
      <c r="D1624" s="2">
        <v>0.57847222222222217</v>
      </c>
      <c r="E1624" t="str">
        <f t="shared" si="51"/>
        <v>morning to noon</v>
      </c>
      <c r="F1624" s="7">
        <v>12</v>
      </c>
      <c r="G1624" s="7">
        <f>VLOOKUP(Table2[[#This Row],[product_id]],Table3[#All],2,FALSE)</f>
        <v>76</v>
      </c>
      <c r="H1624" s="7" t="b">
        <f>IF(Table2[[#This Row],[cost]]&gt;Table2[[#This Row],[revenue]],TRUE,FALSE)</f>
        <v>1</v>
      </c>
      <c r="I1624" t="str">
        <f>VLOOKUP(Table2[[#This Row],[product_id]],Table3[#All],3,FALSE)</f>
        <v>Allegra K</v>
      </c>
      <c r="J1624" t="str">
        <f>VLOOKUP(Table2[[#This Row],[product_id]],Table3[#All],5,FALSE)</f>
        <v>Charleston SC</v>
      </c>
    </row>
    <row r="1625" spans="1:10" x14ac:dyDescent="0.2">
      <c r="A1625" t="s">
        <v>418</v>
      </c>
      <c r="B1625" s="1">
        <v>44767</v>
      </c>
      <c r="C1625" t="str">
        <f t="shared" si="50"/>
        <v>Monday</v>
      </c>
      <c r="D1625" s="2">
        <v>0.50763888888888886</v>
      </c>
      <c r="E1625" t="str">
        <f t="shared" si="51"/>
        <v>morning to noon</v>
      </c>
      <c r="F1625" s="7">
        <v>12</v>
      </c>
      <c r="G1625" s="7">
        <f>VLOOKUP(Table2[[#This Row],[product_id]],Table3[#All],2,FALSE)</f>
        <v>76</v>
      </c>
      <c r="H1625" s="7" t="b">
        <f>IF(Table2[[#This Row],[cost]]&gt;Table2[[#This Row],[revenue]],TRUE,FALSE)</f>
        <v>1</v>
      </c>
      <c r="I1625" t="str">
        <f>VLOOKUP(Table2[[#This Row],[product_id]],Table3[#All],3,FALSE)</f>
        <v>Allegra K</v>
      </c>
      <c r="J1625" t="str">
        <f>VLOOKUP(Table2[[#This Row],[product_id]],Table3[#All],5,FALSE)</f>
        <v>Charleston SC</v>
      </c>
    </row>
    <row r="1626" spans="1:10" x14ac:dyDescent="0.2">
      <c r="A1626" t="s">
        <v>418</v>
      </c>
      <c r="B1626" s="1">
        <v>44604</v>
      </c>
      <c r="C1626" t="str">
        <f t="shared" si="50"/>
        <v>Saturday</v>
      </c>
      <c r="D1626" s="2">
        <v>0.50972222222222219</v>
      </c>
      <c r="E1626" t="str">
        <f t="shared" si="51"/>
        <v>night to midnight</v>
      </c>
      <c r="F1626" s="7">
        <v>12</v>
      </c>
      <c r="G1626" s="7">
        <f>VLOOKUP(Table2[[#This Row],[product_id]],Table3[#All],2,FALSE)</f>
        <v>76</v>
      </c>
      <c r="H1626" s="7" t="b">
        <f>IF(Table2[[#This Row],[cost]]&gt;Table2[[#This Row],[revenue]],TRUE,FALSE)</f>
        <v>1</v>
      </c>
      <c r="I1626" t="str">
        <f>VLOOKUP(Table2[[#This Row],[product_id]],Table3[#All],3,FALSE)</f>
        <v>Allegra K</v>
      </c>
      <c r="J1626" t="str">
        <f>VLOOKUP(Table2[[#This Row],[product_id]],Table3[#All],5,FALSE)</f>
        <v>Charleston SC</v>
      </c>
    </row>
    <row r="1627" spans="1:10" x14ac:dyDescent="0.2">
      <c r="A1627" t="s">
        <v>418</v>
      </c>
      <c r="B1627" s="1">
        <v>44041</v>
      </c>
      <c r="C1627" t="str">
        <f t="shared" si="50"/>
        <v>Wednesday</v>
      </c>
      <c r="D1627" s="2">
        <v>0.86458333333333337</v>
      </c>
      <c r="E1627" t="str">
        <f t="shared" si="51"/>
        <v>morning to noon</v>
      </c>
      <c r="F1627" s="7">
        <v>12</v>
      </c>
      <c r="G1627" s="7">
        <f>VLOOKUP(Table2[[#This Row],[product_id]],Table3[#All],2,FALSE)</f>
        <v>76</v>
      </c>
      <c r="H1627" s="7" t="b">
        <f>IF(Table2[[#This Row],[cost]]&gt;Table2[[#This Row],[revenue]],TRUE,FALSE)</f>
        <v>1</v>
      </c>
      <c r="I1627" t="str">
        <f>VLOOKUP(Table2[[#This Row],[product_id]],Table3[#All],3,FALSE)</f>
        <v>Allegra K</v>
      </c>
      <c r="J1627" t="str">
        <f>VLOOKUP(Table2[[#This Row],[product_id]],Table3[#All],5,FALSE)</f>
        <v>Charleston SC</v>
      </c>
    </row>
    <row r="1628" spans="1:10" x14ac:dyDescent="0.2">
      <c r="A1628" t="s">
        <v>418</v>
      </c>
      <c r="B1628" s="1">
        <v>44729</v>
      </c>
      <c r="C1628" t="str">
        <f t="shared" si="50"/>
        <v>Friday</v>
      </c>
      <c r="D1628" s="2">
        <v>0.37916666666666665</v>
      </c>
      <c r="E1628" t="str">
        <f t="shared" si="51"/>
        <v>midnight to dawn</v>
      </c>
      <c r="F1628" s="7">
        <v>12</v>
      </c>
      <c r="G1628" s="7">
        <f>VLOOKUP(Table2[[#This Row],[product_id]],Table3[#All],2,FALSE)</f>
        <v>76</v>
      </c>
      <c r="H1628" s="7" t="b">
        <f>IF(Table2[[#This Row],[cost]]&gt;Table2[[#This Row],[revenue]],TRUE,FALSE)</f>
        <v>1</v>
      </c>
      <c r="I1628" t="str">
        <f>VLOOKUP(Table2[[#This Row],[product_id]],Table3[#All],3,FALSE)</f>
        <v>Allegra K</v>
      </c>
      <c r="J1628" t="str">
        <f>VLOOKUP(Table2[[#This Row],[product_id]],Table3[#All],5,FALSE)</f>
        <v>Charleston SC</v>
      </c>
    </row>
    <row r="1629" spans="1:10" x14ac:dyDescent="0.2">
      <c r="A1629" t="s">
        <v>418</v>
      </c>
      <c r="B1629" s="1">
        <v>45062</v>
      </c>
      <c r="C1629" t="str">
        <f t="shared" si="50"/>
        <v>Tuesday</v>
      </c>
      <c r="D1629" s="2">
        <v>0.11666666666666665</v>
      </c>
      <c r="E1629" t="str">
        <f t="shared" si="51"/>
        <v>afternoon to evening</v>
      </c>
      <c r="F1629" s="7">
        <v>12</v>
      </c>
      <c r="G1629" s="7">
        <f>VLOOKUP(Table2[[#This Row],[product_id]],Table3[#All],2,FALSE)</f>
        <v>76</v>
      </c>
      <c r="H1629" s="7" t="b">
        <f>IF(Table2[[#This Row],[cost]]&gt;Table2[[#This Row],[revenue]],TRUE,FALSE)</f>
        <v>1</v>
      </c>
      <c r="I1629" t="str">
        <f>VLOOKUP(Table2[[#This Row],[product_id]],Table3[#All],3,FALSE)</f>
        <v>Allegra K</v>
      </c>
      <c r="J1629" t="str">
        <f>VLOOKUP(Table2[[#This Row],[product_id]],Table3[#All],5,FALSE)</f>
        <v>Charleston SC</v>
      </c>
    </row>
    <row r="1630" spans="1:10" x14ac:dyDescent="0.2">
      <c r="A1630" t="s">
        <v>418</v>
      </c>
      <c r="B1630" s="1">
        <v>45077</v>
      </c>
      <c r="C1630" t="str">
        <f t="shared" si="50"/>
        <v>Wednesday</v>
      </c>
      <c r="D1630" s="2">
        <v>0.61527777777777781</v>
      </c>
      <c r="E1630" t="str">
        <f t="shared" si="51"/>
        <v>midnight to dawn</v>
      </c>
      <c r="F1630" s="7">
        <v>12</v>
      </c>
      <c r="G1630" s="7">
        <f>VLOOKUP(Table2[[#This Row],[product_id]],Table3[#All],2,FALSE)</f>
        <v>76</v>
      </c>
      <c r="H1630" s="7" t="b">
        <f>IF(Table2[[#This Row],[cost]]&gt;Table2[[#This Row],[revenue]],TRUE,FALSE)</f>
        <v>1</v>
      </c>
      <c r="I1630" t="str">
        <f>VLOOKUP(Table2[[#This Row],[product_id]],Table3[#All],3,FALSE)</f>
        <v>Allegra K</v>
      </c>
      <c r="J1630" t="str">
        <f>VLOOKUP(Table2[[#This Row],[product_id]],Table3[#All],5,FALSE)</f>
        <v>Charleston SC</v>
      </c>
    </row>
    <row r="1631" spans="1:10" x14ac:dyDescent="0.2">
      <c r="A1631" t="s">
        <v>418</v>
      </c>
      <c r="B1631" s="1">
        <v>44855</v>
      </c>
      <c r="C1631" t="str">
        <f t="shared" si="50"/>
        <v>Friday</v>
      </c>
      <c r="D1631" s="2">
        <v>5.5555555555555558E-3</v>
      </c>
      <c r="E1631" t="str">
        <f t="shared" si="51"/>
        <v>morning to noon</v>
      </c>
      <c r="F1631" s="7">
        <v>12</v>
      </c>
      <c r="G1631" s="7">
        <f>VLOOKUP(Table2[[#This Row],[product_id]],Table3[#All],2,FALSE)</f>
        <v>76</v>
      </c>
      <c r="H1631" s="7" t="b">
        <f>IF(Table2[[#This Row],[cost]]&gt;Table2[[#This Row],[revenue]],TRUE,FALSE)</f>
        <v>1</v>
      </c>
      <c r="I1631" t="str">
        <f>VLOOKUP(Table2[[#This Row],[product_id]],Table3[#All],3,FALSE)</f>
        <v>Allegra K</v>
      </c>
      <c r="J1631" t="str">
        <f>VLOOKUP(Table2[[#This Row],[product_id]],Table3[#All],5,FALSE)</f>
        <v>Charleston SC</v>
      </c>
    </row>
    <row r="1632" spans="1:10" x14ac:dyDescent="0.2">
      <c r="A1632" t="s">
        <v>419</v>
      </c>
      <c r="B1632" s="1">
        <v>45102</v>
      </c>
      <c r="C1632" t="str">
        <f t="shared" si="50"/>
        <v>Sunday</v>
      </c>
      <c r="D1632" s="2">
        <v>0.2986111111111111</v>
      </c>
      <c r="E1632" t="str">
        <f t="shared" si="51"/>
        <v>morning to noon</v>
      </c>
      <c r="F1632" s="7">
        <v>14</v>
      </c>
      <c r="G1632" s="7">
        <f>VLOOKUP(Table2[[#This Row],[product_id]],Table3[#All],2,FALSE)</f>
        <v>85</v>
      </c>
      <c r="H1632" s="7" t="b">
        <f>IF(Table2[[#This Row],[cost]]&gt;Table2[[#This Row],[revenue]],TRUE,FALSE)</f>
        <v>1</v>
      </c>
      <c r="I1632" t="str">
        <f>VLOOKUP(Table2[[#This Row],[product_id]],Table3[#All],3,FALSE)</f>
        <v>Allegra K</v>
      </c>
      <c r="J1632" t="str">
        <f>VLOOKUP(Table2[[#This Row],[product_id]],Table3[#All],5,FALSE)</f>
        <v>Charleston SC</v>
      </c>
    </row>
    <row r="1633" spans="1:10" x14ac:dyDescent="0.2">
      <c r="A1633" t="s">
        <v>419</v>
      </c>
      <c r="B1633" s="1">
        <v>44378</v>
      </c>
      <c r="C1633" t="str">
        <f t="shared" si="50"/>
        <v>Thursday</v>
      </c>
      <c r="D1633" s="2">
        <v>0.25972222222222224</v>
      </c>
      <c r="E1633" t="str">
        <f t="shared" si="51"/>
        <v>midnight to dawn</v>
      </c>
      <c r="F1633" s="7">
        <v>14</v>
      </c>
      <c r="G1633" s="7">
        <f>VLOOKUP(Table2[[#This Row],[product_id]],Table3[#All],2,FALSE)</f>
        <v>85</v>
      </c>
      <c r="H1633" s="7" t="b">
        <f>IF(Table2[[#This Row],[cost]]&gt;Table2[[#This Row],[revenue]],TRUE,FALSE)</f>
        <v>1</v>
      </c>
      <c r="I1633" t="str">
        <f>VLOOKUP(Table2[[#This Row],[product_id]],Table3[#All],3,FALSE)</f>
        <v>Allegra K</v>
      </c>
      <c r="J1633" t="str">
        <f>VLOOKUP(Table2[[#This Row],[product_id]],Table3[#All],5,FALSE)</f>
        <v>Charleston SC</v>
      </c>
    </row>
    <row r="1634" spans="1:10" x14ac:dyDescent="0.2">
      <c r="A1634" t="s">
        <v>419</v>
      </c>
      <c r="B1634" s="1">
        <v>45006</v>
      </c>
      <c r="C1634" t="str">
        <f t="shared" si="50"/>
        <v>Tuesday</v>
      </c>
      <c r="D1634" s="2">
        <v>0.17152777777777775</v>
      </c>
      <c r="E1634" t="str">
        <f t="shared" si="51"/>
        <v>morning to noon</v>
      </c>
      <c r="F1634" s="7">
        <v>14</v>
      </c>
      <c r="G1634" s="7">
        <f>VLOOKUP(Table2[[#This Row],[product_id]],Table3[#All],2,FALSE)</f>
        <v>85</v>
      </c>
      <c r="H1634" s="7" t="b">
        <f>IF(Table2[[#This Row],[cost]]&gt;Table2[[#This Row],[revenue]],TRUE,FALSE)</f>
        <v>1</v>
      </c>
      <c r="I1634" t="str">
        <f>VLOOKUP(Table2[[#This Row],[product_id]],Table3[#All],3,FALSE)</f>
        <v>Allegra K</v>
      </c>
      <c r="J1634" t="str">
        <f>VLOOKUP(Table2[[#This Row],[product_id]],Table3[#All],5,FALSE)</f>
        <v>Charleston SC</v>
      </c>
    </row>
    <row r="1635" spans="1:10" x14ac:dyDescent="0.2">
      <c r="A1635" t="s">
        <v>419</v>
      </c>
      <c r="B1635" s="1">
        <v>45075</v>
      </c>
      <c r="C1635" t="str">
        <f t="shared" si="50"/>
        <v>Monday</v>
      </c>
      <c r="D1635" s="2">
        <v>0.27013888888888887</v>
      </c>
      <c r="E1635" t="str">
        <f t="shared" si="51"/>
        <v>midnight to dawn</v>
      </c>
      <c r="F1635" s="7">
        <v>14</v>
      </c>
      <c r="G1635" s="7">
        <f>VLOOKUP(Table2[[#This Row],[product_id]],Table3[#All],2,FALSE)</f>
        <v>85</v>
      </c>
      <c r="H1635" s="7" t="b">
        <f>IF(Table2[[#This Row],[cost]]&gt;Table2[[#This Row],[revenue]],TRUE,FALSE)</f>
        <v>1</v>
      </c>
      <c r="I1635" t="str">
        <f>VLOOKUP(Table2[[#This Row],[product_id]],Table3[#All],3,FALSE)</f>
        <v>Allegra K</v>
      </c>
      <c r="J1635" t="str">
        <f>VLOOKUP(Table2[[#This Row],[product_id]],Table3[#All],5,FALSE)</f>
        <v>Charleston SC</v>
      </c>
    </row>
    <row r="1636" spans="1:10" x14ac:dyDescent="0.2">
      <c r="A1636" t="s">
        <v>419</v>
      </c>
      <c r="B1636" s="1">
        <v>45082</v>
      </c>
      <c r="C1636" t="str">
        <f t="shared" si="50"/>
        <v>Monday</v>
      </c>
      <c r="D1636" s="2">
        <v>0.1173611111111111</v>
      </c>
      <c r="E1636" t="str">
        <f t="shared" si="51"/>
        <v>morning to noon</v>
      </c>
      <c r="F1636" s="7">
        <v>14</v>
      </c>
      <c r="G1636" s="7">
        <f>VLOOKUP(Table2[[#This Row],[product_id]],Table3[#All],2,FALSE)</f>
        <v>85</v>
      </c>
      <c r="H1636" s="7" t="b">
        <f>IF(Table2[[#This Row],[cost]]&gt;Table2[[#This Row],[revenue]],TRUE,FALSE)</f>
        <v>1</v>
      </c>
      <c r="I1636" t="str">
        <f>VLOOKUP(Table2[[#This Row],[product_id]],Table3[#All],3,FALSE)</f>
        <v>Allegra K</v>
      </c>
      <c r="J1636" t="str">
        <f>VLOOKUP(Table2[[#This Row],[product_id]],Table3[#All],5,FALSE)</f>
        <v>Charleston SC</v>
      </c>
    </row>
    <row r="1637" spans="1:10" x14ac:dyDescent="0.2">
      <c r="A1637" t="s">
        <v>419</v>
      </c>
      <c r="B1637" s="1">
        <v>45075</v>
      </c>
      <c r="C1637" t="str">
        <f t="shared" si="50"/>
        <v>Monday</v>
      </c>
      <c r="D1637" s="2">
        <v>0.40069444444444446</v>
      </c>
      <c r="E1637" t="str">
        <f t="shared" si="51"/>
        <v>afternoon to evening</v>
      </c>
      <c r="F1637" s="7">
        <v>14</v>
      </c>
      <c r="G1637" s="7">
        <f>VLOOKUP(Table2[[#This Row],[product_id]],Table3[#All],2,FALSE)</f>
        <v>85</v>
      </c>
      <c r="H1637" s="7" t="b">
        <f>IF(Table2[[#This Row],[cost]]&gt;Table2[[#This Row],[revenue]],TRUE,FALSE)</f>
        <v>1</v>
      </c>
      <c r="I1637" t="str">
        <f>VLOOKUP(Table2[[#This Row],[product_id]],Table3[#All],3,FALSE)</f>
        <v>Allegra K</v>
      </c>
      <c r="J1637" t="str">
        <f>VLOOKUP(Table2[[#This Row],[product_id]],Table3[#All],5,FALSE)</f>
        <v>Charleston SC</v>
      </c>
    </row>
    <row r="1638" spans="1:10" x14ac:dyDescent="0.2">
      <c r="A1638" t="s">
        <v>420</v>
      </c>
      <c r="B1638" s="1">
        <v>45083</v>
      </c>
      <c r="C1638" t="str">
        <f t="shared" si="50"/>
        <v>Tuesday</v>
      </c>
      <c r="D1638" s="2">
        <v>0.59722222222222221</v>
      </c>
      <c r="E1638" t="str">
        <f t="shared" si="51"/>
        <v>midnight to dawn</v>
      </c>
      <c r="F1638" s="7">
        <v>13</v>
      </c>
      <c r="G1638" s="7">
        <f>VLOOKUP(Table2[[#This Row],[product_id]],Table3[#All],2,FALSE)</f>
        <v>75</v>
      </c>
      <c r="H1638" s="7" t="b">
        <f>IF(Table2[[#This Row],[cost]]&gt;Table2[[#This Row],[revenue]],TRUE,FALSE)</f>
        <v>1</v>
      </c>
      <c r="I1638" t="str">
        <f>VLOOKUP(Table2[[#This Row],[product_id]],Table3[#All],3,FALSE)</f>
        <v>Woman Within</v>
      </c>
      <c r="J1638" t="str">
        <f>VLOOKUP(Table2[[#This Row],[product_id]],Table3[#All],5,FALSE)</f>
        <v>New Orleans LA</v>
      </c>
    </row>
    <row r="1639" spans="1:10" x14ac:dyDescent="0.2">
      <c r="A1639" t="s">
        <v>420</v>
      </c>
      <c r="B1639" s="1">
        <v>45040</v>
      </c>
      <c r="C1639" t="str">
        <f t="shared" si="50"/>
        <v>Monday</v>
      </c>
      <c r="D1639" s="2">
        <v>0.10208333333333335</v>
      </c>
      <c r="E1639" t="str">
        <f t="shared" si="51"/>
        <v>morning to noon</v>
      </c>
      <c r="F1639" s="7">
        <v>13</v>
      </c>
      <c r="G1639" s="7">
        <f>VLOOKUP(Table2[[#This Row],[product_id]],Table3[#All],2,FALSE)</f>
        <v>75</v>
      </c>
      <c r="H1639" s="7" t="b">
        <f>IF(Table2[[#This Row],[cost]]&gt;Table2[[#This Row],[revenue]],TRUE,FALSE)</f>
        <v>1</v>
      </c>
      <c r="I1639" t="str">
        <f>VLOOKUP(Table2[[#This Row],[product_id]],Table3[#All],3,FALSE)</f>
        <v>Woman Within</v>
      </c>
      <c r="J1639" t="str">
        <f>VLOOKUP(Table2[[#This Row],[product_id]],Table3[#All],5,FALSE)</f>
        <v>New Orleans LA</v>
      </c>
    </row>
    <row r="1640" spans="1:10" x14ac:dyDescent="0.2">
      <c r="A1640" t="s">
        <v>420</v>
      </c>
      <c r="B1640" s="1">
        <v>45109</v>
      </c>
      <c r="C1640" t="str">
        <f t="shared" si="50"/>
        <v>Sunday</v>
      </c>
      <c r="D1640" s="2">
        <v>0.39999999999999997</v>
      </c>
      <c r="E1640" t="str">
        <f t="shared" si="51"/>
        <v>morning to noon</v>
      </c>
      <c r="F1640" s="7">
        <v>13</v>
      </c>
      <c r="G1640" s="7">
        <f>VLOOKUP(Table2[[#This Row],[product_id]],Table3[#All],2,FALSE)</f>
        <v>75</v>
      </c>
      <c r="H1640" s="7" t="b">
        <f>IF(Table2[[#This Row],[cost]]&gt;Table2[[#This Row],[revenue]],TRUE,FALSE)</f>
        <v>1</v>
      </c>
      <c r="I1640" t="str">
        <f>VLOOKUP(Table2[[#This Row],[product_id]],Table3[#All],3,FALSE)</f>
        <v>Woman Within</v>
      </c>
      <c r="J1640" t="str">
        <f>VLOOKUP(Table2[[#This Row],[product_id]],Table3[#All],5,FALSE)</f>
        <v>New Orleans LA</v>
      </c>
    </row>
    <row r="1641" spans="1:10" x14ac:dyDescent="0.2">
      <c r="A1641" t="s">
        <v>420</v>
      </c>
      <c r="B1641" s="1">
        <v>44541</v>
      </c>
      <c r="C1641" t="str">
        <f t="shared" si="50"/>
        <v>Saturday</v>
      </c>
      <c r="D1641" s="2">
        <v>0.49722222222222223</v>
      </c>
      <c r="E1641" t="str">
        <f t="shared" si="51"/>
        <v>midnight to dawn</v>
      </c>
      <c r="F1641" s="7">
        <v>13</v>
      </c>
      <c r="G1641" s="7">
        <f>VLOOKUP(Table2[[#This Row],[product_id]],Table3[#All],2,FALSE)</f>
        <v>75</v>
      </c>
      <c r="H1641" s="7" t="b">
        <f>IF(Table2[[#This Row],[cost]]&gt;Table2[[#This Row],[revenue]],TRUE,FALSE)</f>
        <v>1</v>
      </c>
      <c r="I1641" t="str">
        <f>VLOOKUP(Table2[[#This Row],[product_id]],Table3[#All],3,FALSE)</f>
        <v>Woman Within</v>
      </c>
      <c r="J1641" t="str">
        <f>VLOOKUP(Table2[[#This Row],[product_id]],Table3[#All],5,FALSE)</f>
        <v>New Orleans LA</v>
      </c>
    </row>
    <row r="1642" spans="1:10" x14ac:dyDescent="0.2">
      <c r="A1642" t="s">
        <v>420</v>
      </c>
      <c r="B1642" s="1">
        <v>44432</v>
      </c>
      <c r="C1642" t="str">
        <f t="shared" si="50"/>
        <v>Tuesday</v>
      </c>
      <c r="D1642" s="2">
        <v>0.12986111111111112</v>
      </c>
      <c r="E1642" t="str">
        <f t="shared" si="51"/>
        <v>afternoon to evening</v>
      </c>
      <c r="F1642" s="7">
        <v>13</v>
      </c>
      <c r="G1642" s="7">
        <f>VLOOKUP(Table2[[#This Row],[product_id]],Table3[#All],2,FALSE)</f>
        <v>75</v>
      </c>
      <c r="H1642" s="7" t="b">
        <f>IF(Table2[[#This Row],[cost]]&gt;Table2[[#This Row],[revenue]],TRUE,FALSE)</f>
        <v>1</v>
      </c>
      <c r="I1642" t="str">
        <f>VLOOKUP(Table2[[#This Row],[product_id]],Table3[#All],3,FALSE)</f>
        <v>Woman Within</v>
      </c>
      <c r="J1642" t="str">
        <f>VLOOKUP(Table2[[#This Row],[product_id]],Table3[#All],5,FALSE)</f>
        <v>New Orleans LA</v>
      </c>
    </row>
    <row r="1643" spans="1:10" x14ac:dyDescent="0.2">
      <c r="A1643" t="s">
        <v>421</v>
      </c>
      <c r="B1643" s="1">
        <v>44922</v>
      </c>
      <c r="C1643" t="str">
        <f t="shared" si="50"/>
        <v>Tuesday</v>
      </c>
      <c r="D1643" s="2">
        <v>0.65694444444444444</v>
      </c>
      <c r="E1643" t="str">
        <f t="shared" si="51"/>
        <v>midnight to dawn</v>
      </c>
      <c r="F1643" s="7">
        <v>98</v>
      </c>
      <c r="G1643" s="7">
        <f>VLOOKUP(Table2[[#This Row],[product_id]],Table3[#All],2,FALSE)</f>
        <v>57</v>
      </c>
      <c r="H1643" s="7" t="b">
        <f>IF(Table2[[#This Row],[cost]]&gt;Table2[[#This Row],[revenue]],TRUE,FALSE)</f>
        <v>0</v>
      </c>
      <c r="I1643" t="str">
        <f>VLOOKUP(Table2[[#This Row],[product_id]],Table3[#All],3,FALSE)</f>
        <v>Allegra K</v>
      </c>
      <c r="J1643" t="str">
        <f>VLOOKUP(Table2[[#This Row],[product_id]],Table3[#All],5,FALSE)</f>
        <v>Charleston SC</v>
      </c>
    </row>
    <row r="1644" spans="1:10" x14ac:dyDescent="0.2">
      <c r="A1644" t="s">
        <v>421</v>
      </c>
      <c r="B1644" s="1">
        <v>44902</v>
      </c>
      <c r="C1644" t="str">
        <f t="shared" si="50"/>
        <v>Wednesday</v>
      </c>
      <c r="D1644" s="2">
        <v>3.6111111111111115E-2</v>
      </c>
      <c r="E1644" t="str">
        <f t="shared" si="51"/>
        <v>morning to noon</v>
      </c>
      <c r="F1644" s="7">
        <v>98</v>
      </c>
      <c r="G1644" s="7">
        <f>VLOOKUP(Table2[[#This Row],[product_id]],Table3[#All],2,FALSE)</f>
        <v>57</v>
      </c>
      <c r="H1644" s="7" t="b">
        <f>IF(Table2[[#This Row],[cost]]&gt;Table2[[#This Row],[revenue]],TRUE,FALSE)</f>
        <v>0</v>
      </c>
      <c r="I1644" t="str">
        <f>VLOOKUP(Table2[[#This Row],[product_id]],Table3[#All],3,FALSE)</f>
        <v>Allegra K</v>
      </c>
      <c r="J1644" t="str">
        <f>VLOOKUP(Table2[[#This Row],[product_id]],Table3[#All],5,FALSE)</f>
        <v>Charleston SC</v>
      </c>
    </row>
    <row r="1645" spans="1:10" x14ac:dyDescent="0.2">
      <c r="A1645" t="s">
        <v>421</v>
      </c>
      <c r="B1645" s="1">
        <v>45048</v>
      </c>
      <c r="C1645" t="str">
        <f t="shared" si="50"/>
        <v>Tuesday</v>
      </c>
      <c r="D1645" s="2">
        <v>0.29305555555555557</v>
      </c>
      <c r="E1645" t="str">
        <f t="shared" si="51"/>
        <v>morning to noon</v>
      </c>
      <c r="F1645" s="7">
        <v>98</v>
      </c>
      <c r="G1645" s="7">
        <f>VLOOKUP(Table2[[#This Row],[product_id]],Table3[#All],2,FALSE)</f>
        <v>57</v>
      </c>
      <c r="H1645" s="7" t="b">
        <f>IF(Table2[[#This Row],[cost]]&gt;Table2[[#This Row],[revenue]],TRUE,FALSE)</f>
        <v>0</v>
      </c>
      <c r="I1645" t="str">
        <f>VLOOKUP(Table2[[#This Row],[product_id]],Table3[#All],3,FALSE)</f>
        <v>Allegra K</v>
      </c>
      <c r="J1645" t="str">
        <f>VLOOKUP(Table2[[#This Row],[product_id]],Table3[#All],5,FALSE)</f>
        <v>Charleston SC</v>
      </c>
    </row>
    <row r="1646" spans="1:10" x14ac:dyDescent="0.2">
      <c r="A1646" t="s">
        <v>421</v>
      </c>
      <c r="B1646" s="1">
        <v>44448</v>
      </c>
      <c r="C1646" t="str">
        <f t="shared" si="50"/>
        <v>Thursday</v>
      </c>
      <c r="D1646" s="2">
        <v>0.30138888888888887</v>
      </c>
      <c r="E1646" t="str">
        <f t="shared" si="51"/>
        <v>morning to noon</v>
      </c>
      <c r="F1646" s="7">
        <v>98</v>
      </c>
      <c r="G1646" s="7">
        <f>VLOOKUP(Table2[[#This Row],[product_id]],Table3[#All],2,FALSE)</f>
        <v>57</v>
      </c>
      <c r="H1646" s="7" t="b">
        <f>IF(Table2[[#This Row],[cost]]&gt;Table2[[#This Row],[revenue]],TRUE,FALSE)</f>
        <v>0</v>
      </c>
      <c r="I1646" t="str">
        <f>VLOOKUP(Table2[[#This Row],[product_id]],Table3[#All],3,FALSE)</f>
        <v>Allegra K</v>
      </c>
      <c r="J1646" t="str">
        <f>VLOOKUP(Table2[[#This Row],[product_id]],Table3[#All],5,FALSE)</f>
        <v>Charleston SC</v>
      </c>
    </row>
    <row r="1647" spans="1:10" x14ac:dyDescent="0.2">
      <c r="A1647" t="s">
        <v>421</v>
      </c>
      <c r="B1647" s="1">
        <v>44879</v>
      </c>
      <c r="C1647" t="str">
        <f t="shared" si="50"/>
        <v>Monday</v>
      </c>
      <c r="D1647" s="2">
        <v>0.30277777777777776</v>
      </c>
      <c r="E1647" t="str">
        <f t="shared" si="51"/>
        <v>morning to noon</v>
      </c>
      <c r="F1647" s="7">
        <v>98</v>
      </c>
      <c r="G1647" s="7">
        <f>VLOOKUP(Table2[[#This Row],[product_id]],Table3[#All],2,FALSE)</f>
        <v>57</v>
      </c>
      <c r="H1647" s="7" t="b">
        <f>IF(Table2[[#This Row],[cost]]&gt;Table2[[#This Row],[revenue]],TRUE,FALSE)</f>
        <v>0</v>
      </c>
      <c r="I1647" t="str">
        <f>VLOOKUP(Table2[[#This Row],[product_id]],Table3[#All],3,FALSE)</f>
        <v>Allegra K</v>
      </c>
      <c r="J1647" t="str">
        <f>VLOOKUP(Table2[[#This Row],[product_id]],Table3[#All],5,FALSE)</f>
        <v>Charleston SC</v>
      </c>
    </row>
    <row r="1648" spans="1:10" x14ac:dyDescent="0.2">
      <c r="A1648" t="s">
        <v>421</v>
      </c>
      <c r="B1648" s="1">
        <v>44684</v>
      </c>
      <c r="C1648" t="str">
        <f t="shared" si="50"/>
        <v>Tuesday</v>
      </c>
      <c r="D1648" s="2">
        <v>0.375</v>
      </c>
      <c r="E1648" t="str">
        <f t="shared" si="51"/>
        <v>morning to noon</v>
      </c>
      <c r="F1648" s="7">
        <v>98</v>
      </c>
      <c r="G1648" s="7">
        <f>VLOOKUP(Table2[[#This Row],[product_id]],Table3[#All],2,FALSE)</f>
        <v>57</v>
      </c>
      <c r="H1648" s="7" t="b">
        <f>IF(Table2[[#This Row],[cost]]&gt;Table2[[#This Row],[revenue]],TRUE,FALSE)</f>
        <v>0</v>
      </c>
      <c r="I1648" t="str">
        <f>VLOOKUP(Table2[[#This Row],[product_id]],Table3[#All],3,FALSE)</f>
        <v>Allegra K</v>
      </c>
      <c r="J1648" t="str">
        <f>VLOOKUP(Table2[[#This Row],[product_id]],Table3[#All],5,FALSE)</f>
        <v>Charleston SC</v>
      </c>
    </row>
    <row r="1649" spans="1:10" x14ac:dyDescent="0.2">
      <c r="A1649" t="s">
        <v>421</v>
      </c>
      <c r="B1649" s="1">
        <v>45028</v>
      </c>
      <c r="C1649" t="str">
        <f t="shared" si="50"/>
        <v>Wednesday</v>
      </c>
      <c r="D1649" s="2">
        <v>0.3215277777777778</v>
      </c>
      <c r="E1649" t="str">
        <f t="shared" si="51"/>
        <v>night to midnight</v>
      </c>
      <c r="F1649" s="7">
        <v>98</v>
      </c>
      <c r="G1649" s="7">
        <f>VLOOKUP(Table2[[#This Row],[product_id]],Table3[#All],2,FALSE)</f>
        <v>57</v>
      </c>
      <c r="H1649" s="7" t="b">
        <f>IF(Table2[[#This Row],[cost]]&gt;Table2[[#This Row],[revenue]],TRUE,FALSE)</f>
        <v>0</v>
      </c>
      <c r="I1649" t="str">
        <f>VLOOKUP(Table2[[#This Row],[product_id]],Table3[#All],3,FALSE)</f>
        <v>Allegra K</v>
      </c>
      <c r="J1649" t="str">
        <f>VLOOKUP(Table2[[#This Row],[product_id]],Table3[#All],5,FALSE)</f>
        <v>Charleston SC</v>
      </c>
    </row>
    <row r="1650" spans="1:10" x14ac:dyDescent="0.2">
      <c r="A1650" t="s">
        <v>422</v>
      </c>
      <c r="B1650" s="1">
        <v>44993</v>
      </c>
      <c r="C1650" t="str">
        <f t="shared" si="50"/>
        <v>Wednesday</v>
      </c>
      <c r="D1650" s="2">
        <v>0.95347222222222217</v>
      </c>
      <c r="E1650" t="str">
        <f t="shared" si="51"/>
        <v>midnight to dawn</v>
      </c>
      <c r="F1650" s="7">
        <v>30</v>
      </c>
      <c r="G1650" s="7">
        <f>VLOOKUP(Table2[[#This Row],[product_id]],Table3[#All],2,FALSE)</f>
        <v>17</v>
      </c>
      <c r="H1650" s="7" t="b">
        <f>IF(Table2[[#This Row],[cost]]&gt;Table2[[#This Row],[revenue]],TRUE,FALSE)</f>
        <v>0</v>
      </c>
      <c r="I1650" t="str">
        <f>VLOOKUP(Table2[[#This Row],[product_id]],Table3[#All],3,FALSE)</f>
        <v>Columbia</v>
      </c>
      <c r="J1650" t="str">
        <f>VLOOKUP(Table2[[#This Row],[product_id]],Table3[#All],5,FALSE)</f>
        <v>Port Authority of New York/New Jersey NY/NJ</v>
      </c>
    </row>
    <row r="1651" spans="1:10" x14ac:dyDescent="0.2">
      <c r="A1651" t="s">
        <v>422</v>
      </c>
      <c r="B1651" s="1">
        <v>44897</v>
      </c>
      <c r="C1651" t="str">
        <f t="shared" si="50"/>
        <v>Friday</v>
      </c>
      <c r="D1651" s="2">
        <v>3.3333333333333333E-2</v>
      </c>
      <c r="E1651" t="str">
        <f t="shared" si="51"/>
        <v>morning to noon</v>
      </c>
      <c r="F1651" s="7">
        <v>30</v>
      </c>
      <c r="G1651" s="7">
        <f>VLOOKUP(Table2[[#This Row],[product_id]],Table3[#All],2,FALSE)</f>
        <v>17</v>
      </c>
      <c r="H1651" s="7" t="b">
        <f>IF(Table2[[#This Row],[cost]]&gt;Table2[[#This Row],[revenue]],TRUE,FALSE)</f>
        <v>0</v>
      </c>
      <c r="I1651" t="str">
        <f>VLOOKUP(Table2[[#This Row],[product_id]],Table3[#All],3,FALSE)</f>
        <v>Columbia</v>
      </c>
      <c r="J1651" t="str">
        <f>VLOOKUP(Table2[[#This Row],[product_id]],Table3[#All],5,FALSE)</f>
        <v>Port Authority of New York/New Jersey NY/NJ</v>
      </c>
    </row>
    <row r="1652" spans="1:10" x14ac:dyDescent="0.2">
      <c r="A1652" t="s">
        <v>422</v>
      </c>
      <c r="B1652" s="1">
        <v>44647</v>
      </c>
      <c r="C1652" t="str">
        <f t="shared" si="50"/>
        <v>Sunday</v>
      </c>
      <c r="D1652" s="2">
        <v>0.52777777777777779</v>
      </c>
      <c r="E1652" t="str">
        <f t="shared" si="51"/>
        <v>morning to noon</v>
      </c>
      <c r="F1652" s="7">
        <v>30</v>
      </c>
      <c r="G1652" s="7">
        <f>VLOOKUP(Table2[[#This Row],[product_id]],Table3[#All],2,FALSE)</f>
        <v>17</v>
      </c>
      <c r="H1652" s="7" t="b">
        <f>IF(Table2[[#This Row],[cost]]&gt;Table2[[#This Row],[revenue]],TRUE,FALSE)</f>
        <v>0</v>
      </c>
      <c r="I1652" t="str">
        <f>VLOOKUP(Table2[[#This Row],[product_id]],Table3[#All],3,FALSE)</f>
        <v>Columbia</v>
      </c>
      <c r="J1652" t="str">
        <f>VLOOKUP(Table2[[#This Row],[product_id]],Table3[#All],5,FALSE)</f>
        <v>Port Authority of New York/New Jersey NY/NJ</v>
      </c>
    </row>
    <row r="1653" spans="1:10" x14ac:dyDescent="0.2">
      <c r="A1653" t="s">
        <v>422</v>
      </c>
      <c r="B1653" s="1">
        <v>45096</v>
      </c>
      <c r="C1653" t="str">
        <f t="shared" si="50"/>
        <v>Monday</v>
      </c>
      <c r="D1653" s="2">
        <v>0.41666666666666669</v>
      </c>
      <c r="E1653" t="str">
        <f t="shared" si="51"/>
        <v>morning to noon</v>
      </c>
      <c r="F1653" s="7">
        <v>30</v>
      </c>
      <c r="G1653" s="7">
        <f>VLOOKUP(Table2[[#This Row],[product_id]],Table3[#All],2,FALSE)</f>
        <v>17</v>
      </c>
      <c r="H1653" s="7" t="b">
        <f>IF(Table2[[#This Row],[cost]]&gt;Table2[[#This Row],[revenue]],TRUE,FALSE)</f>
        <v>0</v>
      </c>
      <c r="I1653" t="str">
        <f>VLOOKUP(Table2[[#This Row],[product_id]],Table3[#All],3,FALSE)</f>
        <v>Columbia</v>
      </c>
      <c r="J1653" t="str">
        <f>VLOOKUP(Table2[[#This Row],[product_id]],Table3[#All],5,FALSE)</f>
        <v>Port Authority of New York/New Jersey NY/NJ</v>
      </c>
    </row>
    <row r="1654" spans="1:10" x14ac:dyDescent="0.2">
      <c r="A1654" t="s">
        <v>422</v>
      </c>
      <c r="B1654" s="1">
        <v>44649</v>
      </c>
      <c r="C1654" t="str">
        <f t="shared" si="50"/>
        <v>Tuesday</v>
      </c>
      <c r="D1654" s="2">
        <v>0.30555555555555552</v>
      </c>
      <c r="E1654" t="str">
        <f t="shared" si="51"/>
        <v>midnight to dawn</v>
      </c>
      <c r="F1654" s="7">
        <v>30</v>
      </c>
      <c r="G1654" s="7">
        <f>VLOOKUP(Table2[[#This Row],[product_id]],Table3[#All],2,FALSE)</f>
        <v>17</v>
      </c>
      <c r="H1654" s="7" t="b">
        <f>IF(Table2[[#This Row],[cost]]&gt;Table2[[#This Row],[revenue]],TRUE,FALSE)</f>
        <v>0</v>
      </c>
      <c r="I1654" t="str">
        <f>VLOOKUP(Table2[[#This Row],[product_id]],Table3[#All],3,FALSE)</f>
        <v>Columbia</v>
      </c>
      <c r="J1654" t="str">
        <f>VLOOKUP(Table2[[#This Row],[product_id]],Table3[#All],5,FALSE)</f>
        <v>Port Authority of New York/New Jersey NY/NJ</v>
      </c>
    </row>
    <row r="1655" spans="1:10" x14ac:dyDescent="0.2">
      <c r="A1655" t="s">
        <v>422</v>
      </c>
      <c r="B1655" s="1">
        <v>44734</v>
      </c>
      <c r="C1655" t="str">
        <f t="shared" si="50"/>
        <v>Wednesday</v>
      </c>
      <c r="D1655" s="2">
        <v>0.21736111111111112</v>
      </c>
      <c r="E1655" t="str">
        <f t="shared" si="51"/>
        <v>morning to noon</v>
      </c>
      <c r="F1655" s="7">
        <v>30</v>
      </c>
      <c r="G1655" s="7">
        <f>VLOOKUP(Table2[[#This Row],[product_id]],Table3[#All],2,FALSE)</f>
        <v>17</v>
      </c>
      <c r="H1655" s="7" t="b">
        <f>IF(Table2[[#This Row],[cost]]&gt;Table2[[#This Row],[revenue]],TRUE,FALSE)</f>
        <v>0</v>
      </c>
      <c r="I1655" t="str">
        <f>VLOOKUP(Table2[[#This Row],[product_id]],Table3[#All],3,FALSE)</f>
        <v>Columbia</v>
      </c>
      <c r="J1655" t="str">
        <f>VLOOKUP(Table2[[#This Row],[product_id]],Table3[#All],5,FALSE)</f>
        <v>Port Authority of New York/New Jersey NY/NJ</v>
      </c>
    </row>
    <row r="1656" spans="1:10" x14ac:dyDescent="0.2">
      <c r="A1656" t="s">
        <v>423</v>
      </c>
      <c r="B1656" s="1">
        <v>44962</v>
      </c>
      <c r="C1656" t="str">
        <f t="shared" si="50"/>
        <v>Sunday</v>
      </c>
      <c r="D1656" s="2">
        <v>0.42569444444444443</v>
      </c>
      <c r="E1656" t="str">
        <f t="shared" si="51"/>
        <v>afternoon to evening</v>
      </c>
      <c r="F1656" s="7">
        <v>24</v>
      </c>
      <c r="G1656" s="7">
        <f>VLOOKUP(Table2[[#This Row],[product_id]],Table3[#All],2,FALSE)</f>
        <v>14</v>
      </c>
      <c r="H1656" s="7" t="b">
        <f>IF(Table2[[#This Row],[cost]]&gt;Table2[[#This Row],[revenue]],TRUE,FALSE)</f>
        <v>0</v>
      </c>
      <c r="I1656" t="str">
        <f>VLOOKUP(Table2[[#This Row],[product_id]],Table3[#All],3,FALSE)</f>
        <v>Maple Clothing</v>
      </c>
      <c r="J1656" t="str">
        <f>VLOOKUP(Table2[[#This Row],[product_id]],Table3[#All],5,FALSE)</f>
        <v>Memphis TN</v>
      </c>
    </row>
    <row r="1657" spans="1:10" x14ac:dyDescent="0.2">
      <c r="A1657" t="s">
        <v>423</v>
      </c>
      <c r="B1657" s="1">
        <v>44688</v>
      </c>
      <c r="C1657" t="str">
        <f t="shared" si="50"/>
        <v>Saturday</v>
      </c>
      <c r="D1657" s="2">
        <v>0.57986111111111105</v>
      </c>
      <c r="E1657" t="str">
        <f t="shared" si="51"/>
        <v>morning to noon</v>
      </c>
      <c r="F1657" s="7">
        <v>24</v>
      </c>
      <c r="G1657" s="7">
        <f>VLOOKUP(Table2[[#This Row],[product_id]],Table3[#All],2,FALSE)</f>
        <v>14</v>
      </c>
      <c r="H1657" s="7" t="b">
        <f>IF(Table2[[#This Row],[cost]]&gt;Table2[[#This Row],[revenue]],TRUE,FALSE)</f>
        <v>0</v>
      </c>
      <c r="I1657" t="str">
        <f>VLOOKUP(Table2[[#This Row],[product_id]],Table3[#All],3,FALSE)</f>
        <v>Maple Clothing</v>
      </c>
      <c r="J1657" t="str">
        <f>VLOOKUP(Table2[[#This Row],[product_id]],Table3[#All],5,FALSE)</f>
        <v>Memphis TN</v>
      </c>
    </row>
    <row r="1658" spans="1:10" x14ac:dyDescent="0.2">
      <c r="A1658" t="s">
        <v>423</v>
      </c>
      <c r="B1658" s="1">
        <v>44927</v>
      </c>
      <c r="C1658" t="str">
        <f t="shared" si="50"/>
        <v>Sunday</v>
      </c>
      <c r="D1658" s="2">
        <v>0.39166666666666666</v>
      </c>
      <c r="E1658" t="str">
        <f t="shared" si="51"/>
        <v>morning to noon</v>
      </c>
      <c r="F1658" s="7">
        <v>24</v>
      </c>
      <c r="G1658" s="7">
        <f>VLOOKUP(Table2[[#This Row],[product_id]],Table3[#All],2,FALSE)</f>
        <v>14</v>
      </c>
      <c r="H1658" s="7" t="b">
        <f>IF(Table2[[#This Row],[cost]]&gt;Table2[[#This Row],[revenue]],TRUE,FALSE)</f>
        <v>0</v>
      </c>
      <c r="I1658" t="str">
        <f>VLOOKUP(Table2[[#This Row],[product_id]],Table3[#All],3,FALSE)</f>
        <v>Maple Clothing</v>
      </c>
      <c r="J1658" t="str">
        <f>VLOOKUP(Table2[[#This Row],[product_id]],Table3[#All],5,FALSE)</f>
        <v>Memphis TN</v>
      </c>
    </row>
    <row r="1659" spans="1:10" x14ac:dyDescent="0.2">
      <c r="A1659" t="s">
        <v>423</v>
      </c>
      <c r="B1659" s="1">
        <v>44907</v>
      </c>
      <c r="C1659" t="str">
        <f t="shared" si="50"/>
        <v>Monday</v>
      </c>
      <c r="D1659" s="2">
        <v>0.39999999999999997</v>
      </c>
      <c r="E1659" t="str">
        <f t="shared" si="51"/>
        <v>morning to noon</v>
      </c>
      <c r="F1659" s="7">
        <v>24</v>
      </c>
      <c r="G1659" s="7">
        <f>VLOOKUP(Table2[[#This Row],[product_id]],Table3[#All],2,FALSE)</f>
        <v>14</v>
      </c>
      <c r="H1659" s="7" t="b">
        <f>IF(Table2[[#This Row],[cost]]&gt;Table2[[#This Row],[revenue]],TRUE,FALSE)</f>
        <v>0</v>
      </c>
      <c r="I1659" t="str">
        <f>VLOOKUP(Table2[[#This Row],[product_id]],Table3[#All],3,FALSE)</f>
        <v>Maple Clothing</v>
      </c>
      <c r="J1659" t="str">
        <f>VLOOKUP(Table2[[#This Row],[product_id]],Table3[#All],5,FALSE)</f>
        <v>Memphis TN</v>
      </c>
    </row>
    <row r="1660" spans="1:10" x14ac:dyDescent="0.2">
      <c r="A1660" t="s">
        <v>423</v>
      </c>
      <c r="B1660" s="1">
        <v>44428</v>
      </c>
      <c r="C1660" t="str">
        <f t="shared" si="50"/>
        <v>Friday</v>
      </c>
      <c r="D1660" s="2">
        <v>0.33680555555555558</v>
      </c>
      <c r="E1660" t="str">
        <f t="shared" si="51"/>
        <v>afternoon to evening</v>
      </c>
      <c r="F1660" s="7">
        <v>24</v>
      </c>
      <c r="G1660" s="7">
        <f>VLOOKUP(Table2[[#This Row],[product_id]],Table3[#All],2,FALSE)</f>
        <v>14</v>
      </c>
      <c r="H1660" s="7" t="b">
        <f>IF(Table2[[#This Row],[cost]]&gt;Table2[[#This Row],[revenue]],TRUE,FALSE)</f>
        <v>0</v>
      </c>
      <c r="I1660" t="str">
        <f>VLOOKUP(Table2[[#This Row],[product_id]],Table3[#All],3,FALSE)</f>
        <v>Maple Clothing</v>
      </c>
      <c r="J1660" t="str">
        <f>VLOOKUP(Table2[[#This Row],[product_id]],Table3[#All],5,FALSE)</f>
        <v>Memphis TN</v>
      </c>
    </row>
    <row r="1661" spans="1:10" x14ac:dyDescent="0.2">
      <c r="A1661" t="s">
        <v>423</v>
      </c>
      <c r="B1661" s="1">
        <v>44711</v>
      </c>
      <c r="C1661" t="str">
        <f t="shared" si="50"/>
        <v>Monday</v>
      </c>
      <c r="D1661" s="2">
        <v>0.66666666666666663</v>
      </c>
      <c r="E1661" t="str">
        <f t="shared" si="51"/>
        <v>midnight to dawn</v>
      </c>
      <c r="F1661" s="7">
        <v>24</v>
      </c>
      <c r="G1661" s="7">
        <f>VLOOKUP(Table2[[#This Row],[product_id]],Table3[#All],2,FALSE)</f>
        <v>14</v>
      </c>
      <c r="H1661" s="7" t="b">
        <f>IF(Table2[[#This Row],[cost]]&gt;Table2[[#This Row],[revenue]],TRUE,FALSE)</f>
        <v>0</v>
      </c>
      <c r="I1661" t="str">
        <f>VLOOKUP(Table2[[#This Row],[product_id]],Table3[#All],3,FALSE)</f>
        <v>Maple Clothing</v>
      </c>
      <c r="J1661" t="str">
        <f>VLOOKUP(Table2[[#This Row],[product_id]],Table3[#All],5,FALSE)</f>
        <v>Memphis TN</v>
      </c>
    </row>
    <row r="1662" spans="1:10" x14ac:dyDescent="0.2">
      <c r="A1662" t="s">
        <v>424</v>
      </c>
      <c r="B1662" s="1">
        <v>44416</v>
      </c>
      <c r="C1662" t="str">
        <f t="shared" si="50"/>
        <v>Sunday</v>
      </c>
      <c r="D1662" s="2">
        <v>5.5555555555555552E-2</v>
      </c>
      <c r="E1662" t="str">
        <f t="shared" si="51"/>
        <v>afternoon to evening</v>
      </c>
      <c r="F1662" s="7">
        <v>28</v>
      </c>
      <c r="G1662" s="7">
        <f>VLOOKUP(Table2[[#This Row],[product_id]],Table3[#All],2,FALSE)</f>
        <v>16</v>
      </c>
      <c r="H1662" s="7" t="b">
        <f>IF(Table2[[#This Row],[cost]]&gt;Table2[[#This Row],[revenue]],TRUE,FALSE)</f>
        <v>0</v>
      </c>
      <c r="I1662" t="str">
        <f>VLOOKUP(Table2[[#This Row],[product_id]],Table3[#All],3,FALSE)</f>
        <v>Out of Print</v>
      </c>
      <c r="J1662" t="str">
        <f>VLOOKUP(Table2[[#This Row],[product_id]],Table3[#All],5,FALSE)</f>
        <v>Port Authority of New York/New Jersey NY/NJ</v>
      </c>
    </row>
    <row r="1663" spans="1:10" x14ac:dyDescent="0.2">
      <c r="A1663" t="s">
        <v>424</v>
      </c>
      <c r="B1663" s="1">
        <v>45111</v>
      </c>
      <c r="C1663" t="str">
        <f t="shared" si="50"/>
        <v>Tuesday</v>
      </c>
      <c r="D1663" s="2">
        <v>0.57430555555555551</v>
      </c>
      <c r="E1663" t="str">
        <f t="shared" si="51"/>
        <v>midnight to dawn</v>
      </c>
      <c r="F1663" s="7">
        <v>28</v>
      </c>
      <c r="G1663" s="7">
        <f>VLOOKUP(Table2[[#This Row],[product_id]],Table3[#All],2,FALSE)</f>
        <v>16</v>
      </c>
      <c r="H1663" s="7" t="b">
        <f>IF(Table2[[#This Row],[cost]]&gt;Table2[[#This Row],[revenue]],TRUE,FALSE)</f>
        <v>0</v>
      </c>
      <c r="I1663" t="str">
        <f>VLOOKUP(Table2[[#This Row],[product_id]],Table3[#All],3,FALSE)</f>
        <v>Out of Print</v>
      </c>
      <c r="J1663" t="str">
        <f>VLOOKUP(Table2[[#This Row],[product_id]],Table3[#All],5,FALSE)</f>
        <v>Port Authority of New York/New Jersey NY/NJ</v>
      </c>
    </row>
    <row r="1664" spans="1:10" x14ac:dyDescent="0.2">
      <c r="A1664" t="s">
        <v>424</v>
      </c>
      <c r="B1664" s="1">
        <v>45045</v>
      </c>
      <c r="C1664" t="str">
        <f t="shared" si="50"/>
        <v>Saturday</v>
      </c>
      <c r="D1664" s="2">
        <v>9.7222222222222224E-2</v>
      </c>
      <c r="E1664" t="str">
        <f t="shared" si="51"/>
        <v>midnight to dawn</v>
      </c>
      <c r="F1664" s="7">
        <v>28</v>
      </c>
      <c r="G1664" s="7">
        <f>VLOOKUP(Table2[[#This Row],[product_id]],Table3[#All],2,FALSE)</f>
        <v>16</v>
      </c>
      <c r="H1664" s="7" t="b">
        <f>IF(Table2[[#This Row],[cost]]&gt;Table2[[#This Row],[revenue]],TRUE,FALSE)</f>
        <v>0</v>
      </c>
      <c r="I1664" t="str">
        <f>VLOOKUP(Table2[[#This Row],[product_id]],Table3[#All],3,FALSE)</f>
        <v>Out of Print</v>
      </c>
      <c r="J1664" t="str">
        <f>VLOOKUP(Table2[[#This Row],[product_id]],Table3[#All],5,FALSE)</f>
        <v>Port Authority of New York/New Jersey NY/NJ</v>
      </c>
    </row>
    <row r="1665" spans="1:10" x14ac:dyDescent="0.2">
      <c r="A1665" t="s">
        <v>425</v>
      </c>
      <c r="B1665" s="1">
        <v>45042</v>
      </c>
      <c r="C1665" t="str">
        <f t="shared" si="50"/>
        <v>Wednesday</v>
      </c>
      <c r="D1665" s="2">
        <v>0.24652777777777779</v>
      </c>
      <c r="E1665" t="str">
        <f t="shared" si="51"/>
        <v>afternoon to evening</v>
      </c>
      <c r="F1665" s="7">
        <v>34</v>
      </c>
      <c r="G1665" s="7">
        <f>VLOOKUP(Table2[[#This Row],[product_id]],Table3[#All],2,FALSE)</f>
        <v>20</v>
      </c>
      <c r="H1665" s="7" t="b">
        <f>IF(Table2[[#This Row],[cost]]&gt;Table2[[#This Row],[revenue]],TRUE,FALSE)</f>
        <v>0</v>
      </c>
      <c r="I1665" t="str">
        <f>VLOOKUP(Table2[[#This Row],[product_id]],Table3[#All],3,FALSE)</f>
        <v>Patty</v>
      </c>
      <c r="J1665" t="str">
        <f>VLOOKUP(Table2[[#This Row],[product_id]],Table3[#All],5,FALSE)</f>
        <v>Memphis TN</v>
      </c>
    </row>
    <row r="1666" spans="1:10" x14ac:dyDescent="0.2">
      <c r="A1666" t="s">
        <v>425</v>
      </c>
      <c r="B1666" s="1">
        <v>45054</v>
      </c>
      <c r="C1666" t="str">
        <f t="shared" si="50"/>
        <v>Monday</v>
      </c>
      <c r="D1666" s="2">
        <v>0.54166666666666663</v>
      </c>
      <c r="E1666" t="str">
        <f t="shared" si="51"/>
        <v>afternoon to evening</v>
      </c>
      <c r="F1666" s="7">
        <v>34</v>
      </c>
      <c r="G1666" s="7">
        <f>VLOOKUP(Table2[[#This Row],[product_id]],Table3[#All],2,FALSE)</f>
        <v>20</v>
      </c>
      <c r="H1666" s="7" t="b">
        <f>IF(Table2[[#This Row],[cost]]&gt;Table2[[#This Row],[revenue]],TRUE,FALSE)</f>
        <v>0</v>
      </c>
      <c r="I1666" t="str">
        <f>VLOOKUP(Table2[[#This Row],[product_id]],Table3[#All],3,FALSE)</f>
        <v>Patty</v>
      </c>
      <c r="J1666" t="str">
        <f>VLOOKUP(Table2[[#This Row],[product_id]],Table3[#All],5,FALSE)</f>
        <v>Memphis TN</v>
      </c>
    </row>
    <row r="1667" spans="1:10" x14ac:dyDescent="0.2">
      <c r="A1667" t="s">
        <v>425</v>
      </c>
      <c r="B1667" s="1">
        <v>44979</v>
      </c>
      <c r="C1667" t="str">
        <f t="shared" ref="C1667:C1730" si="52">_xlfn.IFS(WEEKDAY(B1667,2)=1,"Monday",WEEKDAY(B1667,2)=2,"Tuesday",WEEKDAY(B1667,2)=3,"Wednesday",WEEKDAY(B1667,2)=4,"Thursday",WEEKDAY(B1667,2)=5,"Friday",WEEKDAY(B1667,2)=6,"Saturday",WEEKDAY(B1667,2)=7,"Sunday")</f>
        <v>Wednesday</v>
      </c>
      <c r="D1667" s="2">
        <v>0.55069444444444449</v>
      </c>
      <c r="E1667" t="str">
        <f t="shared" ref="E1667:E1730" si="53">_xlfn.IFS(AND(D1668&gt;=VALUE("00:00"),D1668&lt;VALUE("6:00")),"midnight to dawn",AND(D1668&gt;=VALUE("6:00"),D1668&lt;VALUE("13:00")),"morning to noon",AND(D1668&gt;=VALUE("13:00"),D1668&lt;VALUE("20:00")),"afternoon to evening",AND(D1668&gt;=VALUE("20:00"),D1668&lt;VALUE("24:00")),"night to midnight")</f>
        <v>morning to noon</v>
      </c>
      <c r="F1667" s="7">
        <v>34</v>
      </c>
      <c r="G1667" s="7">
        <f>VLOOKUP(Table2[[#This Row],[product_id]],Table3[#All],2,FALSE)</f>
        <v>20</v>
      </c>
      <c r="H1667" s="7" t="b">
        <f>IF(Table2[[#This Row],[cost]]&gt;Table2[[#This Row],[revenue]],TRUE,FALSE)</f>
        <v>0</v>
      </c>
      <c r="I1667" t="str">
        <f>VLOOKUP(Table2[[#This Row],[product_id]],Table3[#All],3,FALSE)</f>
        <v>Patty</v>
      </c>
      <c r="J1667" t="str">
        <f>VLOOKUP(Table2[[#This Row],[product_id]],Table3[#All],5,FALSE)</f>
        <v>Memphis TN</v>
      </c>
    </row>
    <row r="1668" spans="1:10" x14ac:dyDescent="0.2">
      <c r="A1668" t="s">
        <v>425</v>
      </c>
      <c r="B1668" s="1">
        <v>44995</v>
      </c>
      <c r="C1668" t="str">
        <f t="shared" si="52"/>
        <v>Friday</v>
      </c>
      <c r="D1668" s="2">
        <v>0.30763888888888891</v>
      </c>
      <c r="E1668" t="str">
        <f t="shared" si="53"/>
        <v>midnight to dawn</v>
      </c>
      <c r="F1668" s="7">
        <v>34</v>
      </c>
      <c r="G1668" s="7">
        <f>VLOOKUP(Table2[[#This Row],[product_id]],Table3[#All],2,FALSE)</f>
        <v>20</v>
      </c>
      <c r="H1668" s="7" t="b">
        <f>IF(Table2[[#This Row],[cost]]&gt;Table2[[#This Row],[revenue]],TRUE,FALSE)</f>
        <v>0</v>
      </c>
      <c r="I1668" t="str">
        <f>VLOOKUP(Table2[[#This Row],[product_id]],Table3[#All],3,FALSE)</f>
        <v>Patty</v>
      </c>
      <c r="J1668" t="str">
        <f>VLOOKUP(Table2[[#This Row],[product_id]],Table3[#All],5,FALSE)</f>
        <v>Memphis TN</v>
      </c>
    </row>
    <row r="1669" spans="1:10" x14ac:dyDescent="0.2">
      <c r="A1669" t="s">
        <v>425</v>
      </c>
      <c r="B1669" s="1">
        <v>43972</v>
      </c>
      <c r="C1669" t="str">
        <f t="shared" si="52"/>
        <v>Thursday</v>
      </c>
      <c r="D1669" s="2">
        <v>0.15763888888888888</v>
      </c>
      <c r="E1669" t="str">
        <f t="shared" si="53"/>
        <v>morning to noon</v>
      </c>
      <c r="F1669" s="7">
        <v>34</v>
      </c>
      <c r="G1669" s="7">
        <f>VLOOKUP(Table2[[#This Row],[product_id]],Table3[#All],2,FALSE)</f>
        <v>20</v>
      </c>
      <c r="H1669" s="7" t="b">
        <f>IF(Table2[[#This Row],[cost]]&gt;Table2[[#This Row],[revenue]],TRUE,FALSE)</f>
        <v>0</v>
      </c>
      <c r="I1669" t="str">
        <f>VLOOKUP(Table2[[#This Row],[product_id]],Table3[#All],3,FALSE)</f>
        <v>Patty</v>
      </c>
      <c r="J1669" t="str">
        <f>VLOOKUP(Table2[[#This Row],[product_id]],Table3[#All],5,FALSE)</f>
        <v>Memphis TN</v>
      </c>
    </row>
    <row r="1670" spans="1:10" x14ac:dyDescent="0.2">
      <c r="A1670" t="s">
        <v>426</v>
      </c>
      <c r="B1670" s="1">
        <v>44908</v>
      </c>
      <c r="C1670" t="str">
        <f t="shared" si="52"/>
        <v>Tuesday</v>
      </c>
      <c r="D1670" s="2">
        <v>0.3444444444444445</v>
      </c>
      <c r="E1670" t="str">
        <f t="shared" si="53"/>
        <v>afternoon to evening</v>
      </c>
      <c r="F1670" s="7">
        <v>31</v>
      </c>
      <c r="G1670" s="7">
        <f>VLOOKUP(Table2[[#This Row],[product_id]],Table3[#All],2,FALSE)</f>
        <v>17</v>
      </c>
      <c r="H1670" s="7" t="b">
        <f>IF(Table2[[#This Row],[cost]]&gt;Table2[[#This Row],[revenue]],TRUE,FALSE)</f>
        <v>0</v>
      </c>
      <c r="I1670" t="str">
        <f>VLOOKUP(Table2[[#This Row],[product_id]],Table3[#All],3,FALSE)</f>
        <v>Patty</v>
      </c>
      <c r="J1670" t="str">
        <f>VLOOKUP(Table2[[#This Row],[product_id]],Table3[#All],5,FALSE)</f>
        <v>Memphis TN</v>
      </c>
    </row>
    <row r="1671" spans="1:10" x14ac:dyDescent="0.2">
      <c r="A1671" t="s">
        <v>426</v>
      </c>
      <c r="B1671" s="1">
        <v>45014</v>
      </c>
      <c r="C1671" t="str">
        <f t="shared" si="52"/>
        <v>Wednesday</v>
      </c>
      <c r="D1671" s="2">
        <v>0.67013888888888884</v>
      </c>
      <c r="E1671" t="str">
        <f t="shared" si="53"/>
        <v>midnight to dawn</v>
      </c>
      <c r="F1671" s="7">
        <v>31</v>
      </c>
      <c r="G1671" s="7">
        <f>VLOOKUP(Table2[[#This Row],[product_id]],Table3[#All],2,FALSE)</f>
        <v>17</v>
      </c>
      <c r="H1671" s="7" t="b">
        <f>IF(Table2[[#This Row],[cost]]&gt;Table2[[#This Row],[revenue]],TRUE,FALSE)</f>
        <v>0</v>
      </c>
      <c r="I1671" t="str">
        <f>VLOOKUP(Table2[[#This Row],[product_id]],Table3[#All],3,FALSE)</f>
        <v>Patty</v>
      </c>
      <c r="J1671" t="str">
        <f>VLOOKUP(Table2[[#This Row],[product_id]],Table3[#All],5,FALSE)</f>
        <v>Memphis TN</v>
      </c>
    </row>
    <row r="1672" spans="1:10" x14ac:dyDescent="0.2">
      <c r="A1672" t="s">
        <v>426</v>
      </c>
      <c r="B1672" s="1">
        <v>45109</v>
      </c>
      <c r="C1672" t="str">
        <f t="shared" si="52"/>
        <v>Sunday</v>
      </c>
      <c r="D1672" s="2">
        <v>0.10694444444444444</v>
      </c>
      <c r="E1672" t="str">
        <f t="shared" si="53"/>
        <v>afternoon to evening</v>
      </c>
      <c r="F1672" s="7">
        <v>31</v>
      </c>
      <c r="G1672" s="7">
        <f>VLOOKUP(Table2[[#This Row],[product_id]],Table3[#All],2,FALSE)</f>
        <v>17</v>
      </c>
      <c r="H1672" s="7" t="b">
        <f>IF(Table2[[#This Row],[cost]]&gt;Table2[[#This Row],[revenue]],TRUE,FALSE)</f>
        <v>0</v>
      </c>
      <c r="I1672" t="str">
        <f>VLOOKUP(Table2[[#This Row],[product_id]],Table3[#All],3,FALSE)</f>
        <v>Patty</v>
      </c>
      <c r="J1672" t="str">
        <f>VLOOKUP(Table2[[#This Row],[product_id]],Table3[#All],5,FALSE)</f>
        <v>Memphis TN</v>
      </c>
    </row>
    <row r="1673" spans="1:10" x14ac:dyDescent="0.2">
      <c r="A1673" t="s">
        <v>426</v>
      </c>
      <c r="B1673" s="1">
        <v>44828</v>
      </c>
      <c r="C1673" t="str">
        <f t="shared" si="52"/>
        <v>Saturday</v>
      </c>
      <c r="D1673" s="2">
        <v>0.61041666666666672</v>
      </c>
      <c r="E1673" t="str">
        <f t="shared" si="53"/>
        <v>morning to noon</v>
      </c>
      <c r="F1673" s="7">
        <v>31</v>
      </c>
      <c r="G1673" s="7">
        <f>VLOOKUP(Table2[[#This Row],[product_id]],Table3[#All],2,FALSE)</f>
        <v>17</v>
      </c>
      <c r="H1673" s="7" t="b">
        <f>IF(Table2[[#This Row],[cost]]&gt;Table2[[#This Row],[revenue]],TRUE,FALSE)</f>
        <v>0</v>
      </c>
      <c r="I1673" t="str">
        <f>VLOOKUP(Table2[[#This Row],[product_id]],Table3[#All],3,FALSE)</f>
        <v>Patty</v>
      </c>
      <c r="J1673" t="str">
        <f>VLOOKUP(Table2[[#This Row],[product_id]],Table3[#All],5,FALSE)</f>
        <v>Memphis TN</v>
      </c>
    </row>
    <row r="1674" spans="1:10" x14ac:dyDescent="0.2">
      <c r="A1674" t="s">
        <v>426</v>
      </c>
      <c r="B1674" s="1">
        <v>44362</v>
      </c>
      <c r="C1674" t="str">
        <f t="shared" si="52"/>
        <v>Tuesday</v>
      </c>
      <c r="D1674" s="2">
        <v>0.32361111111111113</v>
      </c>
      <c r="E1674" t="str">
        <f t="shared" si="53"/>
        <v>night to midnight</v>
      </c>
      <c r="F1674" s="7">
        <v>31</v>
      </c>
      <c r="G1674" s="7">
        <f>VLOOKUP(Table2[[#This Row],[product_id]],Table3[#All],2,FALSE)</f>
        <v>17</v>
      </c>
      <c r="H1674" s="7" t="b">
        <f>IF(Table2[[#This Row],[cost]]&gt;Table2[[#This Row],[revenue]],TRUE,FALSE)</f>
        <v>0</v>
      </c>
      <c r="I1674" t="str">
        <f>VLOOKUP(Table2[[#This Row],[product_id]],Table3[#All],3,FALSE)</f>
        <v>Patty</v>
      </c>
      <c r="J1674" t="str">
        <f>VLOOKUP(Table2[[#This Row],[product_id]],Table3[#All],5,FALSE)</f>
        <v>Memphis TN</v>
      </c>
    </row>
    <row r="1675" spans="1:10" x14ac:dyDescent="0.2">
      <c r="A1675" t="s">
        <v>426</v>
      </c>
      <c r="B1675" s="1">
        <v>44639</v>
      </c>
      <c r="C1675" t="str">
        <f t="shared" si="52"/>
        <v>Saturday</v>
      </c>
      <c r="D1675" s="2">
        <v>0.99513888888888891</v>
      </c>
      <c r="E1675" t="str">
        <f t="shared" si="53"/>
        <v>morning to noon</v>
      </c>
      <c r="F1675" s="7">
        <v>31</v>
      </c>
      <c r="G1675" s="7">
        <f>VLOOKUP(Table2[[#This Row],[product_id]],Table3[#All],2,FALSE)</f>
        <v>17</v>
      </c>
      <c r="H1675" s="7" t="b">
        <f>IF(Table2[[#This Row],[cost]]&gt;Table2[[#This Row],[revenue]],TRUE,FALSE)</f>
        <v>0</v>
      </c>
      <c r="I1675" t="str">
        <f>VLOOKUP(Table2[[#This Row],[product_id]],Table3[#All],3,FALSE)</f>
        <v>Patty</v>
      </c>
      <c r="J1675" t="str">
        <f>VLOOKUP(Table2[[#This Row],[product_id]],Table3[#All],5,FALSE)</f>
        <v>Memphis TN</v>
      </c>
    </row>
    <row r="1676" spans="1:10" x14ac:dyDescent="0.2">
      <c r="A1676" t="s">
        <v>427</v>
      </c>
      <c r="B1676" s="1">
        <v>44437</v>
      </c>
      <c r="C1676" t="str">
        <f t="shared" si="52"/>
        <v>Sunday</v>
      </c>
      <c r="D1676" s="2">
        <v>0.30069444444444443</v>
      </c>
      <c r="E1676" t="str">
        <f t="shared" si="53"/>
        <v>morning to noon</v>
      </c>
      <c r="F1676" s="7">
        <v>29</v>
      </c>
      <c r="G1676" s="7">
        <f>VLOOKUP(Table2[[#This Row],[product_id]],Table3[#All],2,FALSE)</f>
        <v>17</v>
      </c>
      <c r="H1676" s="7" t="b">
        <f>IF(Table2[[#This Row],[cost]]&gt;Table2[[#This Row],[revenue]],TRUE,FALSE)</f>
        <v>0</v>
      </c>
      <c r="I1676" t="str">
        <f>VLOOKUP(Table2[[#This Row],[product_id]],Table3[#All],3,FALSE)</f>
        <v>Harvard Square</v>
      </c>
      <c r="J1676" t="str">
        <f>VLOOKUP(Table2[[#This Row],[product_id]],Table3[#All],5,FALSE)</f>
        <v>Mobile AL</v>
      </c>
    </row>
    <row r="1677" spans="1:10" x14ac:dyDescent="0.2">
      <c r="A1677" t="s">
        <v>427</v>
      </c>
      <c r="B1677" s="1">
        <v>44973</v>
      </c>
      <c r="C1677" t="str">
        <f t="shared" si="52"/>
        <v>Thursday</v>
      </c>
      <c r="D1677" s="2">
        <v>0.47083333333333338</v>
      </c>
      <c r="E1677" t="str">
        <f t="shared" si="53"/>
        <v>night to midnight</v>
      </c>
      <c r="F1677" s="7">
        <v>29</v>
      </c>
      <c r="G1677" s="7">
        <f>VLOOKUP(Table2[[#This Row],[product_id]],Table3[#All],2,FALSE)</f>
        <v>17</v>
      </c>
      <c r="H1677" s="7" t="b">
        <f>IF(Table2[[#This Row],[cost]]&gt;Table2[[#This Row],[revenue]],TRUE,FALSE)</f>
        <v>0</v>
      </c>
      <c r="I1677" t="str">
        <f>VLOOKUP(Table2[[#This Row],[product_id]],Table3[#All],3,FALSE)</f>
        <v>Harvard Square</v>
      </c>
      <c r="J1677" t="str">
        <f>VLOOKUP(Table2[[#This Row],[product_id]],Table3[#All],5,FALSE)</f>
        <v>Mobile AL</v>
      </c>
    </row>
    <row r="1678" spans="1:10" x14ac:dyDescent="0.2">
      <c r="A1678" t="s">
        <v>427</v>
      </c>
      <c r="B1678" s="1">
        <v>45056</v>
      </c>
      <c r="C1678" t="str">
        <f t="shared" si="52"/>
        <v>Wednesday</v>
      </c>
      <c r="D1678" s="2">
        <v>0.98472222222222217</v>
      </c>
      <c r="E1678" t="str">
        <f t="shared" si="53"/>
        <v>morning to noon</v>
      </c>
      <c r="F1678" s="7">
        <v>29</v>
      </c>
      <c r="G1678" s="7">
        <f>VLOOKUP(Table2[[#This Row],[product_id]],Table3[#All],2,FALSE)</f>
        <v>17</v>
      </c>
      <c r="H1678" s="7" t="b">
        <f>IF(Table2[[#This Row],[cost]]&gt;Table2[[#This Row],[revenue]],TRUE,FALSE)</f>
        <v>0</v>
      </c>
      <c r="I1678" t="str">
        <f>VLOOKUP(Table2[[#This Row],[product_id]],Table3[#All],3,FALSE)</f>
        <v>Harvard Square</v>
      </c>
      <c r="J1678" t="str">
        <f>VLOOKUP(Table2[[#This Row],[product_id]],Table3[#All],5,FALSE)</f>
        <v>Mobile AL</v>
      </c>
    </row>
    <row r="1679" spans="1:10" x14ac:dyDescent="0.2">
      <c r="A1679" t="s">
        <v>427</v>
      </c>
      <c r="B1679" s="1">
        <v>45073</v>
      </c>
      <c r="C1679" t="str">
        <f t="shared" si="52"/>
        <v>Saturday</v>
      </c>
      <c r="D1679" s="2">
        <v>0.31805555555555554</v>
      </c>
      <c r="E1679" t="str">
        <f t="shared" si="53"/>
        <v>night to midnight</v>
      </c>
      <c r="F1679" s="7">
        <v>29</v>
      </c>
      <c r="G1679" s="7">
        <f>VLOOKUP(Table2[[#This Row],[product_id]],Table3[#All],2,FALSE)</f>
        <v>17</v>
      </c>
      <c r="H1679" s="7" t="b">
        <f>IF(Table2[[#This Row],[cost]]&gt;Table2[[#This Row],[revenue]],TRUE,FALSE)</f>
        <v>0</v>
      </c>
      <c r="I1679" t="str">
        <f>VLOOKUP(Table2[[#This Row],[product_id]],Table3[#All],3,FALSE)</f>
        <v>Harvard Square</v>
      </c>
      <c r="J1679" t="str">
        <f>VLOOKUP(Table2[[#This Row],[product_id]],Table3[#All],5,FALSE)</f>
        <v>Mobile AL</v>
      </c>
    </row>
    <row r="1680" spans="1:10" x14ac:dyDescent="0.2">
      <c r="A1680" t="s">
        <v>427</v>
      </c>
      <c r="B1680" s="1">
        <v>43734</v>
      </c>
      <c r="C1680" t="str">
        <f t="shared" si="52"/>
        <v>Thursday</v>
      </c>
      <c r="D1680" s="2">
        <v>0.9819444444444444</v>
      </c>
      <c r="E1680" t="str">
        <f t="shared" si="53"/>
        <v>afternoon to evening</v>
      </c>
      <c r="F1680" s="7">
        <v>29</v>
      </c>
      <c r="G1680" s="7">
        <f>VLOOKUP(Table2[[#This Row],[product_id]],Table3[#All],2,FALSE)</f>
        <v>17</v>
      </c>
      <c r="H1680" s="7" t="b">
        <f>IF(Table2[[#This Row],[cost]]&gt;Table2[[#This Row],[revenue]],TRUE,FALSE)</f>
        <v>0</v>
      </c>
      <c r="I1680" t="str">
        <f>VLOOKUP(Table2[[#This Row],[product_id]],Table3[#All],3,FALSE)</f>
        <v>Harvard Square</v>
      </c>
      <c r="J1680" t="str">
        <f>VLOOKUP(Table2[[#This Row],[product_id]],Table3[#All],5,FALSE)</f>
        <v>Mobile AL</v>
      </c>
    </row>
    <row r="1681" spans="1:10" x14ac:dyDescent="0.2">
      <c r="A1681" t="s">
        <v>427</v>
      </c>
      <c r="B1681" s="1">
        <v>44941</v>
      </c>
      <c r="C1681" t="str">
        <f t="shared" si="52"/>
        <v>Sunday</v>
      </c>
      <c r="D1681" s="2">
        <v>0.69444444444444453</v>
      </c>
      <c r="E1681" t="str">
        <f t="shared" si="53"/>
        <v>afternoon to evening</v>
      </c>
      <c r="F1681" s="7">
        <v>29</v>
      </c>
      <c r="G1681" s="7">
        <f>VLOOKUP(Table2[[#This Row],[product_id]],Table3[#All],2,FALSE)</f>
        <v>17</v>
      </c>
      <c r="H1681" s="7" t="b">
        <f>IF(Table2[[#This Row],[cost]]&gt;Table2[[#This Row],[revenue]],TRUE,FALSE)</f>
        <v>0</v>
      </c>
      <c r="I1681" t="str">
        <f>VLOOKUP(Table2[[#This Row],[product_id]],Table3[#All],3,FALSE)</f>
        <v>Harvard Square</v>
      </c>
      <c r="J1681" t="str">
        <f>VLOOKUP(Table2[[#This Row],[product_id]],Table3[#All],5,FALSE)</f>
        <v>Mobile AL</v>
      </c>
    </row>
    <row r="1682" spans="1:10" x14ac:dyDescent="0.2">
      <c r="A1682" t="s">
        <v>427</v>
      </c>
      <c r="B1682" s="1">
        <v>45082</v>
      </c>
      <c r="C1682" t="str">
        <f t="shared" si="52"/>
        <v>Monday</v>
      </c>
      <c r="D1682" s="2">
        <v>0.5708333333333333</v>
      </c>
      <c r="E1682" t="str">
        <f t="shared" si="53"/>
        <v>afternoon to evening</v>
      </c>
      <c r="F1682" s="7">
        <v>29</v>
      </c>
      <c r="G1682" s="7">
        <f>VLOOKUP(Table2[[#This Row],[product_id]],Table3[#All],2,FALSE)</f>
        <v>17</v>
      </c>
      <c r="H1682" s="7" t="b">
        <f>IF(Table2[[#This Row],[cost]]&gt;Table2[[#This Row],[revenue]],TRUE,FALSE)</f>
        <v>0</v>
      </c>
      <c r="I1682" t="str">
        <f>VLOOKUP(Table2[[#This Row],[product_id]],Table3[#All],3,FALSE)</f>
        <v>Harvard Square</v>
      </c>
      <c r="J1682" t="str">
        <f>VLOOKUP(Table2[[#This Row],[product_id]],Table3[#All],5,FALSE)</f>
        <v>Mobile AL</v>
      </c>
    </row>
    <row r="1683" spans="1:10" x14ac:dyDescent="0.2">
      <c r="A1683" t="s">
        <v>427</v>
      </c>
      <c r="B1683" s="1">
        <v>44696</v>
      </c>
      <c r="C1683" t="str">
        <f t="shared" si="52"/>
        <v>Sunday</v>
      </c>
      <c r="D1683" s="2">
        <v>0.58263888888888882</v>
      </c>
      <c r="E1683" t="str">
        <f t="shared" si="53"/>
        <v>night to midnight</v>
      </c>
      <c r="F1683" s="7">
        <v>29</v>
      </c>
      <c r="G1683" s="7">
        <f>VLOOKUP(Table2[[#This Row],[product_id]],Table3[#All],2,FALSE)</f>
        <v>17</v>
      </c>
      <c r="H1683" s="7" t="b">
        <f>IF(Table2[[#This Row],[cost]]&gt;Table2[[#This Row],[revenue]],TRUE,FALSE)</f>
        <v>0</v>
      </c>
      <c r="I1683" t="str">
        <f>VLOOKUP(Table2[[#This Row],[product_id]],Table3[#All],3,FALSE)</f>
        <v>Harvard Square</v>
      </c>
      <c r="J1683" t="str">
        <f>VLOOKUP(Table2[[#This Row],[product_id]],Table3[#All],5,FALSE)</f>
        <v>Mobile AL</v>
      </c>
    </row>
    <row r="1684" spans="1:10" x14ac:dyDescent="0.2">
      <c r="A1684" t="s">
        <v>428</v>
      </c>
      <c r="B1684" s="1">
        <v>44976</v>
      </c>
      <c r="C1684" t="str">
        <f t="shared" si="52"/>
        <v>Sunday</v>
      </c>
      <c r="D1684" s="2">
        <v>0.92499999999999993</v>
      </c>
      <c r="E1684" t="str">
        <f t="shared" si="53"/>
        <v>afternoon to evening</v>
      </c>
      <c r="F1684" s="7">
        <v>54</v>
      </c>
      <c r="G1684" s="7">
        <f>VLOOKUP(Table2[[#This Row],[product_id]],Table3[#All],2,FALSE)</f>
        <v>30</v>
      </c>
      <c r="H1684" s="7" t="b">
        <f>IF(Table2[[#This Row],[cost]]&gt;Table2[[#This Row],[revenue]],TRUE,FALSE)</f>
        <v>0</v>
      </c>
      <c r="I1684" t="str">
        <f>VLOOKUP(Table2[[#This Row],[product_id]],Table3[#All],3,FALSE)</f>
        <v>Bacci</v>
      </c>
      <c r="J1684" t="str">
        <f>VLOOKUP(Table2[[#This Row],[product_id]],Table3[#All],5,FALSE)</f>
        <v>Savannah GA</v>
      </c>
    </row>
    <row r="1685" spans="1:10" x14ac:dyDescent="0.2">
      <c r="A1685" t="s">
        <v>428</v>
      </c>
      <c r="B1685" s="1">
        <v>45087</v>
      </c>
      <c r="C1685" t="str">
        <f t="shared" si="52"/>
        <v>Saturday</v>
      </c>
      <c r="D1685" s="2">
        <v>0.55208333333333337</v>
      </c>
      <c r="E1685" t="str">
        <f t="shared" si="53"/>
        <v>morning to noon</v>
      </c>
      <c r="F1685" s="7">
        <v>54</v>
      </c>
      <c r="G1685" s="7">
        <f>VLOOKUP(Table2[[#This Row],[product_id]],Table3[#All],2,FALSE)</f>
        <v>30</v>
      </c>
      <c r="H1685" s="7" t="b">
        <f>IF(Table2[[#This Row],[cost]]&gt;Table2[[#This Row],[revenue]],TRUE,FALSE)</f>
        <v>0</v>
      </c>
      <c r="I1685" t="str">
        <f>VLOOKUP(Table2[[#This Row],[product_id]],Table3[#All],3,FALSE)</f>
        <v>Bacci</v>
      </c>
      <c r="J1685" t="str">
        <f>VLOOKUP(Table2[[#This Row],[product_id]],Table3[#All],5,FALSE)</f>
        <v>Savannah GA</v>
      </c>
    </row>
    <row r="1686" spans="1:10" x14ac:dyDescent="0.2">
      <c r="A1686" t="s">
        <v>428</v>
      </c>
      <c r="B1686" s="1">
        <v>44991</v>
      </c>
      <c r="C1686" t="str">
        <f t="shared" si="52"/>
        <v>Monday</v>
      </c>
      <c r="D1686" s="2">
        <v>0.51111111111111118</v>
      </c>
      <c r="E1686" t="str">
        <f t="shared" si="53"/>
        <v>morning to noon</v>
      </c>
      <c r="F1686" s="7">
        <v>54</v>
      </c>
      <c r="G1686" s="7">
        <f>VLOOKUP(Table2[[#This Row],[product_id]],Table3[#All],2,FALSE)</f>
        <v>30</v>
      </c>
      <c r="H1686" s="7" t="b">
        <f>IF(Table2[[#This Row],[cost]]&gt;Table2[[#This Row],[revenue]],TRUE,FALSE)</f>
        <v>0</v>
      </c>
      <c r="I1686" t="str">
        <f>VLOOKUP(Table2[[#This Row],[product_id]],Table3[#All],3,FALSE)</f>
        <v>Bacci</v>
      </c>
      <c r="J1686" t="str">
        <f>VLOOKUP(Table2[[#This Row],[product_id]],Table3[#All],5,FALSE)</f>
        <v>Savannah GA</v>
      </c>
    </row>
    <row r="1687" spans="1:10" x14ac:dyDescent="0.2">
      <c r="A1687" t="s">
        <v>428</v>
      </c>
      <c r="B1687" s="1">
        <v>44798</v>
      </c>
      <c r="C1687" t="str">
        <f t="shared" si="52"/>
        <v>Thursday</v>
      </c>
      <c r="D1687" s="2">
        <v>0.37222222222222223</v>
      </c>
      <c r="E1687" t="str">
        <f t="shared" si="53"/>
        <v>afternoon to evening</v>
      </c>
      <c r="F1687" s="7">
        <v>54</v>
      </c>
      <c r="G1687" s="7">
        <f>VLOOKUP(Table2[[#This Row],[product_id]],Table3[#All],2,FALSE)</f>
        <v>30</v>
      </c>
      <c r="H1687" s="7" t="b">
        <f>IF(Table2[[#This Row],[cost]]&gt;Table2[[#This Row],[revenue]],TRUE,FALSE)</f>
        <v>0</v>
      </c>
      <c r="I1687" t="str">
        <f>VLOOKUP(Table2[[#This Row],[product_id]],Table3[#All],3,FALSE)</f>
        <v>Bacci</v>
      </c>
      <c r="J1687" t="str">
        <f>VLOOKUP(Table2[[#This Row],[product_id]],Table3[#All],5,FALSE)</f>
        <v>Savannah GA</v>
      </c>
    </row>
    <row r="1688" spans="1:10" x14ac:dyDescent="0.2">
      <c r="A1688" t="s">
        <v>428</v>
      </c>
      <c r="B1688" s="1">
        <v>44726</v>
      </c>
      <c r="C1688" t="str">
        <f t="shared" si="52"/>
        <v>Tuesday</v>
      </c>
      <c r="D1688" s="2">
        <v>0.60902777777777783</v>
      </c>
      <c r="E1688" t="str">
        <f t="shared" si="53"/>
        <v>morning to noon</v>
      </c>
      <c r="F1688" s="7">
        <v>54</v>
      </c>
      <c r="G1688" s="7">
        <f>VLOOKUP(Table2[[#This Row],[product_id]],Table3[#All],2,FALSE)</f>
        <v>30</v>
      </c>
      <c r="H1688" s="7" t="b">
        <f>IF(Table2[[#This Row],[cost]]&gt;Table2[[#This Row],[revenue]],TRUE,FALSE)</f>
        <v>0</v>
      </c>
      <c r="I1688" t="str">
        <f>VLOOKUP(Table2[[#This Row],[product_id]],Table3[#All],3,FALSE)</f>
        <v>Bacci</v>
      </c>
      <c r="J1688" t="str">
        <f>VLOOKUP(Table2[[#This Row],[product_id]],Table3[#All],5,FALSE)</f>
        <v>Savannah GA</v>
      </c>
    </row>
    <row r="1689" spans="1:10" x14ac:dyDescent="0.2">
      <c r="A1689" t="s">
        <v>429</v>
      </c>
      <c r="B1689" s="1">
        <v>45107</v>
      </c>
      <c r="C1689" t="str">
        <f t="shared" si="52"/>
        <v>Friday</v>
      </c>
      <c r="D1689" s="2">
        <v>0.47638888888888892</v>
      </c>
      <c r="E1689" t="str">
        <f t="shared" si="53"/>
        <v>midnight to dawn</v>
      </c>
      <c r="F1689" s="7">
        <v>11</v>
      </c>
      <c r="G1689" s="7">
        <f>VLOOKUP(Table2[[#This Row],[product_id]],Table3[#All],2,FALSE)</f>
        <v>64</v>
      </c>
      <c r="H1689" s="7" t="b">
        <f>IF(Table2[[#This Row],[cost]]&gt;Table2[[#This Row],[revenue]],TRUE,FALSE)</f>
        <v>1</v>
      </c>
      <c r="I1689" t="str">
        <f>VLOOKUP(Table2[[#This Row],[product_id]],Table3[#All],3,FALSE)</f>
        <v>Woman Within</v>
      </c>
      <c r="J1689" t="str">
        <f>VLOOKUP(Table2[[#This Row],[product_id]],Table3[#All],5,FALSE)</f>
        <v>New Orleans LA</v>
      </c>
    </row>
    <row r="1690" spans="1:10" x14ac:dyDescent="0.2">
      <c r="A1690" t="s">
        <v>429</v>
      </c>
      <c r="B1690" s="1">
        <v>44641</v>
      </c>
      <c r="C1690" t="str">
        <f t="shared" si="52"/>
        <v>Monday</v>
      </c>
      <c r="D1690" s="2">
        <v>1.0416666666666666E-2</v>
      </c>
      <c r="E1690" t="str">
        <f t="shared" si="53"/>
        <v>midnight to dawn</v>
      </c>
      <c r="F1690" s="7">
        <v>11</v>
      </c>
      <c r="G1690" s="7">
        <f>VLOOKUP(Table2[[#This Row],[product_id]],Table3[#All],2,FALSE)</f>
        <v>64</v>
      </c>
      <c r="H1690" s="7" t="b">
        <f>IF(Table2[[#This Row],[cost]]&gt;Table2[[#This Row],[revenue]],TRUE,FALSE)</f>
        <v>1</v>
      </c>
      <c r="I1690" t="str">
        <f>VLOOKUP(Table2[[#This Row],[product_id]],Table3[#All],3,FALSE)</f>
        <v>Woman Within</v>
      </c>
      <c r="J1690" t="str">
        <f>VLOOKUP(Table2[[#This Row],[product_id]],Table3[#All],5,FALSE)</f>
        <v>New Orleans LA</v>
      </c>
    </row>
    <row r="1691" spans="1:10" x14ac:dyDescent="0.2">
      <c r="A1691" t="s">
        <v>429</v>
      </c>
      <c r="B1691" s="1">
        <v>44987</v>
      </c>
      <c r="C1691" t="str">
        <f t="shared" si="52"/>
        <v>Thursday</v>
      </c>
      <c r="D1691" s="2">
        <v>8.4027777777777771E-2</v>
      </c>
      <c r="E1691" t="str">
        <f t="shared" si="53"/>
        <v>midnight to dawn</v>
      </c>
      <c r="F1691" s="7">
        <v>11</v>
      </c>
      <c r="G1691" s="7">
        <f>VLOOKUP(Table2[[#This Row],[product_id]],Table3[#All],2,FALSE)</f>
        <v>64</v>
      </c>
      <c r="H1691" s="7" t="b">
        <f>IF(Table2[[#This Row],[cost]]&gt;Table2[[#This Row],[revenue]],TRUE,FALSE)</f>
        <v>1</v>
      </c>
      <c r="I1691" t="str">
        <f>VLOOKUP(Table2[[#This Row],[product_id]],Table3[#All],3,FALSE)</f>
        <v>Woman Within</v>
      </c>
      <c r="J1691" t="str">
        <f>VLOOKUP(Table2[[#This Row],[product_id]],Table3[#All],5,FALSE)</f>
        <v>New Orleans LA</v>
      </c>
    </row>
    <row r="1692" spans="1:10" x14ac:dyDescent="0.2">
      <c r="A1692" t="s">
        <v>429</v>
      </c>
      <c r="B1692" s="1">
        <v>45092</v>
      </c>
      <c r="C1692" t="str">
        <f t="shared" si="52"/>
        <v>Thursday</v>
      </c>
      <c r="D1692" s="2">
        <v>0.1277777777777778</v>
      </c>
      <c r="E1692" t="str">
        <f t="shared" si="53"/>
        <v>morning to noon</v>
      </c>
      <c r="F1692" s="7">
        <v>11</v>
      </c>
      <c r="G1692" s="7">
        <f>VLOOKUP(Table2[[#This Row],[product_id]],Table3[#All],2,FALSE)</f>
        <v>64</v>
      </c>
      <c r="H1692" s="7" t="b">
        <f>IF(Table2[[#This Row],[cost]]&gt;Table2[[#This Row],[revenue]],TRUE,FALSE)</f>
        <v>1</v>
      </c>
      <c r="I1692" t="str">
        <f>VLOOKUP(Table2[[#This Row],[product_id]],Table3[#All],3,FALSE)</f>
        <v>Woman Within</v>
      </c>
      <c r="J1692" t="str">
        <f>VLOOKUP(Table2[[#This Row],[product_id]],Table3[#All],5,FALSE)</f>
        <v>New Orleans LA</v>
      </c>
    </row>
    <row r="1693" spans="1:10" x14ac:dyDescent="0.2">
      <c r="A1693" t="s">
        <v>429</v>
      </c>
      <c r="B1693" s="1">
        <v>44811</v>
      </c>
      <c r="C1693" t="str">
        <f t="shared" si="52"/>
        <v>Wednesday</v>
      </c>
      <c r="D1693" s="2">
        <v>0.36805555555555558</v>
      </c>
      <c r="E1693" t="str">
        <f t="shared" si="53"/>
        <v>morning to noon</v>
      </c>
      <c r="F1693" s="7">
        <v>11</v>
      </c>
      <c r="G1693" s="7">
        <f>VLOOKUP(Table2[[#This Row],[product_id]],Table3[#All],2,FALSE)</f>
        <v>64</v>
      </c>
      <c r="H1693" s="7" t="b">
        <f>IF(Table2[[#This Row],[cost]]&gt;Table2[[#This Row],[revenue]],TRUE,FALSE)</f>
        <v>1</v>
      </c>
      <c r="I1693" t="str">
        <f>VLOOKUP(Table2[[#This Row],[product_id]],Table3[#All],3,FALSE)</f>
        <v>Woman Within</v>
      </c>
      <c r="J1693" t="str">
        <f>VLOOKUP(Table2[[#This Row],[product_id]],Table3[#All],5,FALSE)</f>
        <v>New Orleans LA</v>
      </c>
    </row>
    <row r="1694" spans="1:10" x14ac:dyDescent="0.2">
      <c r="A1694" t="s">
        <v>430</v>
      </c>
      <c r="B1694" s="1">
        <v>44667</v>
      </c>
      <c r="C1694" t="str">
        <f t="shared" si="52"/>
        <v>Saturday</v>
      </c>
      <c r="D1694" s="2">
        <v>0.25694444444444448</v>
      </c>
      <c r="E1694" t="str">
        <f t="shared" si="53"/>
        <v>morning to noon</v>
      </c>
      <c r="F1694" s="7">
        <v>36</v>
      </c>
      <c r="G1694" s="7">
        <f>VLOOKUP(Table2[[#This Row],[product_id]],Table3[#All],2,FALSE)</f>
        <v>18</v>
      </c>
      <c r="H1694" s="7" t="b">
        <f>IF(Table2[[#This Row],[cost]]&gt;Table2[[#This Row],[revenue]],TRUE,FALSE)</f>
        <v>0</v>
      </c>
      <c r="I1694" t="str">
        <f>VLOOKUP(Table2[[#This Row],[product_id]],Table3[#All],3,FALSE)</f>
        <v>Danskin</v>
      </c>
      <c r="J1694" t="str">
        <f>VLOOKUP(Table2[[#This Row],[product_id]],Table3[#All],5,FALSE)</f>
        <v>Chicago IL</v>
      </c>
    </row>
    <row r="1695" spans="1:10" x14ac:dyDescent="0.2">
      <c r="A1695" t="s">
        <v>430</v>
      </c>
      <c r="B1695" s="1">
        <v>44414</v>
      </c>
      <c r="C1695" t="str">
        <f t="shared" si="52"/>
        <v>Friday</v>
      </c>
      <c r="D1695" s="2">
        <v>0.44027777777777777</v>
      </c>
      <c r="E1695" t="str">
        <f t="shared" si="53"/>
        <v>morning to noon</v>
      </c>
      <c r="F1695" s="7">
        <v>36</v>
      </c>
      <c r="G1695" s="7">
        <f>VLOOKUP(Table2[[#This Row],[product_id]],Table3[#All],2,FALSE)</f>
        <v>18</v>
      </c>
      <c r="H1695" s="7" t="b">
        <f>IF(Table2[[#This Row],[cost]]&gt;Table2[[#This Row],[revenue]],TRUE,FALSE)</f>
        <v>0</v>
      </c>
      <c r="I1695" t="str">
        <f>VLOOKUP(Table2[[#This Row],[product_id]],Table3[#All],3,FALSE)</f>
        <v>Danskin</v>
      </c>
      <c r="J1695" t="str">
        <f>VLOOKUP(Table2[[#This Row],[product_id]],Table3[#All],5,FALSE)</f>
        <v>Chicago IL</v>
      </c>
    </row>
    <row r="1696" spans="1:10" x14ac:dyDescent="0.2">
      <c r="A1696" t="s">
        <v>430</v>
      </c>
      <c r="B1696" s="1">
        <v>45071</v>
      </c>
      <c r="C1696" t="str">
        <f t="shared" si="52"/>
        <v>Thursday</v>
      </c>
      <c r="D1696" s="2">
        <v>0.34791666666666665</v>
      </c>
      <c r="E1696" t="str">
        <f t="shared" si="53"/>
        <v>night to midnight</v>
      </c>
      <c r="F1696" s="7">
        <v>36</v>
      </c>
      <c r="G1696" s="7">
        <f>VLOOKUP(Table2[[#This Row],[product_id]],Table3[#All],2,FALSE)</f>
        <v>18</v>
      </c>
      <c r="H1696" s="7" t="b">
        <f>IF(Table2[[#This Row],[cost]]&gt;Table2[[#This Row],[revenue]],TRUE,FALSE)</f>
        <v>0</v>
      </c>
      <c r="I1696" t="str">
        <f>VLOOKUP(Table2[[#This Row],[product_id]],Table3[#All],3,FALSE)</f>
        <v>Danskin</v>
      </c>
      <c r="J1696" t="str">
        <f>VLOOKUP(Table2[[#This Row],[product_id]],Table3[#All],5,FALSE)</f>
        <v>Chicago IL</v>
      </c>
    </row>
    <row r="1697" spans="1:10" x14ac:dyDescent="0.2">
      <c r="A1697" t="s">
        <v>430</v>
      </c>
      <c r="B1697" s="1">
        <v>44715</v>
      </c>
      <c r="C1697" t="str">
        <f t="shared" si="52"/>
        <v>Friday</v>
      </c>
      <c r="D1697" s="2">
        <v>0.93819444444444444</v>
      </c>
      <c r="E1697" t="str">
        <f t="shared" si="53"/>
        <v>midnight to dawn</v>
      </c>
      <c r="F1697" s="7">
        <v>36</v>
      </c>
      <c r="G1697" s="7">
        <f>VLOOKUP(Table2[[#This Row],[product_id]],Table3[#All],2,FALSE)</f>
        <v>18</v>
      </c>
      <c r="H1697" s="7" t="b">
        <f>IF(Table2[[#This Row],[cost]]&gt;Table2[[#This Row],[revenue]],TRUE,FALSE)</f>
        <v>0</v>
      </c>
      <c r="I1697" t="str">
        <f>VLOOKUP(Table2[[#This Row],[product_id]],Table3[#All],3,FALSE)</f>
        <v>Danskin</v>
      </c>
      <c r="J1697" t="str">
        <f>VLOOKUP(Table2[[#This Row],[product_id]],Table3[#All],5,FALSE)</f>
        <v>Chicago IL</v>
      </c>
    </row>
    <row r="1698" spans="1:10" x14ac:dyDescent="0.2">
      <c r="A1698" t="s">
        <v>430</v>
      </c>
      <c r="B1698" s="1">
        <v>45092</v>
      </c>
      <c r="C1698" t="str">
        <f t="shared" si="52"/>
        <v>Thursday</v>
      </c>
      <c r="D1698" s="2">
        <v>0.1173611111111111</v>
      </c>
      <c r="E1698" t="str">
        <f t="shared" si="53"/>
        <v>morning to noon</v>
      </c>
      <c r="F1698" s="7">
        <v>36</v>
      </c>
      <c r="G1698" s="7">
        <f>VLOOKUP(Table2[[#This Row],[product_id]],Table3[#All],2,FALSE)</f>
        <v>18</v>
      </c>
      <c r="H1698" s="7" t="b">
        <f>IF(Table2[[#This Row],[cost]]&gt;Table2[[#This Row],[revenue]],TRUE,FALSE)</f>
        <v>0</v>
      </c>
      <c r="I1698" t="str">
        <f>VLOOKUP(Table2[[#This Row],[product_id]],Table3[#All],3,FALSE)</f>
        <v>Danskin</v>
      </c>
      <c r="J1698" t="str">
        <f>VLOOKUP(Table2[[#This Row],[product_id]],Table3[#All],5,FALSE)</f>
        <v>Chicago IL</v>
      </c>
    </row>
    <row r="1699" spans="1:10" x14ac:dyDescent="0.2">
      <c r="A1699" t="s">
        <v>431</v>
      </c>
      <c r="B1699" s="1">
        <v>44091</v>
      </c>
      <c r="C1699" t="str">
        <f t="shared" si="52"/>
        <v>Thursday</v>
      </c>
      <c r="D1699" s="2">
        <v>0.44722222222222219</v>
      </c>
      <c r="E1699" t="str">
        <f t="shared" si="53"/>
        <v>morning to noon</v>
      </c>
      <c r="F1699" s="7">
        <v>21</v>
      </c>
      <c r="G1699" s="7">
        <f>VLOOKUP(Table2[[#This Row],[product_id]],Table3[#All],2,FALSE)</f>
        <v>11</v>
      </c>
      <c r="H1699" s="7" t="b">
        <f>IF(Table2[[#This Row],[cost]]&gt;Table2[[#This Row],[revenue]],TRUE,FALSE)</f>
        <v>0</v>
      </c>
      <c r="I1699" t="str">
        <f>VLOOKUP(Table2[[#This Row],[product_id]],Table3[#All],3,FALSE)</f>
        <v>Dickies</v>
      </c>
      <c r="J1699" t="str">
        <f>VLOOKUP(Table2[[#This Row],[product_id]],Table3[#All],5,FALSE)</f>
        <v>Memphis TN</v>
      </c>
    </row>
    <row r="1700" spans="1:10" x14ac:dyDescent="0.2">
      <c r="A1700" t="s">
        <v>431</v>
      </c>
      <c r="B1700" s="1">
        <v>44459</v>
      </c>
      <c r="C1700" t="str">
        <f t="shared" si="52"/>
        <v>Monday</v>
      </c>
      <c r="D1700" s="2">
        <v>0.48888888888888887</v>
      </c>
      <c r="E1700" t="str">
        <f t="shared" si="53"/>
        <v>morning to noon</v>
      </c>
      <c r="F1700" s="7">
        <v>21</v>
      </c>
      <c r="G1700" s="7">
        <f>VLOOKUP(Table2[[#This Row],[product_id]],Table3[#All],2,FALSE)</f>
        <v>11</v>
      </c>
      <c r="H1700" s="7" t="b">
        <f>IF(Table2[[#This Row],[cost]]&gt;Table2[[#This Row],[revenue]],TRUE,FALSE)</f>
        <v>0</v>
      </c>
      <c r="I1700" t="str">
        <f>VLOOKUP(Table2[[#This Row],[product_id]],Table3[#All],3,FALSE)</f>
        <v>Dickies</v>
      </c>
      <c r="J1700" t="str">
        <f>VLOOKUP(Table2[[#This Row],[product_id]],Table3[#All],5,FALSE)</f>
        <v>Memphis TN</v>
      </c>
    </row>
    <row r="1701" spans="1:10" x14ac:dyDescent="0.2">
      <c r="A1701" t="s">
        <v>431</v>
      </c>
      <c r="B1701" s="1">
        <v>45090</v>
      </c>
      <c r="C1701" t="str">
        <f t="shared" si="52"/>
        <v>Tuesday</v>
      </c>
      <c r="D1701" s="2">
        <v>0.47222222222222227</v>
      </c>
      <c r="E1701" t="str">
        <f t="shared" si="53"/>
        <v>afternoon to evening</v>
      </c>
      <c r="F1701" s="7">
        <v>21</v>
      </c>
      <c r="G1701" s="7">
        <f>VLOOKUP(Table2[[#This Row],[product_id]],Table3[#All],2,FALSE)</f>
        <v>11</v>
      </c>
      <c r="H1701" s="7" t="b">
        <f>IF(Table2[[#This Row],[cost]]&gt;Table2[[#This Row],[revenue]],TRUE,FALSE)</f>
        <v>0</v>
      </c>
      <c r="I1701" t="str">
        <f>VLOOKUP(Table2[[#This Row],[product_id]],Table3[#All],3,FALSE)</f>
        <v>Dickies</v>
      </c>
      <c r="J1701" t="str">
        <f>VLOOKUP(Table2[[#This Row],[product_id]],Table3[#All],5,FALSE)</f>
        <v>Memphis TN</v>
      </c>
    </row>
    <row r="1702" spans="1:10" x14ac:dyDescent="0.2">
      <c r="A1702" t="s">
        <v>431</v>
      </c>
      <c r="B1702" s="1">
        <v>44955</v>
      </c>
      <c r="C1702" t="str">
        <f t="shared" si="52"/>
        <v>Sunday</v>
      </c>
      <c r="D1702" s="2">
        <v>0.69097222222222221</v>
      </c>
      <c r="E1702" t="str">
        <f t="shared" si="53"/>
        <v>afternoon to evening</v>
      </c>
      <c r="F1702" s="7">
        <v>21</v>
      </c>
      <c r="G1702" s="7">
        <f>VLOOKUP(Table2[[#This Row],[product_id]],Table3[#All],2,FALSE)</f>
        <v>11</v>
      </c>
      <c r="H1702" s="7" t="b">
        <f>IF(Table2[[#This Row],[cost]]&gt;Table2[[#This Row],[revenue]],TRUE,FALSE)</f>
        <v>0</v>
      </c>
      <c r="I1702" t="str">
        <f>VLOOKUP(Table2[[#This Row],[product_id]],Table3[#All],3,FALSE)</f>
        <v>Dickies</v>
      </c>
      <c r="J1702" t="str">
        <f>VLOOKUP(Table2[[#This Row],[product_id]],Table3[#All],5,FALSE)</f>
        <v>Memphis TN</v>
      </c>
    </row>
    <row r="1703" spans="1:10" x14ac:dyDescent="0.2">
      <c r="A1703" t="s">
        <v>431</v>
      </c>
      <c r="B1703" s="1">
        <v>44955</v>
      </c>
      <c r="C1703" t="str">
        <f t="shared" si="52"/>
        <v>Sunday</v>
      </c>
      <c r="D1703" s="2">
        <v>0.58333333333333337</v>
      </c>
      <c r="E1703" t="str">
        <f t="shared" si="53"/>
        <v>afternoon to evening</v>
      </c>
      <c r="F1703" s="7">
        <v>21</v>
      </c>
      <c r="G1703" s="7">
        <f>VLOOKUP(Table2[[#This Row],[product_id]],Table3[#All],2,FALSE)</f>
        <v>11</v>
      </c>
      <c r="H1703" s="7" t="b">
        <f>IF(Table2[[#This Row],[cost]]&gt;Table2[[#This Row],[revenue]],TRUE,FALSE)</f>
        <v>0</v>
      </c>
      <c r="I1703" t="str">
        <f>VLOOKUP(Table2[[#This Row],[product_id]],Table3[#All],3,FALSE)</f>
        <v>Dickies</v>
      </c>
      <c r="J1703" t="str">
        <f>VLOOKUP(Table2[[#This Row],[product_id]],Table3[#All],5,FALSE)</f>
        <v>Memphis TN</v>
      </c>
    </row>
    <row r="1704" spans="1:10" x14ac:dyDescent="0.2">
      <c r="A1704" t="s">
        <v>431</v>
      </c>
      <c r="B1704" s="1">
        <v>44283</v>
      </c>
      <c r="C1704" t="str">
        <f t="shared" si="52"/>
        <v>Sunday</v>
      </c>
      <c r="D1704" s="2">
        <v>0.6118055555555556</v>
      </c>
      <c r="E1704" t="str">
        <f t="shared" si="53"/>
        <v>midnight to dawn</v>
      </c>
      <c r="F1704" s="7">
        <v>21</v>
      </c>
      <c r="G1704" s="7">
        <f>VLOOKUP(Table2[[#This Row],[product_id]],Table3[#All],2,FALSE)</f>
        <v>11</v>
      </c>
      <c r="H1704" s="7" t="b">
        <f>IF(Table2[[#This Row],[cost]]&gt;Table2[[#This Row],[revenue]],TRUE,FALSE)</f>
        <v>0</v>
      </c>
      <c r="I1704" t="str">
        <f>VLOOKUP(Table2[[#This Row],[product_id]],Table3[#All],3,FALSE)</f>
        <v>Dickies</v>
      </c>
      <c r="J1704" t="str">
        <f>VLOOKUP(Table2[[#This Row],[product_id]],Table3[#All],5,FALSE)</f>
        <v>Memphis TN</v>
      </c>
    </row>
    <row r="1705" spans="1:10" x14ac:dyDescent="0.2">
      <c r="A1705" t="s">
        <v>431</v>
      </c>
      <c r="B1705" s="1">
        <v>45025</v>
      </c>
      <c r="C1705" t="str">
        <f t="shared" si="52"/>
        <v>Sunday</v>
      </c>
      <c r="D1705" s="2">
        <v>0.20694444444444446</v>
      </c>
      <c r="E1705" t="str">
        <f t="shared" si="53"/>
        <v>night to midnight</v>
      </c>
      <c r="F1705" s="7">
        <v>21</v>
      </c>
      <c r="G1705" s="7">
        <f>VLOOKUP(Table2[[#This Row],[product_id]],Table3[#All],2,FALSE)</f>
        <v>11</v>
      </c>
      <c r="H1705" s="7" t="b">
        <f>IF(Table2[[#This Row],[cost]]&gt;Table2[[#This Row],[revenue]],TRUE,FALSE)</f>
        <v>0</v>
      </c>
      <c r="I1705" t="str">
        <f>VLOOKUP(Table2[[#This Row],[product_id]],Table3[#All],3,FALSE)</f>
        <v>Dickies</v>
      </c>
      <c r="J1705" t="str">
        <f>VLOOKUP(Table2[[#This Row],[product_id]],Table3[#All],5,FALSE)</f>
        <v>Memphis TN</v>
      </c>
    </row>
    <row r="1706" spans="1:10" x14ac:dyDescent="0.2">
      <c r="A1706" t="s">
        <v>431</v>
      </c>
      <c r="B1706" s="1">
        <v>44253</v>
      </c>
      <c r="C1706" t="str">
        <f t="shared" si="52"/>
        <v>Friday</v>
      </c>
      <c r="D1706" s="2">
        <v>0.97083333333333333</v>
      </c>
      <c r="E1706" t="str">
        <f t="shared" si="53"/>
        <v>afternoon to evening</v>
      </c>
      <c r="F1706" s="7">
        <v>21</v>
      </c>
      <c r="G1706" s="7">
        <f>VLOOKUP(Table2[[#This Row],[product_id]],Table3[#All],2,FALSE)</f>
        <v>11</v>
      </c>
      <c r="H1706" s="7" t="b">
        <f>IF(Table2[[#This Row],[cost]]&gt;Table2[[#This Row],[revenue]],TRUE,FALSE)</f>
        <v>0</v>
      </c>
      <c r="I1706" t="str">
        <f>VLOOKUP(Table2[[#This Row],[product_id]],Table3[#All],3,FALSE)</f>
        <v>Dickies</v>
      </c>
      <c r="J1706" t="str">
        <f>VLOOKUP(Table2[[#This Row],[product_id]],Table3[#All],5,FALSE)</f>
        <v>Memphis TN</v>
      </c>
    </row>
    <row r="1707" spans="1:10" x14ac:dyDescent="0.2">
      <c r="A1707" t="s">
        <v>431</v>
      </c>
      <c r="B1707" s="1">
        <v>45109</v>
      </c>
      <c r="C1707" t="str">
        <f t="shared" si="52"/>
        <v>Sunday</v>
      </c>
      <c r="D1707" s="2">
        <v>0.74930555555555556</v>
      </c>
      <c r="E1707" t="str">
        <f t="shared" si="53"/>
        <v>midnight to dawn</v>
      </c>
      <c r="F1707" s="7">
        <v>21</v>
      </c>
      <c r="G1707" s="7">
        <f>VLOOKUP(Table2[[#This Row],[product_id]],Table3[#All],2,FALSE)</f>
        <v>11</v>
      </c>
      <c r="H1707" s="7" t="b">
        <f>IF(Table2[[#This Row],[cost]]&gt;Table2[[#This Row],[revenue]],TRUE,FALSE)</f>
        <v>0</v>
      </c>
      <c r="I1707" t="str">
        <f>VLOOKUP(Table2[[#This Row],[product_id]],Table3[#All],3,FALSE)</f>
        <v>Dickies</v>
      </c>
      <c r="J1707" t="str">
        <f>VLOOKUP(Table2[[#This Row],[product_id]],Table3[#All],5,FALSE)</f>
        <v>Memphis TN</v>
      </c>
    </row>
    <row r="1708" spans="1:10" x14ac:dyDescent="0.2">
      <c r="A1708" t="s">
        <v>432</v>
      </c>
      <c r="B1708" s="1">
        <v>44595</v>
      </c>
      <c r="C1708" t="str">
        <f t="shared" si="52"/>
        <v>Thursday</v>
      </c>
      <c r="D1708" s="2">
        <v>4.8611111111111112E-2</v>
      </c>
      <c r="E1708" t="str">
        <f t="shared" si="53"/>
        <v>afternoon to evening</v>
      </c>
      <c r="F1708" s="7">
        <v>19</v>
      </c>
      <c r="G1708" s="7">
        <f>VLOOKUP(Table2[[#This Row],[product_id]],Table3[#All],2,FALSE)</f>
        <v>11</v>
      </c>
      <c r="H1708" s="7" t="b">
        <f>IF(Table2[[#This Row],[cost]]&gt;Table2[[#This Row],[revenue]],TRUE,FALSE)</f>
        <v>0</v>
      </c>
      <c r="I1708" t="str">
        <f>VLOOKUP(Table2[[#This Row],[product_id]],Table3[#All],3,FALSE)</f>
        <v>Tommy Hilfiger</v>
      </c>
      <c r="J1708" t="str">
        <f>VLOOKUP(Table2[[#This Row],[product_id]],Table3[#All],5,FALSE)</f>
        <v>Memphis TN</v>
      </c>
    </row>
    <row r="1709" spans="1:10" x14ac:dyDescent="0.2">
      <c r="A1709" t="s">
        <v>433</v>
      </c>
      <c r="B1709" s="1">
        <v>44870</v>
      </c>
      <c r="C1709" t="str">
        <f t="shared" si="52"/>
        <v>Saturday</v>
      </c>
      <c r="D1709" s="2">
        <v>0.54999999999999993</v>
      </c>
      <c r="E1709" t="str">
        <f t="shared" si="53"/>
        <v>morning to noon</v>
      </c>
      <c r="F1709" s="7">
        <v>27</v>
      </c>
      <c r="G1709" s="7">
        <f>VLOOKUP(Table2[[#This Row],[product_id]],Table3[#All],2,FALSE)</f>
        <v>59</v>
      </c>
      <c r="H1709" s="7" t="b">
        <f>IF(Table2[[#This Row],[cost]]&gt;Table2[[#This Row],[revenue]],TRUE,FALSE)</f>
        <v>1</v>
      </c>
      <c r="I1709" t="str">
        <f>VLOOKUP(Table2[[#This Row],[product_id]],Table3[#All],3,FALSE)</f>
        <v>Allegra K</v>
      </c>
      <c r="J1709" t="str">
        <f>VLOOKUP(Table2[[#This Row],[product_id]],Table3[#All],5,FALSE)</f>
        <v>Charleston SC</v>
      </c>
    </row>
    <row r="1710" spans="1:10" x14ac:dyDescent="0.2">
      <c r="A1710" t="s">
        <v>433</v>
      </c>
      <c r="B1710" s="1">
        <v>44008</v>
      </c>
      <c r="C1710" t="str">
        <f t="shared" si="52"/>
        <v>Friday</v>
      </c>
      <c r="D1710" s="2">
        <v>0.26597222222222222</v>
      </c>
      <c r="E1710" t="str">
        <f t="shared" si="53"/>
        <v>midnight to dawn</v>
      </c>
      <c r="F1710" s="7">
        <v>27</v>
      </c>
      <c r="G1710" s="7">
        <f>VLOOKUP(Table2[[#This Row],[product_id]],Table3[#All],2,FALSE)</f>
        <v>59</v>
      </c>
      <c r="H1710" s="7" t="b">
        <f>IF(Table2[[#This Row],[cost]]&gt;Table2[[#This Row],[revenue]],TRUE,FALSE)</f>
        <v>1</v>
      </c>
      <c r="I1710" t="str">
        <f>VLOOKUP(Table2[[#This Row],[product_id]],Table3[#All],3,FALSE)</f>
        <v>Allegra K</v>
      </c>
      <c r="J1710" t="str">
        <f>VLOOKUP(Table2[[#This Row],[product_id]],Table3[#All],5,FALSE)</f>
        <v>Charleston SC</v>
      </c>
    </row>
    <row r="1711" spans="1:10" x14ac:dyDescent="0.2">
      <c r="A1711" t="s">
        <v>433</v>
      </c>
      <c r="B1711" s="1">
        <v>44514</v>
      </c>
      <c r="C1711" t="str">
        <f t="shared" si="52"/>
        <v>Sunday</v>
      </c>
      <c r="D1711" s="2">
        <v>5.6250000000000001E-2</v>
      </c>
      <c r="E1711" t="str">
        <f t="shared" si="53"/>
        <v>morning to noon</v>
      </c>
      <c r="F1711" s="7">
        <v>27</v>
      </c>
      <c r="G1711" s="7">
        <f>VLOOKUP(Table2[[#This Row],[product_id]],Table3[#All],2,FALSE)</f>
        <v>59</v>
      </c>
      <c r="H1711" s="7" t="b">
        <f>IF(Table2[[#This Row],[cost]]&gt;Table2[[#This Row],[revenue]],TRUE,FALSE)</f>
        <v>1</v>
      </c>
      <c r="I1711" t="str">
        <f>VLOOKUP(Table2[[#This Row],[product_id]],Table3[#All],3,FALSE)</f>
        <v>Allegra K</v>
      </c>
      <c r="J1711" t="str">
        <f>VLOOKUP(Table2[[#This Row],[product_id]],Table3[#All],5,FALSE)</f>
        <v>Charleston SC</v>
      </c>
    </row>
    <row r="1712" spans="1:10" x14ac:dyDescent="0.2">
      <c r="A1712" t="s">
        <v>433</v>
      </c>
      <c r="B1712" s="1">
        <v>44915</v>
      </c>
      <c r="C1712" t="str">
        <f t="shared" si="52"/>
        <v>Tuesday</v>
      </c>
      <c r="D1712" s="2">
        <v>0.36388888888888887</v>
      </c>
      <c r="E1712" t="str">
        <f t="shared" si="53"/>
        <v>afternoon to evening</v>
      </c>
      <c r="F1712" s="7">
        <v>27</v>
      </c>
      <c r="G1712" s="7">
        <f>VLOOKUP(Table2[[#This Row],[product_id]],Table3[#All],2,FALSE)</f>
        <v>59</v>
      </c>
      <c r="H1712" s="7" t="b">
        <f>IF(Table2[[#This Row],[cost]]&gt;Table2[[#This Row],[revenue]],TRUE,FALSE)</f>
        <v>1</v>
      </c>
      <c r="I1712" t="str">
        <f>VLOOKUP(Table2[[#This Row],[product_id]],Table3[#All],3,FALSE)</f>
        <v>Allegra K</v>
      </c>
      <c r="J1712" t="str">
        <f>VLOOKUP(Table2[[#This Row],[product_id]],Table3[#All],5,FALSE)</f>
        <v>Charleston SC</v>
      </c>
    </row>
    <row r="1713" spans="1:10" x14ac:dyDescent="0.2">
      <c r="A1713" t="s">
        <v>434</v>
      </c>
      <c r="B1713" s="1">
        <v>44483</v>
      </c>
      <c r="C1713" t="str">
        <f t="shared" si="52"/>
        <v>Thursday</v>
      </c>
      <c r="D1713" s="2">
        <v>0.6430555555555556</v>
      </c>
      <c r="E1713" t="str">
        <f t="shared" si="53"/>
        <v>midnight to dawn</v>
      </c>
      <c r="F1713" s="7">
        <v>11</v>
      </c>
      <c r="G1713" s="7">
        <f>VLOOKUP(Table2[[#This Row],[product_id]],Table3[#All],2,FALSE)</f>
        <v>68</v>
      </c>
      <c r="H1713" s="7" t="b">
        <f>IF(Table2[[#This Row],[cost]]&gt;Table2[[#This Row],[revenue]],TRUE,FALSE)</f>
        <v>1</v>
      </c>
      <c r="I1713" t="str">
        <f>VLOOKUP(Table2[[#This Row],[product_id]],Table3[#All],3,FALSE)</f>
        <v>Allegra K</v>
      </c>
      <c r="J1713" t="str">
        <f>VLOOKUP(Table2[[#This Row],[product_id]],Table3[#All],5,FALSE)</f>
        <v>Charleston SC</v>
      </c>
    </row>
    <row r="1714" spans="1:10" x14ac:dyDescent="0.2">
      <c r="A1714" t="s">
        <v>434</v>
      </c>
      <c r="B1714" s="1">
        <v>44999</v>
      </c>
      <c r="C1714" t="str">
        <f t="shared" si="52"/>
        <v>Tuesday</v>
      </c>
      <c r="D1714" s="2">
        <v>0.18055555555555555</v>
      </c>
      <c r="E1714" t="str">
        <f t="shared" si="53"/>
        <v>midnight to dawn</v>
      </c>
      <c r="F1714" s="7">
        <v>11</v>
      </c>
      <c r="G1714" s="7">
        <f>VLOOKUP(Table2[[#This Row],[product_id]],Table3[#All],2,FALSE)</f>
        <v>68</v>
      </c>
      <c r="H1714" s="7" t="b">
        <f>IF(Table2[[#This Row],[cost]]&gt;Table2[[#This Row],[revenue]],TRUE,FALSE)</f>
        <v>1</v>
      </c>
      <c r="I1714" t="str">
        <f>VLOOKUP(Table2[[#This Row],[product_id]],Table3[#All],3,FALSE)</f>
        <v>Allegra K</v>
      </c>
      <c r="J1714" t="str">
        <f>VLOOKUP(Table2[[#This Row],[product_id]],Table3[#All],5,FALSE)</f>
        <v>Charleston SC</v>
      </c>
    </row>
    <row r="1715" spans="1:10" x14ac:dyDescent="0.2">
      <c r="A1715" t="s">
        <v>434</v>
      </c>
      <c r="B1715" s="1">
        <v>45012</v>
      </c>
      <c r="C1715" t="str">
        <f t="shared" si="52"/>
        <v>Monday</v>
      </c>
      <c r="D1715" s="2">
        <v>2.6388888888888889E-2</v>
      </c>
      <c r="E1715" t="str">
        <f t="shared" si="53"/>
        <v>morning to noon</v>
      </c>
      <c r="F1715" s="7">
        <v>11</v>
      </c>
      <c r="G1715" s="7">
        <f>VLOOKUP(Table2[[#This Row],[product_id]],Table3[#All],2,FALSE)</f>
        <v>68</v>
      </c>
      <c r="H1715" s="7" t="b">
        <f>IF(Table2[[#This Row],[cost]]&gt;Table2[[#This Row],[revenue]],TRUE,FALSE)</f>
        <v>1</v>
      </c>
      <c r="I1715" t="str">
        <f>VLOOKUP(Table2[[#This Row],[product_id]],Table3[#All],3,FALSE)</f>
        <v>Allegra K</v>
      </c>
      <c r="J1715" t="str">
        <f>VLOOKUP(Table2[[#This Row],[product_id]],Table3[#All],5,FALSE)</f>
        <v>Charleston SC</v>
      </c>
    </row>
    <row r="1716" spans="1:10" x14ac:dyDescent="0.2">
      <c r="A1716" t="s">
        <v>434</v>
      </c>
      <c r="B1716" s="1">
        <v>45005</v>
      </c>
      <c r="C1716" t="str">
        <f t="shared" si="52"/>
        <v>Monday</v>
      </c>
      <c r="D1716" s="2">
        <v>0.48402777777777778</v>
      </c>
      <c r="E1716" t="str">
        <f t="shared" si="53"/>
        <v>afternoon to evening</v>
      </c>
      <c r="F1716" s="7">
        <v>11</v>
      </c>
      <c r="G1716" s="7">
        <f>VLOOKUP(Table2[[#This Row],[product_id]],Table3[#All],2,FALSE)</f>
        <v>68</v>
      </c>
      <c r="H1716" s="7" t="b">
        <f>IF(Table2[[#This Row],[cost]]&gt;Table2[[#This Row],[revenue]],TRUE,FALSE)</f>
        <v>1</v>
      </c>
      <c r="I1716" t="str">
        <f>VLOOKUP(Table2[[#This Row],[product_id]],Table3[#All],3,FALSE)</f>
        <v>Allegra K</v>
      </c>
      <c r="J1716" t="str">
        <f>VLOOKUP(Table2[[#This Row],[product_id]],Table3[#All],5,FALSE)</f>
        <v>Charleston SC</v>
      </c>
    </row>
    <row r="1717" spans="1:10" x14ac:dyDescent="0.2">
      <c r="A1717" t="s">
        <v>435</v>
      </c>
      <c r="B1717" s="1">
        <v>44563</v>
      </c>
      <c r="C1717" t="str">
        <f t="shared" si="52"/>
        <v>Sunday</v>
      </c>
      <c r="D1717" s="2">
        <v>0.57430555555555551</v>
      </c>
      <c r="E1717" t="str">
        <f t="shared" si="53"/>
        <v>midnight to dawn</v>
      </c>
      <c r="F1717" s="7">
        <v>24</v>
      </c>
      <c r="G1717" s="7">
        <f>VLOOKUP(Table2[[#This Row],[product_id]],Table3[#All],2,FALSE)</f>
        <v>14</v>
      </c>
      <c r="H1717" s="7" t="b">
        <f>IF(Table2[[#This Row],[cost]]&gt;Table2[[#This Row],[revenue]],TRUE,FALSE)</f>
        <v>0</v>
      </c>
      <c r="I1717" t="str">
        <f>VLOOKUP(Table2[[#This Row],[product_id]],Table3[#All],3,FALSE)</f>
        <v>Tommy Hilfiger</v>
      </c>
      <c r="J1717" t="str">
        <f>VLOOKUP(Table2[[#This Row],[product_id]],Table3[#All],5,FALSE)</f>
        <v>Memphis TN</v>
      </c>
    </row>
    <row r="1718" spans="1:10" x14ac:dyDescent="0.2">
      <c r="A1718" t="s">
        <v>435</v>
      </c>
      <c r="B1718" s="1">
        <v>44290</v>
      </c>
      <c r="C1718" t="str">
        <f t="shared" si="52"/>
        <v>Sunday</v>
      </c>
      <c r="D1718" s="2">
        <v>0.22152777777777777</v>
      </c>
      <c r="E1718" t="str">
        <f t="shared" si="53"/>
        <v>morning to noon</v>
      </c>
      <c r="F1718" s="7">
        <v>24</v>
      </c>
      <c r="G1718" s="7">
        <f>VLOOKUP(Table2[[#This Row],[product_id]],Table3[#All],2,FALSE)</f>
        <v>14</v>
      </c>
      <c r="H1718" s="7" t="b">
        <f>IF(Table2[[#This Row],[cost]]&gt;Table2[[#This Row],[revenue]],TRUE,FALSE)</f>
        <v>0</v>
      </c>
      <c r="I1718" t="str">
        <f>VLOOKUP(Table2[[#This Row],[product_id]],Table3[#All],3,FALSE)</f>
        <v>Tommy Hilfiger</v>
      </c>
      <c r="J1718" t="str">
        <f>VLOOKUP(Table2[[#This Row],[product_id]],Table3[#All],5,FALSE)</f>
        <v>Memphis TN</v>
      </c>
    </row>
    <row r="1719" spans="1:10" x14ac:dyDescent="0.2">
      <c r="A1719" t="s">
        <v>435</v>
      </c>
      <c r="B1719" s="1">
        <v>44693</v>
      </c>
      <c r="C1719" t="str">
        <f t="shared" si="52"/>
        <v>Thursday</v>
      </c>
      <c r="D1719" s="2">
        <v>0.37708333333333338</v>
      </c>
      <c r="E1719" t="str">
        <f t="shared" si="53"/>
        <v>midnight to dawn</v>
      </c>
      <c r="F1719" s="7">
        <v>24</v>
      </c>
      <c r="G1719" s="7">
        <f>VLOOKUP(Table2[[#This Row],[product_id]],Table3[#All],2,FALSE)</f>
        <v>14</v>
      </c>
      <c r="H1719" s="7" t="b">
        <f>IF(Table2[[#This Row],[cost]]&gt;Table2[[#This Row],[revenue]],TRUE,FALSE)</f>
        <v>0</v>
      </c>
      <c r="I1719" t="str">
        <f>VLOOKUP(Table2[[#This Row],[product_id]],Table3[#All],3,FALSE)</f>
        <v>Tommy Hilfiger</v>
      </c>
      <c r="J1719" t="str">
        <f>VLOOKUP(Table2[[#This Row],[product_id]],Table3[#All],5,FALSE)</f>
        <v>Memphis TN</v>
      </c>
    </row>
    <row r="1720" spans="1:10" x14ac:dyDescent="0.2">
      <c r="A1720" t="s">
        <v>435</v>
      </c>
      <c r="B1720" s="1">
        <v>44729</v>
      </c>
      <c r="C1720" t="str">
        <f t="shared" si="52"/>
        <v>Friday</v>
      </c>
      <c r="D1720" s="2">
        <v>0.16527777777777777</v>
      </c>
      <c r="E1720" t="str">
        <f t="shared" si="53"/>
        <v>night to midnight</v>
      </c>
      <c r="F1720" s="7">
        <v>24</v>
      </c>
      <c r="G1720" s="7">
        <f>VLOOKUP(Table2[[#This Row],[product_id]],Table3[#All],2,FALSE)</f>
        <v>14</v>
      </c>
      <c r="H1720" s="7" t="b">
        <f>IF(Table2[[#This Row],[cost]]&gt;Table2[[#This Row],[revenue]],TRUE,FALSE)</f>
        <v>0</v>
      </c>
      <c r="I1720" t="str">
        <f>VLOOKUP(Table2[[#This Row],[product_id]],Table3[#All],3,FALSE)</f>
        <v>Tommy Hilfiger</v>
      </c>
      <c r="J1720" t="str">
        <f>VLOOKUP(Table2[[#This Row],[product_id]],Table3[#All],5,FALSE)</f>
        <v>Memphis TN</v>
      </c>
    </row>
    <row r="1721" spans="1:10" x14ac:dyDescent="0.2">
      <c r="A1721" t="s">
        <v>435</v>
      </c>
      <c r="B1721" s="1">
        <v>44751</v>
      </c>
      <c r="C1721" t="str">
        <f t="shared" si="52"/>
        <v>Saturday</v>
      </c>
      <c r="D1721" s="2">
        <v>0.98263888888888884</v>
      </c>
      <c r="E1721" t="str">
        <f t="shared" si="53"/>
        <v>morning to noon</v>
      </c>
      <c r="F1721" s="7">
        <v>24</v>
      </c>
      <c r="G1721" s="7">
        <f>VLOOKUP(Table2[[#This Row],[product_id]],Table3[#All],2,FALSE)</f>
        <v>14</v>
      </c>
      <c r="H1721" s="7" t="b">
        <f>IF(Table2[[#This Row],[cost]]&gt;Table2[[#This Row],[revenue]],TRUE,FALSE)</f>
        <v>0</v>
      </c>
      <c r="I1721" t="str">
        <f>VLOOKUP(Table2[[#This Row],[product_id]],Table3[#All],3,FALSE)</f>
        <v>Tommy Hilfiger</v>
      </c>
      <c r="J1721" t="str">
        <f>VLOOKUP(Table2[[#This Row],[product_id]],Table3[#All],5,FALSE)</f>
        <v>Memphis TN</v>
      </c>
    </row>
    <row r="1722" spans="1:10" x14ac:dyDescent="0.2">
      <c r="A1722" t="s">
        <v>435</v>
      </c>
      <c r="B1722" s="1">
        <v>45109</v>
      </c>
      <c r="C1722" t="str">
        <f t="shared" si="52"/>
        <v>Sunday</v>
      </c>
      <c r="D1722" s="2">
        <v>0.3833333333333333</v>
      </c>
      <c r="E1722" t="str">
        <f t="shared" si="53"/>
        <v>morning to noon</v>
      </c>
      <c r="F1722" s="7">
        <v>24</v>
      </c>
      <c r="G1722" s="7">
        <f>VLOOKUP(Table2[[#This Row],[product_id]],Table3[#All],2,FALSE)</f>
        <v>14</v>
      </c>
      <c r="H1722" s="7" t="b">
        <f>IF(Table2[[#This Row],[cost]]&gt;Table2[[#This Row],[revenue]],TRUE,FALSE)</f>
        <v>0</v>
      </c>
      <c r="I1722" t="str">
        <f>VLOOKUP(Table2[[#This Row],[product_id]],Table3[#All],3,FALSE)</f>
        <v>Tommy Hilfiger</v>
      </c>
      <c r="J1722" t="str">
        <f>VLOOKUP(Table2[[#This Row],[product_id]],Table3[#All],5,FALSE)</f>
        <v>Memphis TN</v>
      </c>
    </row>
    <row r="1723" spans="1:10" x14ac:dyDescent="0.2">
      <c r="A1723" t="s">
        <v>435</v>
      </c>
      <c r="B1723" s="1">
        <v>44852</v>
      </c>
      <c r="C1723" t="str">
        <f t="shared" si="52"/>
        <v>Tuesday</v>
      </c>
      <c r="D1723" s="2">
        <v>0.40416666666666662</v>
      </c>
      <c r="E1723" t="str">
        <f t="shared" si="53"/>
        <v>midnight to dawn</v>
      </c>
      <c r="F1723" s="7">
        <v>24</v>
      </c>
      <c r="G1723" s="7">
        <f>VLOOKUP(Table2[[#This Row],[product_id]],Table3[#All],2,FALSE)</f>
        <v>14</v>
      </c>
      <c r="H1723" s="7" t="b">
        <f>IF(Table2[[#This Row],[cost]]&gt;Table2[[#This Row],[revenue]],TRUE,FALSE)</f>
        <v>0</v>
      </c>
      <c r="I1723" t="str">
        <f>VLOOKUP(Table2[[#This Row],[product_id]],Table3[#All],3,FALSE)</f>
        <v>Tommy Hilfiger</v>
      </c>
      <c r="J1723" t="str">
        <f>VLOOKUP(Table2[[#This Row],[product_id]],Table3[#All],5,FALSE)</f>
        <v>Memphis TN</v>
      </c>
    </row>
    <row r="1724" spans="1:10" x14ac:dyDescent="0.2">
      <c r="A1724" t="s">
        <v>435</v>
      </c>
      <c r="B1724" s="1">
        <v>44674</v>
      </c>
      <c r="C1724" t="str">
        <f t="shared" si="52"/>
        <v>Saturday</v>
      </c>
      <c r="D1724" s="2">
        <v>7.2916666666666671E-2</v>
      </c>
      <c r="E1724" t="str">
        <f t="shared" si="53"/>
        <v>morning to noon</v>
      </c>
      <c r="F1724" s="7">
        <v>24</v>
      </c>
      <c r="G1724" s="7">
        <f>VLOOKUP(Table2[[#This Row],[product_id]],Table3[#All],2,FALSE)</f>
        <v>14</v>
      </c>
      <c r="H1724" s="7" t="b">
        <f>IF(Table2[[#This Row],[cost]]&gt;Table2[[#This Row],[revenue]],TRUE,FALSE)</f>
        <v>0</v>
      </c>
      <c r="I1724" t="str">
        <f>VLOOKUP(Table2[[#This Row],[product_id]],Table3[#All],3,FALSE)</f>
        <v>Tommy Hilfiger</v>
      </c>
      <c r="J1724" t="str">
        <f>VLOOKUP(Table2[[#This Row],[product_id]],Table3[#All],5,FALSE)</f>
        <v>Memphis TN</v>
      </c>
    </row>
    <row r="1725" spans="1:10" x14ac:dyDescent="0.2">
      <c r="A1725" t="s">
        <v>435</v>
      </c>
      <c r="B1725" s="1">
        <v>44666</v>
      </c>
      <c r="C1725" t="str">
        <f t="shared" si="52"/>
        <v>Friday</v>
      </c>
      <c r="D1725" s="2">
        <v>0.3</v>
      </c>
      <c r="E1725" t="str">
        <f t="shared" si="53"/>
        <v>midnight to dawn</v>
      </c>
      <c r="F1725" s="7">
        <v>24</v>
      </c>
      <c r="G1725" s="7">
        <f>VLOOKUP(Table2[[#This Row],[product_id]],Table3[#All],2,FALSE)</f>
        <v>14</v>
      </c>
      <c r="H1725" s="7" t="b">
        <f>IF(Table2[[#This Row],[cost]]&gt;Table2[[#This Row],[revenue]],TRUE,FALSE)</f>
        <v>0</v>
      </c>
      <c r="I1725" t="str">
        <f>VLOOKUP(Table2[[#This Row],[product_id]],Table3[#All],3,FALSE)</f>
        <v>Tommy Hilfiger</v>
      </c>
      <c r="J1725" t="str">
        <f>VLOOKUP(Table2[[#This Row],[product_id]],Table3[#All],5,FALSE)</f>
        <v>Memphis TN</v>
      </c>
    </row>
    <row r="1726" spans="1:10" x14ac:dyDescent="0.2">
      <c r="A1726" t="s">
        <v>435</v>
      </c>
      <c r="B1726" s="1">
        <v>44060</v>
      </c>
      <c r="C1726" t="str">
        <f t="shared" si="52"/>
        <v>Monday</v>
      </c>
      <c r="D1726" s="2">
        <v>0.1451388888888889</v>
      </c>
      <c r="E1726" t="str">
        <f t="shared" si="53"/>
        <v>morning to noon</v>
      </c>
      <c r="F1726" s="7">
        <v>24</v>
      </c>
      <c r="G1726" s="7">
        <f>VLOOKUP(Table2[[#This Row],[product_id]],Table3[#All],2,FALSE)</f>
        <v>14</v>
      </c>
      <c r="H1726" s="7" t="b">
        <f>IF(Table2[[#This Row],[cost]]&gt;Table2[[#This Row],[revenue]],TRUE,FALSE)</f>
        <v>0</v>
      </c>
      <c r="I1726" t="str">
        <f>VLOOKUP(Table2[[#This Row],[product_id]],Table3[#All],3,FALSE)</f>
        <v>Tommy Hilfiger</v>
      </c>
      <c r="J1726" t="str">
        <f>VLOOKUP(Table2[[#This Row],[product_id]],Table3[#All],5,FALSE)</f>
        <v>Memphis TN</v>
      </c>
    </row>
    <row r="1727" spans="1:10" x14ac:dyDescent="0.2">
      <c r="A1727" t="s">
        <v>435</v>
      </c>
      <c r="B1727" s="1">
        <v>45030</v>
      </c>
      <c r="C1727" t="str">
        <f t="shared" si="52"/>
        <v>Friday</v>
      </c>
      <c r="D1727" s="2">
        <v>0.4152777777777778</v>
      </c>
      <c r="E1727" t="str">
        <f t="shared" si="53"/>
        <v>midnight to dawn</v>
      </c>
      <c r="F1727" s="7">
        <v>24</v>
      </c>
      <c r="G1727" s="7">
        <f>VLOOKUP(Table2[[#This Row],[product_id]],Table3[#All],2,FALSE)</f>
        <v>14</v>
      </c>
      <c r="H1727" s="7" t="b">
        <f>IF(Table2[[#This Row],[cost]]&gt;Table2[[#This Row],[revenue]],TRUE,FALSE)</f>
        <v>0</v>
      </c>
      <c r="I1727" t="str">
        <f>VLOOKUP(Table2[[#This Row],[product_id]],Table3[#All],3,FALSE)</f>
        <v>Tommy Hilfiger</v>
      </c>
      <c r="J1727" t="str">
        <f>VLOOKUP(Table2[[#This Row],[product_id]],Table3[#All],5,FALSE)</f>
        <v>Memphis TN</v>
      </c>
    </row>
    <row r="1728" spans="1:10" x14ac:dyDescent="0.2">
      <c r="A1728" t="s">
        <v>436</v>
      </c>
      <c r="B1728" s="1">
        <v>44781</v>
      </c>
      <c r="C1728" t="str">
        <f t="shared" si="52"/>
        <v>Monday</v>
      </c>
      <c r="D1728" s="2">
        <v>3.0555555555555555E-2</v>
      </c>
      <c r="E1728" t="str">
        <f t="shared" si="53"/>
        <v>morning to noon</v>
      </c>
      <c r="F1728" s="7">
        <v>29</v>
      </c>
      <c r="G1728" s="7">
        <f>VLOOKUP(Table2[[#This Row],[product_id]],Table3[#All],2,FALSE)</f>
        <v>16</v>
      </c>
      <c r="H1728" s="7" t="b">
        <f>IF(Table2[[#This Row],[cost]]&gt;Table2[[#This Row],[revenue]],TRUE,FALSE)</f>
        <v>0</v>
      </c>
      <c r="I1728" t="str">
        <f>VLOOKUP(Table2[[#This Row],[product_id]],Table3[#All],3,FALSE)</f>
        <v>Calvin Klein Jeans</v>
      </c>
      <c r="J1728" t="str">
        <f>VLOOKUP(Table2[[#This Row],[product_id]],Table3[#All],5,FALSE)</f>
        <v>Mobile AL</v>
      </c>
    </row>
    <row r="1729" spans="1:10" x14ac:dyDescent="0.2">
      <c r="A1729" t="s">
        <v>436</v>
      </c>
      <c r="B1729" s="1">
        <v>45082</v>
      </c>
      <c r="C1729" t="str">
        <f t="shared" si="52"/>
        <v>Monday</v>
      </c>
      <c r="D1729" s="2">
        <v>0.28888888888888892</v>
      </c>
      <c r="E1729" t="str">
        <f t="shared" si="53"/>
        <v>morning to noon</v>
      </c>
      <c r="F1729" s="7">
        <v>29</v>
      </c>
      <c r="G1729" s="7">
        <f>VLOOKUP(Table2[[#This Row],[product_id]],Table3[#All],2,FALSE)</f>
        <v>16</v>
      </c>
      <c r="H1729" s="7" t="b">
        <f>IF(Table2[[#This Row],[cost]]&gt;Table2[[#This Row],[revenue]],TRUE,FALSE)</f>
        <v>0</v>
      </c>
      <c r="I1729" t="str">
        <f>VLOOKUP(Table2[[#This Row],[product_id]],Table3[#All],3,FALSE)</f>
        <v>Calvin Klein Jeans</v>
      </c>
      <c r="J1729" t="str">
        <f>VLOOKUP(Table2[[#This Row],[product_id]],Table3[#All],5,FALSE)</f>
        <v>Mobile AL</v>
      </c>
    </row>
    <row r="1730" spans="1:10" x14ac:dyDescent="0.2">
      <c r="A1730" t="s">
        <v>436</v>
      </c>
      <c r="B1730" s="1">
        <v>44903</v>
      </c>
      <c r="C1730" t="str">
        <f t="shared" si="52"/>
        <v>Thursday</v>
      </c>
      <c r="D1730" s="2">
        <v>0.27708333333333335</v>
      </c>
      <c r="E1730" t="str">
        <f t="shared" si="53"/>
        <v>midnight to dawn</v>
      </c>
      <c r="F1730" s="7">
        <v>29</v>
      </c>
      <c r="G1730" s="7">
        <f>VLOOKUP(Table2[[#This Row],[product_id]],Table3[#All],2,FALSE)</f>
        <v>16</v>
      </c>
      <c r="H1730" s="7" t="b">
        <f>IF(Table2[[#This Row],[cost]]&gt;Table2[[#This Row],[revenue]],TRUE,FALSE)</f>
        <v>0</v>
      </c>
      <c r="I1730" t="str">
        <f>VLOOKUP(Table2[[#This Row],[product_id]],Table3[#All],3,FALSE)</f>
        <v>Calvin Klein Jeans</v>
      </c>
      <c r="J1730" t="str">
        <f>VLOOKUP(Table2[[#This Row],[product_id]],Table3[#All],5,FALSE)</f>
        <v>Mobile AL</v>
      </c>
    </row>
    <row r="1731" spans="1:10" x14ac:dyDescent="0.2">
      <c r="A1731" t="s">
        <v>436</v>
      </c>
      <c r="B1731" s="1">
        <v>44538</v>
      </c>
      <c r="C1731" t="str">
        <f t="shared" ref="C1731:C1794" si="54">_xlfn.IFS(WEEKDAY(B1731,2)=1,"Monday",WEEKDAY(B1731,2)=2,"Tuesday",WEEKDAY(B1731,2)=3,"Wednesday",WEEKDAY(B1731,2)=4,"Thursday",WEEKDAY(B1731,2)=5,"Friday",WEEKDAY(B1731,2)=6,"Saturday",WEEKDAY(B1731,2)=7,"Sunday")</f>
        <v>Wednesday</v>
      </c>
      <c r="D1731" s="2">
        <v>7.9166666666666663E-2</v>
      </c>
      <c r="E1731" t="str">
        <f t="shared" ref="E1731:E1794" si="55">_xlfn.IFS(AND(D1732&gt;=VALUE("00:00"),D1732&lt;VALUE("6:00")),"midnight to dawn",AND(D1732&gt;=VALUE("6:00"),D1732&lt;VALUE("13:00")),"morning to noon",AND(D1732&gt;=VALUE("13:00"),D1732&lt;VALUE("20:00")),"afternoon to evening",AND(D1732&gt;=VALUE("20:00"),D1732&lt;VALUE("24:00")),"night to midnight")</f>
        <v>afternoon to evening</v>
      </c>
      <c r="F1731" s="7">
        <v>29</v>
      </c>
      <c r="G1731" s="7">
        <f>VLOOKUP(Table2[[#This Row],[product_id]],Table3[#All],2,FALSE)</f>
        <v>16</v>
      </c>
      <c r="H1731" s="7" t="b">
        <f>IF(Table2[[#This Row],[cost]]&gt;Table2[[#This Row],[revenue]],TRUE,FALSE)</f>
        <v>0</v>
      </c>
      <c r="I1731" t="str">
        <f>VLOOKUP(Table2[[#This Row],[product_id]],Table3[#All],3,FALSE)</f>
        <v>Calvin Klein Jeans</v>
      </c>
      <c r="J1731" t="str">
        <f>VLOOKUP(Table2[[#This Row],[product_id]],Table3[#All],5,FALSE)</f>
        <v>Mobile AL</v>
      </c>
    </row>
    <row r="1732" spans="1:10" x14ac:dyDescent="0.2">
      <c r="A1732" t="s">
        <v>436</v>
      </c>
      <c r="B1732" s="1">
        <v>45022</v>
      </c>
      <c r="C1732" t="str">
        <f t="shared" si="54"/>
        <v>Thursday</v>
      </c>
      <c r="D1732" s="2">
        <v>0.56388888888888888</v>
      </c>
      <c r="E1732" t="str">
        <f t="shared" si="55"/>
        <v>midnight to dawn</v>
      </c>
      <c r="F1732" s="7">
        <v>29</v>
      </c>
      <c r="G1732" s="7">
        <f>VLOOKUP(Table2[[#This Row],[product_id]],Table3[#All],2,FALSE)</f>
        <v>16</v>
      </c>
      <c r="H1732" s="7" t="b">
        <f>IF(Table2[[#This Row],[cost]]&gt;Table2[[#This Row],[revenue]],TRUE,FALSE)</f>
        <v>0</v>
      </c>
      <c r="I1732" t="str">
        <f>VLOOKUP(Table2[[#This Row],[product_id]],Table3[#All],3,FALSE)</f>
        <v>Calvin Klein Jeans</v>
      </c>
      <c r="J1732" t="str">
        <f>VLOOKUP(Table2[[#This Row],[product_id]],Table3[#All],5,FALSE)</f>
        <v>Mobile AL</v>
      </c>
    </row>
    <row r="1733" spans="1:10" x14ac:dyDescent="0.2">
      <c r="A1733" t="s">
        <v>436</v>
      </c>
      <c r="B1733" s="1">
        <v>43924</v>
      </c>
      <c r="C1733" t="str">
        <f t="shared" si="54"/>
        <v>Friday</v>
      </c>
      <c r="D1733" s="2">
        <v>2.361111111111111E-2</v>
      </c>
      <c r="E1733" t="str">
        <f t="shared" si="55"/>
        <v>afternoon to evening</v>
      </c>
      <c r="F1733" s="7">
        <v>29</v>
      </c>
      <c r="G1733" s="7">
        <f>VLOOKUP(Table2[[#This Row],[product_id]],Table3[#All],2,FALSE)</f>
        <v>16</v>
      </c>
      <c r="H1733" s="7" t="b">
        <f>IF(Table2[[#This Row],[cost]]&gt;Table2[[#This Row],[revenue]],TRUE,FALSE)</f>
        <v>0</v>
      </c>
      <c r="I1733" t="str">
        <f>VLOOKUP(Table2[[#This Row],[product_id]],Table3[#All],3,FALSE)</f>
        <v>Calvin Klein Jeans</v>
      </c>
      <c r="J1733" t="str">
        <f>VLOOKUP(Table2[[#This Row],[product_id]],Table3[#All],5,FALSE)</f>
        <v>Mobile AL</v>
      </c>
    </row>
    <row r="1734" spans="1:10" x14ac:dyDescent="0.2">
      <c r="A1734" t="s">
        <v>436</v>
      </c>
      <c r="B1734" s="1">
        <v>44260</v>
      </c>
      <c r="C1734" t="str">
        <f t="shared" si="54"/>
        <v>Friday</v>
      </c>
      <c r="D1734" s="2">
        <v>0.6972222222222223</v>
      </c>
      <c r="E1734" t="str">
        <f t="shared" si="55"/>
        <v>morning to noon</v>
      </c>
      <c r="F1734" s="7">
        <v>29</v>
      </c>
      <c r="G1734" s="7">
        <f>VLOOKUP(Table2[[#This Row],[product_id]],Table3[#All],2,FALSE)</f>
        <v>16</v>
      </c>
      <c r="H1734" s="7" t="b">
        <f>IF(Table2[[#This Row],[cost]]&gt;Table2[[#This Row],[revenue]],TRUE,FALSE)</f>
        <v>0</v>
      </c>
      <c r="I1734" t="str">
        <f>VLOOKUP(Table2[[#This Row],[product_id]],Table3[#All],3,FALSE)</f>
        <v>Calvin Klein Jeans</v>
      </c>
      <c r="J1734" t="str">
        <f>VLOOKUP(Table2[[#This Row],[product_id]],Table3[#All],5,FALSE)</f>
        <v>Mobile AL</v>
      </c>
    </row>
    <row r="1735" spans="1:10" x14ac:dyDescent="0.2">
      <c r="A1735" t="s">
        <v>436</v>
      </c>
      <c r="B1735" s="1">
        <v>45108</v>
      </c>
      <c r="C1735" t="str">
        <f t="shared" si="54"/>
        <v>Saturday</v>
      </c>
      <c r="D1735" s="2">
        <v>0.37708333333333338</v>
      </c>
      <c r="E1735" t="str">
        <f t="shared" si="55"/>
        <v>morning to noon</v>
      </c>
      <c r="F1735" s="7">
        <v>29</v>
      </c>
      <c r="G1735" s="7">
        <f>VLOOKUP(Table2[[#This Row],[product_id]],Table3[#All],2,FALSE)</f>
        <v>16</v>
      </c>
      <c r="H1735" s="7" t="b">
        <f>IF(Table2[[#This Row],[cost]]&gt;Table2[[#This Row],[revenue]],TRUE,FALSE)</f>
        <v>0</v>
      </c>
      <c r="I1735" t="str">
        <f>VLOOKUP(Table2[[#This Row],[product_id]],Table3[#All],3,FALSE)</f>
        <v>Calvin Klein Jeans</v>
      </c>
      <c r="J1735" t="str">
        <f>VLOOKUP(Table2[[#This Row],[product_id]],Table3[#All],5,FALSE)</f>
        <v>Mobile AL</v>
      </c>
    </row>
    <row r="1736" spans="1:10" x14ac:dyDescent="0.2">
      <c r="A1736" t="s">
        <v>437</v>
      </c>
      <c r="B1736" s="1">
        <v>44556</v>
      </c>
      <c r="C1736" t="str">
        <f t="shared" si="54"/>
        <v>Sunday</v>
      </c>
      <c r="D1736" s="2">
        <v>0.42499999999999999</v>
      </c>
      <c r="E1736" t="str">
        <f t="shared" si="55"/>
        <v>morning to noon</v>
      </c>
      <c r="F1736" s="7">
        <v>17</v>
      </c>
      <c r="G1736" s="7">
        <f>VLOOKUP(Table2[[#This Row],[product_id]],Table3[#All],2,FALSE)</f>
        <v>94</v>
      </c>
      <c r="H1736" s="7" t="b">
        <f>IF(Table2[[#This Row],[cost]]&gt;Table2[[#This Row],[revenue]],TRUE,FALSE)</f>
        <v>1</v>
      </c>
      <c r="I1736" t="str">
        <f>VLOOKUP(Table2[[#This Row],[product_id]],Table3[#All],3,FALSE)</f>
        <v>LAT Sportswear</v>
      </c>
      <c r="J1736" t="str">
        <f>VLOOKUP(Table2[[#This Row],[product_id]],Table3[#All],5,FALSE)</f>
        <v>Chicago IL</v>
      </c>
    </row>
    <row r="1737" spans="1:10" x14ac:dyDescent="0.2">
      <c r="A1737" t="s">
        <v>437</v>
      </c>
      <c r="B1737" s="1">
        <v>44979</v>
      </c>
      <c r="C1737" t="str">
        <f t="shared" si="54"/>
        <v>Wednesday</v>
      </c>
      <c r="D1737" s="2">
        <v>0.48680555555555555</v>
      </c>
      <c r="E1737" t="str">
        <f t="shared" si="55"/>
        <v>night to midnight</v>
      </c>
      <c r="F1737" s="7">
        <v>17</v>
      </c>
      <c r="G1737" s="7">
        <f>VLOOKUP(Table2[[#This Row],[product_id]],Table3[#All],2,FALSE)</f>
        <v>94</v>
      </c>
      <c r="H1737" s="7" t="b">
        <f>IF(Table2[[#This Row],[cost]]&gt;Table2[[#This Row],[revenue]],TRUE,FALSE)</f>
        <v>1</v>
      </c>
      <c r="I1737" t="str">
        <f>VLOOKUP(Table2[[#This Row],[product_id]],Table3[#All],3,FALSE)</f>
        <v>LAT Sportswear</v>
      </c>
      <c r="J1737" t="str">
        <f>VLOOKUP(Table2[[#This Row],[product_id]],Table3[#All],5,FALSE)</f>
        <v>Chicago IL</v>
      </c>
    </row>
    <row r="1738" spans="1:10" x14ac:dyDescent="0.2">
      <c r="A1738" t="s">
        <v>437</v>
      </c>
      <c r="B1738" s="1">
        <v>44510</v>
      </c>
      <c r="C1738" t="str">
        <f t="shared" si="54"/>
        <v>Wednesday</v>
      </c>
      <c r="D1738" s="2">
        <v>0.95763888888888893</v>
      </c>
      <c r="E1738" t="str">
        <f t="shared" si="55"/>
        <v>midnight to dawn</v>
      </c>
      <c r="F1738" s="7">
        <v>17</v>
      </c>
      <c r="G1738" s="7">
        <f>VLOOKUP(Table2[[#This Row],[product_id]],Table3[#All],2,FALSE)</f>
        <v>94</v>
      </c>
      <c r="H1738" s="7" t="b">
        <f>IF(Table2[[#This Row],[cost]]&gt;Table2[[#This Row],[revenue]],TRUE,FALSE)</f>
        <v>1</v>
      </c>
      <c r="I1738" t="str">
        <f>VLOOKUP(Table2[[#This Row],[product_id]],Table3[#All],3,FALSE)</f>
        <v>LAT Sportswear</v>
      </c>
      <c r="J1738" t="str">
        <f>VLOOKUP(Table2[[#This Row],[product_id]],Table3[#All],5,FALSE)</f>
        <v>Chicago IL</v>
      </c>
    </row>
    <row r="1739" spans="1:10" x14ac:dyDescent="0.2">
      <c r="A1739" t="s">
        <v>437</v>
      </c>
      <c r="B1739" s="1">
        <v>45066</v>
      </c>
      <c r="C1739" t="str">
        <f t="shared" si="54"/>
        <v>Saturday</v>
      </c>
      <c r="D1739" s="2">
        <v>0.17500000000000002</v>
      </c>
      <c r="E1739" t="str">
        <f t="shared" si="55"/>
        <v>morning to noon</v>
      </c>
      <c r="F1739" s="7">
        <v>17</v>
      </c>
      <c r="G1739" s="7">
        <f>VLOOKUP(Table2[[#This Row],[product_id]],Table3[#All],2,FALSE)</f>
        <v>94</v>
      </c>
      <c r="H1739" s="7" t="b">
        <f>IF(Table2[[#This Row],[cost]]&gt;Table2[[#This Row],[revenue]],TRUE,FALSE)</f>
        <v>1</v>
      </c>
      <c r="I1739" t="str">
        <f>VLOOKUP(Table2[[#This Row],[product_id]],Table3[#All],3,FALSE)</f>
        <v>LAT Sportswear</v>
      </c>
      <c r="J1739" t="str">
        <f>VLOOKUP(Table2[[#This Row],[product_id]],Table3[#All],5,FALSE)</f>
        <v>Chicago IL</v>
      </c>
    </row>
    <row r="1740" spans="1:10" x14ac:dyDescent="0.2">
      <c r="A1740" t="s">
        <v>438</v>
      </c>
      <c r="B1740" s="1">
        <v>44529</v>
      </c>
      <c r="C1740" t="str">
        <f t="shared" si="54"/>
        <v>Monday</v>
      </c>
      <c r="D1740" s="2">
        <v>0.39930555555555558</v>
      </c>
      <c r="E1740" t="str">
        <f t="shared" si="55"/>
        <v>midnight to dawn</v>
      </c>
      <c r="F1740" s="7">
        <v>45</v>
      </c>
      <c r="G1740" s="7">
        <f>VLOOKUP(Table2[[#This Row],[product_id]],Table3[#All],2,FALSE)</f>
        <v>11</v>
      </c>
      <c r="H1740" s="7" t="b">
        <f>IF(Table2[[#This Row],[cost]]&gt;Table2[[#This Row],[revenue]],TRUE,FALSE)</f>
        <v>0</v>
      </c>
      <c r="I1740" t="str">
        <f>VLOOKUP(Table2[[#This Row],[product_id]],Table3[#All],3,FALSE)</f>
        <v>ian Leino Design</v>
      </c>
      <c r="J1740" t="str">
        <f>VLOOKUP(Table2[[#This Row],[product_id]],Table3[#All],5,FALSE)</f>
        <v>Philadelphia PA</v>
      </c>
    </row>
    <row r="1741" spans="1:10" x14ac:dyDescent="0.2">
      <c r="A1741" t="s">
        <v>438</v>
      </c>
      <c r="B1741" s="1">
        <v>45011</v>
      </c>
      <c r="C1741" t="str">
        <f t="shared" si="54"/>
        <v>Sunday</v>
      </c>
      <c r="D1741" s="2">
        <v>9.7222222222222224E-3</v>
      </c>
      <c r="E1741" t="str">
        <f t="shared" si="55"/>
        <v>morning to noon</v>
      </c>
      <c r="F1741" s="7">
        <v>45</v>
      </c>
      <c r="G1741" s="7">
        <f>VLOOKUP(Table2[[#This Row],[product_id]],Table3[#All],2,FALSE)</f>
        <v>11</v>
      </c>
      <c r="H1741" s="7" t="b">
        <f>IF(Table2[[#This Row],[cost]]&gt;Table2[[#This Row],[revenue]],TRUE,FALSE)</f>
        <v>0</v>
      </c>
      <c r="I1741" t="str">
        <f>VLOOKUP(Table2[[#This Row],[product_id]],Table3[#All],3,FALSE)</f>
        <v>ian Leino Design</v>
      </c>
      <c r="J1741" t="str">
        <f>VLOOKUP(Table2[[#This Row],[product_id]],Table3[#All],5,FALSE)</f>
        <v>Philadelphia PA</v>
      </c>
    </row>
    <row r="1742" spans="1:10" x14ac:dyDescent="0.2">
      <c r="A1742" t="s">
        <v>438</v>
      </c>
      <c r="B1742" s="1">
        <v>44396</v>
      </c>
      <c r="C1742" t="str">
        <f t="shared" si="54"/>
        <v>Monday</v>
      </c>
      <c r="D1742" s="2">
        <v>0.39652777777777781</v>
      </c>
      <c r="E1742" t="str">
        <f t="shared" si="55"/>
        <v>midnight to dawn</v>
      </c>
      <c r="F1742" s="7">
        <v>45</v>
      </c>
      <c r="G1742" s="7">
        <f>VLOOKUP(Table2[[#This Row],[product_id]],Table3[#All],2,FALSE)</f>
        <v>11</v>
      </c>
      <c r="H1742" s="7" t="b">
        <f>IF(Table2[[#This Row],[cost]]&gt;Table2[[#This Row],[revenue]],TRUE,FALSE)</f>
        <v>0</v>
      </c>
      <c r="I1742" t="str">
        <f>VLOOKUP(Table2[[#This Row],[product_id]],Table3[#All],3,FALSE)</f>
        <v>ian Leino Design</v>
      </c>
      <c r="J1742" t="str">
        <f>VLOOKUP(Table2[[#This Row],[product_id]],Table3[#All],5,FALSE)</f>
        <v>Philadelphia PA</v>
      </c>
    </row>
    <row r="1743" spans="1:10" x14ac:dyDescent="0.2">
      <c r="A1743" t="s">
        <v>439</v>
      </c>
      <c r="B1743" s="1">
        <v>44891</v>
      </c>
      <c r="C1743" t="str">
        <f t="shared" si="54"/>
        <v>Saturday</v>
      </c>
      <c r="D1743" s="2">
        <v>9.3055555555555558E-2</v>
      </c>
      <c r="E1743" t="str">
        <f t="shared" si="55"/>
        <v>morning to noon</v>
      </c>
      <c r="F1743" s="7">
        <v>27</v>
      </c>
      <c r="G1743" s="7">
        <f>VLOOKUP(Table2[[#This Row],[product_id]],Table3[#All],2,FALSE)</f>
        <v>16</v>
      </c>
      <c r="H1743" s="7" t="b">
        <f>IF(Table2[[#This Row],[cost]]&gt;Table2[[#This Row],[revenue]],TRUE,FALSE)</f>
        <v>0</v>
      </c>
      <c r="I1743" t="str">
        <f>VLOOKUP(Table2[[#This Row],[product_id]],Table3[#All],3,FALSE)</f>
        <v>Volcom</v>
      </c>
      <c r="J1743" t="str">
        <f>VLOOKUP(Table2[[#This Row],[product_id]],Table3[#All],5,FALSE)</f>
        <v>Los Angeles CA</v>
      </c>
    </row>
    <row r="1744" spans="1:10" x14ac:dyDescent="0.2">
      <c r="A1744" t="s">
        <v>439</v>
      </c>
      <c r="B1744" s="1">
        <v>44619</v>
      </c>
      <c r="C1744" t="str">
        <f t="shared" si="54"/>
        <v>Sunday</v>
      </c>
      <c r="D1744" s="2">
        <v>0.34861111111111115</v>
      </c>
      <c r="E1744" t="str">
        <f t="shared" si="55"/>
        <v>midnight to dawn</v>
      </c>
      <c r="F1744" s="7">
        <v>27</v>
      </c>
      <c r="G1744" s="7">
        <f>VLOOKUP(Table2[[#This Row],[product_id]],Table3[#All],2,FALSE)</f>
        <v>16</v>
      </c>
      <c r="H1744" s="7" t="b">
        <f>IF(Table2[[#This Row],[cost]]&gt;Table2[[#This Row],[revenue]],TRUE,FALSE)</f>
        <v>0</v>
      </c>
      <c r="I1744" t="str">
        <f>VLOOKUP(Table2[[#This Row],[product_id]],Table3[#All],3,FALSE)</f>
        <v>Volcom</v>
      </c>
      <c r="J1744" t="str">
        <f>VLOOKUP(Table2[[#This Row],[product_id]],Table3[#All],5,FALSE)</f>
        <v>Los Angeles CA</v>
      </c>
    </row>
    <row r="1745" spans="1:10" x14ac:dyDescent="0.2">
      <c r="A1745" t="s">
        <v>439</v>
      </c>
      <c r="B1745" s="1">
        <v>44758</v>
      </c>
      <c r="C1745" t="str">
        <f t="shared" si="54"/>
        <v>Saturday</v>
      </c>
      <c r="D1745" s="2">
        <v>0.12291666666666667</v>
      </c>
      <c r="E1745" t="str">
        <f t="shared" si="55"/>
        <v>morning to noon</v>
      </c>
      <c r="F1745" s="7">
        <v>27</v>
      </c>
      <c r="G1745" s="7">
        <f>VLOOKUP(Table2[[#This Row],[product_id]],Table3[#All],2,FALSE)</f>
        <v>16</v>
      </c>
      <c r="H1745" s="7" t="b">
        <f>IF(Table2[[#This Row],[cost]]&gt;Table2[[#This Row],[revenue]],TRUE,FALSE)</f>
        <v>0</v>
      </c>
      <c r="I1745" t="str">
        <f>VLOOKUP(Table2[[#This Row],[product_id]],Table3[#All],3,FALSE)</f>
        <v>Volcom</v>
      </c>
      <c r="J1745" t="str">
        <f>VLOOKUP(Table2[[#This Row],[product_id]],Table3[#All],5,FALSE)</f>
        <v>Los Angeles CA</v>
      </c>
    </row>
    <row r="1746" spans="1:10" x14ac:dyDescent="0.2">
      <c r="A1746" t="s">
        <v>439</v>
      </c>
      <c r="B1746" s="1">
        <v>45110</v>
      </c>
      <c r="C1746" t="str">
        <f t="shared" si="54"/>
        <v>Monday</v>
      </c>
      <c r="D1746" s="2">
        <v>0.28958333333333336</v>
      </c>
      <c r="E1746" t="str">
        <f t="shared" si="55"/>
        <v>morning to noon</v>
      </c>
      <c r="F1746" s="7">
        <v>27</v>
      </c>
      <c r="G1746" s="7">
        <f>VLOOKUP(Table2[[#This Row],[product_id]],Table3[#All],2,FALSE)</f>
        <v>16</v>
      </c>
      <c r="H1746" s="7" t="b">
        <f>IF(Table2[[#This Row],[cost]]&gt;Table2[[#This Row],[revenue]],TRUE,FALSE)</f>
        <v>0</v>
      </c>
      <c r="I1746" t="str">
        <f>VLOOKUP(Table2[[#This Row],[product_id]],Table3[#All],3,FALSE)</f>
        <v>Volcom</v>
      </c>
      <c r="J1746" t="str">
        <f>VLOOKUP(Table2[[#This Row],[product_id]],Table3[#All],5,FALSE)</f>
        <v>Los Angeles CA</v>
      </c>
    </row>
    <row r="1747" spans="1:10" x14ac:dyDescent="0.2">
      <c r="A1747" t="s">
        <v>439</v>
      </c>
      <c r="B1747" s="1">
        <v>44839</v>
      </c>
      <c r="C1747" t="str">
        <f t="shared" si="54"/>
        <v>Wednesday</v>
      </c>
      <c r="D1747" s="2">
        <v>0.31041666666666667</v>
      </c>
      <c r="E1747" t="str">
        <f t="shared" si="55"/>
        <v>morning to noon</v>
      </c>
      <c r="F1747" s="7">
        <v>27</v>
      </c>
      <c r="G1747" s="7">
        <f>VLOOKUP(Table2[[#This Row],[product_id]],Table3[#All],2,FALSE)</f>
        <v>16</v>
      </c>
      <c r="H1747" s="7" t="b">
        <f>IF(Table2[[#This Row],[cost]]&gt;Table2[[#This Row],[revenue]],TRUE,FALSE)</f>
        <v>0</v>
      </c>
      <c r="I1747" t="str">
        <f>VLOOKUP(Table2[[#This Row],[product_id]],Table3[#All],3,FALSE)</f>
        <v>Volcom</v>
      </c>
      <c r="J1747" t="str">
        <f>VLOOKUP(Table2[[#This Row],[product_id]],Table3[#All],5,FALSE)</f>
        <v>Los Angeles CA</v>
      </c>
    </row>
    <row r="1748" spans="1:10" x14ac:dyDescent="0.2">
      <c r="A1748" t="s">
        <v>439</v>
      </c>
      <c r="B1748" s="1">
        <v>44917</v>
      </c>
      <c r="C1748" t="str">
        <f t="shared" si="54"/>
        <v>Thursday</v>
      </c>
      <c r="D1748" s="2">
        <v>0.41736111111111113</v>
      </c>
      <c r="E1748" t="str">
        <f t="shared" si="55"/>
        <v>afternoon to evening</v>
      </c>
      <c r="F1748" s="7">
        <v>27</v>
      </c>
      <c r="G1748" s="7">
        <f>VLOOKUP(Table2[[#This Row],[product_id]],Table3[#All],2,FALSE)</f>
        <v>16</v>
      </c>
      <c r="H1748" s="7" t="b">
        <f>IF(Table2[[#This Row],[cost]]&gt;Table2[[#This Row],[revenue]],TRUE,FALSE)</f>
        <v>0</v>
      </c>
      <c r="I1748" t="str">
        <f>VLOOKUP(Table2[[#This Row],[product_id]],Table3[#All],3,FALSE)</f>
        <v>Volcom</v>
      </c>
      <c r="J1748" t="str">
        <f>VLOOKUP(Table2[[#This Row],[product_id]],Table3[#All],5,FALSE)</f>
        <v>Los Angeles CA</v>
      </c>
    </row>
    <row r="1749" spans="1:10" x14ac:dyDescent="0.2">
      <c r="A1749" t="s">
        <v>439</v>
      </c>
      <c r="B1749" s="1">
        <v>45096</v>
      </c>
      <c r="C1749" t="str">
        <f t="shared" si="54"/>
        <v>Monday</v>
      </c>
      <c r="D1749" s="2">
        <v>0.74236111111111114</v>
      </c>
      <c r="E1749" t="str">
        <f t="shared" si="55"/>
        <v>afternoon to evening</v>
      </c>
      <c r="F1749" s="7">
        <v>27</v>
      </c>
      <c r="G1749" s="7">
        <f>VLOOKUP(Table2[[#This Row],[product_id]],Table3[#All],2,FALSE)</f>
        <v>16</v>
      </c>
      <c r="H1749" s="7" t="b">
        <f>IF(Table2[[#This Row],[cost]]&gt;Table2[[#This Row],[revenue]],TRUE,FALSE)</f>
        <v>0</v>
      </c>
      <c r="I1749" t="str">
        <f>VLOOKUP(Table2[[#This Row],[product_id]],Table3[#All],3,FALSE)</f>
        <v>Volcom</v>
      </c>
      <c r="J1749" t="str">
        <f>VLOOKUP(Table2[[#This Row],[product_id]],Table3[#All],5,FALSE)</f>
        <v>Los Angeles CA</v>
      </c>
    </row>
    <row r="1750" spans="1:10" x14ac:dyDescent="0.2">
      <c r="A1750" t="s">
        <v>439</v>
      </c>
      <c r="B1750" s="1">
        <v>44338</v>
      </c>
      <c r="C1750" t="str">
        <f t="shared" si="54"/>
        <v>Saturday</v>
      </c>
      <c r="D1750" s="2">
        <v>0.55763888888888891</v>
      </c>
      <c r="E1750" t="str">
        <f t="shared" si="55"/>
        <v>morning to noon</v>
      </c>
      <c r="F1750" s="7">
        <v>27</v>
      </c>
      <c r="G1750" s="7">
        <f>VLOOKUP(Table2[[#This Row],[product_id]],Table3[#All],2,FALSE)</f>
        <v>16</v>
      </c>
      <c r="H1750" s="7" t="b">
        <f>IF(Table2[[#This Row],[cost]]&gt;Table2[[#This Row],[revenue]],TRUE,FALSE)</f>
        <v>0</v>
      </c>
      <c r="I1750" t="str">
        <f>VLOOKUP(Table2[[#This Row],[product_id]],Table3[#All],3,FALSE)</f>
        <v>Volcom</v>
      </c>
      <c r="J1750" t="str">
        <f>VLOOKUP(Table2[[#This Row],[product_id]],Table3[#All],5,FALSE)</f>
        <v>Los Angeles CA</v>
      </c>
    </row>
    <row r="1751" spans="1:10" x14ac:dyDescent="0.2">
      <c r="A1751" t="s">
        <v>440</v>
      </c>
      <c r="B1751" s="1">
        <v>44747</v>
      </c>
      <c r="C1751" t="str">
        <f t="shared" si="54"/>
        <v>Tuesday</v>
      </c>
      <c r="D1751" s="2">
        <v>0.30972222222222223</v>
      </c>
      <c r="E1751" t="str">
        <f t="shared" si="55"/>
        <v>afternoon to evening</v>
      </c>
      <c r="F1751" s="7">
        <v>28</v>
      </c>
      <c r="G1751" s="7">
        <f>VLOOKUP(Table2[[#This Row],[product_id]],Table3[#All],2,FALSE)</f>
        <v>15</v>
      </c>
      <c r="H1751" s="7" t="b">
        <f>IF(Table2[[#This Row],[cost]]&gt;Table2[[#This Row],[revenue]],TRUE,FALSE)</f>
        <v>0</v>
      </c>
      <c r="I1751" t="str">
        <f>VLOOKUP(Table2[[#This Row],[product_id]],Table3[#All],3,FALSE)</f>
        <v>Robert Rodriguez</v>
      </c>
      <c r="J1751" t="str">
        <f>VLOOKUP(Table2[[#This Row],[product_id]],Table3[#All],5,FALSE)</f>
        <v>Houston TX</v>
      </c>
    </row>
    <row r="1752" spans="1:10" x14ac:dyDescent="0.2">
      <c r="A1752" t="s">
        <v>440</v>
      </c>
      <c r="B1752" s="1">
        <v>44179</v>
      </c>
      <c r="C1752" t="str">
        <f t="shared" si="54"/>
        <v>Monday</v>
      </c>
      <c r="D1752" s="2">
        <v>0.6875</v>
      </c>
      <c r="E1752" t="str">
        <f t="shared" si="55"/>
        <v>midnight to dawn</v>
      </c>
      <c r="F1752" s="7">
        <v>28</v>
      </c>
      <c r="G1752" s="7">
        <f>VLOOKUP(Table2[[#This Row],[product_id]],Table3[#All],2,FALSE)</f>
        <v>15</v>
      </c>
      <c r="H1752" s="7" t="b">
        <f>IF(Table2[[#This Row],[cost]]&gt;Table2[[#This Row],[revenue]],TRUE,FALSE)</f>
        <v>0</v>
      </c>
      <c r="I1752" t="str">
        <f>VLOOKUP(Table2[[#This Row],[product_id]],Table3[#All],3,FALSE)</f>
        <v>Robert Rodriguez</v>
      </c>
      <c r="J1752" t="str">
        <f>VLOOKUP(Table2[[#This Row],[product_id]],Table3[#All],5,FALSE)</f>
        <v>Houston TX</v>
      </c>
    </row>
    <row r="1753" spans="1:10" x14ac:dyDescent="0.2">
      <c r="A1753" t="s">
        <v>440</v>
      </c>
      <c r="B1753" s="1">
        <v>44887</v>
      </c>
      <c r="C1753" t="str">
        <f t="shared" si="54"/>
        <v>Tuesday</v>
      </c>
      <c r="D1753" s="2">
        <v>0.10694444444444444</v>
      </c>
      <c r="E1753" t="str">
        <f t="shared" si="55"/>
        <v>night to midnight</v>
      </c>
      <c r="F1753" s="7">
        <v>28</v>
      </c>
      <c r="G1753" s="7">
        <f>VLOOKUP(Table2[[#This Row],[product_id]],Table3[#All],2,FALSE)</f>
        <v>15</v>
      </c>
      <c r="H1753" s="7" t="b">
        <f>IF(Table2[[#This Row],[cost]]&gt;Table2[[#This Row],[revenue]],TRUE,FALSE)</f>
        <v>0</v>
      </c>
      <c r="I1753" t="str">
        <f>VLOOKUP(Table2[[#This Row],[product_id]],Table3[#All],3,FALSE)</f>
        <v>Robert Rodriguez</v>
      </c>
      <c r="J1753" t="str">
        <f>VLOOKUP(Table2[[#This Row],[product_id]],Table3[#All],5,FALSE)</f>
        <v>Houston TX</v>
      </c>
    </row>
    <row r="1754" spans="1:10" x14ac:dyDescent="0.2">
      <c r="A1754" t="s">
        <v>440</v>
      </c>
      <c r="B1754" s="1">
        <v>45090</v>
      </c>
      <c r="C1754" t="str">
        <f t="shared" si="54"/>
        <v>Tuesday</v>
      </c>
      <c r="D1754" s="2">
        <v>0.97430555555555554</v>
      </c>
      <c r="E1754" t="str">
        <f t="shared" si="55"/>
        <v>morning to noon</v>
      </c>
      <c r="F1754" s="7">
        <v>28</v>
      </c>
      <c r="G1754" s="7">
        <f>VLOOKUP(Table2[[#This Row],[product_id]],Table3[#All],2,FALSE)</f>
        <v>15</v>
      </c>
      <c r="H1754" s="7" t="b">
        <f>IF(Table2[[#This Row],[cost]]&gt;Table2[[#This Row],[revenue]],TRUE,FALSE)</f>
        <v>0</v>
      </c>
      <c r="I1754" t="str">
        <f>VLOOKUP(Table2[[#This Row],[product_id]],Table3[#All],3,FALSE)</f>
        <v>Robert Rodriguez</v>
      </c>
      <c r="J1754" t="str">
        <f>VLOOKUP(Table2[[#This Row],[product_id]],Table3[#All],5,FALSE)</f>
        <v>Houston TX</v>
      </c>
    </row>
    <row r="1755" spans="1:10" x14ac:dyDescent="0.2">
      <c r="A1755" t="s">
        <v>441</v>
      </c>
      <c r="B1755" s="1">
        <v>44389</v>
      </c>
      <c r="C1755" t="str">
        <f t="shared" si="54"/>
        <v>Monday</v>
      </c>
      <c r="D1755" s="2">
        <v>0.41805555555555557</v>
      </c>
      <c r="E1755" t="str">
        <f t="shared" si="55"/>
        <v>midnight to dawn</v>
      </c>
      <c r="F1755" s="7">
        <v>15</v>
      </c>
      <c r="G1755" s="7">
        <f>VLOOKUP(Table2[[#This Row],[product_id]],Table3[#All],2,FALSE)</f>
        <v>83</v>
      </c>
      <c r="H1755" s="7" t="b">
        <f>IF(Table2[[#This Row],[cost]]&gt;Table2[[#This Row],[revenue]],TRUE,FALSE)</f>
        <v>1</v>
      </c>
      <c r="I1755" t="str">
        <f>VLOOKUP(Table2[[#This Row],[product_id]],Table3[#All],3,FALSE)</f>
        <v>Devon &amp; Jones</v>
      </c>
      <c r="J1755" t="str">
        <f>VLOOKUP(Table2[[#This Row],[product_id]],Table3[#All],5,FALSE)</f>
        <v>Philadelphia PA</v>
      </c>
    </row>
    <row r="1756" spans="1:10" x14ac:dyDescent="0.2">
      <c r="A1756" t="s">
        <v>441</v>
      </c>
      <c r="B1756" s="1">
        <v>44969</v>
      </c>
      <c r="C1756" t="str">
        <f t="shared" si="54"/>
        <v>Sunday</v>
      </c>
      <c r="D1756" s="2">
        <v>0.20208333333333331</v>
      </c>
      <c r="E1756" t="str">
        <f t="shared" si="55"/>
        <v>midnight to dawn</v>
      </c>
      <c r="F1756" s="7">
        <v>15</v>
      </c>
      <c r="G1756" s="7">
        <f>VLOOKUP(Table2[[#This Row],[product_id]],Table3[#All],2,FALSE)</f>
        <v>83</v>
      </c>
      <c r="H1756" s="7" t="b">
        <f>IF(Table2[[#This Row],[cost]]&gt;Table2[[#This Row],[revenue]],TRUE,FALSE)</f>
        <v>1</v>
      </c>
      <c r="I1756" t="str">
        <f>VLOOKUP(Table2[[#This Row],[product_id]],Table3[#All],3,FALSE)</f>
        <v>Devon &amp; Jones</v>
      </c>
      <c r="J1756" t="str">
        <f>VLOOKUP(Table2[[#This Row],[product_id]],Table3[#All],5,FALSE)</f>
        <v>Philadelphia PA</v>
      </c>
    </row>
    <row r="1757" spans="1:10" x14ac:dyDescent="0.2">
      <c r="A1757" t="s">
        <v>441</v>
      </c>
      <c r="B1757" s="1">
        <v>44328</v>
      </c>
      <c r="C1757" t="str">
        <f t="shared" si="54"/>
        <v>Wednesday</v>
      </c>
      <c r="D1757" s="2">
        <v>3.5416666666666666E-2</v>
      </c>
      <c r="E1757" t="str">
        <f t="shared" si="55"/>
        <v>afternoon to evening</v>
      </c>
      <c r="F1757" s="7">
        <v>15</v>
      </c>
      <c r="G1757" s="7">
        <f>VLOOKUP(Table2[[#This Row],[product_id]],Table3[#All],2,FALSE)</f>
        <v>83</v>
      </c>
      <c r="H1757" s="7" t="b">
        <f>IF(Table2[[#This Row],[cost]]&gt;Table2[[#This Row],[revenue]],TRUE,FALSE)</f>
        <v>1</v>
      </c>
      <c r="I1757" t="str">
        <f>VLOOKUP(Table2[[#This Row],[product_id]],Table3[#All],3,FALSE)</f>
        <v>Devon &amp; Jones</v>
      </c>
      <c r="J1757" t="str">
        <f>VLOOKUP(Table2[[#This Row],[product_id]],Table3[#All],5,FALSE)</f>
        <v>Philadelphia PA</v>
      </c>
    </row>
    <row r="1758" spans="1:10" x14ac:dyDescent="0.2">
      <c r="A1758" t="s">
        <v>441</v>
      </c>
      <c r="B1758" s="1">
        <v>44657</v>
      </c>
      <c r="C1758" t="str">
        <f t="shared" si="54"/>
        <v>Wednesday</v>
      </c>
      <c r="D1758" s="2">
        <v>0.55208333333333337</v>
      </c>
      <c r="E1758" t="str">
        <f t="shared" si="55"/>
        <v>night to midnight</v>
      </c>
      <c r="F1758" s="7">
        <v>15</v>
      </c>
      <c r="G1758" s="7">
        <f>VLOOKUP(Table2[[#This Row],[product_id]],Table3[#All],2,FALSE)</f>
        <v>83</v>
      </c>
      <c r="H1758" s="7" t="b">
        <f>IF(Table2[[#This Row],[cost]]&gt;Table2[[#This Row],[revenue]],TRUE,FALSE)</f>
        <v>1</v>
      </c>
      <c r="I1758" t="str">
        <f>VLOOKUP(Table2[[#This Row],[product_id]],Table3[#All],3,FALSE)</f>
        <v>Devon &amp; Jones</v>
      </c>
      <c r="J1758" t="str">
        <f>VLOOKUP(Table2[[#This Row],[product_id]],Table3[#All],5,FALSE)</f>
        <v>Philadelphia PA</v>
      </c>
    </row>
    <row r="1759" spans="1:10" x14ac:dyDescent="0.2">
      <c r="A1759" t="s">
        <v>441</v>
      </c>
      <c r="B1759" s="1">
        <v>44171</v>
      </c>
      <c r="C1759" t="str">
        <f t="shared" si="54"/>
        <v>Sunday</v>
      </c>
      <c r="D1759" s="2">
        <v>0.93819444444444444</v>
      </c>
      <c r="E1759" t="str">
        <f t="shared" si="55"/>
        <v>afternoon to evening</v>
      </c>
      <c r="F1759" s="7">
        <v>15</v>
      </c>
      <c r="G1759" s="7">
        <f>VLOOKUP(Table2[[#This Row],[product_id]],Table3[#All],2,FALSE)</f>
        <v>83</v>
      </c>
      <c r="H1759" s="7" t="b">
        <f>IF(Table2[[#This Row],[cost]]&gt;Table2[[#This Row],[revenue]],TRUE,FALSE)</f>
        <v>1</v>
      </c>
      <c r="I1759" t="str">
        <f>VLOOKUP(Table2[[#This Row],[product_id]],Table3[#All],3,FALSE)</f>
        <v>Devon &amp; Jones</v>
      </c>
      <c r="J1759" t="str">
        <f>VLOOKUP(Table2[[#This Row],[product_id]],Table3[#All],5,FALSE)</f>
        <v>Philadelphia PA</v>
      </c>
    </row>
    <row r="1760" spans="1:10" x14ac:dyDescent="0.2">
      <c r="A1760" t="s">
        <v>441</v>
      </c>
      <c r="B1760" s="1">
        <v>44705</v>
      </c>
      <c r="C1760" t="str">
        <f t="shared" si="54"/>
        <v>Tuesday</v>
      </c>
      <c r="D1760" s="2">
        <v>0.58611111111111114</v>
      </c>
      <c r="E1760" t="str">
        <f t="shared" si="55"/>
        <v>midnight to dawn</v>
      </c>
      <c r="F1760" s="7">
        <v>15</v>
      </c>
      <c r="G1760" s="7">
        <f>VLOOKUP(Table2[[#This Row],[product_id]],Table3[#All],2,FALSE)</f>
        <v>83</v>
      </c>
      <c r="H1760" s="7" t="b">
        <f>IF(Table2[[#This Row],[cost]]&gt;Table2[[#This Row],[revenue]],TRUE,FALSE)</f>
        <v>1</v>
      </c>
      <c r="I1760" t="str">
        <f>VLOOKUP(Table2[[#This Row],[product_id]],Table3[#All],3,FALSE)</f>
        <v>Devon &amp; Jones</v>
      </c>
      <c r="J1760" t="str">
        <f>VLOOKUP(Table2[[#This Row],[product_id]],Table3[#All],5,FALSE)</f>
        <v>Philadelphia PA</v>
      </c>
    </row>
    <row r="1761" spans="1:10" x14ac:dyDescent="0.2">
      <c r="A1761" t="s">
        <v>442</v>
      </c>
      <c r="B1761" s="1">
        <v>44497</v>
      </c>
      <c r="C1761" t="str">
        <f t="shared" si="54"/>
        <v>Thursday</v>
      </c>
      <c r="D1761" s="2">
        <v>1.5277777777777777E-2</v>
      </c>
      <c r="E1761" t="str">
        <f t="shared" si="55"/>
        <v>morning to noon</v>
      </c>
      <c r="F1761" s="7">
        <v>11</v>
      </c>
      <c r="G1761" s="7">
        <f>VLOOKUP(Table2[[#This Row],[product_id]],Table3[#All],2,FALSE)</f>
        <v>63</v>
      </c>
      <c r="H1761" s="7" t="b">
        <f>IF(Table2[[#This Row],[cost]]&gt;Table2[[#This Row],[revenue]],TRUE,FALSE)</f>
        <v>1</v>
      </c>
      <c r="I1761" t="str">
        <f>VLOOKUP(Table2[[#This Row],[product_id]],Table3[#All],3,FALSE)</f>
        <v>Next Level Apparel</v>
      </c>
      <c r="J1761" t="str">
        <f>VLOOKUP(Table2[[#This Row],[product_id]],Table3[#All],5,FALSE)</f>
        <v>Mobile AL</v>
      </c>
    </row>
    <row r="1762" spans="1:10" x14ac:dyDescent="0.2">
      <c r="A1762" t="s">
        <v>442</v>
      </c>
      <c r="B1762" s="1">
        <v>44776</v>
      </c>
      <c r="C1762" t="str">
        <f t="shared" si="54"/>
        <v>Wednesday</v>
      </c>
      <c r="D1762" s="2">
        <v>0.28750000000000003</v>
      </c>
      <c r="E1762" t="str">
        <f t="shared" si="55"/>
        <v>afternoon to evening</v>
      </c>
      <c r="F1762" s="7">
        <v>11</v>
      </c>
      <c r="G1762" s="7">
        <f>VLOOKUP(Table2[[#This Row],[product_id]],Table3[#All],2,FALSE)</f>
        <v>63</v>
      </c>
      <c r="H1762" s="7" t="b">
        <f>IF(Table2[[#This Row],[cost]]&gt;Table2[[#This Row],[revenue]],TRUE,FALSE)</f>
        <v>1</v>
      </c>
      <c r="I1762" t="str">
        <f>VLOOKUP(Table2[[#This Row],[product_id]],Table3[#All],3,FALSE)</f>
        <v>Next Level Apparel</v>
      </c>
      <c r="J1762" t="str">
        <f>VLOOKUP(Table2[[#This Row],[product_id]],Table3[#All],5,FALSE)</f>
        <v>Mobile AL</v>
      </c>
    </row>
    <row r="1763" spans="1:10" x14ac:dyDescent="0.2">
      <c r="A1763" t="s">
        <v>442</v>
      </c>
      <c r="B1763" s="1">
        <v>44306</v>
      </c>
      <c r="C1763" t="str">
        <f t="shared" si="54"/>
        <v>Tuesday</v>
      </c>
      <c r="D1763" s="2">
        <v>0.6166666666666667</v>
      </c>
      <c r="E1763" t="str">
        <f t="shared" si="55"/>
        <v>afternoon to evening</v>
      </c>
      <c r="F1763" s="7">
        <v>11</v>
      </c>
      <c r="G1763" s="7">
        <f>VLOOKUP(Table2[[#This Row],[product_id]],Table3[#All],2,FALSE)</f>
        <v>63</v>
      </c>
      <c r="H1763" s="7" t="b">
        <f>IF(Table2[[#This Row],[cost]]&gt;Table2[[#This Row],[revenue]],TRUE,FALSE)</f>
        <v>1</v>
      </c>
      <c r="I1763" t="str">
        <f>VLOOKUP(Table2[[#This Row],[product_id]],Table3[#All],3,FALSE)</f>
        <v>Next Level Apparel</v>
      </c>
      <c r="J1763" t="str">
        <f>VLOOKUP(Table2[[#This Row],[product_id]],Table3[#All],5,FALSE)</f>
        <v>Mobile AL</v>
      </c>
    </row>
    <row r="1764" spans="1:10" x14ac:dyDescent="0.2">
      <c r="A1764" t="s">
        <v>442</v>
      </c>
      <c r="B1764" s="1">
        <v>44512</v>
      </c>
      <c r="C1764" t="str">
        <f t="shared" si="54"/>
        <v>Friday</v>
      </c>
      <c r="D1764" s="2">
        <v>0.64374999999999993</v>
      </c>
      <c r="E1764" t="str">
        <f t="shared" si="55"/>
        <v>midnight to dawn</v>
      </c>
      <c r="F1764" s="7">
        <v>11</v>
      </c>
      <c r="G1764" s="7">
        <f>VLOOKUP(Table2[[#This Row],[product_id]],Table3[#All],2,FALSE)</f>
        <v>63</v>
      </c>
      <c r="H1764" s="7" t="b">
        <f>IF(Table2[[#This Row],[cost]]&gt;Table2[[#This Row],[revenue]],TRUE,FALSE)</f>
        <v>1</v>
      </c>
      <c r="I1764" t="str">
        <f>VLOOKUP(Table2[[#This Row],[product_id]],Table3[#All],3,FALSE)</f>
        <v>Next Level Apparel</v>
      </c>
      <c r="J1764" t="str">
        <f>VLOOKUP(Table2[[#This Row],[product_id]],Table3[#All],5,FALSE)</f>
        <v>Mobile AL</v>
      </c>
    </row>
    <row r="1765" spans="1:10" x14ac:dyDescent="0.2">
      <c r="A1765" t="s">
        <v>442</v>
      </c>
      <c r="B1765" s="1">
        <v>45057</v>
      </c>
      <c r="C1765" t="str">
        <f t="shared" si="54"/>
        <v>Thursday</v>
      </c>
      <c r="D1765" s="2">
        <v>3.2638888888888891E-2</v>
      </c>
      <c r="E1765" t="str">
        <f t="shared" si="55"/>
        <v>morning to noon</v>
      </c>
      <c r="F1765" s="7">
        <v>11</v>
      </c>
      <c r="G1765" s="7">
        <f>VLOOKUP(Table2[[#This Row],[product_id]],Table3[#All],2,FALSE)</f>
        <v>63</v>
      </c>
      <c r="H1765" s="7" t="b">
        <f>IF(Table2[[#This Row],[cost]]&gt;Table2[[#This Row],[revenue]],TRUE,FALSE)</f>
        <v>1</v>
      </c>
      <c r="I1765" t="str">
        <f>VLOOKUP(Table2[[#This Row],[product_id]],Table3[#All],3,FALSE)</f>
        <v>Next Level Apparel</v>
      </c>
      <c r="J1765" t="str">
        <f>VLOOKUP(Table2[[#This Row],[product_id]],Table3[#All],5,FALSE)</f>
        <v>Mobile AL</v>
      </c>
    </row>
    <row r="1766" spans="1:10" x14ac:dyDescent="0.2">
      <c r="A1766" t="s">
        <v>442</v>
      </c>
      <c r="B1766" s="1">
        <v>44536</v>
      </c>
      <c r="C1766" t="str">
        <f t="shared" si="54"/>
        <v>Monday</v>
      </c>
      <c r="D1766" s="2">
        <v>0.53055555555555556</v>
      </c>
      <c r="E1766" t="str">
        <f t="shared" si="55"/>
        <v>morning to noon</v>
      </c>
      <c r="F1766" s="7">
        <v>11</v>
      </c>
      <c r="G1766" s="7">
        <f>VLOOKUP(Table2[[#This Row],[product_id]],Table3[#All],2,FALSE)</f>
        <v>63</v>
      </c>
      <c r="H1766" s="7" t="b">
        <f>IF(Table2[[#This Row],[cost]]&gt;Table2[[#This Row],[revenue]],TRUE,FALSE)</f>
        <v>1</v>
      </c>
      <c r="I1766" t="str">
        <f>VLOOKUP(Table2[[#This Row],[product_id]],Table3[#All],3,FALSE)</f>
        <v>Next Level Apparel</v>
      </c>
      <c r="J1766" t="str">
        <f>VLOOKUP(Table2[[#This Row],[product_id]],Table3[#All],5,FALSE)</f>
        <v>Mobile AL</v>
      </c>
    </row>
    <row r="1767" spans="1:10" x14ac:dyDescent="0.2">
      <c r="A1767" t="s">
        <v>442</v>
      </c>
      <c r="B1767" s="1">
        <v>44658</v>
      </c>
      <c r="C1767" t="str">
        <f t="shared" si="54"/>
        <v>Thursday</v>
      </c>
      <c r="D1767" s="2">
        <v>0.50416666666666665</v>
      </c>
      <c r="E1767" t="str">
        <f t="shared" si="55"/>
        <v>midnight to dawn</v>
      </c>
      <c r="F1767" s="7">
        <v>11</v>
      </c>
      <c r="G1767" s="7">
        <f>VLOOKUP(Table2[[#This Row],[product_id]],Table3[#All],2,FALSE)</f>
        <v>63</v>
      </c>
      <c r="H1767" s="7" t="b">
        <f>IF(Table2[[#This Row],[cost]]&gt;Table2[[#This Row],[revenue]],TRUE,FALSE)</f>
        <v>1</v>
      </c>
      <c r="I1767" t="str">
        <f>VLOOKUP(Table2[[#This Row],[product_id]],Table3[#All],3,FALSE)</f>
        <v>Next Level Apparel</v>
      </c>
      <c r="J1767" t="str">
        <f>VLOOKUP(Table2[[#This Row],[product_id]],Table3[#All],5,FALSE)</f>
        <v>Mobile AL</v>
      </c>
    </row>
    <row r="1768" spans="1:10" x14ac:dyDescent="0.2">
      <c r="A1768" t="s">
        <v>442</v>
      </c>
      <c r="B1768" s="1">
        <v>44553</v>
      </c>
      <c r="C1768" t="str">
        <f t="shared" si="54"/>
        <v>Thursday</v>
      </c>
      <c r="D1768" s="2">
        <v>0.10347222222222223</v>
      </c>
      <c r="E1768" t="str">
        <f t="shared" si="55"/>
        <v>morning to noon</v>
      </c>
      <c r="F1768" s="7">
        <v>11</v>
      </c>
      <c r="G1768" s="7">
        <f>VLOOKUP(Table2[[#This Row],[product_id]],Table3[#All],2,FALSE)</f>
        <v>63</v>
      </c>
      <c r="H1768" s="7" t="b">
        <f>IF(Table2[[#This Row],[cost]]&gt;Table2[[#This Row],[revenue]],TRUE,FALSE)</f>
        <v>1</v>
      </c>
      <c r="I1768" t="str">
        <f>VLOOKUP(Table2[[#This Row],[product_id]],Table3[#All],3,FALSE)</f>
        <v>Next Level Apparel</v>
      </c>
      <c r="J1768" t="str">
        <f>VLOOKUP(Table2[[#This Row],[product_id]],Table3[#All],5,FALSE)</f>
        <v>Mobile AL</v>
      </c>
    </row>
    <row r="1769" spans="1:10" x14ac:dyDescent="0.2">
      <c r="A1769" t="s">
        <v>442</v>
      </c>
      <c r="B1769" s="1">
        <v>44646</v>
      </c>
      <c r="C1769" t="str">
        <f t="shared" si="54"/>
        <v>Saturday</v>
      </c>
      <c r="D1769" s="2">
        <v>0.26944444444444443</v>
      </c>
      <c r="E1769" t="str">
        <f t="shared" si="55"/>
        <v>midnight to dawn</v>
      </c>
      <c r="F1769" s="7">
        <v>11</v>
      </c>
      <c r="G1769" s="7">
        <f>VLOOKUP(Table2[[#This Row],[product_id]],Table3[#All],2,FALSE)</f>
        <v>63</v>
      </c>
      <c r="H1769" s="7" t="b">
        <f>IF(Table2[[#This Row],[cost]]&gt;Table2[[#This Row],[revenue]],TRUE,FALSE)</f>
        <v>1</v>
      </c>
      <c r="I1769" t="str">
        <f>VLOOKUP(Table2[[#This Row],[product_id]],Table3[#All],3,FALSE)</f>
        <v>Next Level Apparel</v>
      </c>
      <c r="J1769" t="str">
        <f>VLOOKUP(Table2[[#This Row],[product_id]],Table3[#All],5,FALSE)</f>
        <v>Mobile AL</v>
      </c>
    </row>
    <row r="1770" spans="1:10" x14ac:dyDescent="0.2">
      <c r="A1770" t="s">
        <v>442</v>
      </c>
      <c r="B1770" s="1">
        <v>44612</v>
      </c>
      <c r="C1770" t="str">
        <f t="shared" si="54"/>
        <v>Sunday</v>
      </c>
      <c r="D1770" s="2">
        <v>7.7083333333333337E-2</v>
      </c>
      <c r="E1770" t="str">
        <f t="shared" si="55"/>
        <v>morning to noon</v>
      </c>
      <c r="F1770" s="7">
        <v>11</v>
      </c>
      <c r="G1770" s="7">
        <f>VLOOKUP(Table2[[#This Row],[product_id]],Table3[#All],2,FALSE)</f>
        <v>63</v>
      </c>
      <c r="H1770" s="7" t="b">
        <f>IF(Table2[[#This Row],[cost]]&gt;Table2[[#This Row],[revenue]],TRUE,FALSE)</f>
        <v>1</v>
      </c>
      <c r="I1770" t="str">
        <f>VLOOKUP(Table2[[#This Row],[product_id]],Table3[#All],3,FALSE)</f>
        <v>Next Level Apparel</v>
      </c>
      <c r="J1770" t="str">
        <f>VLOOKUP(Table2[[#This Row],[product_id]],Table3[#All],5,FALSE)</f>
        <v>Mobile AL</v>
      </c>
    </row>
    <row r="1771" spans="1:10" x14ac:dyDescent="0.2">
      <c r="A1771" t="s">
        <v>443</v>
      </c>
      <c r="B1771" s="1">
        <v>44819</v>
      </c>
      <c r="C1771" t="str">
        <f t="shared" si="54"/>
        <v>Thursday</v>
      </c>
      <c r="D1771" s="2">
        <v>0.4375</v>
      </c>
      <c r="E1771" t="str">
        <f t="shared" si="55"/>
        <v>afternoon to evening</v>
      </c>
      <c r="F1771" s="7">
        <v>10</v>
      </c>
      <c r="G1771" s="7">
        <f>VLOOKUP(Table2[[#This Row],[product_id]],Table3[#All],2,FALSE)</f>
        <v>64</v>
      </c>
      <c r="H1771" s="7" t="b">
        <f>IF(Table2[[#This Row],[cost]]&gt;Table2[[#This Row],[revenue]],TRUE,FALSE)</f>
        <v>1</v>
      </c>
      <c r="I1771" t="str">
        <f>VLOOKUP(Table2[[#This Row],[product_id]],Table3[#All],3,FALSE)</f>
        <v>YogaColors</v>
      </c>
      <c r="J1771" t="str">
        <f>VLOOKUP(Table2[[#This Row],[product_id]],Table3[#All],5,FALSE)</f>
        <v>Chicago IL</v>
      </c>
    </row>
    <row r="1772" spans="1:10" x14ac:dyDescent="0.2">
      <c r="A1772" t="s">
        <v>443</v>
      </c>
      <c r="B1772" s="1">
        <v>44125</v>
      </c>
      <c r="C1772" t="str">
        <f t="shared" si="54"/>
        <v>Wednesday</v>
      </c>
      <c r="D1772" s="2">
        <v>0.60416666666666663</v>
      </c>
      <c r="E1772" t="str">
        <f t="shared" si="55"/>
        <v>morning to noon</v>
      </c>
      <c r="F1772" s="7">
        <v>10</v>
      </c>
      <c r="G1772" s="7">
        <f>VLOOKUP(Table2[[#This Row],[product_id]],Table3[#All],2,FALSE)</f>
        <v>64</v>
      </c>
      <c r="H1772" s="7" t="b">
        <f>IF(Table2[[#This Row],[cost]]&gt;Table2[[#This Row],[revenue]],TRUE,FALSE)</f>
        <v>1</v>
      </c>
      <c r="I1772" t="str">
        <f>VLOOKUP(Table2[[#This Row],[product_id]],Table3[#All],3,FALSE)</f>
        <v>YogaColors</v>
      </c>
      <c r="J1772" t="str">
        <f>VLOOKUP(Table2[[#This Row],[product_id]],Table3[#All],5,FALSE)</f>
        <v>Chicago IL</v>
      </c>
    </row>
    <row r="1773" spans="1:10" x14ac:dyDescent="0.2">
      <c r="A1773" t="s">
        <v>443</v>
      </c>
      <c r="B1773" s="1">
        <v>45040</v>
      </c>
      <c r="C1773" t="str">
        <f t="shared" si="54"/>
        <v>Monday</v>
      </c>
      <c r="D1773" s="2">
        <v>0.27361111111111108</v>
      </c>
      <c r="E1773" t="str">
        <f t="shared" si="55"/>
        <v>morning to noon</v>
      </c>
      <c r="F1773" s="7">
        <v>10</v>
      </c>
      <c r="G1773" s="7">
        <f>VLOOKUP(Table2[[#This Row],[product_id]],Table3[#All],2,FALSE)</f>
        <v>64</v>
      </c>
      <c r="H1773" s="7" t="b">
        <f>IF(Table2[[#This Row],[cost]]&gt;Table2[[#This Row],[revenue]],TRUE,FALSE)</f>
        <v>1</v>
      </c>
      <c r="I1773" t="str">
        <f>VLOOKUP(Table2[[#This Row],[product_id]],Table3[#All],3,FALSE)</f>
        <v>YogaColors</v>
      </c>
      <c r="J1773" t="str">
        <f>VLOOKUP(Table2[[#This Row],[product_id]],Table3[#All],5,FALSE)</f>
        <v>Chicago IL</v>
      </c>
    </row>
    <row r="1774" spans="1:10" x14ac:dyDescent="0.2">
      <c r="A1774" t="s">
        <v>443</v>
      </c>
      <c r="B1774" s="1">
        <v>44952</v>
      </c>
      <c r="C1774" t="str">
        <f t="shared" si="54"/>
        <v>Thursday</v>
      </c>
      <c r="D1774" s="2">
        <v>0.4152777777777778</v>
      </c>
      <c r="E1774" t="str">
        <f t="shared" si="55"/>
        <v>morning to noon</v>
      </c>
      <c r="F1774" s="7">
        <v>10</v>
      </c>
      <c r="G1774" s="7">
        <f>VLOOKUP(Table2[[#This Row],[product_id]],Table3[#All],2,FALSE)</f>
        <v>64</v>
      </c>
      <c r="H1774" s="7" t="b">
        <f>IF(Table2[[#This Row],[cost]]&gt;Table2[[#This Row],[revenue]],TRUE,FALSE)</f>
        <v>1</v>
      </c>
      <c r="I1774" t="str">
        <f>VLOOKUP(Table2[[#This Row],[product_id]],Table3[#All],3,FALSE)</f>
        <v>YogaColors</v>
      </c>
      <c r="J1774" t="str">
        <f>VLOOKUP(Table2[[#This Row],[product_id]],Table3[#All],5,FALSE)</f>
        <v>Chicago IL</v>
      </c>
    </row>
    <row r="1775" spans="1:10" x14ac:dyDescent="0.2">
      <c r="A1775" t="s">
        <v>443</v>
      </c>
      <c r="B1775" s="1">
        <v>44907</v>
      </c>
      <c r="C1775" t="str">
        <f t="shared" si="54"/>
        <v>Monday</v>
      </c>
      <c r="D1775" s="2">
        <v>0.50416666666666665</v>
      </c>
      <c r="E1775" t="str">
        <f t="shared" si="55"/>
        <v>night to midnight</v>
      </c>
      <c r="F1775" s="7">
        <v>10</v>
      </c>
      <c r="G1775" s="7">
        <f>VLOOKUP(Table2[[#This Row],[product_id]],Table3[#All],2,FALSE)</f>
        <v>64</v>
      </c>
      <c r="H1775" s="7" t="b">
        <f>IF(Table2[[#This Row],[cost]]&gt;Table2[[#This Row],[revenue]],TRUE,FALSE)</f>
        <v>1</v>
      </c>
      <c r="I1775" t="str">
        <f>VLOOKUP(Table2[[#This Row],[product_id]],Table3[#All],3,FALSE)</f>
        <v>YogaColors</v>
      </c>
      <c r="J1775" t="str">
        <f>VLOOKUP(Table2[[#This Row],[product_id]],Table3[#All],5,FALSE)</f>
        <v>Chicago IL</v>
      </c>
    </row>
    <row r="1776" spans="1:10" x14ac:dyDescent="0.2">
      <c r="A1776" t="s">
        <v>443</v>
      </c>
      <c r="B1776" s="1">
        <v>45064</v>
      </c>
      <c r="C1776" t="str">
        <f t="shared" si="54"/>
        <v>Thursday</v>
      </c>
      <c r="D1776" s="2">
        <v>0.96319444444444446</v>
      </c>
      <c r="E1776" t="str">
        <f t="shared" si="55"/>
        <v>midnight to dawn</v>
      </c>
      <c r="F1776" s="7">
        <v>10</v>
      </c>
      <c r="G1776" s="7">
        <f>VLOOKUP(Table2[[#This Row],[product_id]],Table3[#All],2,FALSE)</f>
        <v>64</v>
      </c>
      <c r="H1776" s="7" t="b">
        <f>IF(Table2[[#This Row],[cost]]&gt;Table2[[#This Row],[revenue]],TRUE,FALSE)</f>
        <v>1</v>
      </c>
      <c r="I1776" t="str">
        <f>VLOOKUP(Table2[[#This Row],[product_id]],Table3[#All],3,FALSE)</f>
        <v>YogaColors</v>
      </c>
      <c r="J1776" t="str">
        <f>VLOOKUP(Table2[[#This Row],[product_id]],Table3[#All],5,FALSE)</f>
        <v>Chicago IL</v>
      </c>
    </row>
    <row r="1777" spans="1:10" x14ac:dyDescent="0.2">
      <c r="A1777" t="s">
        <v>444</v>
      </c>
      <c r="B1777" s="1">
        <v>44351</v>
      </c>
      <c r="C1777" t="str">
        <f t="shared" si="54"/>
        <v>Friday</v>
      </c>
      <c r="D1777" s="2">
        <v>0.1986111111111111</v>
      </c>
      <c r="E1777" t="str">
        <f t="shared" si="55"/>
        <v>afternoon to evening</v>
      </c>
      <c r="F1777" s="7">
        <v>36</v>
      </c>
      <c r="G1777" s="7">
        <f>VLOOKUP(Table2[[#This Row],[product_id]],Table3[#All],2,FALSE)</f>
        <v>21</v>
      </c>
      <c r="H1777" s="7" t="b">
        <f>IF(Table2[[#This Row],[cost]]&gt;Table2[[#This Row],[revenue]],TRUE,FALSE)</f>
        <v>0</v>
      </c>
      <c r="I1777" t="str">
        <f>VLOOKUP(Table2[[#This Row],[product_id]],Table3[#All],3,FALSE)</f>
        <v>Carhartt</v>
      </c>
      <c r="J1777" t="str">
        <f>VLOOKUP(Table2[[#This Row],[product_id]],Table3[#All],5,FALSE)</f>
        <v>Houston TX</v>
      </c>
    </row>
    <row r="1778" spans="1:10" x14ac:dyDescent="0.2">
      <c r="A1778" t="s">
        <v>444</v>
      </c>
      <c r="B1778" s="1">
        <v>44971</v>
      </c>
      <c r="C1778" t="str">
        <f t="shared" si="54"/>
        <v>Tuesday</v>
      </c>
      <c r="D1778" s="2">
        <v>0.5625</v>
      </c>
      <c r="E1778" t="str">
        <f t="shared" si="55"/>
        <v>morning to noon</v>
      </c>
      <c r="F1778" s="7">
        <v>36</v>
      </c>
      <c r="G1778" s="7">
        <f>VLOOKUP(Table2[[#This Row],[product_id]],Table3[#All],2,FALSE)</f>
        <v>21</v>
      </c>
      <c r="H1778" s="7" t="b">
        <f>IF(Table2[[#This Row],[cost]]&gt;Table2[[#This Row],[revenue]],TRUE,FALSE)</f>
        <v>0</v>
      </c>
      <c r="I1778" t="str">
        <f>VLOOKUP(Table2[[#This Row],[product_id]],Table3[#All],3,FALSE)</f>
        <v>Carhartt</v>
      </c>
      <c r="J1778" t="str">
        <f>VLOOKUP(Table2[[#This Row],[product_id]],Table3[#All],5,FALSE)</f>
        <v>Houston TX</v>
      </c>
    </row>
    <row r="1779" spans="1:10" x14ac:dyDescent="0.2">
      <c r="A1779" t="s">
        <v>444</v>
      </c>
      <c r="B1779" s="1">
        <v>44687</v>
      </c>
      <c r="C1779" t="str">
        <f t="shared" si="54"/>
        <v>Friday</v>
      </c>
      <c r="D1779" s="2">
        <v>0.46597222222222223</v>
      </c>
      <c r="E1779" t="str">
        <f t="shared" si="55"/>
        <v>morning to noon</v>
      </c>
      <c r="F1779" s="7">
        <v>36</v>
      </c>
      <c r="G1779" s="7">
        <f>VLOOKUP(Table2[[#This Row],[product_id]],Table3[#All],2,FALSE)</f>
        <v>21</v>
      </c>
      <c r="H1779" s="7" t="b">
        <f>IF(Table2[[#This Row],[cost]]&gt;Table2[[#This Row],[revenue]],TRUE,FALSE)</f>
        <v>0</v>
      </c>
      <c r="I1779" t="str">
        <f>VLOOKUP(Table2[[#This Row],[product_id]],Table3[#All],3,FALSE)</f>
        <v>Carhartt</v>
      </c>
      <c r="J1779" t="str">
        <f>VLOOKUP(Table2[[#This Row],[product_id]],Table3[#All],5,FALSE)</f>
        <v>Houston TX</v>
      </c>
    </row>
    <row r="1780" spans="1:10" x14ac:dyDescent="0.2">
      <c r="A1780" t="s">
        <v>444</v>
      </c>
      <c r="B1780" s="1">
        <v>45082</v>
      </c>
      <c r="C1780" t="str">
        <f t="shared" si="54"/>
        <v>Monday</v>
      </c>
      <c r="D1780" s="2">
        <v>0.4291666666666667</v>
      </c>
      <c r="E1780" t="str">
        <f t="shared" si="55"/>
        <v>night to midnight</v>
      </c>
      <c r="F1780" s="7">
        <v>36</v>
      </c>
      <c r="G1780" s="7">
        <f>VLOOKUP(Table2[[#This Row],[product_id]],Table3[#All],2,FALSE)</f>
        <v>21</v>
      </c>
      <c r="H1780" s="7" t="b">
        <f>IF(Table2[[#This Row],[cost]]&gt;Table2[[#This Row],[revenue]],TRUE,FALSE)</f>
        <v>0</v>
      </c>
      <c r="I1780" t="str">
        <f>VLOOKUP(Table2[[#This Row],[product_id]],Table3[#All],3,FALSE)</f>
        <v>Carhartt</v>
      </c>
      <c r="J1780" t="str">
        <f>VLOOKUP(Table2[[#This Row],[product_id]],Table3[#All],5,FALSE)</f>
        <v>Houston TX</v>
      </c>
    </row>
    <row r="1781" spans="1:10" x14ac:dyDescent="0.2">
      <c r="A1781" t="s">
        <v>444</v>
      </c>
      <c r="B1781" s="1">
        <v>45032</v>
      </c>
      <c r="C1781" t="str">
        <f t="shared" si="54"/>
        <v>Sunday</v>
      </c>
      <c r="D1781" s="2">
        <v>0.98333333333333339</v>
      </c>
      <c r="E1781" t="str">
        <f t="shared" si="55"/>
        <v>afternoon to evening</v>
      </c>
      <c r="F1781" s="7">
        <v>36</v>
      </c>
      <c r="G1781" s="7">
        <f>VLOOKUP(Table2[[#This Row],[product_id]],Table3[#All],2,FALSE)</f>
        <v>21</v>
      </c>
      <c r="H1781" s="7" t="b">
        <f>IF(Table2[[#This Row],[cost]]&gt;Table2[[#This Row],[revenue]],TRUE,FALSE)</f>
        <v>0</v>
      </c>
      <c r="I1781" t="str">
        <f>VLOOKUP(Table2[[#This Row],[product_id]],Table3[#All],3,FALSE)</f>
        <v>Carhartt</v>
      </c>
      <c r="J1781" t="str">
        <f>VLOOKUP(Table2[[#This Row],[product_id]],Table3[#All],5,FALSE)</f>
        <v>Houston TX</v>
      </c>
    </row>
    <row r="1782" spans="1:10" x14ac:dyDescent="0.2">
      <c r="A1782" t="s">
        <v>444</v>
      </c>
      <c r="B1782" s="1">
        <v>44580</v>
      </c>
      <c r="C1782" t="str">
        <f t="shared" si="54"/>
        <v>Wednesday</v>
      </c>
      <c r="D1782" s="2">
        <v>0.64027777777777783</v>
      </c>
      <c r="E1782" t="str">
        <f t="shared" si="55"/>
        <v>afternoon to evening</v>
      </c>
      <c r="F1782" s="7">
        <v>36</v>
      </c>
      <c r="G1782" s="7">
        <f>VLOOKUP(Table2[[#This Row],[product_id]],Table3[#All],2,FALSE)</f>
        <v>21</v>
      </c>
      <c r="H1782" s="7" t="b">
        <f>IF(Table2[[#This Row],[cost]]&gt;Table2[[#This Row],[revenue]],TRUE,FALSE)</f>
        <v>0</v>
      </c>
      <c r="I1782" t="str">
        <f>VLOOKUP(Table2[[#This Row],[product_id]],Table3[#All],3,FALSE)</f>
        <v>Carhartt</v>
      </c>
      <c r="J1782" t="str">
        <f>VLOOKUP(Table2[[#This Row],[product_id]],Table3[#All],5,FALSE)</f>
        <v>Houston TX</v>
      </c>
    </row>
    <row r="1783" spans="1:10" x14ac:dyDescent="0.2">
      <c r="A1783" t="s">
        <v>444</v>
      </c>
      <c r="B1783" s="1">
        <v>44472</v>
      </c>
      <c r="C1783" t="str">
        <f t="shared" si="54"/>
        <v>Sunday</v>
      </c>
      <c r="D1783" s="2">
        <v>0.63472222222222219</v>
      </c>
      <c r="E1783" t="str">
        <f t="shared" si="55"/>
        <v>afternoon to evening</v>
      </c>
      <c r="F1783" s="7">
        <v>36</v>
      </c>
      <c r="G1783" s="7">
        <f>VLOOKUP(Table2[[#This Row],[product_id]],Table3[#All],2,FALSE)</f>
        <v>21</v>
      </c>
      <c r="H1783" s="7" t="b">
        <f>IF(Table2[[#This Row],[cost]]&gt;Table2[[#This Row],[revenue]],TRUE,FALSE)</f>
        <v>0</v>
      </c>
      <c r="I1783" t="str">
        <f>VLOOKUP(Table2[[#This Row],[product_id]],Table3[#All],3,FALSE)</f>
        <v>Carhartt</v>
      </c>
      <c r="J1783" t="str">
        <f>VLOOKUP(Table2[[#This Row],[product_id]],Table3[#All],5,FALSE)</f>
        <v>Houston TX</v>
      </c>
    </row>
    <row r="1784" spans="1:10" x14ac:dyDescent="0.2">
      <c r="A1784" t="s">
        <v>445</v>
      </c>
      <c r="B1784" s="1">
        <v>45106</v>
      </c>
      <c r="C1784" t="str">
        <f t="shared" si="54"/>
        <v>Thursday</v>
      </c>
      <c r="D1784" s="2">
        <v>0.58680555555555558</v>
      </c>
      <c r="E1784" t="str">
        <f t="shared" si="55"/>
        <v>morning to noon</v>
      </c>
      <c r="F1784" s="7">
        <v>33</v>
      </c>
      <c r="G1784" s="7">
        <f>VLOOKUP(Table2[[#This Row],[product_id]],Table3[#All],2,FALSE)</f>
        <v>19</v>
      </c>
      <c r="H1784" s="7" t="b">
        <f>IF(Table2[[#This Row],[cost]]&gt;Table2[[#This Row],[revenue]],TRUE,FALSE)</f>
        <v>0</v>
      </c>
      <c r="I1784" t="str">
        <f>VLOOKUP(Table2[[#This Row],[product_id]],Table3[#All],3,FALSE)</f>
        <v>Gildan</v>
      </c>
      <c r="J1784" t="str">
        <f>VLOOKUP(Table2[[#This Row],[product_id]],Table3[#All],5,FALSE)</f>
        <v>Memphis TN</v>
      </c>
    </row>
    <row r="1785" spans="1:10" x14ac:dyDescent="0.2">
      <c r="A1785" t="s">
        <v>445</v>
      </c>
      <c r="B1785" s="1">
        <v>45101</v>
      </c>
      <c r="C1785" t="str">
        <f t="shared" si="54"/>
        <v>Saturday</v>
      </c>
      <c r="D1785" s="2">
        <v>0.40069444444444446</v>
      </c>
      <c r="E1785" t="str">
        <f t="shared" si="55"/>
        <v>morning to noon</v>
      </c>
      <c r="F1785" s="7">
        <v>33</v>
      </c>
      <c r="G1785" s="7">
        <f>VLOOKUP(Table2[[#This Row],[product_id]],Table3[#All],2,FALSE)</f>
        <v>19</v>
      </c>
      <c r="H1785" s="7" t="b">
        <f>IF(Table2[[#This Row],[cost]]&gt;Table2[[#This Row],[revenue]],TRUE,FALSE)</f>
        <v>0</v>
      </c>
      <c r="I1785" t="str">
        <f>VLOOKUP(Table2[[#This Row],[product_id]],Table3[#All],3,FALSE)</f>
        <v>Gildan</v>
      </c>
      <c r="J1785" t="str">
        <f>VLOOKUP(Table2[[#This Row],[product_id]],Table3[#All],5,FALSE)</f>
        <v>Memphis TN</v>
      </c>
    </row>
    <row r="1786" spans="1:10" x14ac:dyDescent="0.2">
      <c r="A1786" t="s">
        <v>445</v>
      </c>
      <c r="B1786" s="1">
        <v>44687</v>
      </c>
      <c r="C1786" t="str">
        <f t="shared" si="54"/>
        <v>Friday</v>
      </c>
      <c r="D1786" s="2">
        <v>0.39027777777777778</v>
      </c>
      <c r="E1786" t="str">
        <f t="shared" si="55"/>
        <v>midnight to dawn</v>
      </c>
      <c r="F1786" s="7">
        <v>33</v>
      </c>
      <c r="G1786" s="7">
        <f>VLOOKUP(Table2[[#This Row],[product_id]],Table3[#All],2,FALSE)</f>
        <v>19</v>
      </c>
      <c r="H1786" s="7" t="b">
        <f>IF(Table2[[#This Row],[cost]]&gt;Table2[[#This Row],[revenue]],TRUE,FALSE)</f>
        <v>0</v>
      </c>
      <c r="I1786" t="str">
        <f>VLOOKUP(Table2[[#This Row],[product_id]],Table3[#All],3,FALSE)</f>
        <v>Gildan</v>
      </c>
      <c r="J1786" t="str">
        <f>VLOOKUP(Table2[[#This Row],[product_id]],Table3[#All],5,FALSE)</f>
        <v>Memphis TN</v>
      </c>
    </row>
    <row r="1787" spans="1:10" x14ac:dyDescent="0.2">
      <c r="A1787" t="s">
        <v>445</v>
      </c>
      <c r="B1787" s="1">
        <v>44891</v>
      </c>
      <c r="C1787" t="str">
        <f t="shared" si="54"/>
        <v>Saturday</v>
      </c>
      <c r="D1787" s="2">
        <v>1.5277777777777777E-2</v>
      </c>
      <c r="E1787" t="str">
        <f t="shared" si="55"/>
        <v>night to midnight</v>
      </c>
      <c r="F1787" s="7">
        <v>33</v>
      </c>
      <c r="G1787" s="7">
        <f>VLOOKUP(Table2[[#This Row],[product_id]],Table3[#All],2,FALSE)</f>
        <v>19</v>
      </c>
      <c r="H1787" s="7" t="b">
        <f>IF(Table2[[#This Row],[cost]]&gt;Table2[[#This Row],[revenue]],TRUE,FALSE)</f>
        <v>0</v>
      </c>
      <c r="I1787" t="str">
        <f>VLOOKUP(Table2[[#This Row],[product_id]],Table3[#All],3,FALSE)</f>
        <v>Gildan</v>
      </c>
      <c r="J1787" t="str">
        <f>VLOOKUP(Table2[[#This Row],[product_id]],Table3[#All],5,FALSE)</f>
        <v>Memphis TN</v>
      </c>
    </row>
    <row r="1788" spans="1:10" x14ac:dyDescent="0.2">
      <c r="A1788" t="s">
        <v>445</v>
      </c>
      <c r="B1788" s="1">
        <v>45063</v>
      </c>
      <c r="C1788" t="str">
        <f t="shared" si="54"/>
        <v>Wednesday</v>
      </c>
      <c r="D1788" s="2">
        <v>0.8847222222222223</v>
      </c>
      <c r="E1788" t="str">
        <f t="shared" si="55"/>
        <v>night to midnight</v>
      </c>
      <c r="F1788" s="7">
        <v>33</v>
      </c>
      <c r="G1788" s="7">
        <f>VLOOKUP(Table2[[#This Row],[product_id]],Table3[#All],2,FALSE)</f>
        <v>19</v>
      </c>
      <c r="H1788" s="7" t="b">
        <f>IF(Table2[[#This Row],[cost]]&gt;Table2[[#This Row],[revenue]],TRUE,FALSE)</f>
        <v>0</v>
      </c>
      <c r="I1788" t="str">
        <f>VLOOKUP(Table2[[#This Row],[product_id]],Table3[#All],3,FALSE)</f>
        <v>Gildan</v>
      </c>
      <c r="J1788" t="str">
        <f>VLOOKUP(Table2[[#This Row],[product_id]],Table3[#All],5,FALSE)</f>
        <v>Memphis TN</v>
      </c>
    </row>
    <row r="1789" spans="1:10" x14ac:dyDescent="0.2">
      <c r="A1789" t="s">
        <v>445</v>
      </c>
      <c r="B1789" s="1">
        <v>45063</v>
      </c>
      <c r="C1789" t="str">
        <f t="shared" si="54"/>
        <v>Wednesday</v>
      </c>
      <c r="D1789" s="2">
        <v>0.9916666666666667</v>
      </c>
      <c r="E1789" t="str">
        <f t="shared" si="55"/>
        <v>afternoon to evening</v>
      </c>
      <c r="F1789" s="7">
        <v>33</v>
      </c>
      <c r="G1789" s="7">
        <f>VLOOKUP(Table2[[#This Row],[product_id]],Table3[#All],2,FALSE)</f>
        <v>19</v>
      </c>
      <c r="H1789" s="7" t="b">
        <f>IF(Table2[[#This Row],[cost]]&gt;Table2[[#This Row],[revenue]],TRUE,FALSE)</f>
        <v>0</v>
      </c>
      <c r="I1789" t="str">
        <f>VLOOKUP(Table2[[#This Row],[product_id]],Table3[#All],3,FALSE)</f>
        <v>Gildan</v>
      </c>
      <c r="J1789" t="str">
        <f>VLOOKUP(Table2[[#This Row],[product_id]],Table3[#All],5,FALSE)</f>
        <v>Memphis TN</v>
      </c>
    </row>
    <row r="1790" spans="1:10" x14ac:dyDescent="0.2">
      <c r="A1790" t="s">
        <v>445</v>
      </c>
      <c r="B1790" s="1">
        <v>43696</v>
      </c>
      <c r="C1790" t="str">
        <f t="shared" si="54"/>
        <v>Monday</v>
      </c>
      <c r="D1790" s="2">
        <v>0.63958333333333328</v>
      </c>
      <c r="E1790" t="str">
        <f t="shared" si="55"/>
        <v>morning to noon</v>
      </c>
      <c r="F1790" s="7">
        <v>33</v>
      </c>
      <c r="G1790" s="7">
        <f>VLOOKUP(Table2[[#This Row],[product_id]],Table3[#All],2,FALSE)</f>
        <v>19</v>
      </c>
      <c r="H1790" s="7" t="b">
        <f>IF(Table2[[#This Row],[cost]]&gt;Table2[[#This Row],[revenue]],TRUE,FALSE)</f>
        <v>0</v>
      </c>
      <c r="I1790" t="str">
        <f>VLOOKUP(Table2[[#This Row],[product_id]],Table3[#All],3,FALSE)</f>
        <v>Gildan</v>
      </c>
      <c r="J1790" t="str">
        <f>VLOOKUP(Table2[[#This Row],[product_id]],Table3[#All],5,FALSE)</f>
        <v>Memphis TN</v>
      </c>
    </row>
    <row r="1791" spans="1:10" x14ac:dyDescent="0.2">
      <c r="A1791" t="s">
        <v>445</v>
      </c>
      <c r="B1791" s="1">
        <v>44989</v>
      </c>
      <c r="C1791" t="str">
        <f t="shared" si="54"/>
        <v>Saturday</v>
      </c>
      <c r="D1791" s="2">
        <v>0.31319444444444444</v>
      </c>
      <c r="E1791" t="str">
        <f t="shared" si="55"/>
        <v>midnight to dawn</v>
      </c>
      <c r="F1791" s="7">
        <v>33</v>
      </c>
      <c r="G1791" s="7">
        <f>VLOOKUP(Table2[[#This Row],[product_id]],Table3[#All],2,FALSE)</f>
        <v>19</v>
      </c>
      <c r="H1791" s="7" t="b">
        <f>IF(Table2[[#This Row],[cost]]&gt;Table2[[#This Row],[revenue]],TRUE,FALSE)</f>
        <v>0</v>
      </c>
      <c r="I1791" t="str">
        <f>VLOOKUP(Table2[[#This Row],[product_id]],Table3[#All],3,FALSE)</f>
        <v>Gildan</v>
      </c>
      <c r="J1791" t="str">
        <f>VLOOKUP(Table2[[#This Row],[product_id]],Table3[#All],5,FALSE)</f>
        <v>Memphis TN</v>
      </c>
    </row>
    <row r="1792" spans="1:10" x14ac:dyDescent="0.2">
      <c r="A1792" t="s">
        <v>445</v>
      </c>
      <c r="B1792" s="1">
        <v>44732</v>
      </c>
      <c r="C1792" t="str">
        <f t="shared" si="54"/>
        <v>Monday</v>
      </c>
      <c r="D1792" s="2">
        <v>0.1388888888888889</v>
      </c>
      <c r="E1792" t="str">
        <f t="shared" si="55"/>
        <v>midnight to dawn</v>
      </c>
      <c r="F1792" s="7">
        <v>33</v>
      </c>
      <c r="G1792" s="7">
        <f>VLOOKUP(Table2[[#This Row],[product_id]],Table3[#All],2,FALSE)</f>
        <v>19</v>
      </c>
      <c r="H1792" s="7" t="b">
        <f>IF(Table2[[#This Row],[cost]]&gt;Table2[[#This Row],[revenue]],TRUE,FALSE)</f>
        <v>0</v>
      </c>
      <c r="I1792" t="str">
        <f>VLOOKUP(Table2[[#This Row],[product_id]],Table3[#All],3,FALSE)</f>
        <v>Gildan</v>
      </c>
      <c r="J1792" t="str">
        <f>VLOOKUP(Table2[[#This Row],[product_id]],Table3[#All],5,FALSE)</f>
        <v>Memphis TN</v>
      </c>
    </row>
    <row r="1793" spans="1:10" x14ac:dyDescent="0.2">
      <c r="A1793" t="s">
        <v>446</v>
      </c>
      <c r="B1793" s="1">
        <v>44913</v>
      </c>
      <c r="C1793" t="str">
        <f t="shared" si="54"/>
        <v>Sunday</v>
      </c>
      <c r="D1793" s="2">
        <v>2.2916666666666669E-2</v>
      </c>
      <c r="E1793" t="str">
        <f t="shared" si="55"/>
        <v>morning to noon</v>
      </c>
      <c r="F1793" s="7">
        <v>45</v>
      </c>
      <c r="G1793" s="7">
        <f>VLOOKUP(Table2[[#This Row],[product_id]],Table3[#All],2,FALSE)</f>
        <v>23</v>
      </c>
      <c r="H1793" s="7" t="b">
        <f>IF(Table2[[#This Row],[cost]]&gt;Table2[[#This Row],[revenue]],TRUE,FALSE)</f>
        <v>0</v>
      </c>
      <c r="I1793" t="str">
        <f>VLOOKUP(Table2[[#This Row],[product_id]],Table3[#All],3,FALSE)</f>
        <v>ASICS</v>
      </c>
      <c r="J1793" t="str">
        <f>VLOOKUP(Table2[[#This Row],[product_id]],Table3[#All],5,FALSE)</f>
        <v>Memphis TN</v>
      </c>
    </row>
    <row r="1794" spans="1:10" x14ac:dyDescent="0.2">
      <c r="A1794" t="s">
        <v>446</v>
      </c>
      <c r="B1794" s="1">
        <v>44613</v>
      </c>
      <c r="C1794" t="str">
        <f t="shared" si="54"/>
        <v>Monday</v>
      </c>
      <c r="D1794" s="2">
        <v>0.44861111111111113</v>
      </c>
      <c r="E1794" t="str">
        <f t="shared" si="55"/>
        <v>afternoon to evening</v>
      </c>
      <c r="F1794" s="7">
        <v>45</v>
      </c>
      <c r="G1794" s="7">
        <f>VLOOKUP(Table2[[#This Row],[product_id]],Table3[#All],2,FALSE)</f>
        <v>23</v>
      </c>
      <c r="H1794" s="7" t="b">
        <f>IF(Table2[[#This Row],[cost]]&gt;Table2[[#This Row],[revenue]],TRUE,FALSE)</f>
        <v>0</v>
      </c>
      <c r="I1794" t="str">
        <f>VLOOKUP(Table2[[#This Row],[product_id]],Table3[#All],3,FALSE)</f>
        <v>ASICS</v>
      </c>
      <c r="J1794" t="str">
        <f>VLOOKUP(Table2[[#This Row],[product_id]],Table3[#All],5,FALSE)</f>
        <v>Memphis TN</v>
      </c>
    </row>
    <row r="1795" spans="1:10" x14ac:dyDescent="0.2">
      <c r="A1795" t="s">
        <v>446</v>
      </c>
      <c r="B1795" s="1">
        <v>44358</v>
      </c>
      <c r="C1795" t="str">
        <f t="shared" ref="C1795:C1858" si="56">_xlfn.IFS(WEEKDAY(B1795,2)=1,"Monday",WEEKDAY(B1795,2)=2,"Tuesday",WEEKDAY(B1795,2)=3,"Wednesday",WEEKDAY(B1795,2)=4,"Thursday",WEEKDAY(B1795,2)=5,"Friday",WEEKDAY(B1795,2)=6,"Saturday",WEEKDAY(B1795,2)=7,"Sunday")</f>
        <v>Friday</v>
      </c>
      <c r="D1795" s="2">
        <v>0.59652777777777777</v>
      </c>
      <c r="E1795" t="str">
        <f t="shared" ref="E1795:E1858" si="57">_xlfn.IFS(AND(D1796&gt;=VALUE("00:00"),D1796&lt;VALUE("6:00")),"midnight to dawn",AND(D1796&gt;=VALUE("6:00"),D1796&lt;VALUE("13:00")),"morning to noon",AND(D1796&gt;=VALUE("13:00"),D1796&lt;VALUE("20:00")),"afternoon to evening",AND(D1796&gt;=VALUE("20:00"),D1796&lt;VALUE("24:00")),"night to midnight")</f>
        <v>morning to noon</v>
      </c>
      <c r="F1795" s="7">
        <v>45</v>
      </c>
      <c r="G1795" s="7">
        <f>VLOOKUP(Table2[[#This Row],[product_id]],Table3[#All],2,FALSE)</f>
        <v>23</v>
      </c>
      <c r="H1795" s="7" t="b">
        <f>IF(Table2[[#This Row],[cost]]&gt;Table2[[#This Row],[revenue]],TRUE,FALSE)</f>
        <v>0</v>
      </c>
      <c r="I1795" t="str">
        <f>VLOOKUP(Table2[[#This Row],[product_id]],Table3[#All],3,FALSE)</f>
        <v>ASICS</v>
      </c>
      <c r="J1795" t="str">
        <f>VLOOKUP(Table2[[#This Row],[product_id]],Table3[#All],5,FALSE)</f>
        <v>Memphis TN</v>
      </c>
    </row>
    <row r="1796" spans="1:10" x14ac:dyDescent="0.2">
      <c r="A1796" t="s">
        <v>446</v>
      </c>
      <c r="B1796" s="1">
        <v>44678</v>
      </c>
      <c r="C1796" t="str">
        <f t="shared" si="56"/>
        <v>Wednesday</v>
      </c>
      <c r="D1796" s="2">
        <v>0.4465277777777778</v>
      </c>
      <c r="E1796" t="str">
        <f t="shared" si="57"/>
        <v>midnight to dawn</v>
      </c>
      <c r="F1796" s="7">
        <v>45</v>
      </c>
      <c r="G1796" s="7">
        <f>VLOOKUP(Table2[[#This Row],[product_id]],Table3[#All],2,FALSE)</f>
        <v>23</v>
      </c>
      <c r="H1796" s="7" t="b">
        <f>IF(Table2[[#This Row],[cost]]&gt;Table2[[#This Row],[revenue]],TRUE,FALSE)</f>
        <v>0</v>
      </c>
      <c r="I1796" t="str">
        <f>VLOOKUP(Table2[[#This Row],[product_id]],Table3[#All],3,FALSE)</f>
        <v>ASICS</v>
      </c>
      <c r="J1796" t="str">
        <f>VLOOKUP(Table2[[#This Row],[product_id]],Table3[#All],5,FALSE)</f>
        <v>Memphis TN</v>
      </c>
    </row>
    <row r="1797" spans="1:10" x14ac:dyDescent="0.2">
      <c r="A1797" t="s">
        <v>446</v>
      </c>
      <c r="B1797" s="1">
        <v>44630</v>
      </c>
      <c r="C1797" t="str">
        <f t="shared" si="56"/>
        <v>Thursday</v>
      </c>
      <c r="D1797" s="2">
        <v>0.18124999999999999</v>
      </c>
      <c r="E1797" t="str">
        <f t="shared" si="57"/>
        <v>midnight to dawn</v>
      </c>
      <c r="F1797" s="7">
        <v>45</v>
      </c>
      <c r="G1797" s="7">
        <f>VLOOKUP(Table2[[#This Row],[product_id]],Table3[#All],2,FALSE)</f>
        <v>23</v>
      </c>
      <c r="H1797" s="7" t="b">
        <f>IF(Table2[[#This Row],[cost]]&gt;Table2[[#This Row],[revenue]],TRUE,FALSE)</f>
        <v>0</v>
      </c>
      <c r="I1797" t="str">
        <f>VLOOKUP(Table2[[#This Row],[product_id]],Table3[#All],3,FALSE)</f>
        <v>ASICS</v>
      </c>
      <c r="J1797" t="str">
        <f>VLOOKUP(Table2[[#This Row],[product_id]],Table3[#All],5,FALSE)</f>
        <v>Memphis TN</v>
      </c>
    </row>
    <row r="1798" spans="1:10" x14ac:dyDescent="0.2">
      <c r="A1798" t="s">
        <v>446</v>
      </c>
      <c r="B1798" s="1">
        <v>44700</v>
      </c>
      <c r="C1798" t="str">
        <f t="shared" si="56"/>
        <v>Thursday</v>
      </c>
      <c r="D1798" s="2">
        <v>0.21666666666666667</v>
      </c>
      <c r="E1798" t="str">
        <f t="shared" si="57"/>
        <v>morning to noon</v>
      </c>
      <c r="F1798" s="7">
        <v>45</v>
      </c>
      <c r="G1798" s="7">
        <f>VLOOKUP(Table2[[#This Row],[product_id]],Table3[#All],2,FALSE)</f>
        <v>23</v>
      </c>
      <c r="H1798" s="7" t="b">
        <f>IF(Table2[[#This Row],[cost]]&gt;Table2[[#This Row],[revenue]],TRUE,FALSE)</f>
        <v>0</v>
      </c>
      <c r="I1798" t="str">
        <f>VLOOKUP(Table2[[#This Row],[product_id]],Table3[#All],3,FALSE)</f>
        <v>ASICS</v>
      </c>
      <c r="J1798" t="str">
        <f>VLOOKUP(Table2[[#This Row],[product_id]],Table3[#All],5,FALSE)</f>
        <v>Memphis TN</v>
      </c>
    </row>
    <row r="1799" spans="1:10" x14ac:dyDescent="0.2">
      <c r="A1799" t="s">
        <v>446</v>
      </c>
      <c r="B1799" s="1">
        <v>44961</v>
      </c>
      <c r="C1799" t="str">
        <f t="shared" si="56"/>
        <v>Saturday</v>
      </c>
      <c r="D1799" s="2">
        <v>0.44375000000000003</v>
      </c>
      <c r="E1799" t="str">
        <f t="shared" si="57"/>
        <v>midnight to dawn</v>
      </c>
      <c r="F1799" s="7">
        <v>45</v>
      </c>
      <c r="G1799" s="7">
        <f>VLOOKUP(Table2[[#This Row],[product_id]],Table3[#All],2,FALSE)</f>
        <v>23</v>
      </c>
      <c r="H1799" s="7" t="b">
        <f>IF(Table2[[#This Row],[cost]]&gt;Table2[[#This Row],[revenue]],TRUE,FALSE)</f>
        <v>0</v>
      </c>
      <c r="I1799" t="str">
        <f>VLOOKUP(Table2[[#This Row],[product_id]],Table3[#All],3,FALSE)</f>
        <v>ASICS</v>
      </c>
      <c r="J1799" t="str">
        <f>VLOOKUP(Table2[[#This Row],[product_id]],Table3[#All],5,FALSE)</f>
        <v>Memphis TN</v>
      </c>
    </row>
    <row r="1800" spans="1:10" x14ac:dyDescent="0.2">
      <c r="A1800" t="s">
        <v>446</v>
      </c>
      <c r="B1800" s="1">
        <v>44583</v>
      </c>
      <c r="C1800" t="str">
        <f t="shared" si="56"/>
        <v>Saturday</v>
      </c>
      <c r="D1800" s="2">
        <v>3.8194444444444441E-2</v>
      </c>
      <c r="E1800" t="str">
        <f t="shared" si="57"/>
        <v>midnight to dawn</v>
      </c>
      <c r="F1800" s="7">
        <v>45</v>
      </c>
      <c r="G1800" s="7">
        <f>VLOOKUP(Table2[[#This Row],[product_id]],Table3[#All],2,FALSE)</f>
        <v>23</v>
      </c>
      <c r="H1800" s="7" t="b">
        <f>IF(Table2[[#This Row],[cost]]&gt;Table2[[#This Row],[revenue]],TRUE,FALSE)</f>
        <v>0</v>
      </c>
      <c r="I1800" t="str">
        <f>VLOOKUP(Table2[[#This Row],[product_id]],Table3[#All],3,FALSE)</f>
        <v>ASICS</v>
      </c>
      <c r="J1800" t="str">
        <f>VLOOKUP(Table2[[#This Row],[product_id]],Table3[#All],5,FALSE)</f>
        <v>Memphis TN</v>
      </c>
    </row>
    <row r="1801" spans="1:10" x14ac:dyDescent="0.2">
      <c r="A1801" t="s">
        <v>447</v>
      </c>
      <c r="B1801" s="1">
        <v>44888</v>
      </c>
      <c r="C1801" t="str">
        <f t="shared" si="56"/>
        <v>Wednesday</v>
      </c>
      <c r="D1801" s="2">
        <v>3.8194444444444441E-2</v>
      </c>
      <c r="E1801" t="str">
        <f t="shared" si="57"/>
        <v>morning to noon</v>
      </c>
      <c r="F1801" s="7">
        <v>13</v>
      </c>
      <c r="G1801" s="7">
        <f>VLOOKUP(Table2[[#This Row],[product_id]],Table3[#All],2,FALSE)</f>
        <v>81</v>
      </c>
      <c r="H1801" s="7" t="b">
        <f>IF(Table2[[#This Row],[cost]]&gt;Table2[[#This Row],[revenue]],TRUE,FALSE)</f>
        <v>1</v>
      </c>
      <c r="I1801" t="str">
        <f>VLOOKUP(Table2[[#This Row],[product_id]],Table3[#All],3,FALSE)</f>
        <v>Woman Within</v>
      </c>
      <c r="J1801" t="str">
        <f>VLOOKUP(Table2[[#This Row],[product_id]],Table3[#All],5,FALSE)</f>
        <v>New Orleans LA</v>
      </c>
    </row>
    <row r="1802" spans="1:10" x14ac:dyDescent="0.2">
      <c r="A1802" t="s">
        <v>447</v>
      </c>
      <c r="B1802" s="1">
        <v>44815</v>
      </c>
      <c r="C1802" t="str">
        <f t="shared" si="56"/>
        <v>Sunday</v>
      </c>
      <c r="D1802" s="2">
        <v>0.4916666666666667</v>
      </c>
      <c r="E1802" t="str">
        <f t="shared" si="57"/>
        <v>midnight to dawn</v>
      </c>
      <c r="F1802" s="7">
        <v>13</v>
      </c>
      <c r="G1802" s="7">
        <f>VLOOKUP(Table2[[#This Row],[product_id]],Table3[#All],2,FALSE)</f>
        <v>81</v>
      </c>
      <c r="H1802" s="7" t="b">
        <f>IF(Table2[[#This Row],[cost]]&gt;Table2[[#This Row],[revenue]],TRUE,FALSE)</f>
        <v>1</v>
      </c>
      <c r="I1802" t="str">
        <f>VLOOKUP(Table2[[#This Row],[product_id]],Table3[#All],3,FALSE)</f>
        <v>Woman Within</v>
      </c>
      <c r="J1802" t="str">
        <f>VLOOKUP(Table2[[#This Row],[product_id]],Table3[#All],5,FALSE)</f>
        <v>New Orleans LA</v>
      </c>
    </row>
    <row r="1803" spans="1:10" x14ac:dyDescent="0.2">
      <c r="A1803" t="s">
        <v>447</v>
      </c>
      <c r="B1803" s="1">
        <v>45075</v>
      </c>
      <c r="C1803" t="str">
        <f t="shared" si="56"/>
        <v>Monday</v>
      </c>
      <c r="D1803" s="2">
        <v>0.19305555555555554</v>
      </c>
      <c r="E1803" t="str">
        <f t="shared" si="57"/>
        <v>afternoon to evening</v>
      </c>
      <c r="F1803" s="7">
        <v>13</v>
      </c>
      <c r="G1803" s="7">
        <f>VLOOKUP(Table2[[#This Row],[product_id]],Table3[#All],2,FALSE)</f>
        <v>81</v>
      </c>
      <c r="H1803" s="7" t="b">
        <f>IF(Table2[[#This Row],[cost]]&gt;Table2[[#This Row],[revenue]],TRUE,FALSE)</f>
        <v>1</v>
      </c>
      <c r="I1803" t="str">
        <f>VLOOKUP(Table2[[#This Row],[product_id]],Table3[#All],3,FALSE)</f>
        <v>Woman Within</v>
      </c>
      <c r="J1803" t="str">
        <f>VLOOKUP(Table2[[#This Row],[product_id]],Table3[#All],5,FALSE)</f>
        <v>New Orleans LA</v>
      </c>
    </row>
    <row r="1804" spans="1:10" x14ac:dyDescent="0.2">
      <c r="A1804" t="s">
        <v>447</v>
      </c>
      <c r="B1804" s="1">
        <v>45108</v>
      </c>
      <c r="C1804" t="str">
        <f t="shared" si="56"/>
        <v>Saturday</v>
      </c>
      <c r="D1804" s="2">
        <v>0.64027777777777783</v>
      </c>
      <c r="E1804" t="str">
        <f t="shared" si="57"/>
        <v>midnight to dawn</v>
      </c>
      <c r="F1804" s="7">
        <v>13</v>
      </c>
      <c r="G1804" s="7">
        <f>VLOOKUP(Table2[[#This Row],[product_id]],Table3[#All],2,FALSE)</f>
        <v>81</v>
      </c>
      <c r="H1804" s="7" t="b">
        <f>IF(Table2[[#This Row],[cost]]&gt;Table2[[#This Row],[revenue]],TRUE,FALSE)</f>
        <v>1</v>
      </c>
      <c r="I1804" t="str">
        <f>VLOOKUP(Table2[[#This Row],[product_id]],Table3[#All],3,FALSE)</f>
        <v>Woman Within</v>
      </c>
      <c r="J1804" t="str">
        <f>VLOOKUP(Table2[[#This Row],[product_id]],Table3[#All],5,FALSE)</f>
        <v>New Orleans LA</v>
      </c>
    </row>
    <row r="1805" spans="1:10" x14ac:dyDescent="0.2">
      <c r="A1805" t="s">
        <v>447</v>
      </c>
      <c r="B1805" s="1">
        <v>44779</v>
      </c>
      <c r="C1805" t="str">
        <f t="shared" si="56"/>
        <v>Saturday</v>
      </c>
      <c r="D1805" s="2">
        <v>0.11180555555555556</v>
      </c>
      <c r="E1805" t="str">
        <f t="shared" si="57"/>
        <v>morning to noon</v>
      </c>
      <c r="F1805" s="7">
        <v>13</v>
      </c>
      <c r="G1805" s="7">
        <f>VLOOKUP(Table2[[#This Row],[product_id]],Table3[#All],2,FALSE)</f>
        <v>81</v>
      </c>
      <c r="H1805" s="7" t="b">
        <f>IF(Table2[[#This Row],[cost]]&gt;Table2[[#This Row],[revenue]],TRUE,FALSE)</f>
        <v>1</v>
      </c>
      <c r="I1805" t="str">
        <f>VLOOKUP(Table2[[#This Row],[product_id]],Table3[#All],3,FALSE)</f>
        <v>Woman Within</v>
      </c>
      <c r="J1805" t="str">
        <f>VLOOKUP(Table2[[#This Row],[product_id]],Table3[#All],5,FALSE)</f>
        <v>New Orleans LA</v>
      </c>
    </row>
    <row r="1806" spans="1:10" x14ac:dyDescent="0.2">
      <c r="A1806" t="s">
        <v>447</v>
      </c>
      <c r="B1806" s="1">
        <v>45080</v>
      </c>
      <c r="C1806" t="str">
        <f t="shared" si="56"/>
        <v>Saturday</v>
      </c>
      <c r="D1806" s="2">
        <v>0.52916666666666667</v>
      </c>
      <c r="E1806" t="str">
        <f t="shared" si="57"/>
        <v>morning to noon</v>
      </c>
      <c r="F1806" s="7">
        <v>13</v>
      </c>
      <c r="G1806" s="7">
        <f>VLOOKUP(Table2[[#This Row],[product_id]],Table3[#All],2,FALSE)</f>
        <v>81</v>
      </c>
      <c r="H1806" s="7" t="b">
        <f>IF(Table2[[#This Row],[cost]]&gt;Table2[[#This Row],[revenue]],TRUE,FALSE)</f>
        <v>1</v>
      </c>
      <c r="I1806" t="str">
        <f>VLOOKUP(Table2[[#This Row],[product_id]],Table3[#All],3,FALSE)</f>
        <v>Woman Within</v>
      </c>
      <c r="J1806" t="str">
        <f>VLOOKUP(Table2[[#This Row],[product_id]],Table3[#All],5,FALSE)</f>
        <v>New Orleans LA</v>
      </c>
    </row>
    <row r="1807" spans="1:10" x14ac:dyDescent="0.2">
      <c r="A1807" t="s">
        <v>447</v>
      </c>
      <c r="B1807" s="1">
        <v>43917</v>
      </c>
      <c r="C1807" t="str">
        <f t="shared" si="56"/>
        <v>Friday</v>
      </c>
      <c r="D1807" s="2">
        <v>0.33611111111111108</v>
      </c>
      <c r="E1807" t="str">
        <f t="shared" si="57"/>
        <v>midnight to dawn</v>
      </c>
      <c r="F1807" s="7">
        <v>13</v>
      </c>
      <c r="G1807" s="7">
        <f>VLOOKUP(Table2[[#This Row],[product_id]],Table3[#All],2,FALSE)</f>
        <v>81</v>
      </c>
      <c r="H1807" s="7" t="b">
        <f>IF(Table2[[#This Row],[cost]]&gt;Table2[[#This Row],[revenue]],TRUE,FALSE)</f>
        <v>1</v>
      </c>
      <c r="I1807" t="str">
        <f>VLOOKUP(Table2[[#This Row],[product_id]],Table3[#All],3,FALSE)</f>
        <v>Woman Within</v>
      </c>
      <c r="J1807" t="str">
        <f>VLOOKUP(Table2[[#This Row],[product_id]],Table3[#All],5,FALSE)</f>
        <v>New Orleans LA</v>
      </c>
    </row>
    <row r="1808" spans="1:10" x14ac:dyDescent="0.2">
      <c r="A1808" t="s">
        <v>447</v>
      </c>
      <c r="B1808" s="1">
        <v>44945</v>
      </c>
      <c r="C1808" t="str">
        <f t="shared" si="56"/>
        <v>Thursday</v>
      </c>
      <c r="D1808" s="2">
        <v>0.10069444444444443</v>
      </c>
      <c r="E1808" t="str">
        <f t="shared" si="57"/>
        <v>night to midnight</v>
      </c>
      <c r="F1808" s="7">
        <v>13</v>
      </c>
      <c r="G1808" s="7">
        <f>VLOOKUP(Table2[[#This Row],[product_id]],Table3[#All],2,FALSE)</f>
        <v>81</v>
      </c>
      <c r="H1808" s="7" t="b">
        <f>IF(Table2[[#This Row],[cost]]&gt;Table2[[#This Row],[revenue]],TRUE,FALSE)</f>
        <v>1</v>
      </c>
      <c r="I1808" t="str">
        <f>VLOOKUP(Table2[[#This Row],[product_id]],Table3[#All],3,FALSE)</f>
        <v>Woman Within</v>
      </c>
      <c r="J1808" t="str">
        <f>VLOOKUP(Table2[[#This Row],[product_id]],Table3[#All],5,FALSE)</f>
        <v>New Orleans LA</v>
      </c>
    </row>
    <row r="1809" spans="1:10" x14ac:dyDescent="0.2">
      <c r="A1809" t="s">
        <v>447</v>
      </c>
      <c r="B1809" s="1">
        <v>45067</v>
      </c>
      <c r="C1809" t="str">
        <f t="shared" si="56"/>
        <v>Sunday</v>
      </c>
      <c r="D1809" s="2">
        <v>0.94305555555555554</v>
      </c>
      <c r="E1809" t="str">
        <f t="shared" si="57"/>
        <v>morning to noon</v>
      </c>
      <c r="F1809" s="7">
        <v>13</v>
      </c>
      <c r="G1809" s="7">
        <f>VLOOKUP(Table2[[#This Row],[product_id]],Table3[#All],2,FALSE)</f>
        <v>81</v>
      </c>
      <c r="H1809" s="7" t="b">
        <f>IF(Table2[[#This Row],[cost]]&gt;Table2[[#This Row],[revenue]],TRUE,FALSE)</f>
        <v>1</v>
      </c>
      <c r="I1809" t="str">
        <f>VLOOKUP(Table2[[#This Row],[product_id]],Table3[#All],3,FALSE)</f>
        <v>Woman Within</v>
      </c>
      <c r="J1809" t="str">
        <f>VLOOKUP(Table2[[#This Row],[product_id]],Table3[#All],5,FALSE)</f>
        <v>New Orleans LA</v>
      </c>
    </row>
    <row r="1810" spans="1:10" x14ac:dyDescent="0.2">
      <c r="A1810" t="s">
        <v>447</v>
      </c>
      <c r="B1810" s="1">
        <v>44896</v>
      </c>
      <c r="C1810" t="str">
        <f t="shared" si="56"/>
        <v>Thursday</v>
      </c>
      <c r="D1810" s="2">
        <v>0.46388888888888885</v>
      </c>
      <c r="E1810" t="str">
        <f t="shared" si="57"/>
        <v>night to midnight</v>
      </c>
      <c r="F1810" s="7">
        <v>13</v>
      </c>
      <c r="G1810" s="7">
        <f>VLOOKUP(Table2[[#This Row],[product_id]],Table3[#All],2,FALSE)</f>
        <v>81</v>
      </c>
      <c r="H1810" s="7" t="b">
        <f>IF(Table2[[#This Row],[cost]]&gt;Table2[[#This Row],[revenue]],TRUE,FALSE)</f>
        <v>1</v>
      </c>
      <c r="I1810" t="str">
        <f>VLOOKUP(Table2[[#This Row],[product_id]],Table3[#All],3,FALSE)</f>
        <v>Woman Within</v>
      </c>
      <c r="J1810" t="str">
        <f>VLOOKUP(Table2[[#This Row],[product_id]],Table3[#All],5,FALSE)</f>
        <v>New Orleans LA</v>
      </c>
    </row>
    <row r="1811" spans="1:10" x14ac:dyDescent="0.2">
      <c r="A1811" t="s">
        <v>447</v>
      </c>
      <c r="B1811" s="1">
        <v>45049</v>
      </c>
      <c r="C1811" t="str">
        <f t="shared" si="56"/>
        <v>Wednesday</v>
      </c>
      <c r="D1811" s="2">
        <v>0.97638888888888886</v>
      </c>
      <c r="E1811" t="str">
        <f t="shared" si="57"/>
        <v>morning to noon</v>
      </c>
      <c r="F1811" s="7">
        <v>13</v>
      </c>
      <c r="G1811" s="7">
        <f>VLOOKUP(Table2[[#This Row],[product_id]],Table3[#All],2,FALSE)</f>
        <v>81</v>
      </c>
      <c r="H1811" s="7" t="b">
        <f>IF(Table2[[#This Row],[cost]]&gt;Table2[[#This Row],[revenue]],TRUE,FALSE)</f>
        <v>1</v>
      </c>
      <c r="I1811" t="str">
        <f>VLOOKUP(Table2[[#This Row],[product_id]],Table3[#All],3,FALSE)</f>
        <v>Woman Within</v>
      </c>
      <c r="J1811" t="str">
        <f>VLOOKUP(Table2[[#This Row],[product_id]],Table3[#All],5,FALSE)</f>
        <v>New Orleans LA</v>
      </c>
    </row>
    <row r="1812" spans="1:10" x14ac:dyDescent="0.2">
      <c r="A1812" t="s">
        <v>448</v>
      </c>
      <c r="B1812" s="1">
        <v>44884</v>
      </c>
      <c r="C1812" t="str">
        <f t="shared" si="56"/>
        <v>Saturday</v>
      </c>
      <c r="D1812" s="2">
        <v>0.29097222222222224</v>
      </c>
      <c r="E1812" t="str">
        <f t="shared" si="57"/>
        <v>morning to noon</v>
      </c>
      <c r="F1812" s="7">
        <v>35</v>
      </c>
      <c r="G1812" s="7">
        <f>VLOOKUP(Table2[[#This Row],[product_id]],Table3[#All],2,FALSE)</f>
        <v>18</v>
      </c>
      <c r="H1812" s="7" t="b">
        <f>IF(Table2[[#This Row],[cost]]&gt;Table2[[#This Row],[revenue]],TRUE,FALSE)</f>
        <v>0</v>
      </c>
      <c r="I1812" t="str">
        <f>VLOOKUP(Table2[[#This Row],[product_id]],Table3[#All],3,FALSE)</f>
        <v>Life Is Good</v>
      </c>
      <c r="J1812" t="str">
        <f>VLOOKUP(Table2[[#This Row],[product_id]],Table3[#All],5,FALSE)</f>
        <v>Charleston SC</v>
      </c>
    </row>
    <row r="1813" spans="1:10" x14ac:dyDescent="0.2">
      <c r="A1813" t="s">
        <v>448</v>
      </c>
      <c r="B1813" s="1">
        <v>44318</v>
      </c>
      <c r="C1813" t="str">
        <f t="shared" si="56"/>
        <v>Sunday</v>
      </c>
      <c r="D1813" s="2">
        <v>0.31944444444444448</v>
      </c>
      <c r="E1813" t="str">
        <f t="shared" si="57"/>
        <v>midnight to dawn</v>
      </c>
      <c r="F1813" s="7">
        <v>35</v>
      </c>
      <c r="G1813" s="7">
        <f>VLOOKUP(Table2[[#This Row],[product_id]],Table3[#All],2,FALSE)</f>
        <v>18</v>
      </c>
      <c r="H1813" s="7" t="b">
        <f>IF(Table2[[#This Row],[cost]]&gt;Table2[[#This Row],[revenue]],TRUE,FALSE)</f>
        <v>0</v>
      </c>
      <c r="I1813" t="str">
        <f>VLOOKUP(Table2[[#This Row],[product_id]],Table3[#All],3,FALSE)</f>
        <v>Life Is Good</v>
      </c>
      <c r="J1813" t="str">
        <f>VLOOKUP(Table2[[#This Row],[product_id]],Table3[#All],5,FALSE)</f>
        <v>Charleston SC</v>
      </c>
    </row>
    <row r="1814" spans="1:10" x14ac:dyDescent="0.2">
      <c r="A1814" t="s">
        <v>448</v>
      </c>
      <c r="B1814" s="1">
        <v>44732</v>
      </c>
      <c r="C1814" t="str">
        <f t="shared" si="56"/>
        <v>Monday</v>
      </c>
      <c r="D1814" s="2">
        <v>0.18541666666666667</v>
      </c>
      <c r="E1814" t="str">
        <f t="shared" si="57"/>
        <v>morning to noon</v>
      </c>
      <c r="F1814" s="7">
        <v>35</v>
      </c>
      <c r="G1814" s="7">
        <f>VLOOKUP(Table2[[#This Row],[product_id]],Table3[#All],2,FALSE)</f>
        <v>18</v>
      </c>
      <c r="H1814" s="7" t="b">
        <f>IF(Table2[[#This Row],[cost]]&gt;Table2[[#This Row],[revenue]],TRUE,FALSE)</f>
        <v>0</v>
      </c>
      <c r="I1814" t="str">
        <f>VLOOKUP(Table2[[#This Row],[product_id]],Table3[#All],3,FALSE)</f>
        <v>Life Is Good</v>
      </c>
      <c r="J1814" t="str">
        <f>VLOOKUP(Table2[[#This Row],[product_id]],Table3[#All],5,FALSE)</f>
        <v>Charleston SC</v>
      </c>
    </row>
    <row r="1815" spans="1:10" x14ac:dyDescent="0.2">
      <c r="A1815" t="s">
        <v>448</v>
      </c>
      <c r="B1815" s="1">
        <v>44182</v>
      </c>
      <c r="C1815" t="str">
        <f t="shared" si="56"/>
        <v>Thursday</v>
      </c>
      <c r="D1815" s="2">
        <v>0.35902777777777778</v>
      </c>
      <c r="E1815" t="str">
        <f t="shared" si="57"/>
        <v>midnight to dawn</v>
      </c>
      <c r="F1815" s="7">
        <v>35</v>
      </c>
      <c r="G1815" s="7">
        <f>VLOOKUP(Table2[[#This Row],[product_id]],Table3[#All],2,FALSE)</f>
        <v>18</v>
      </c>
      <c r="H1815" s="7" t="b">
        <f>IF(Table2[[#This Row],[cost]]&gt;Table2[[#This Row],[revenue]],TRUE,FALSE)</f>
        <v>0</v>
      </c>
      <c r="I1815" t="str">
        <f>VLOOKUP(Table2[[#This Row],[product_id]],Table3[#All],3,FALSE)</f>
        <v>Life Is Good</v>
      </c>
      <c r="J1815" t="str">
        <f>VLOOKUP(Table2[[#This Row],[product_id]],Table3[#All],5,FALSE)</f>
        <v>Charleston SC</v>
      </c>
    </row>
    <row r="1816" spans="1:10" x14ac:dyDescent="0.2">
      <c r="A1816" t="s">
        <v>448</v>
      </c>
      <c r="B1816" s="1">
        <v>44845</v>
      </c>
      <c r="C1816" t="str">
        <f t="shared" si="56"/>
        <v>Tuesday</v>
      </c>
      <c r="D1816" s="2">
        <v>2.1527777777777781E-2</v>
      </c>
      <c r="E1816" t="str">
        <f t="shared" si="57"/>
        <v>midnight to dawn</v>
      </c>
      <c r="F1816" s="7">
        <v>35</v>
      </c>
      <c r="G1816" s="7">
        <f>VLOOKUP(Table2[[#This Row],[product_id]],Table3[#All],2,FALSE)</f>
        <v>18</v>
      </c>
      <c r="H1816" s="7" t="b">
        <f>IF(Table2[[#This Row],[cost]]&gt;Table2[[#This Row],[revenue]],TRUE,FALSE)</f>
        <v>0</v>
      </c>
      <c r="I1816" t="str">
        <f>VLOOKUP(Table2[[#This Row],[product_id]],Table3[#All],3,FALSE)</f>
        <v>Life Is Good</v>
      </c>
      <c r="J1816" t="str">
        <f>VLOOKUP(Table2[[#This Row],[product_id]],Table3[#All],5,FALSE)</f>
        <v>Charleston SC</v>
      </c>
    </row>
    <row r="1817" spans="1:10" x14ac:dyDescent="0.2">
      <c r="A1817" t="s">
        <v>448</v>
      </c>
      <c r="B1817" s="1">
        <v>45084</v>
      </c>
      <c r="C1817" t="str">
        <f t="shared" si="56"/>
        <v>Wednesday</v>
      </c>
      <c r="D1817" s="2">
        <v>6.7361111111111108E-2</v>
      </c>
      <c r="E1817" t="str">
        <f t="shared" si="57"/>
        <v>midnight to dawn</v>
      </c>
      <c r="F1817" s="7">
        <v>35</v>
      </c>
      <c r="G1817" s="7">
        <f>VLOOKUP(Table2[[#This Row],[product_id]],Table3[#All],2,FALSE)</f>
        <v>18</v>
      </c>
      <c r="H1817" s="7" t="b">
        <f>IF(Table2[[#This Row],[cost]]&gt;Table2[[#This Row],[revenue]],TRUE,FALSE)</f>
        <v>0</v>
      </c>
      <c r="I1817" t="str">
        <f>VLOOKUP(Table2[[#This Row],[product_id]],Table3[#All],3,FALSE)</f>
        <v>Life Is Good</v>
      </c>
      <c r="J1817" t="str">
        <f>VLOOKUP(Table2[[#This Row],[product_id]],Table3[#All],5,FALSE)</f>
        <v>Charleston SC</v>
      </c>
    </row>
    <row r="1818" spans="1:10" x14ac:dyDescent="0.2">
      <c r="A1818" t="s">
        <v>448</v>
      </c>
      <c r="B1818" s="1">
        <v>44749</v>
      </c>
      <c r="C1818" t="str">
        <f t="shared" si="56"/>
        <v>Thursday</v>
      </c>
      <c r="D1818" s="2">
        <v>1.3194444444444444E-2</v>
      </c>
      <c r="E1818" t="str">
        <f t="shared" si="57"/>
        <v>morning to noon</v>
      </c>
      <c r="F1818" s="7">
        <v>35</v>
      </c>
      <c r="G1818" s="7">
        <f>VLOOKUP(Table2[[#This Row],[product_id]],Table3[#All],2,FALSE)</f>
        <v>18</v>
      </c>
      <c r="H1818" s="7" t="b">
        <f>IF(Table2[[#This Row],[cost]]&gt;Table2[[#This Row],[revenue]],TRUE,FALSE)</f>
        <v>0</v>
      </c>
      <c r="I1818" t="str">
        <f>VLOOKUP(Table2[[#This Row],[product_id]],Table3[#All],3,FALSE)</f>
        <v>Life Is Good</v>
      </c>
      <c r="J1818" t="str">
        <f>VLOOKUP(Table2[[#This Row],[product_id]],Table3[#All],5,FALSE)</f>
        <v>Charleston SC</v>
      </c>
    </row>
    <row r="1819" spans="1:10" x14ac:dyDescent="0.2">
      <c r="A1819" t="s">
        <v>449</v>
      </c>
      <c r="B1819" s="1">
        <v>45071</v>
      </c>
      <c r="C1819" t="str">
        <f t="shared" si="56"/>
        <v>Thursday</v>
      </c>
      <c r="D1819" s="2">
        <v>0.31736111111111115</v>
      </c>
      <c r="E1819" t="str">
        <f t="shared" si="57"/>
        <v>midnight to dawn</v>
      </c>
      <c r="F1819" s="7">
        <v>15</v>
      </c>
      <c r="G1819" s="7">
        <f>VLOOKUP(Table2[[#This Row],[product_id]],Table3[#All],2,FALSE)</f>
        <v>88</v>
      </c>
      <c r="H1819" s="7" t="b">
        <f>IF(Table2[[#This Row],[cost]]&gt;Table2[[#This Row],[revenue]],TRUE,FALSE)</f>
        <v>1</v>
      </c>
      <c r="I1819" t="str">
        <f>VLOOKUP(Table2[[#This Row],[product_id]],Table3[#All],3,FALSE)</f>
        <v>Sons of Anarchy</v>
      </c>
      <c r="J1819" t="str">
        <f>VLOOKUP(Table2[[#This Row],[product_id]],Table3[#All],5,FALSE)</f>
        <v>Houston TX</v>
      </c>
    </row>
    <row r="1820" spans="1:10" x14ac:dyDescent="0.2">
      <c r="A1820" t="s">
        <v>449</v>
      </c>
      <c r="B1820" s="1">
        <v>44193</v>
      </c>
      <c r="C1820" t="str">
        <f t="shared" si="56"/>
        <v>Monday</v>
      </c>
      <c r="D1820" s="2">
        <v>0.23611111111111113</v>
      </c>
      <c r="E1820" t="str">
        <f t="shared" si="57"/>
        <v>morning to noon</v>
      </c>
      <c r="F1820" s="7">
        <v>15</v>
      </c>
      <c r="G1820" s="7">
        <f>VLOOKUP(Table2[[#This Row],[product_id]],Table3[#All],2,FALSE)</f>
        <v>88</v>
      </c>
      <c r="H1820" s="7" t="b">
        <f>IF(Table2[[#This Row],[cost]]&gt;Table2[[#This Row],[revenue]],TRUE,FALSE)</f>
        <v>1</v>
      </c>
      <c r="I1820" t="str">
        <f>VLOOKUP(Table2[[#This Row],[product_id]],Table3[#All],3,FALSE)</f>
        <v>Sons of Anarchy</v>
      </c>
      <c r="J1820" t="str">
        <f>VLOOKUP(Table2[[#This Row],[product_id]],Table3[#All],5,FALSE)</f>
        <v>Houston TX</v>
      </c>
    </row>
    <row r="1821" spans="1:10" x14ac:dyDescent="0.2">
      <c r="A1821" t="s">
        <v>449</v>
      </c>
      <c r="B1821" s="1">
        <v>43925</v>
      </c>
      <c r="C1821" t="str">
        <f t="shared" si="56"/>
        <v>Saturday</v>
      </c>
      <c r="D1821" s="2">
        <v>0.44375000000000003</v>
      </c>
      <c r="E1821" t="str">
        <f t="shared" si="57"/>
        <v>midnight to dawn</v>
      </c>
      <c r="F1821" s="7">
        <v>15</v>
      </c>
      <c r="G1821" s="7">
        <f>VLOOKUP(Table2[[#This Row],[product_id]],Table3[#All],2,FALSE)</f>
        <v>88</v>
      </c>
      <c r="H1821" s="7" t="b">
        <f>IF(Table2[[#This Row],[cost]]&gt;Table2[[#This Row],[revenue]],TRUE,FALSE)</f>
        <v>1</v>
      </c>
      <c r="I1821" t="str">
        <f>VLOOKUP(Table2[[#This Row],[product_id]],Table3[#All],3,FALSE)</f>
        <v>Sons of Anarchy</v>
      </c>
      <c r="J1821" t="str">
        <f>VLOOKUP(Table2[[#This Row],[product_id]],Table3[#All],5,FALSE)</f>
        <v>Houston TX</v>
      </c>
    </row>
    <row r="1822" spans="1:10" x14ac:dyDescent="0.2">
      <c r="A1822" t="s">
        <v>449</v>
      </c>
      <c r="B1822" s="1">
        <v>45070</v>
      </c>
      <c r="C1822" t="str">
        <f t="shared" si="56"/>
        <v>Wednesday</v>
      </c>
      <c r="D1822" s="2">
        <v>6.0416666666666667E-2</v>
      </c>
      <c r="E1822" t="str">
        <f t="shared" si="57"/>
        <v>midnight to dawn</v>
      </c>
      <c r="F1822" s="7">
        <v>15</v>
      </c>
      <c r="G1822" s="7">
        <f>VLOOKUP(Table2[[#This Row],[product_id]],Table3[#All],2,FALSE)</f>
        <v>88</v>
      </c>
      <c r="H1822" s="7" t="b">
        <f>IF(Table2[[#This Row],[cost]]&gt;Table2[[#This Row],[revenue]],TRUE,FALSE)</f>
        <v>1</v>
      </c>
      <c r="I1822" t="str">
        <f>VLOOKUP(Table2[[#This Row],[product_id]],Table3[#All],3,FALSE)</f>
        <v>Sons of Anarchy</v>
      </c>
      <c r="J1822" t="str">
        <f>VLOOKUP(Table2[[#This Row],[product_id]],Table3[#All],5,FALSE)</f>
        <v>Houston TX</v>
      </c>
    </row>
    <row r="1823" spans="1:10" x14ac:dyDescent="0.2">
      <c r="A1823" t="s">
        <v>449</v>
      </c>
      <c r="B1823" s="1">
        <v>44983</v>
      </c>
      <c r="C1823" t="str">
        <f t="shared" si="56"/>
        <v>Sunday</v>
      </c>
      <c r="D1823" s="2">
        <v>0.24027777777777778</v>
      </c>
      <c r="E1823" t="str">
        <f t="shared" si="57"/>
        <v>midnight to dawn</v>
      </c>
      <c r="F1823" s="7">
        <v>15</v>
      </c>
      <c r="G1823" s="7">
        <f>VLOOKUP(Table2[[#This Row],[product_id]],Table3[#All],2,FALSE)</f>
        <v>88</v>
      </c>
      <c r="H1823" s="7" t="b">
        <f>IF(Table2[[#This Row],[cost]]&gt;Table2[[#This Row],[revenue]],TRUE,FALSE)</f>
        <v>1</v>
      </c>
      <c r="I1823" t="str">
        <f>VLOOKUP(Table2[[#This Row],[product_id]],Table3[#All],3,FALSE)</f>
        <v>Sons of Anarchy</v>
      </c>
      <c r="J1823" t="str">
        <f>VLOOKUP(Table2[[#This Row],[product_id]],Table3[#All],5,FALSE)</f>
        <v>Houston TX</v>
      </c>
    </row>
    <row r="1824" spans="1:10" x14ac:dyDescent="0.2">
      <c r="A1824" t="s">
        <v>449</v>
      </c>
      <c r="B1824" s="1">
        <v>44788</v>
      </c>
      <c r="C1824" t="str">
        <f t="shared" si="56"/>
        <v>Monday</v>
      </c>
      <c r="D1824" s="2">
        <v>0.14097222222222222</v>
      </c>
      <c r="E1824" t="str">
        <f t="shared" si="57"/>
        <v>morning to noon</v>
      </c>
      <c r="F1824" s="7">
        <v>15</v>
      </c>
      <c r="G1824" s="7">
        <f>VLOOKUP(Table2[[#This Row],[product_id]],Table3[#All],2,FALSE)</f>
        <v>88</v>
      </c>
      <c r="H1824" s="7" t="b">
        <f>IF(Table2[[#This Row],[cost]]&gt;Table2[[#This Row],[revenue]],TRUE,FALSE)</f>
        <v>1</v>
      </c>
      <c r="I1824" t="str">
        <f>VLOOKUP(Table2[[#This Row],[product_id]],Table3[#All],3,FALSE)</f>
        <v>Sons of Anarchy</v>
      </c>
      <c r="J1824" t="str">
        <f>VLOOKUP(Table2[[#This Row],[product_id]],Table3[#All],5,FALSE)</f>
        <v>Houston TX</v>
      </c>
    </row>
    <row r="1825" spans="1:10" x14ac:dyDescent="0.2">
      <c r="A1825" t="s">
        <v>450</v>
      </c>
      <c r="B1825" s="1">
        <v>44499</v>
      </c>
      <c r="C1825" t="str">
        <f t="shared" si="56"/>
        <v>Saturday</v>
      </c>
      <c r="D1825" s="2">
        <v>0.36944444444444446</v>
      </c>
      <c r="E1825" t="str">
        <f t="shared" si="57"/>
        <v>midnight to dawn</v>
      </c>
      <c r="F1825" s="7">
        <v>45</v>
      </c>
      <c r="G1825" s="7">
        <f>VLOOKUP(Table2[[#This Row],[product_id]],Table3[#All],2,FALSE)</f>
        <v>53</v>
      </c>
      <c r="H1825" s="7" t="b">
        <f>IF(Table2[[#This Row],[cost]]&gt;Table2[[#This Row],[revenue]],TRUE,FALSE)</f>
        <v>1</v>
      </c>
      <c r="I1825" t="str">
        <f>VLOOKUP(Table2[[#This Row],[product_id]],Table3[#All],3,FALSE)</f>
        <v>Hollywood Star Fashion</v>
      </c>
      <c r="J1825" t="str">
        <f>VLOOKUP(Table2[[#This Row],[product_id]],Table3[#All],5,FALSE)</f>
        <v>Houston TX</v>
      </c>
    </row>
    <row r="1826" spans="1:10" x14ac:dyDescent="0.2">
      <c r="A1826" t="s">
        <v>450</v>
      </c>
      <c r="B1826" s="1">
        <v>45024</v>
      </c>
      <c r="C1826" t="str">
        <f t="shared" si="56"/>
        <v>Saturday</v>
      </c>
      <c r="D1826" s="2">
        <v>6.0416666666666667E-2</v>
      </c>
      <c r="E1826" t="str">
        <f t="shared" si="57"/>
        <v>midnight to dawn</v>
      </c>
      <c r="F1826" s="7">
        <v>45</v>
      </c>
      <c r="G1826" s="7">
        <f>VLOOKUP(Table2[[#This Row],[product_id]],Table3[#All],2,FALSE)</f>
        <v>53</v>
      </c>
      <c r="H1826" s="7" t="b">
        <f>IF(Table2[[#This Row],[cost]]&gt;Table2[[#This Row],[revenue]],TRUE,FALSE)</f>
        <v>1</v>
      </c>
      <c r="I1826" t="str">
        <f>VLOOKUP(Table2[[#This Row],[product_id]],Table3[#All],3,FALSE)</f>
        <v>Hollywood Star Fashion</v>
      </c>
      <c r="J1826" t="str">
        <f>VLOOKUP(Table2[[#This Row],[product_id]],Table3[#All],5,FALSE)</f>
        <v>Houston TX</v>
      </c>
    </row>
    <row r="1827" spans="1:10" x14ac:dyDescent="0.2">
      <c r="A1827" t="s">
        <v>450</v>
      </c>
      <c r="B1827" s="1">
        <v>44262</v>
      </c>
      <c r="C1827" t="str">
        <f t="shared" si="56"/>
        <v>Sunday</v>
      </c>
      <c r="D1827" s="2">
        <v>0.24652777777777779</v>
      </c>
      <c r="E1827" t="str">
        <f t="shared" si="57"/>
        <v>morning to noon</v>
      </c>
      <c r="F1827" s="7">
        <v>45</v>
      </c>
      <c r="G1827" s="7">
        <f>VLOOKUP(Table2[[#This Row],[product_id]],Table3[#All],2,FALSE)</f>
        <v>53</v>
      </c>
      <c r="H1827" s="7" t="b">
        <f>IF(Table2[[#This Row],[cost]]&gt;Table2[[#This Row],[revenue]],TRUE,FALSE)</f>
        <v>1</v>
      </c>
      <c r="I1827" t="str">
        <f>VLOOKUP(Table2[[#This Row],[product_id]],Table3[#All],3,FALSE)</f>
        <v>Hollywood Star Fashion</v>
      </c>
      <c r="J1827" t="str">
        <f>VLOOKUP(Table2[[#This Row],[product_id]],Table3[#All],5,FALSE)</f>
        <v>Houston TX</v>
      </c>
    </row>
    <row r="1828" spans="1:10" x14ac:dyDescent="0.2">
      <c r="A1828" t="s">
        <v>450</v>
      </c>
      <c r="B1828" s="1">
        <v>44683</v>
      </c>
      <c r="C1828" t="str">
        <f t="shared" si="56"/>
        <v>Monday</v>
      </c>
      <c r="D1828" s="2">
        <v>0.35486111111111113</v>
      </c>
      <c r="E1828" t="str">
        <f t="shared" si="57"/>
        <v>afternoon to evening</v>
      </c>
      <c r="F1828" s="7">
        <v>45</v>
      </c>
      <c r="G1828" s="7">
        <f>VLOOKUP(Table2[[#This Row],[product_id]],Table3[#All],2,FALSE)</f>
        <v>53</v>
      </c>
      <c r="H1828" s="7" t="b">
        <f>IF(Table2[[#This Row],[cost]]&gt;Table2[[#This Row],[revenue]],TRUE,FALSE)</f>
        <v>1</v>
      </c>
      <c r="I1828" t="str">
        <f>VLOOKUP(Table2[[#This Row],[product_id]],Table3[#All],3,FALSE)</f>
        <v>Hollywood Star Fashion</v>
      </c>
      <c r="J1828" t="str">
        <f>VLOOKUP(Table2[[#This Row],[product_id]],Table3[#All],5,FALSE)</f>
        <v>Houston TX</v>
      </c>
    </row>
    <row r="1829" spans="1:10" x14ac:dyDescent="0.2">
      <c r="A1829" t="s">
        <v>450</v>
      </c>
      <c r="B1829" s="1">
        <v>44937</v>
      </c>
      <c r="C1829" t="str">
        <f t="shared" si="56"/>
        <v>Wednesday</v>
      </c>
      <c r="D1829" s="2">
        <v>0.55555555555555558</v>
      </c>
      <c r="E1829" t="str">
        <f t="shared" si="57"/>
        <v>afternoon to evening</v>
      </c>
      <c r="F1829" s="7">
        <v>45</v>
      </c>
      <c r="G1829" s="7">
        <f>VLOOKUP(Table2[[#This Row],[product_id]],Table3[#All],2,FALSE)</f>
        <v>53</v>
      </c>
      <c r="H1829" s="7" t="b">
        <f>IF(Table2[[#This Row],[cost]]&gt;Table2[[#This Row],[revenue]],TRUE,FALSE)</f>
        <v>1</v>
      </c>
      <c r="I1829" t="str">
        <f>VLOOKUP(Table2[[#This Row],[product_id]],Table3[#All],3,FALSE)</f>
        <v>Hollywood Star Fashion</v>
      </c>
      <c r="J1829" t="str">
        <f>VLOOKUP(Table2[[#This Row],[product_id]],Table3[#All],5,FALSE)</f>
        <v>Houston TX</v>
      </c>
    </row>
    <row r="1830" spans="1:10" x14ac:dyDescent="0.2">
      <c r="A1830" t="s">
        <v>450</v>
      </c>
      <c r="B1830" s="1">
        <v>43913</v>
      </c>
      <c r="C1830" t="str">
        <f t="shared" si="56"/>
        <v>Monday</v>
      </c>
      <c r="D1830" s="2">
        <v>0.75208333333333333</v>
      </c>
      <c r="E1830" t="str">
        <f t="shared" si="57"/>
        <v>night to midnight</v>
      </c>
      <c r="F1830" s="7">
        <v>45</v>
      </c>
      <c r="G1830" s="7">
        <f>VLOOKUP(Table2[[#This Row],[product_id]],Table3[#All],2,FALSE)</f>
        <v>53</v>
      </c>
      <c r="H1830" s="7" t="b">
        <f>IF(Table2[[#This Row],[cost]]&gt;Table2[[#This Row],[revenue]],TRUE,FALSE)</f>
        <v>1</v>
      </c>
      <c r="I1830" t="str">
        <f>VLOOKUP(Table2[[#This Row],[product_id]],Table3[#All],3,FALSE)</f>
        <v>Hollywood Star Fashion</v>
      </c>
      <c r="J1830" t="str">
        <f>VLOOKUP(Table2[[#This Row],[product_id]],Table3[#All],5,FALSE)</f>
        <v>Houston TX</v>
      </c>
    </row>
    <row r="1831" spans="1:10" x14ac:dyDescent="0.2">
      <c r="A1831" t="s">
        <v>451</v>
      </c>
      <c r="B1831" s="1">
        <v>43892</v>
      </c>
      <c r="C1831" t="str">
        <f t="shared" si="56"/>
        <v>Monday</v>
      </c>
      <c r="D1831" s="2">
        <v>0.8930555555555556</v>
      </c>
      <c r="E1831" t="str">
        <f t="shared" si="57"/>
        <v>morning to noon</v>
      </c>
      <c r="F1831" s="7">
        <v>29</v>
      </c>
      <c r="G1831" s="7">
        <f>VLOOKUP(Table2[[#This Row],[product_id]],Table3[#All],2,FALSE)</f>
        <v>15</v>
      </c>
      <c r="H1831" s="7" t="b">
        <f>IF(Table2[[#This Row],[cost]]&gt;Table2[[#This Row],[revenue]],TRUE,FALSE)</f>
        <v>0</v>
      </c>
      <c r="I1831" t="str">
        <f>VLOOKUP(Table2[[#This Row],[product_id]],Table3[#All],3,FALSE)</f>
        <v>Patty</v>
      </c>
      <c r="J1831" t="str">
        <f>VLOOKUP(Table2[[#This Row],[product_id]],Table3[#All],5,FALSE)</f>
        <v>Memphis TN</v>
      </c>
    </row>
    <row r="1832" spans="1:10" x14ac:dyDescent="0.2">
      <c r="A1832" t="s">
        <v>451</v>
      </c>
      <c r="B1832" s="1">
        <v>44519</v>
      </c>
      <c r="C1832" t="str">
        <f t="shared" si="56"/>
        <v>Friday</v>
      </c>
      <c r="D1832" s="2">
        <v>0.40972222222222227</v>
      </c>
      <c r="E1832" t="str">
        <f t="shared" si="57"/>
        <v>midnight to dawn</v>
      </c>
      <c r="F1832" s="7">
        <v>29</v>
      </c>
      <c r="G1832" s="7">
        <f>VLOOKUP(Table2[[#This Row],[product_id]],Table3[#All],2,FALSE)</f>
        <v>15</v>
      </c>
      <c r="H1832" s="7" t="b">
        <f>IF(Table2[[#This Row],[cost]]&gt;Table2[[#This Row],[revenue]],TRUE,FALSE)</f>
        <v>0</v>
      </c>
      <c r="I1832" t="str">
        <f>VLOOKUP(Table2[[#This Row],[product_id]],Table3[#All],3,FALSE)</f>
        <v>Patty</v>
      </c>
      <c r="J1832" t="str">
        <f>VLOOKUP(Table2[[#This Row],[product_id]],Table3[#All],5,FALSE)</f>
        <v>Memphis TN</v>
      </c>
    </row>
    <row r="1833" spans="1:10" x14ac:dyDescent="0.2">
      <c r="A1833" t="s">
        <v>451</v>
      </c>
      <c r="B1833" s="1">
        <v>44816</v>
      </c>
      <c r="C1833" t="str">
        <f t="shared" si="56"/>
        <v>Monday</v>
      </c>
      <c r="D1833" s="2">
        <v>3.0555555555555555E-2</v>
      </c>
      <c r="E1833" t="str">
        <f t="shared" si="57"/>
        <v>morning to noon</v>
      </c>
      <c r="F1833" s="7">
        <v>29</v>
      </c>
      <c r="G1833" s="7">
        <f>VLOOKUP(Table2[[#This Row],[product_id]],Table3[#All],2,FALSE)</f>
        <v>15</v>
      </c>
      <c r="H1833" s="7" t="b">
        <f>IF(Table2[[#This Row],[cost]]&gt;Table2[[#This Row],[revenue]],TRUE,FALSE)</f>
        <v>0</v>
      </c>
      <c r="I1833" t="str">
        <f>VLOOKUP(Table2[[#This Row],[product_id]],Table3[#All],3,FALSE)</f>
        <v>Patty</v>
      </c>
      <c r="J1833" t="str">
        <f>VLOOKUP(Table2[[#This Row],[product_id]],Table3[#All],5,FALSE)</f>
        <v>Memphis TN</v>
      </c>
    </row>
    <row r="1834" spans="1:10" x14ac:dyDescent="0.2">
      <c r="A1834" t="s">
        <v>451</v>
      </c>
      <c r="B1834" s="1">
        <v>44776</v>
      </c>
      <c r="C1834" t="str">
        <f t="shared" si="56"/>
        <v>Wednesday</v>
      </c>
      <c r="D1834" s="2">
        <v>0.3298611111111111</v>
      </c>
      <c r="E1834" t="str">
        <f t="shared" si="57"/>
        <v>morning to noon</v>
      </c>
      <c r="F1834" s="7">
        <v>29</v>
      </c>
      <c r="G1834" s="7">
        <f>VLOOKUP(Table2[[#This Row],[product_id]],Table3[#All],2,FALSE)</f>
        <v>15</v>
      </c>
      <c r="H1834" s="7" t="b">
        <f>IF(Table2[[#This Row],[cost]]&gt;Table2[[#This Row],[revenue]],TRUE,FALSE)</f>
        <v>0</v>
      </c>
      <c r="I1834" t="str">
        <f>VLOOKUP(Table2[[#This Row],[product_id]],Table3[#All],3,FALSE)</f>
        <v>Patty</v>
      </c>
      <c r="J1834" t="str">
        <f>VLOOKUP(Table2[[#This Row],[product_id]],Table3[#All],5,FALSE)</f>
        <v>Memphis TN</v>
      </c>
    </row>
    <row r="1835" spans="1:10" x14ac:dyDescent="0.2">
      <c r="A1835" t="s">
        <v>451</v>
      </c>
      <c r="B1835" s="1">
        <v>44879</v>
      </c>
      <c r="C1835" t="str">
        <f t="shared" si="56"/>
        <v>Monday</v>
      </c>
      <c r="D1835" s="2">
        <v>0.45555555555555555</v>
      </c>
      <c r="E1835" t="str">
        <f t="shared" si="57"/>
        <v>midnight to dawn</v>
      </c>
      <c r="F1835" s="7">
        <v>29</v>
      </c>
      <c r="G1835" s="7">
        <f>VLOOKUP(Table2[[#This Row],[product_id]],Table3[#All],2,FALSE)</f>
        <v>15</v>
      </c>
      <c r="H1835" s="7" t="b">
        <f>IF(Table2[[#This Row],[cost]]&gt;Table2[[#This Row],[revenue]],TRUE,FALSE)</f>
        <v>0</v>
      </c>
      <c r="I1835" t="str">
        <f>VLOOKUP(Table2[[#This Row],[product_id]],Table3[#All],3,FALSE)</f>
        <v>Patty</v>
      </c>
      <c r="J1835" t="str">
        <f>VLOOKUP(Table2[[#This Row],[product_id]],Table3[#All],5,FALSE)</f>
        <v>Memphis TN</v>
      </c>
    </row>
    <row r="1836" spans="1:10" x14ac:dyDescent="0.2">
      <c r="A1836" t="s">
        <v>451</v>
      </c>
      <c r="B1836" s="1">
        <v>44110</v>
      </c>
      <c r="C1836" t="str">
        <f t="shared" si="56"/>
        <v>Tuesday</v>
      </c>
      <c r="D1836" s="2">
        <v>3.4027777777777775E-2</v>
      </c>
      <c r="E1836" t="str">
        <f t="shared" si="57"/>
        <v>afternoon to evening</v>
      </c>
      <c r="F1836" s="7">
        <v>29</v>
      </c>
      <c r="G1836" s="7">
        <f>VLOOKUP(Table2[[#This Row],[product_id]],Table3[#All],2,FALSE)</f>
        <v>15</v>
      </c>
      <c r="H1836" s="7" t="b">
        <f>IF(Table2[[#This Row],[cost]]&gt;Table2[[#This Row],[revenue]],TRUE,FALSE)</f>
        <v>0</v>
      </c>
      <c r="I1836" t="str">
        <f>VLOOKUP(Table2[[#This Row],[product_id]],Table3[#All],3,FALSE)</f>
        <v>Patty</v>
      </c>
      <c r="J1836" t="str">
        <f>VLOOKUP(Table2[[#This Row],[product_id]],Table3[#All],5,FALSE)</f>
        <v>Memphis TN</v>
      </c>
    </row>
    <row r="1837" spans="1:10" x14ac:dyDescent="0.2">
      <c r="A1837" t="s">
        <v>451</v>
      </c>
      <c r="B1837" s="1">
        <v>44801</v>
      </c>
      <c r="C1837" t="str">
        <f t="shared" si="56"/>
        <v>Sunday</v>
      </c>
      <c r="D1837" s="2">
        <v>0.70000000000000007</v>
      </c>
      <c r="E1837" t="str">
        <f t="shared" si="57"/>
        <v>afternoon to evening</v>
      </c>
      <c r="F1837" s="7">
        <v>29</v>
      </c>
      <c r="G1837" s="7">
        <f>VLOOKUP(Table2[[#This Row],[product_id]],Table3[#All],2,FALSE)</f>
        <v>15</v>
      </c>
      <c r="H1837" s="7" t="b">
        <f>IF(Table2[[#This Row],[cost]]&gt;Table2[[#This Row],[revenue]],TRUE,FALSE)</f>
        <v>0</v>
      </c>
      <c r="I1837" t="str">
        <f>VLOOKUP(Table2[[#This Row],[product_id]],Table3[#All],3,FALSE)</f>
        <v>Patty</v>
      </c>
      <c r="J1837" t="str">
        <f>VLOOKUP(Table2[[#This Row],[product_id]],Table3[#All],5,FALSE)</f>
        <v>Memphis TN</v>
      </c>
    </row>
    <row r="1838" spans="1:10" x14ac:dyDescent="0.2">
      <c r="A1838" t="s">
        <v>451</v>
      </c>
      <c r="B1838" s="1">
        <v>45050</v>
      </c>
      <c r="C1838" t="str">
        <f t="shared" si="56"/>
        <v>Thursday</v>
      </c>
      <c r="D1838" s="2">
        <v>0.62222222222222223</v>
      </c>
      <c r="E1838" t="str">
        <f t="shared" si="57"/>
        <v>night to midnight</v>
      </c>
      <c r="F1838" s="7">
        <v>29</v>
      </c>
      <c r="G1838" s="7">
        <f>VLOOKUP(Table2[[#This Row],[product_id]],Table3[#All],2,FALSE)</f>
        <v>15</v>
      </c>
      <c r="H1838" s="7" t="b">
        <f>IF(Table2[[#This Row],[cost]]&gt;Table2[[#This Row],[revenue]],TRUE,FALSE)</f>
        <v>0</v>
      </c>
      <c r="I1838" t="str">
        <f>VLOOKUP(Table2[[#This Row],[product_id]],Table3[#All],3,FALSE)</f>
        <v>Patty</v>
      </c>
      <c r="J1838" t="str">
        <f>VLOOKUP(Table2[[#This Row],[product_id]],Table3[#All],5,FALSE)</f>
        <v>Memphis TN</v>
      </c>
    </row>
    <row r="1839" spans="1:10" x14ac:dyDescent="0.2">
      <c r="A1839" t="s">
        <v>451</v>
      </c>
      <c r="B1839" s="1">
        <v>45095</v>
      </c>
      <c r="C1839" t="str">
        <f t="shared" si="56"/>
        <v>Sunday</v>
      </c>
      <c r="D1839" s="2">
        <v>0.90555555555555556</v>
      </c>
      <c r="E1839" t="str">
        <f t="shared" si="57"/>
        <v>morning to noon</v>
      </c>
      <c r="F1839" s="7">
        <v>29</v>
      </c>
      <c r="G1839" s="7">
        <f>VLOOKUP(Table2[[#This Row],[product_id]],Table3[#All],2,FALSE)</f>
        <v>15</v>
      </c>
      <c r="H1839" s="7" t="b">
        <f>IF(Table2[[#This Row],[cost]]&gt;Table2[[#This Row],[revenue]],TRUE,FALSE)</f>
        <v>0</v>
      </c>
      <c r="I1839" t="str">
        <f>VLOOKUP(Table2[[#This Row],[product_id]],Table3[#All],3,FALSE)</f>
        <v>Patty</v>
      </c>
      <c r="J1839" t="str">
        <f>VLOOKUP(Table2[[#This Row],[product_id]],Table3[#All],5,FALSE)</f>
        <v>Memphis TN</v>
      </c>
    </row>
    <row r="1840" spans="1:10" x14ac:dyDescent="0.2">
      <c r="A1840" t="s">
        <v>452</v>
      </c>
      <c r="B1840" s="1">
        <v>44313</v>
      </c>
      <c r="C1840" t="str">
        <f t="shared" si="56"/>
        <v>Tuesday</v>
      </c>
      <c r="D1840" s="2">
        <v>0.45069444444444445</v>
      </c>
      <c r="E1840" t="str">
        <f t="shared" si="57"/>
        <v>midnight to dawn</v>
      </c>
      <c r="F1840" s="7">
        <v>25</v>
      </c>
      <c r="G1840" s="7">
        <f>VLOOKUP(Table2[[#This Row],[product_id]],Table3[#All],2,FALSE)</f>
        <v>13</v>
      </c>
      <c r="H1840" s="7" t="b">
        <f>IF(Table2[[#This Row],[cost]]&gt;Table2[[#This Row],[revenue]],TRUE,FALSE)</f>
        <v>0</v>
      </c>
      <c r="I1840" t="str">
        <f>VLOOKUP(Table2[[#This Row],[product_id]],Table3[#All],3,FALSE)</f>
        <v>MJ Soffe</v>
      </c>
      <c r="J1840" t="str">
        <f>VLOOKUP(Table2[[#This Row],[product_id]],Table3[#All],5,FALSE)</f>
        <v>Memphis TN</v>
      </c>
    </row>
    <row r="1841" spans="1:10" x14ac:dyDescent="0.2">
      <c r="A1841" t="s">
        <v>452</v>
      </c>
      <c r="B1841" s="1">
        <v>44644</v>
      </c>
      <c r="C1841" t="str">
        <f t="shared" si="56"/>
        <v>Thursday</v>
      </c>
      <c r="D1841" s="2">
        <v>0.23055555555555554</v>
      </c>
      <c r="E1841" t="str">
        <f t="shared" si="57"/>
        <v>morning to noon</v>
      </c>
      <c r="F1841" s="7">
        <v>25</v>
      </c>
      <c r="G1841" s="7">
        <f>VLOOKUP(Table2[[#This Row],[product_id]],Table3[#All],2,FALSE)</f>
        <v>13</v>
      </c>
      <c r="H1841" s="7" t="b">
        <f>IF(Table2[[#This Row],[cost]]&gt;Table2[[#This Row],[revenue]],TRUE,FALSE)</f>
        <v>0</v>
      </c>
      <c r="I1841" t="str">
        <f>VLOOKUP(Table2[[#This Row],[product_id]],Table3[#All],3,FALSE)</f>
        <v>MJ Soffe</v>
      </c>
      <c r="J1841" t="str">
        <f>VLOOKUP(Table2[[#This Row],[product_id]],Table3[#All],5,FALSE)</f>
        <v>Memphis TN</v>
      </c>
    </row>
    <row r="1842" spans="1:10" x14ac:dyDescent="0.2">
      <c r="A1842" t="s">
        <v>452</v>
      </c>
      <c r="B1842" s="1">
        <v>44791</v>
      </c>
      <c r="C1842" t="str">
        <f t="shared" si="56"/>
        <v>Thursday</v>
      </c>
      <c r="D1842" s="2">
        <v>0.31527777777777777</v>
      </c>
      <c r="E1842" t="str">
        <f t="shared" si="57"/>
        <v>morning to noon</v>
      </c>
      <c r="F1842" s="7">
        <v>25</v>
      </c>
      <c r="G1842" s="7">
        <f>VLOOKUP(Table2[[#This Row],[product_id]],Table3[#All],2,FALSE)</f>
        <v>13</v>
      </c>
      <c r="H1842" s="7" t="b">
        <f>IF(Table2[[#This Row],[cost]]&gt;Table2[[#This Row],[revenue]],TRUE,FALSE)</f>
        <v>0</v>
      </c>
      <c r="I1842" t="str">
        <f>VLOOKUP(Table2[[#This Row],[product_id]],Table3[#All],3,FALSE)</f>
        <v>MJ Soffe</v>
      </c>
      <c r="J1842" t="str">
        <f>VLOOKUP(Table2[[#This Row],[product_id]],Table3[#All],5,FALSE)</f>
        <v>Memphis TN</v>
      </c>
    </row>
    <row r="1843" spans="1:10" x14ac:dyDescent="0.2">
      <c r="A1843" t="s">
        <v>452</v>
      </c>
      <c r="B1843" s="1">
        <v>44986</v>
      </c>
      <c r="C1843" t="str">
        <f t="shared" si="56"/>
        <v>Wednesday</v>
      </c>
      <c r="D1843" s="2">
        <v>0.39374999999999999</v>
      </c>
      <c r="E1843" t="str">
        <f t="shared" si="57"/>
        <v>afternoon to evening</v>
      </c>
      <c r="F1843" s="7">
        <v>25</v>
      </c>
      <c r="G1843" s="7">
        <f>VLOOKUP(Table2[[#This Row],[product_id]],Table3[#All],2,FALSE)</f>
        <v>13</v>
      </c>
      <c r="H1843" s="7" t="b">
        <f>IF(Table2[[#This Row],[cost]]&gt;Table2[[#This Row],[revenue]],TRUE,FALSE)</f>
        <v>0</v>
      </c>
      <c r="I1843" t="str">
        <f>VLOOKUP(Table2[[#This Row],[product_id]],Table3[#All],3,FALSE)</f>
        <v>MJ Soffe</v>
      </c>
      <c r="J1843" t="str">
        <f>VLOOKUP(Table2[[#This Row],[product_id]],Table3[#All],5,FALSE)</f>
        <v>Memphis TN</v>
      </c>
    </row>
    <row r="1844" spans="1:10" x14ac:dyDescent="0.2">
      <c r="A1844" t="s">
        <v>452</v>
      </c>
      <c r="B1844" s="1">
        <v>44708</v>
      </c>
      <c r="C1844" t="str">
        <f t="shared" si="56"/>
        <v>Friday</v>
      </c>
      <c r="D1844" s="2">
        <v>0.60416666666666663</v>
      </c>
      <c r="E1844" t="str">
        <f t="shared" si="57"/>
        <v>morning to noon</v>
      </c>
      <c r="F1844" s="7">
        <v>25</v>
      </c>
      <c r="G1844" s="7">
        <f>VLOOKUP(Table2[[#This Row],[product_id]],Table3[#All],2,FALSE)</f>
        <v>13</v>
      </c>
      <c r="H1844" s="7" t="b">
        <f>IF(Table2[[#This Row],[cost]]&gt;Table2[[#This Row],[revenue]],TRUE,FALSE)</f>
        <v>0</v>
      </c>
      <c r="I1844" t="str">
        <f>VLOOKUP(Table2[[#This Row],[product_id]],Table3[#All],3,FALSE)</f>
        <v>MJ Soffe</v>
      </c>
      <c r="J1844" t="str">
        <f>VLOOKUP(Table2[[#This Row],[product_id]],Table3[#All],5,FALSE)</f>
        <v>Memphis TN</v>
      </c>
    </row>
    <row r="1845" spans="1:10" x14ac:dyDescent="0.2">
      <c r="A1845" t="s">
        <v>452</v>
      </c>
      <c r="B1845" s="1">
        <v>44843</v>
      </c>
      <c r="C1845" t="str">
        <f t="shared" si="56"/>
        <v>Sunday</v>
      </c>
      <c r="D1845" s="2">
        <v>0.40763888888888888</v>
      </c>
      <c r="E1845" t="str">
        <f t="shared" si="57"/>
        <v>midnight to dawn</v>
      </c>
      <c r="F1845" s="7">
        <v>25</v>
      </c>
      <c r="G1845" s="7">
        <f>VLOOKUP(Table2[[#This Row],[product_id]],Table3[#All],2,FALSE)</f>
        <v>13</v>
      </c>
      <c r="H1845" s="7" t="b">
        <f>IF(Table2[[#This Row],[cost]]&gt;Table2[[#This Row],[revenue]],TRUE,FALSE)</f>
        <v>0</v>
      </c>
      <c r="I1845" t="str">
        <f>VLOOKUP(Table2[[#This Row],[product_id]],Table3[#All],3,FALSE)</f>
        <v>MJ Soffe</v>
      </c>
      <c r="J1845" t="str">
        <f>VLOOKUP(Table2[[#This Row],[product_id]],Table3[#All],5,FALSE)</f>
        <v>Memphis TN</v>
      </c>
    </row>
    <row r="1846" spans="1:10" x14ac:dyDescent="0.2">
      <c r="A1846" t="s">
        <v>452</v>
      </c>
      <c r="B1846" s="1">
        <v>45021</v>
      </c>
      <c r="C1846" t="str">
        <f t="shared" si="56"/>
        <v>Wednesday</v>
      </c>
      <c r="D1846" s="2">
        <v>5.8333333333333327E-2</v>
      </c>
      <c r="E1846" t="str">
        <f t="shared" si="57"/>
        <v>morning to noon</v>
      </c>
      <c r="F1846" s="7">
        <v>25</v>
      </c>
      <c r="G1846" s="7">
        <f>VLOOKUP(Table2[[#This Row],[product_id]],Table3[#All],2,FALSE)</f>
        <v>13</v>
      </c>
      <c r="H1846" s="7" t="b">
        <f>IF(Table2[[#This Row],[cost]]&gt;Table2[[#This Row],[revenue]],TRUE,FALSE)</f>
        <v>0</v>
      </c>
      <c r="I1846" t="str">
        <f>VLOOKUP(Table2[[#This Row],[product_id]],Table3[#All],3,FALSE)</f>
        <v>MJ Soffe</v>
      </c>
      <c r="J1846" t="str">
        <f>VLOOKUP(Table2[[#This Row],[product_id]],Table3[#All],5,FALSE)</f>
        <v>Memphis TN</v>
      </c>
    </row>
    <row r="1847" spans="1:10" x14ac:dyDescent="0.2">
      <c r="A1847" t="s">
        <v>453</v>
      </c>
      <c r="B1847" s="1">
        <v>44998</v>
      </c>
      <c r="C1847" t="str">
        <f t="shared" si="56"/>
        <v>Monday</v>
      </c>
      <c r="D1847" s="2">
        <v>0.45069444444444445</v>
      </c>
      <c r="E1847" t="str">
        <f t="shared" si="57"/>
        <v>midnight to dawn</v>
      </c>
      <c r="F1847" s="7">
        <v>25</v>
      </c>
      <c r="G1847" s="7">
        <f>VLOOKUP(Table2[[#This Row],[product_id]],Table3[#All],2,FALSE)</f>
        <v>13</v>
      </c>
      <c r="H1847" s="7" t="b">
        <f>IF(Table2[[#This Row],[cost]]&gt;Table2[[#This Row],[revenue]],TRUE,FALSE)</f>
        <v>0</v>
      </c>
      <c r="I1847" t="str">
        <f>VLOOKUP(Table2[[#This Row],[product_id]],Table3[#All],3,FALSE)</f>
        <v>Roxy</v>
      </c>
      <c r="J1847" t="str">
        <f>VLOOKUP(Table2[[#This Row],[product_id]],Table3[#All],5,FALSE)</f>
        <v>Chicago IL</v>
      </c>
    </row>
    <row r="1848" spans="1:10" x14ac:dyDescent="0.2">
      <c r="A1848" t="s">
        <v>453</v>
      </c>
      <c r="B1848" s="1">
        <v>45057</v>
      </c>
      <c r="C1848" t="str">
        <f t="shared" si="56"/>
        <v>Thursday</v>
      </c>
      <c r="D1848" s="2">
        <v>8.819444444444445E-2</v>
      </c>
      <c r="E1848" t="str">
        <f t="shared" si="57"/>
        <v>morning to noon</v>
      </c>
      <c r="F1848" s="7">
        <v>25</v>
      </c>
      <c r="G1848" s="7">
        <f>VLOOKUP(Table2[[#This Row],[product_id]],Table3[#All],2,FALSE)</f>
        <v>13</v>
      </c>
      <c r="H1848" s="7" t="b">
        <f>IF(Table2[[#This Row],[cost]]&gt;Table2[[#This Row],[revenue]],TRUE,FALSE)</f>
        <v>0</v>
      </c>
      <c r="I1848" t="str">
        <f>VLOOKUP(Table2[[#This Row],[product_id]],Table3[#All],3,FALSE)</f>
        <v>Roxy</v>
      </c>
      <c r="J1848" t="str">
        <f>VLOOKUP(Table2[[#This Row],[product_id]],Table3[#All],5,FALSE)</f>
        <v>Chicago IL</v>
      </c>
    </row>
    <row r="1849" spans="1:10" x14ac:dyDescent="0.2">
      <c r="A1849" t="s">
        <v>453</v>
      </c>
      <c r="B1849" s="1">
        <v>44522</v>
      </c>
      <c r="C1849" t="str">
        <f t="shared" si="56"/>
        <v>Monday</v>
      </c>
      <c r="D1849" s="2">
        <v>0.41666666666666669</v>
      </c>
      <c r="E1849" t="str">
        <f t="shared" si="57"/>
        <v>afternoon to evening</v>
      </c>
      <c r="F1849" s="7">
        <v>25</v>
      </c>
      <c r="G1849" s="7">
        <f>VLOOKUP(Table2[[#This Row],[product_id]],Table3[#All],2,FALSE)</f>
        <v>13</v>
      </c>
      <c r="H1849" s="7" t="b">
        <f>IF(Table2[[#This Row],[cost]]&gt;Table2[[#This Row],[revenue]],TRUE,FALSE)</f>
        <v>0</v>
      </c>
      <c r="I1849" t="str">
        <f>VLOOKUP(Table2[[#This Row],[product_id]],Table3[#All],3,FALSE)</f>
        <v>Roxy</v>
      </c>
      <c r="J1849" t="str">
        <f>VLOOKUP(Table2[[#This Row],[product_id]],Table3[#All],5,FALSE)</f>
        <v>Chicago IL</v>
      </c>
    </row>
    <row r="1850" spans="1:10" x14ac:dyDescent="0.2">
      <c r="A1850" t="s">
        <v>453</v>
      </c>
      <c r="B1850" s="1">
        <v>45016</v>
      </c>
      <c r="C1850" t="str">
        <f t="shared" si="56"/>
        <v>Friday</v>
      </c>
      <c r="D1850" s="2">
        <v>0.58750000000000002</v>
      </c>
      <c r="E1850" t="str">
        <f t="shared" si="57"/>
        <v>morning to noon</v>
      </c>
      <c r="F1850" s="7">
        <v>25</v>
      </c>
      <c r="G1850" s="7">
        <f>VLOOKUP(Table2[[#This Row],[product_id]],Table3[#All],2,FALSE)</f>
        <v>13</v>
      </c>
      <c r="H1850" s="7" t="b">
        <f>IF(Table2[[#This Row],[cost]]&gt;Table2[[#This Row],[revenue]],TRUE,FALSE)</f>
        <v>0</v>
      </c>
      <c r="I1850" t="str">
        <f>VLOOKUP(Table2[[#This Row],[product_id]],Table3[#All],3,FALSE)</f>
        <v>Roxy</v>
      </c>
      <c r="J1850" t="str">
        <f>VLOOKUP(Table2[[#This Row],[product_id]],Table3[#All],5,FALSE)</f>
        <v>Chicago IL</v>
      </c>
    </row>
    <row r="1851" spans="1:10" x14ac:dyDescent="0.2">
      <c r="A1851" t="s">
        <v>453</v>
      </c>
      <c r="B1851" s="1">
        <v>44679</v>
      </c>
      <c r="C1851" t="str">
        <f t="shared" si="56"/>
        <v>Thursday</v>
      </c>
      <c r="D1851" s="2">
        <v>0.52708333333333335</v>
      </c>
      <c r="E1851" t="str">
        <f t="shared" si="57"/>
        <v>morning to noon</v>
      </c>
      <c r="F1851" s="7">
        <v>25</v>
      </c>
      <c r="G1851" s="7">
        <f>VLOOKUP(Table2[[#This Row],[product_id]],Table3[#All],2,FALSE)</f>
        <v>13</v>
      </c>
      <c r="H1851" s="7" t="b">
        <f>IF(Table2[[#This Row],[cost]]&gt;Table2[[#This Row],[revenue]],TRUE,FALSE)</f>
        <v>0</v>
      </c>
      <c r="I1851" t="str">
        <f>VLOOKUP(Table2[[#This Row],[product_id]],Table3[#All],3,FALSE)</f>
        <v>Roxy</v>
      </c>
      <c r="J1851" t="str">
        <f>VLOOKUP(Table2[[#This Row],[product_id]],Table3[#All],5,FALSE)</f>
        <v>Chicago IL</v>
      </c>
    </row>
    <row r="1852" spans="1:10" x14ac:dyDescent="0.2">
      <c r="A1852" t="s">
        <v>453</v>
      </c>
      <c r="B1852" s="1">
        <v>45090</v>
      </c>
      <c r="C1852" t="str">
        <f t="shared" si="56"/>
        <v>Tuesday</v>
      </c>
      <c r="D1852" s="2">
        <v>0.53194444444444444</v>
      </c>
      <c r="E1852" t="str">
        <f t="shared" si="57"/>
        <v>night to midnight</v>
      </c>
      <c r="F1852" s="7">
        <v>25</v>
      </c>
      <c r="G1852" s="7">
        <f>VLOOKUP(Table2[[#This Row],[product_id]],Table3[#All],2,FALSE)</f>
        <v>13</v>
      </c>
      <c r="H1852" s="7" t="b">
        <f>IF(Table2[[#This Row],[cost]]&gt;Table2[[#This Row],[revenue]],TRUE,FALSE)</f>
        <v>0</v>
      </c>
      <c r="I1852" t="str">
        <f>VLOOKUP(Table2[[#This Row],[product_id]],Table3[#All],3,FALSE)</f>
        <v>Roxy</v>
      </c>
      <c r="J1852" t="str">
        <f>VLOOKUP(Table2[[#This Row],[product_id]],Table3[#All],5,FALSE)</f>
        <v>Chicago IL</v>
      </c>
    </row>
    <row r="1853" spans="1:10" x14ac:dyDescent="0.2">
      <c r="A1853" t="s">
        <v>453</v>
      </c>
      <c r="B1853" s="1">
        <v>44713</v>
      </c>
      <c r="C1853" t="str">
        <f t="shared" si="56"/>
        <v>Wednesday</v>
      </c>
      <c r="D1853" s="2">
        <v>0.94097222222222221</v>
      </c>
      <c r="E1853" t="str">
        <f t="shared" si="57"/>
        <v>midnight to dawn</v>
      </c>
      <c r="F1853" s="7">
        <v>25</v>
      </c>
      <c r="G1853" s="7">
        <f>VLOOKUP(Table2[[#This Row],[product_id]],Table3[#All],2,FALSE)</f>
        <v>13</v>
      </c>
      <c r="H1853" s="7" t="b">
        <f>IF(Table2[[#This Row],[cost]]&gt;Table2[[#This Row],[revenue]],TRUE,FALSE)</f>
        <v>0</v>
      </c>
      <c r="I1853" t="str">
        <f>VLOOKUP(Table2[[#This Row],[product_id]],Table3[#All],3,FALSE)</f>
        <v>Roxy</v>
      </c>
      <c r="J1853" t="str">
        <f>VLOOKUP(Table2[[#This Row],[product_id]],Table3[#All],5,FALSE)</f>
        <v>Chicago IL</v>
      </c>
    </row>
    <row r="1854" spans="1:10" x14ac:dyDescent="0.2">
      <c r="A1854" t="s">
        <v>454</v>
      </c>
      <c r="B1854" s="1">
        <v>44460</v>
      </c>
      <c r="C1854" t="str">
        <f t="shared" si="56"/>
        <v>Tuesday</v>
      </c>
      <c r="D1854" s="2">
        <v>1.1805555555555555E-2</v>
      </c>
      <c r="E1854" t="str">
        <f t="shared" si="57"/>
        <v>afternoon to evening</v>
      </c>
      <c r="F1854" s="7">
        <v>11</v>
      </c>
      <c r="G1854" s="7">
        <f>VLOOKUP(Table2[[#This Row],[product_id]],Table3[#All],2,FALSE)</f>
        <v>58</v>
      </c>
      <c r="H1854" s="7" t="b">
        <f>IF(Table2[[#This Row],[cost]]&gt;Table2[[#This Row],[revenue]],TRUE,FALSE)</f>
        <v>1</v>
      </c>
      <c r="I1854" t="str">
        <f>VLOOKUP(Table2[[#This Row],[product_id]],Table3[#All],3,FALSE)</f>
        <v>SmartWool</v>
      </c>
      <c r="J1854" t="str">
        <f>VLOOKUP(Table2[[#This Row],[product_id]],Table3[#All],5,FALSE)</f>
        <v>Chicago IL</v>
      </c>
    </row>
    <row r="1855" spans="1:10" x14ac:dyDescent="0.2">
      <c r="A1855" t="s">
        <v>454</v>
      </c>
      <c r="B1855" s="1">
        <v>45036</v>
      </c>
      <c r="C1855" t="str">
        <f t="shared" si="56"/>
        <v>Thursday</v>
      </c>
      <c r="D1855" s="2">
        <v>0.66597222222222219</v>
      </c>
      <c r="E1855" t="str">
        <f t="shared" si="57"/>
        <v>night to midnight</v>
      </c>
      <c r="F1855" s="7">
        <v>11</v>
      </c>
      <c r="G1855" s="7">
        <f>VLOOKUP(Table2[[#This Row],[product_id]],Table3[#All],2,FALSE)</f>
        <v>58</v>
      </c>
      <c r="H1855" s="7" t="b">
        <f>IF(Table2[[#This Row],[cost]]&gt;Table2[[#This Row],[revenue]],TRUE,FALSE)</f>
        <v>1</v>
      </c>
      <c r="I1855" t="str">
        <f>VLOOKUP(Table2[[#This Row],[product_id]],Table3[#All],3,FALSE)</f>
        <v>SmartWool</v>
      </c>
      <c r="J1855" t="str">
        <f>VLOOKUP(Table2[[#This Row],[product_id]],Table3[#All],5,FALSE)</f>
        <v>Chicago IL</v>
      </c>
    </row>
    <row r="1856" spans="1:10" x14ac:dyDescent="0.2">
      <c r="A1856" t="s">
        <v>454</v>
      </c>
      <c r="B1856" s="1">
        <v>45063</v>
      </c>
      <c r="C1856" t="str">
        <f t="shared" si="56"/>
        <v>Wednesday</v>
      </c>
      <c r="D1856" s="2">
        <v>0.90625</v>
      </c>
      <c r="E1856" t="str">
        <f t="shared" si="57"/>
        <v>afternoon to evening</v>
      </c>
      <c r="F1856" s="7">
        <v>11</v>
      </c>
      <c r="G1856" s="7">
        <f>VLOOKUP(Table2[[#This Row],[product_id]],Table3[#All],2,FALSE)</f>
        <v>58</v>
      </c>
      <c r="H1856" s="7" t="b">
        <f>IF(Table2[[#This Row],[cost]]&gt;Table2[[#This Row],[revenue]],TRUE,FALSE)</f>
        <v>1</v>
      </c>
      <c r="I1856" t="str">
        <f>VLOOKUP(Table2[[#This Row],[product_id]],Table3[#All],3,FALSE)</f>
        <v>SmartWool</v>
      </c>
      <c r="J1856" t="str">
        <f>VLOOKUP(Table2[[#This Row],[product_id]],Table3[#All],5,FALSE)</f>
        <v>Chicago IL</v>
      </c>
    </row>
    <row r="1857" spans="1:10" x14ac:dyDescent="0.2">
      <c r="A1857" t="s">
        <v>454</v>
      </c>
      <c r="B1857" s="1">
        <v>45027</v>
      </c>
      <c r="C1857" t="str">
        <f t="shared" si="56"/>
        <v>Tuesday</v>
      </c>
      <c r="D1857" s="2">
        <v>0.59583333333333333</v>
      </c>
      <c r="E1857" t="str">
        <f t="shared" si="57"/>
        <v>midnight to dawn</v>
      </c>
      <c r="F1857" s="7">
        <v>11</v>
      </c>
      <c r="G1857" s="7">
        <f>VLOOKUP(Table2[[#This Row],[product_id]],Table3[#All],2,FALSE)</f>
        <v>58</v>
      </c>
      <c r="H1857" s="7" t="b">
        <f>IF(Table2[[#This Row],[cost]]&gt;Table2[[#This Row],[revenue]],TRUE,FALSE)</f>
        <v>1</v>
      </c>
      <c r="I1857" t="str">
        <f>VLOOKUP(Table2[[#This Row],[product_id]],Table3[#All],3,FALSE)</f>
        <v>SmartWool</v>
      </c>
      <c r="J1857" t="str">
        <f>VLOOKUP(Table2[[#This Row],[product_id]],Table3[#All],5,FALSE)</f>
        <v>Chicago IL</v>
      </c>
    </row>
    <row r="1858" spans="1:10" x14ac:dyDescent="0.2">
      <c r="A1858" t="s">
        <v>454</v>
      </c>
      <c r="B1858" s="1">
        <v>44800</v>
      </c>
      <c r="C1858" t="str">
        <f t="shared" si="56"/>
        <v>Saturday</v>
      </c>
      <c r="D1858" s="2">
        <v>0.10486111111111111</v>
      </c>
      <c r="E1858" t="str">
        <f t="shared" si="57"/>
        <v>midnight to dawn</v>
      </c>
      <c r="F1858" s="7">
        <v>11</v>
      </c>
      <c r="G1858" s="7">
        <f>VLOOKUP(Table2[[#This Row],[product_id]],Table3[#All],2,FALSE)</f>
        <v>58</v>
      </c>
      <c r="H1858" s="7" t="b">
        <f>IF(Table2[[#This Row],[cost]]&gt;Table2[[#This Row],[revenue]],TRUE,FALSE)</f>
        <v>1</v>
      </c>
      <c r="I1858" t="str">
        <f>VLOOKUP(Table2[[#This Row],[product_id]],Table3[#All],3,FALSE)</f>
        <v>SmartWool</v>
      </c>
      <c r="J1858" t="str">
        <f>VLOOKUP(Table2[[#This Row],[product_id]],Table3[#All],5,FALSE)</f>
        <v>Chicago IL</v>
      </c>
    </row>
    <row r="1859" spans="1:10" x14ac:dyDescent="0.2">
      <c r="A1859" t="s">
        <v>454</v>
      </c>
      <c r="B1859" s="1">
        <v>43996</v>
      </c>
      <c r="C1859" t="str">
        <f t="shared" ref="C1859:C1922" si="58">_xlfn.IFS(WEEKDAY(B1859,2)=1,"Monday",WEEKDAY(B1859,2)=2,"Tuesday",WEEKDAY(B1859,2)=3,"Wednesday",WEEKDAY(B1859,2)=4,"Thursday",WEEKDAY(B1859,2)=5,"Friday",WEEKDAY(B1859,2)=6,"Saturday",WEEKDAY(B1859,2)=7,"Sunday")</f>
        <v>Sunday</v>
      </c>
      <c r="D1859" s="2">
        <v>0.21736111111111112</v>
      </c>
      <c r="E1859" t="str">
        <f t="shared" ref="E1859:E1922" si="59">_xlfn.IFS(AND(D1860&gt;=VALUE("00:00"),D1860&lt;VALUE("6:00")),"midnight to dawn",AND(D1860&gt;=VALUE("6:00"),D1860&lt;VALUE("13:00")),"morning to noon",AND(D1860&gt;=VALUE("13:00"),D1860&lt;VALUE("20:00")),"afternoon to evening",AND(D1860&gt;=VALUE("20:00"),D1860&lt;VALUE("24:00")),"night to midnight")</f>
        <v>midnight to dawn</v>
      </c>
      <c r="F1859" s="7">
        <v>11</v>
      </c>
      <c r="G1859" s="7">
        <f>VLOOKUP(Table2[[#This Row],[product_id]],Table3[#All],2,FALSE)</f>
        <v>58</v>
      </c>
      <c r="H1859" s="7" t="b">
        <f>IF(Table2[[#This Row],[cost]]&gt;Table2[[#This Row],[revenue]],TRUE,FALSE)</f>
        <v>1</v>
      </c>
      <c r="I1859" t="str">
        <f>VLOOKUP(Table2[[#This Row],[product_id]],Table3[#All],3,FALSE)</f>
        <v>SmartWool</v>
      </c>
      <c r="J1859" t="str">
        <f>VLOOKUP(Table2[[#This Row],[product_id]],Table3[#All],5,FALSE)</f>
        <v>Chicago IL</v>
      </c>
    </row>
    <row r="1860" spans="1:10" x14ac:dyDescent="0.2">
      <c r="A1860" t="s">
        <v>455</v>
      </c>
      <c r="B1860" s="1">
        <v>44278</v>
      </c>
      <c r="C1860" t="str">
        <f t="shared" si="58"/>
        <v>Tuesday</v>
      </c>
      <c r="D1860" s="2">
        <v>5.1388888888888894E-2</v>
      </c>
      <c r="E1860" t="str">
        <f t="shared" si="59"/>
        <v>afternoon to evening</v>
      </c>
      <c r="F1860" s="7">
        <v>33</v>
      </c>
      <c r="G1860" s="7">
        <f>VLOOKUP(Table2[[#This Row],[product_id]],Table3[#All],2,FALSE)</f>
        <v>17</v>
      </c>
      <c r="H1860" s="7" t="b">
        <f>IF(Table2[[#This Row],[cost]]&gt;Table2[[#This Row],[revenue]],TRUE,FALSE)</f>
        <v>0</v>
      </c>
      <c r="I1860" t="str">
        <f>VLOOKUP(Table2[[#This Row],[product_id]],Table3[#All],3,FALSE)</f>
        <v>Patty</v>
      </c>
      <c r="J1860" t="str">
        <f>VLOOKUP(Table2[[#This Row],[product_id]],Table3[#All],5,FALSE)</f>
        <v>Memphis TN</v>
      </c>
    </row>
    <row r="1861" spans="1:10" x14ac:dyDescent="0.2">
      <c r="A1861" t="s">
        <v>455</v>
      </c>
      <c r="B1861" s="1">
        <v>45028</v>
      </c>
      <c r="C1861" t="str">
        <f t="shared" si="58"/>
        <v>Wednesday</v>
      </c>
      <c r="D1861" s="2">
        <v>0.64930555555555558</v>
      </c>
      <c r="E1861" t="str">
        <f t="shared" si="59"/>
        <v>afternoon to evening</v>
      </c>
      <c r="F1861" s="7">
        <v>33</v>
      </c>
      <c r="G1861" s="7">
        <f>VLOOKUP(Table2[[#This Row],[product_id]],Table3[#All],2,FALSE)</f>
        <v>17</v>
      </c>
      <c r="H1861" s="7" t="b">
        <f>IF(Table2[[#This Row],[cost]]&gt;Table2[[#This Row],[revenue]],TRUE,FALSE)</f>
        <v>0</v>
      </c>
      <c r="I1861" t="str">
        <f>VLOOKUP(Table2[[#This Row],[product_id]],Table3[#All],3,FALSE)</f>
        <v>Patty</v>
      </c>
      <c r="J1861" t="str">
        <f>VLOOKUP(Table2[[#This Row],[product_id]],Table3[#All],5,FALSE)</f>
        <v>Memphis TN</v>
      </c>
    </row>
    <row r="1862" spans="1:10" x14ac:dyDescent="0.2">
      <c r="A1862" t="s">
        <v>455</v>
      </c>
      <c r="B1862" s="1">
        <v>45105</v>
      </c>
      <c r="C1862" t="str">
        <f t="shared" si="58"/>
        <v>Wednesday</v>
      </c>
      <c r="D1862" s="2">
        <v>0.64166666666666672</v>
      </c>
      <c r="E1862" t="str">
        <f t="shared" si="59"/>
        <v>afternoon to evening</v>
      </c>
      <c r="F1862" s="7">
        <v>33</v>
      </c>
      <c r="G1862" s="7">
        <f>VLOOKUP(Table2[[#This Row],[product_id]],Table3[#All],2,FALSE)</f>
        <v>17</v>
      </c>
      <c r="H1862" s="7" t="b">
        <f>IF(Table2[[#This Row],[cost]]&gt;Table2[[#This Row],[revenue]],TRUE,FALSE)</f>
        <v>0</v>
      </c>
      <c r="I1862" t="str">
        <f>VLOOKUP(Table2[[#This Row],[product_id]],Table3[#All],3,FALSE)</f>
        <v>Patty</v>
      </c>
      <c r="J1862" t="str">
        <f>VLOOKUP(Table2[[#This Row],[product_id]],Table3[#All],5,FALSE)</f>
        <v>Memphis TN</v>
      </c>
    </row>
    <row r="1863" spans="1:10" x14ac:dyDescent="0.2">
      <c r="A1863" t="s">
        <v>455</v>
      </c>
      <c r="B1863" s="1">
        <v>45083</v>
      </c>
      <c r="C1863" t="str">
        <f t="shared" si="58"/>
        <v>Tuesday</v>
      </c>
      <c r="D1863" s="2">
        <v>0.56597222222222221</v>
      </c>
      <c r="E1863" t="str">
        <f t="shared" si="59"/>
        <v>midnight to dawn</v>
      </c>
      <c r="F1863" s="7">
        <v>33</v>
      </c>
      <c r="G1863" s="7">
        <f>VLOOKUP(Table2[[#This Row],[product_id]],Table3[#All],2,FALSE)</f>
        <v>17</v>
      </c>
      <c r="H1863" s="7" t="b">
        <f>IF(Table2[[#This Row],[cost]]&gt;Table2[[#This Row],[revenue]],TRUE,FALSE)</f>
        <v>0</v>
      </c>
      <c r="I1863" t="str">
        <f>VLOOKUP(Table2[[#This Row],[product_id]],Table3[#All],3,FALSE)</f>
        <v>Patty</v>
      </c>
      <c r="J1863" t="str">
        <f>VLOOKUP(Table2[[#This Row],[product_id]],Table3[#All],5,FALSE)</f>
        <v>Memphis TN</v>
      </c>
    </row>
    <row r="1864" spans="1:10" x14ac:dyDescent="0.2">
      <c r="A1864" t="s">
        <v>456</v>
      </c>
      <c r="B1864" s="1">
        <v>45108</v>
      </c>
      <c r="C1864" t="str">
        <f t="shared" si="58"/>
        <v>Saturday</v>
      </c>
      <c r="D1864" s="2">
        <v>0.18333333333333335</v>
      </c>
      <c r="E1864" t="str">
        <f t="shared" si="59"/>
        <v>midnight to dawn</v>
      </c>
      <c r="F1864" s="7">
        <v>49</v>
      </c>
      <c r="G1864" s="7">
        <f>VLOOKUP(Table2[[#This Row],[product_id]],Table3[#All],2,FALSE)</f>
        <v>28</v>
      </c>
      <c r="H1864" s="7" t="b">
        <f>IF(Table2[[#This Row],[cost]]&gt;Table2[[#This Row],[revenue]],TRUE,FALSE)</f>
        <v>0</v>
      </c>
      <c r="I1864" t="str">
        <f>VLOOKUP(Table2[[#This Row],[product_id]],Table3[#All],3,FALSE)</f>
        <v>eVogues Apparel</v>
      </c>
      <c r="J1864" t="str">
        <f>VLOOKUP(Table2[[#This Row],[product_id]],Table3[#All],5,FALSE)</f>
        <v>New Orleans LA</v>
      </c>
    </row>
    <row r="1865" spans="1:10" x14ac:dyDescent="0.2">
      <c r="A1865" t="s">
        <v>457</v>
      </c>
      <c r="B1865" s="1">
        <v>43870</v>
      </c>
      <c r="C1865" t="str">
        <f t="shared" si="58"/>
        <v>Sunday</v>
      </c>
      <c r="D1865" s="2">
        <v>0.12569444444444444</v>
      </c>
      <c r="E1865" t="str">
        <f t="shared" si="59"/>
        <v>midnight to dawn</v>
      </c>
      <c r="F1865" s="7">
        <v>27</v>
      </c>
      <c r="G1865" s="7">
        <f>VLOOKUP(Table2[[#This Row],[product_id]],Table3[#All],2,FALSE)</f>
        <v>16</v>
      </c>
      <c r="H1865" s="7" t="b">
        <f>IF(Table2[[#This Row],[cost]]&gt;Table2[[#This Row],[revenue]],TRUE,FALSE)</f>
        <v>0</v>
      </c>
      <c r="I1865" t="str">
        <f>VLOOKUP(Table2[[#This Row],[product_id]],Table3[#All],3,FALSE)</f>
        <v>eVogues Apparel</v>
      </c>
      <c r="J1865" t="str">
        <f>VLOOKUP(Table2[[#This Row],[product_id]],Table3[#All],5,FALSE)</f>
        <v>New Orleans LA</v>
      </c>
    </row>
    <row r="1866" spans="1:10" x14ac:dyDescent="0.2">
      <c r="A1866" t="s">
        <v>457</v>
      </c>
      <c r="B1866" s="1">
        <v>44961</v>
      </c>
      <c r="C1866" t="str">
        <f t="shared" si="58"/>
        <v>Saturday</v>
      </c>
      <c r="D1866" s="2">
        <v>0.12083333333333333</v>
      </c>
      <c r="E1866" t="str">
        <f t="shared" si="59"/>
        <v>morning to noon</v>
      </c>
      <c r="F1866" s="7">
        <v>27</v>
      </c>
      <c r="G1866" s="7">
        <f>VLOOKUP(Table2[[#This Row],[product_id]],Table3[#All],2,FALSE)</f>
        <v>16</v>
      </c>
      <c r="H1866" s="7" t="b">
        <f>IF(Table2[[#This Row],[cost]]&gt;Table2[[#This Row],[revenue]],TRUE,FALSE)</f>
        <v>0</v>
      </c>
      <c r="I1866" t="str">
        <f>VLOOKUP(Table2[[#This Row],[product_id]],Table3[#All],3,FALSE)</f>
        <v>eVogues Apparel</v>
      </c>
      <c r="J1866" t="str">
        <f>VLOOKUP(Table2[[#This Row],[product_id]],Table3[#All],5,FALSE)</f>
        <v>New Orleans LA</v>
      </c>
    </row>
    <row r="1867" spans="1:10" x14ac:dyDescent="0.2">
      <c r="A1867" t="s">
        <v>457</v>
      </c>
      <c r="B1867" s="1">
        <v>44584</v>
      </c>
      <c r="C1867" t="str">
        <f t="shared" si="58"/>
        <v>Sunday</v>
      </c>
      <c r="D1867" s="2">
        <v>0.49305555555555558</v>
      </c>
      <c r="E1867" t="str">
        <f t="shared" si="59"/>
        <v>afternoon to evening</v>
      </c>
      <c r="F1867" s="7">
        <v>27</v>
      </c>
      <c r="G1867" s="7">
        <f>VLOOKUP(Table2[[#This Row],[product_id]],Table3[#All],2,FALSE)</f>
        <v>16</v>
      </c>
      <c r="H1867" s="7" t="b">
        <f>IF(Table2[[#This Row],[cost]]&gt;Table2[[#This Row],[revenue]],TRUE,FALSE)</f>
        <v>0</v>
      </c>
      <c r="I1867" t="str">
        <f>VLOOKUP(Table2[[#This Row],[product_id]],Table3[#All],3,FALSE)</f>
        <v>eVogues Apparel</v>
      </c>
      <c r="J1867" t="str">
        <f>VLOOKUP(Table2[[#This Row],[product_id]],Table3[#All],5,FALSE)</f>
        <v>New Orleans LA</v>
      </c>
    </row>
    <row r="1868" spans="1:10" x14ac:dyDescent="0.2">
      <c r="A1868" t="s">
        <v>458</v>
      </c>
      <c r="B1868" s="1">
        <v>44571</v>
      </c>
      <c r="C1868" t="str">
        <f t="shared" si="58"/>
        <v>Monday</v>
      </c>
      <c r="D1868" s="2">
        <v>0.70416666666666661</v>
      </c>
      <c r="E1868" t="str">
        <f t="shared" si="59"/>
        <v>midnight to dawn</v>
      </c>
      <c r="F1868" s="7">
        <v>55</v>
      </c>
      <c r="G1868" s="7">
        <f>VLOOKUP(Table2[[#This Row],[product_id]],Table3[#All],2,FALSE)</f>
        <v>29</v>
      </c>
      <c r="H1868" s="7" t="b">
        <f>IF(Table2[[#This Row],[cost]]&gt;Table2[[#This Row],[revenue]],TRUE,FALSE)</f>
        <v>0</v>
      </c>
      <c r="I1868" t="str">
        <f>VLOOKUP(Table2[[#This Row],[product_id]],Table3[#All],3,FALSE)</f>
        <v>Woolrich</v>
      </c>
      <c r="J1868" t="str">
        <f>VLOOKUP(Table2[[#This Row],[product_id]],Table3[#All],5,FALSE)</f>
        <v>Mobile AL</v>
      </c>
    </row>
    <row r="1869" spans="1:10" x14ac:dyDescent="0.2">
      <c r="A1869" t="s">
        <v>458</v>
      </c>
      <c r="B1869" s="1">
        <v>45015</v>
      </c>
      <c r="C1869" t="str">
        <f t="shared" si="58"/>
        <v>Thursday</v>
      </c>
      <c r="D1869" s="2">
        <v>2.7777777777777779E-3</v>
      </c>
      <c r="E1869" t="str">
        <f t="shared" si="59"/>
        <v>midnight to dawn</v>
      </c>
      <c r="F1869" s="7">
        <v>55</v>
      </c>
      <c r="G1869" s="7">
        <f>VLOOKUP(Table2[[#This Row],[product_id]],Table3[#All],2,FALSE)</f>
        <v>29</v>
      </c>
      <c r="H1869" s="7" t="b">
        <f>IF(Table2[[#This Row],[cost]]&gt;Table2[[#This Row],[revenue]],TRUE,FALSE)</f>
        <v>0</v>
      </c>
      <c r="I1869" t="str">
        <f>VLOOKUP(Table2[[#This Row],[product_id]],Table3[#All],3,FALSE)</f>
        <v>Woolrich</v>
      </c>
      <c r="J1869" t="str">
        <f>VLOOKUP(Table2[[#This Row],[product_id]],Table3[#All],5,FALSE)</f>
        <v>Mobile AL</v>
      </c>
    </row>
    <row r="1870" spans="1:10" x14ac:dyDescent="0.2">
      <c r="A1870" t="s">
        <v>458</v>
      </c>
      <c r="B1870" s="1">
        <v>44871</v>
      </c>
      <c r="C1870" t="str">
        <f t="shared" si="58"/>
        <v>Sunday</v>
      </c>
      <c r="D1870" s="2">
        <v>0.20694444444444446</v>
      </c>
      <c r="E1870" t="str">
        <f t="shared" si="59"/>
        <v>midnight to dawn</v>
      </c>
      <c r="F1870" s="7">
        <v>55</v>
      </c>
      <c r="G1870" s="7">
        <f>VLOOKUP(Table2[[#This Row],[product_id]],Table3[#All],2,FALSE)</f>
        <v>29</v>
      </c>
      <c r="H1870" s="7" t="b">
        <f>IF(Table2[[#This Row],[cost]]&gt;Table2[[#This Row],[revenue]],TRUE,FALSE)</f>
        <v>0</v>
      </c>
      <c r="I1870" t="str">
        <f>VLOOKUP(Table2[[#This Row],[product_id]],Table3[#All],3,FALSE)</f>
        <v>Woolrich</v>
      </c>
      <c r="J1870" t="str">
        <f>VLOOKUP(Table2[[#This Row],[product_id]],Table3[#All],5,FALSE)</f>
        <v>Mobile AL</v>
      </c>
    </row>
    <row r="1871" spans="1:10" x14ac:dyDescent="0.2">
      <c r="A1871" t="s">
        <v>458</v>
      </c>
      <c r="B1871" s="1">
        <v>44453</v>
      </c>
      <c r="C1871" t="str">
        <f t="shared" si="58"/>
        <v>Tuesday</v>
      </c>
      <c r="D1871" s="2">
        <v>4.7222222222222221E-2</v>
      </c>
      <c r="E1871" t="str">
        <f t="shared" si="59"/>
        <v>midnight to dawn</v>
      </c>
      <c r="F1871" s="7">
        <v>55</v>
      </c>
      <c r="G1871" s="7">
        <f>VLOOKUP(Table2[[#This Row],[product_id]],Table3[#All],2,FALSE)</f>
        <v>29</v>
      </c>
      <c r="H1871" s="7" t="b">
        <f>IF(Table2[[#This Row],[cost]]&gt;Table2[[#This Row],[revenue]],TRUE,FALSE)</f>
        <v>0</v>
      </c>
      <c r="I1871" t="str">
        <f>VLOOKUP(Table2[[#This Row],[product_id]],Table3[#All],3,FALSE)</f>
        <v>Woolrich</v>
      </c>
      <c r="J1871" t="str">
        <f>VLOOKUP(Table2[[#This Row],[product_id]],Table3[#All],5,FALSE)</f>
        <v>Mobile AL</v>
      </c>
    </row>
    <row r="1872" spans="1:10" x14ac:dyDescent="0.2">
      <c r="A1872" t="s">
        <v>458</v>
      </c>
      <c r="B1872" s="1">
        <v>44749</v>
      </c>
      <c r="C1872" t="str">
        <f t="shared" si="58"/>
        <v>Thursday</v>
      </c>
      <c r="D1872" s="2">
        <v>9.5138888888888884E-2</v>
      </c>
      <c r="E1872" t="str">
        <f t="shared" si="59"/>
        <v>afternoon to evening</v>
      </c>
      <c r="F1872" s="7">
        <v>55</v>
      </c>
      <c r="G1872" s="7">
        <f>VLOOKUP(Table2[[#This Row],[product_id]],Table3[#All],2,FALSE)</f>
        <v>29</v>
      </c>
      <c r="H1872" s="7" t="b">
        <f>IF(Table2[[#This Row],[cost]]&gt;Table2[[#This Row],[revenue]],TRUE,FALSE)</f>
        <v>0</v>
      </c>
      <c r="I1872" t="str">
        <f>VLOOKUP(Table2[[#This Row],[product_id]],Table3[#All],3,FALSE)</f>
        <v>Woolrich</v>
      </c>
      <c r="J1872" t="str">
        <f>VLOOKUP(Table2[[#This Row],[product_id]],Table3[#All],5,FALSE)</f>
        <v>Mobile AL</v>
      </c>
    </row>
    <row r="1873" spans="1:10" x14ac:dyDescent="0.2">
      <c r="A1873" t="s">
        <v>458</v>
      </c>
      <c r="B1873" s="1">
        <v>44996</v>
      </c>
      <c r="C1873" t="str">
        <f t="shared" si="58"/>
        <v>Saturday</v>
      </c>
      <c r="D1873" s="2">
        <v>0.58958333333333335</v>
      </c>
      <c r="E1873" t="str">
        <f t="shared" si="59"/>
        <v>midnight to dawn</v>
      </c>
      <c r="F1873" s="7">
        <v>55</v>
      </c>
      <c r="G1873" s="7">
        <f>VLOOKUP(Table2[[#This Row],[product_id]],Table3[#All],2,FALSE)</f>
        <v>29</v>
      </c>
      <c r="H1873" s="7" t="b">
        <f>IF(Table2[[#This Row],[cost]]&gt;Table2[[#This Row],[revenue]],TRUE,FALSE)</f>
        <v>0</v>
      </c>
      <c r="I1873" t="str">
        <f>VLOOKUP(Table2[[#This Row],[product_id]],Table3[#All],3,FALSE)</f>
        <v>Woolrich</v>
      </c>
      <c r="J1873" t="str">
        <f>VLOOKUP(Table2[[#This Row],[product_id]],Table3[#All],5,FALSE)</f>
        <v>Mobile AL</v>
      </c>
    </row>
    <row r="1874" spans="1:10" x14ac:dyDescent="0.2">
      <c r="A1874" t="s">
        <v>458</v>
      </c>
      <c r="B1874" s="1">
        <v>44329</v>
      </c>
      <c r="C1874" t="str">
        <f t="shared" si="58"/>
        <v>Thursday</v>
      </c>
      <c r="D1874" s="2">
        <v>2.013888888888889E-2</v>
      </c>
      <c r="E1874" t="str">
        <f t="shared" si="59"/>
        <v>midnight to dawn</v>
      </c>
      <c r="F1874" s="7">
        <v>55</v>
      </c>
      <c r="G1874" s="7">
        <f>VLOOKUP(Table2[[#This Row],[product_id]],Table3[#All],2,FALSE)</f>
        <v>29</v>
      </c>
      <c r="H1874" s="7" t="b">
        <f>IF(Table2[[#This Row],[cost]]&gt;Table2[[#This Row],[revenue]],TRUE,FALSE)</f>
        <v>0</v>
      </c>
      <c r="I1874" t="str">
        <f>VLOOKUP(Table2[[#This Row],[product_id]],Table3[#All],3,FALSE)</f>
        <v>Woolrich</v>
      </c>
      <c r="J1874" t="str">
        <f>VLOOKUP(Table2[[#This Row],[product_id]],Table3[#All],5,FALSE)</f>
        <v>Mobile AL</v>
      </c>
    </row>
    <row r="1875" spans="1:10" x14ac:dyDescent="0.2">
      <c r="A1875" t="s">
        <v>459</v>
      </c>
      <c r="B1875" s="1">
        <v>45002</v>
      </c>
      <c r="C1875" t="str">
        <f t="shared" si="58"/>
        <v>Friday</v>
      </c>
      <c r="D1875" s="2">
        <v>8.4722222222222213E-2</v>
      </c>
      <c r="E1875" t="str">
        <f t="shared" si="59"/>
        <v>midnight to dawn</v>
      </c>
      <c r="F1875" s="7">
        <v>27</v>
      </c>
      <c r="G1875" s="7">
        <f>VLOOKUP(Table2[[#This Row],[product_id]],Table3[#All],2,FALSE)</f>
        <v>14</v>
      </c>
      <c r="H1875" s="7" t="b">
        <f>IF(Table2[[#This Row],[cost]]&gt;Table2[[#This Row],[revenue]],TRUE,FALSE)</f>
        <v>0</v>
      </c>
      <c r="I1875" t="str">
        <f>VLOOKUP(Table2[[#This Row],[product_id]],Table3[#All],3,FALSE)</f>
        <v>Patty</v>
      </c>
      <c r="J1875" t="str">
        <f>VLOOKUP(Table2[[#This Row],[product_id]],Table3[#All],5,FALSE)</f>
        <v>Memphis TN</v>
      </c>
    </row>
    <row r="1876" spans="1:10" x14ac:dyDescent="0.2">
      <c r="A1876" t="s">
        <v>459</v>
      </c>
      <c r="B1876" s="1">
        <v>44632</v>
      </c>
      <c r="C1876" t="str">
        <f t="shared" si="58"/>
        <v>Saturday</v>
      </c>
      <c r="D1876" s="2">
        <v>0.21805555555555556</v>
      </c>
      <c r="E1876" t="str">
        <f t="shared" si="59"/>
        <v>midnight to dawn</v>
      </c>
      <c r="F1876" s="7">
        <v>27</v>
      </c>
      <c r="G1876" s="7">
        <f>VLOOKUP(Table2[[#This Row],[product_id]],Table3[#All],2,FALSE)</f>
        <v>14</v>
      </c>
      <c r="H1876" s="7" t="b">
        <f>IF(Table2[[#This Row],[cost]]&gt;Table2[[#This Row],[revenue]],TRUE,FALSE)</f>
        <v>0</v>
      </c>
      <c r="I1876" t="str">
        <f>VLOOKUP(Table2[[#This Row],[product_id]],Table3[#All],3,FALSE)</f>
        <v>Patty</v>
      </c>
      <c r="J1876" t="str">
        <f>VLOOKUP(Table2[[#This Row],[product_id]],Table3[#All],5,FALSE)</f>
        <v>Memphis TN</v>
      </c>
    </row>
    <row r="1877" spans="1:10" x14ac:dyDescent="0.2">
      <c r="A1877" t="s">
        <v>459</v>
      </c>
      <c r="B1877" s="1">
        <v>44534</v>
      </c>
      <c r="C1877" t="str">
        <f t="shared" si="58"/>
        <v>Saturday</v>
      </c>
      <c r="D1877" s="2">
        <v>5.5555555555555558E-3</v>
      </c>
      <c r="E1877" t="str">
        <f t="shared" si="59"/>
        <v>morning to noon</v>
      </c>
      <c r="F1877" s="7">
        <v>27</v>
      </c>
      <c r="G1877" s="7">
        <f>VLOOKUP(Table2[[#This Row],[product_id]],Table3[#All],2,FALSE)</f>
        <v>14</v>
      </c>
      <c r="H1877" s="7" t="b">
        <f>IF(Table2[[#This Row],[cost]]&gt;Table2[[#This Row],[revenue]],TRUE,FALSE)</f>
        <v>0</v>
      </c>
      <c r="I1877" t="str">
        <f>VLOOKUP(Table2[[#This Row],[product_id]],Table3[#All],3,FALSE)</f>
        <v>Patty</v>
      </c>
      <c r="J1877" t="str">
        <f>VLOOKUP(Table2[[#This Row],[product_id]],Table3[#All],5,FALSE)</f>
        <v>Memphis TN</v>
      </c>
    </row>
    <row r="1878" spans="1:10" x14ac:dyDescent="0.2">
      <c r="A1878" t="s">
        <v>459</v>
      </c>
      <c r="B1878" s="1">
        <v>45109</v>
      </c>
      <c r="C1878" t="str">
        <f t="shared" si="58"/>
        <v>Sunday</v>
      </c>
      <c r="D1878" s="2">
        <v>0.50138888888888888</v>
      </c>
      <c r="E1878" t="str">
        <f t="shared" si="59"/>
        <v>afternoon to evening</v>
      </c>
      <c r="F1878" s="7">
        <v>27</v>
      </c>
      <c r="G1878" s="7">
        <f>VLOOKUP(Table2[[#This Row],[product_id]],Table3[#All],2,FALSE)</f>
        <v>14</v>
      </c>
      <c r="H1878" s="7" t="b">
        <f>IF(Table2[[#This Row],[cost]]&gt;Table2[[#This Row],[revenue]],TRUE,FALSE)</f>
        <v>0</v>
      </c>
      <c r="I1878" t="str">
        <f>VLOOKUP(Table2[[#This Row],[product_id]],Table3[#All],3,FALSE)</f>
        <v>Patty</v>
      </c>
      <c r="J1878" t="str">
        <f>VLOOKUP(Table2[[#This Row],[product_id]],Table3[#All],5,FALSE)</f>
        <v>Memphis TN</v>
      </c>
    </row>
    <row r="1879" spans="1:10" x14ac:dyDescent="0.2">
      <c r="A1879" t="s">
        <v>459</v>
      </c>
      <c r="B1879" s="1">
        <v>44680</v>
      </c>
      <c r="C1879" t="str">
        <f t="shared" si="58"/>
        <v>Friday</v>
      </c>
      <c r="D1879" s="2">
        <v>0.65902777777777777</v>
      </c>
      <c r="E1879" t="str">
        <f t="shared" si="59"/>
        <v>afternoon to evening</v>
      </c>
      <c r="F1879" s="7">
        <v>27</v>
      </c>
      <c r="G1879" s="7">
        <f>VLOOKUP(Table2[[#This Row],[product_id]],Table3[#All],2,FALSE)</f>
        <v>14</v>
      </c>
      <c r="H1879" s="7" t="b">
        <f>IF(Table2[[#This Row],[cost]]&gt;Table2[[#This Row],[revenue]],TRUE,FALSE)</f>
        <v>0</v>
      </c>
      <c r="I1879" t="str">
        <f>VLOOKUP(Table2[[#This Row],[product_id]],Table3[#All],3,FALSE)</f>
        <v>Patty</v>
      </c>
      <c r="J1879" t="str">
        <f>VLOOKUP(Table2[[#This Row],[product_id]],Table3[#All],5,FALSE)</f>
        <v>Memphis TN</v>
      </c>
    </row>
    <row r="1880" spans="1:10" x14ac:dyDescent="0.2">
      <c r="A1880" t="s">
        <v>459</v>
      </c>
      <c r="B1880" s="1">
        <v>44073</v>
      </c>
      <c r="C1880" t="str">
        <f t="shared" si="58"/>
        <v>Sunday</v>
      </c>
      <c r="D1880" s="2">
        <v>0.62986111111111109</v>
      </c>
      <c r="E1880" t="str">
        <f t="shared" si="59"/>
        <v>morning to noon</v>
      </c>
      <c r="F1880" s="7">
        <v>27</v>
      </c>
      <c r="G1880" s="7">
        <f>VLOOKUP(Table2[[#This Row],[product_id]],Table3[#All],2,FALSE)</f>
        <v>14</v>
      </c>
      <c r="H1880" s="7" t="b">
        <f>IF(Table2[[#This Row],[cost]]&gt;Table2[[#This Row],[revenue]],TRUE,FALSE)</f>
        <v>0</v>
      </c>
      <c r="I1880" t="str">
        <f>VLOOKUP(Table2[[#This Row],[product_id]],Table3[#All],3,FALSE)</f>
        <v>Patty</v>
      </c>
      <c r="J1880" t="str">
        <f>VLOOKUP(Table2[[#This Row],[product_id]],Table3[#All],5,FALSE)</f>
        <v>Memphis TN</v>
      </c>
    </row>
    <row r="1881" spans="1:10" x14ac:dyDescent="0.2">
      <c r="A1881" t="s">
        <v>459</v>
      </c>
      <c r="B1881" s="1">
        <v>43927</v>
      </c>
      <c r="C1881" t="str">
        <f t="shared" si="58"/>
        <v>Monday</v>
      </c>
      <c r="D1881" s="2">
        <v>0.29305555555555557</v>
      </c>
      <c r="E1881" t="str">
        <f t="shared" si="59"/>
        <v>midnight to dawn</v>
      </c>
      <c r="F1881" s="7">
        <v>27</v>
      </c>
      <c r="G1881" s="7">
        <f>VLOOKUP(Table2[[#This Row],[product_id]],Table3[#All],2,FALSE)</f>
        <v>14</v>
      </c>
      <c r="H1881" s="7" t="b">
        <f>IF(Table2[[#This Row],[cost]]&gt;Table2[[#This Row],[revenue]],TRUE,FALSE)</f>
        <v>0</v>
      </c>
      <c r="I1881" t="str">
        <f>VLOOKUP(Table2[[#This Row],[product_id]],Table3[#All],3,FALSE)</f>
        <v>Patty</v>
      </c>
      <c r="J1881" t="str">
        <f>VLOOKUP(Table2[[#This Row],[product_id]],Table3[#All],5,FALSE)</f>
        <v>Memphis TN</v>
      </c>
    </row>
    <row r="1882" spans="1:10" x14ac:dyDescent="0.2">
      <c r="A1882" t="s">
        <v>459</v>
      </c>
      <c r="B1882" s="1">
        <v>44967</v>
      </c>
      <c r="C1882" t="str">
        <f t="shared" si="58"/>
        <v>Friday</v>
      </c>
      <c r="D1882" s="2">
        <v>0.23055555555555554</v>
      </c>
      <c r="E1882" t="str">
        <f t="shared" si="59"/>
        <v>morning to noon</v>
      </c>
      <c r="F1882" s="7">
        <v>27</v>
      </c>
      <c r="G1882" s="7">
        <f>VLOOKUP(Table2[[#This Row],[product_id]],Table3[#All],2,FALSE)</f>
        <v>14</v>
      </c>
      <c r="H1882" s="7" t="b">
        <f>IF(Table2[[#This Row],[cost]]&gt;Table2[[#This Row],[revenue]],TRUE,FALSE)</f>
        <v>0</v>
      </c>
      <c r="I1882" t="str">
        <f>VLOOKUP(Table2[[#This Row],[product_id]],Table3[#All],3,FALSE)</f>
        <v>Patty</v>
      </c>
      <c r="J1882" t="str">
        <f>VLOOKUP(Table2[[#This Row],[product_id]],Table3[#All],5,FALSE)</f>
        <v>Memphis TN</v>
      </c>
    </row>
    <row r="1883" spans="1:10" x14ac:dyDescent="0.2">
      <c r="A1883" t="s">
        <v>459</v>
      </c>
      <c r="B1883" s="1">
        <v>44437</v>
      </c>
      <c r="C1883" t="str">
        <f t="shared" si="58"/>
        <v>Sunday</v>
      </c>
      <c r="D1883" s="2">
        <v>0.46736111111111112</v>
      </c>
      <c r="E1883" t="str">
        <f t="shared" si="59"/>
        <v>afternoon to evening</v>
      </c>
      <c r="F1883" s="7">
        <v>27</v>
      </c>
      <c r="G1883" s="7">
        <f>VLOOKUP(Table2[[#This Row],[product_id]],Table3[#All],2,FALSE)</f>
        <v>14</v>
      </c>
      <c r="H1883" s="7" t="b">
        <f>IF(Table2[[#This Row],[cost]]&gt;Table2[[#This Row],[revenue]],TRUE,FALSE)</f>
        <v>0</v>
      </c>
      <c r="I1883" t="str">
        <f>VLOOKUP(Table2[[#This Row],[product_id]],Table3[#All],3,FALSE)</f>
        <v>Patty</v>
      </c>
      <c r="J1883" t="str">
        <f>VLOOKUP(Table2[[#This Row],[product_id]],Table3[#All],5,FALSE)</f>
        <v>Memphis TN</v>
      </c>
    </row>
    <row r="1884" spans="1:10" x14ac:dyDescent="0.2">
      <c r="A1884" t="s">
        <v>460</v>
      </c>
      <c r="B1884" s="1">
        <v>44413</v>
      </c>
      <c r="C1884" t="str">
        <f t="shared" si="58"/>
        <v>Thursday</v>
      </c>
      <c r="D1884" s="2">
        <v>0.69236111111111109</v>
      </c>
      <c r="E1884" t="str">
        <f t="shared" si="59"/>
        <v>morning to noon</v>
      </c>
      <c r="F1884" s="7">
        <v>10</v>
      </c>
      <c r="G1884" s="7">
        <f>VLOOKUP(Table2[[#This Row],[product_id]],Table3[#All],2,FALSE)</f>
        <v>54</v>
      </c>
      <c r="H1884" s="7" t="b">
        <f>IF(Table2[[#This Row],[cost]]&gt;Table2[[#This Row],[revenue]],TRUE,FALSE)</f>
        <v>1</v>
      </c>
      <c r="I1884" t="str">
        <f>VLOOKUP(Table2[[#This Row],[product_id]],Table3[#All],3,FALSE)</f>
        <v>Allegra K</v>
      </c>
      <c r="J1884" t="str">
        <f>VLOOKUP(Table2[[#This Row],[product_id]],Table3[#All],5,FALSE)</f>
        <v>Charleston SC</v>
      </c>
    </row>
    <row r="1885" spans="1:10" x14ac:dyDescent="0.2">
      <c r="A1885" t="s">
        <v>460</v>
      </c>
      <c r="B1885" s="1">
        <v>45098</v>
      </c>
      <c r="C1885" t="str">
        <f t="shared" si="58"/>
        <v>Wednesday</v>
      </c>
      <c r="D1885" s="2">
        <v>0.28750000000000003</v>
      </c>
      <c r="E1885" t="str">
        <f t="shared" si="59"/>
        <v>morning to noon</v>
      </c>
      <c r="F1885" s="7">
        <v>10</v>
      </c>
      <c r="G1885" s="7">
        <f>VLOOKUP(Table2[[#This Row],[product_id]],Table3[#All],2,FALSE)</f>
        <v>54</v>
      </c>
      <c r="H1885" s="7" t="b">
        <f>IF(Table2[[#This Row],[cost]]&gt;Table2[[#This Row],[revenue]],TRUE,FALSE)</f>
        <v>1</v>
      </c>
      <c r="I1885" t="str">
        <f>VLOOKUP(Table2[[#This Row],[product_id]],Table3[#All],3,FALSE)</f>
        <v>Allegra K</v>
      </c>
      <c r="J1885" t="str">
        <f>VLOOKUP(Table2[[#This Row],[product_id]],Table3[#All],5,FALSE)</f>
        <v>Charleston SC</v>
      </c>
    </row>
    <row r="1886" spans="1:10" x14ac:dyDescent="0.2">
      <c r="A1886" t="s">
        <v>460</v>
      </c>
      <c r="B1886" s="1">
        <v>44579</v>
      </c>
      <c r="C1886" t="str">
        <f t="shared" si="58"/>
        <v>Tuesday</v>
      </c>
      <c r="D1886" s="2">
        <v>0.31666666666666665</v>
      </c>
      <c r="E1886" t="str">
        <f t="shared" si="59"/>
        <v>morning to noon</v>
      </c>
      <c r="F1886" s="7">
        <v>10</v>
      </c>
      <c r="G1886" s="7">
        <f>VLOOKUP(Table2[[#This Row],[product_id]],Table3[#All],2,FALSE)</f>
        <v>54</v>
      </c>
      <c r="H1886" s="7" t="b">
        <f>IF(Table2[[#This Row],[cost]]&gt;Table2[[#This Row],[revenue]],TRUE,FALSE)</f>
        <v>1</v>
      </c>
      <c r="I1886" t="str">
        <f>VLOOKUP(Table2[[#This Row],[product_id]],Table3[#All],3,FALSE)</f>
        <v>Allegra K</v>
      </c>
      <c r="J1886" t="str">
        <f>VLOOKUP(Table2[[#This Row],[product_id]],Table3[#All],5,FALSE)</f>
        <v>Charleston SC</v>
      </c>
    </row>
    <row r="1887" spans="1:10" x14ac:dyDescent="0.2">
      <c r="A1887" t="s">
        <v>460</v>
      </c>
      <c r="B1887" s="1">
        <v>45088</v>
      </c>
      <c r="C1887" t="str">
        <f t="shared" si="58"/>
        <v>Sunday</v>
      </c>
      <c r="D1887" s="2">
        <v>0.35486111111111113</v>
      </c>
      <c r="E1887" t="str">
        <f t="shared" si="59"/>
        <v>night to midnight</v>
      </c>
      <c r="F1887" s="7">
        <v>10</v>
      </c>
      <c r="G1887" s="7">
        <f>VLOOKUP(Table2[[#This Row],[product_id]],Table3[#All],2,FALSE)</f>
        <v>54</v>
      </c>
      <c r="H1887" s="7" t="b">
        <f>IF(Table2[[#This Row],[cost]]&gt;Table2[[#This Row],[revenue]],TRUE,FALSE)</f>
        <v>1</v>
      </c>
      <c r="I1887" t="str">
        <f>VLOOKUP(Table2[[#This Row],[product_id]],Table3[#All],3,FALSE)</f>
        <v>Allegra K</v>
      </c>
      <c r="J1887" t="str">
        <f>VLOOKUP(Table2[[#This Row],[product_id]],Table3[#All],5,FALSE)</f>
        <v>Charleston SC</v>
      </c>
    </row>
    <row r="1888" spans="1:10" x14ac:dyDescent="0.2">
      <c r="A1888" t="s">
        <v>460</v>
      </c>
      <c r="B1888" s="1">
        <v>43701</v>
      </c>
      <c r="C1888" t="str">
        <f t="shared" si="58"/>
        <v>Saturday</v>
      </c>
      <c r="D1888" s="2">
        <v>0.93680555555555556</v>
      </c>
      <c r="E1888" t="str">
        <f t="shared" si="59"/>
        <v>afternoon to evening</v>
      </c>
      <c r="F1888" s="7">
        <v>10</v>
      </c>
      <c r="G1888" s="7">
        <f>VLOOKUP(Table2[[#This Row],[product_id]],Table3[#All],2,FALSE)</f>
        <v>54</v>
      </c>
      <c r="H1888" s="7" t="b">
        <f>IF(Table2[[#This Row],[cost]]&gt;Table2[[#This Row],[revenue]],TRUE,FALSE)</f>
        <v>1</v>
      </c>
      <c r="I1888" t="str">
        <f>VLOOKUP(Table2[[#This Row],[product_id]],Table3[#All],3,FALSE)</f>
        <v>Allegra K</v>
      </c>
      <c r="J1888" t="str">
        <f>VLOOKUP(Table2[[#This Row],[product_id]],Table3[#All],5,FALSE)</f>
        <v>Charleston SC</v>
      </c>
    </row>
    <row r="1889" spans="1:10" x14ac:dyDescent="0.2">
      <c r="A1889" t="s">
        <v>460</v>
      </c>
      <c r="B1889" s="1">
        <v>44349</v>
      </c>
      <c r="C1889" t="str">
        <f t="shared" si="58"/>
        <v>Wednesday</v>
      </c>
      <c r="D1889" s="2">
        <v>0.59513888888888888</v>
      </c>
      <c r="E1889" t="str">
        <f t="shared" si="59"/>
        <v>morning to noon</v>
      </c>
      <c r="F1889" s="7">
        <v>10</v>
      </c>
      <c r="G1889" s="7">
        <f>VLOOKUP(Table2[[#This Row],[product_id]],Table3[#All],2,FALSE)</f>
        <v>54</v>
      </c>
      <c r="H1889" s="7" t="b">
        <f>IF(Table2[[#This Row],[cost]]&gt;Table2[[#This Row],[revenue]],TRUE,FALSE)</f>
        <v>1</v>
      </c>
      <c r="I1889" t="str">
        <f>VLOOKUP(Table2[[#This Row],[product_id]],Table3[#All],3,FALSE)</f>
        <v>Allegra K</v>
      </c>
      <c r="J1889" t="str">
        <f>VLOOKUP(Table2[[#This Row],[product_id]],Table3[#All],5,FALSE)</f>
        <v>Charleston SC</v>
      </c>
    </row>
    <row r="1890" spans="1:10" x14ac:dyDescent="0.2">
      <c r="A1890" t="s">
        <v>461</v>
      </c>
      <c r="B1890" s="1">
        <v>44813</v>
      </c>
      <c r="C1890" t="str">
        <f t="shared" si="58"/>
        <v>Friday</v>
      </c>
      <c r="D1890" s="2">
        <v>0.44444444444444442</v>
      </c>
      <c r="E1890" t="str">
        <f t="shared" si="59"/>
        <v>afternoon to evening</v>
      </c>
      <c r="F1890" s="7">
        <v>12</v>
      </c>
      <c r="G1890" s="7">
        <f>VLOOKUP(Table2[[#This Row],[product_id]],Table3[#All],2,FALSE)</f>
        <v>70</v>
      </c>
      <c r="H1890" s="7" t="b">
        <f>IF(Table2[[#This Row],[cost]]&gt;Table2[[#This Row],[revenue]],TRUE,FALSE)</f>
        <v>1</v>
      </c>
      <c r="I1890" t="str">
        <f>VLOOKUP(Table2[[#This Row],[product_id]],Table3[#All],3,FALSE)</f>
        <v>Allegra K</v>
      </c>
      <c r="J1890" t="str">
        <f>VLOOKUP(Table2[[#This Row],[product_id]],Table3[#All],5,FALSE)</f>
        <v>Charleston SC</v>
      </c>
    </row>
    <row r="1891" spans="1:10" x14ac:dyDescent="0.2">
      <c r="A1891" t="s">
        <v>461</v>
      </c>
      <c r="B1891" s="1">
        <v>44699</v>
      </c>
      <c r="C1891" t="str">
        <f t="shared" si="58"/>
        <v>Wednesday</v>
      </c>
      <c r="D1891" s="2">
        <v>0.70208333333333339</v>
      </c>
      <c r="E1891" t="str">
        <f t="shared" si="59"/>
        <v>afternoon to evening</v>
      </c>
      <c r="F1891" s="7">
        <v>12</v>
      </c>
      <c r="G1891" s="7">
        <f>VLOOKUP(Table2[[#This Row],[product_id]],Table3[#All],2,FALSE)</f>
        <v>70</v>
      </c>
      <c r="H1891" s="7" t="b">
        <f>IF(Table2[[#This Row],[cost]]&gt;Table2[[#This Row],[revenue]],TRUE,FALSE)</f>
        <v>1</v>
      </c>
      <c r="I1891" t="str">
        <f>VLOOKUP(Table2[[#This Row],[product_id]],Table3[#All],3,FALSE)</f>
        <v>Allegra K</v>
      </c>
      <c r="J1891" t="str">
        <f>VLOOKUP(Table2[[#This Row],[product_id]],Table3[#All],5,FALSE)</f>
        <v>Charleston SC</v>
      </c>
    </row>
    <row r="1892" spans="1:10" x14ac:dyDescent="0.2">
      <c r="A1892" t="s">
        <v>461</v>
      </c>
      <c r="B1892" s="1">
        <v>44624</v>
      </c>
      <c r="C1892" t="str">
        <f t="shared" si="58"/>
        <v>Friday</v>
      </c>
      <c r="D1892" s="2">
        <v>0.59166666666666667</v>
      </c>
      <c r="E1892" t="str">
        <f t="shared" si="59"/>
        <v>midnight to dawn</v>
      </c>
      <c r="F1892" s="7">
        <v>12</v>
      </c>
      <c r="G1892" s="7">
        <f>VLOOKUP(Table2[[#This Row],[product_id]],Table3[#All],2,FALSE)</f>
        <v>70</v>
      </c>
      <c r="H1892" s="7" t="b">
        <f>IF(Table2[[#This Row],[cost]]&gt;Table2[[#This Row],[revenue]],TRUE,FALSE)</f>
        <v>1</v>
      </c>
      <c r="I1892" t="str">
        <f>VLOOKUP(Table2[[#This Row],[product_id]],Table3[#All],3,FALSE)</f>
        <v>Allegra K</v>
      </c>
      <c r="J1892" t="str">
        <f>VLOOKUP(Table2[[#This Row],[product_id]],Table3[#All],5,FALSE)</f>
        <v>Charleston SC</v>
      </c>
    </row>
    <row r="1893" spans="1:10" x14ac:dyDescent="0.2">
      <c r="A1893" t="s">
        <v>461</v>
      </c>
      <c r="B1893" s="1">
        <v>45046</v>
      </c>
      <c r="C1893" t="str">
        <f t="shared" si="58"/>
        <v>Sunday</v>
      </c>
      <c r="D1893" s="2">
        <v>9.8611111111111108E-2</v>
      </c>
      <c r="E1893" t="str">
        <f t="shared" si="59"/>
        <v>morning to noon</v>
      </c>
      <c r="F1893" s="7">
        <v>12</v>
      </c>
      <c r="G1893" s="7">
        <f>VLOOKUP(Table2[[#This Row],[product_id]],Table3[#All],2,FALSE)</f>
        <v>70</v>
      </c>
      <c r="H1893" s="7" t="b">
        <f>IF(Table2[[#This Row],[cost]]&gt;Table2[[#This Row],[revenue]],TRUE,FALSE)</f>
        <v>1</v>
      </c>
      <c r="I1893" t="str">
        <f>VLOOKUP(Table2[[#This Row],[product_id]],Table3[#All],3,FALSE)</f>
        <v>Allegra K</v>
      </c>
      <c r="J1893" t="str">
        <f>VLOOKUP(Table2[[#This Row],[product_id]],Table3[#All],5,FALSE)</f>
        <v>Charleston SC</v>
      </c>
    </row>
    <row r="1894" spans="1:10" x14ac:dyDescent="0.2">
      <c r="A1894" t="s">
        <v>461</v>
      </c>
      <c r="B1894" s="1">
        <v>44707</v>
      </c>
      <c r="C1894" t="str">
        <f t="shared" si="58"/>
        <v>Thursday</v>
      </c>
      <c r="D1894" s="2">
        <v>0.30694444444444441</v>
      </c>
      <c r="E1894" t="str">
        <f t="shared" si="59"/>
        <v>morning to noon</v>
      </c>
      <c r="F1894" s="7">
        <v>12</v>
      </c>
      <c r="G1894" s="7">
        <f>VLOOKUP(Table2[[#This Row],[product_id]],Table3[#All],2,FALSE)</f>
        <v>70</v>
      </c>
      <c r="H1894" s="7" t="b">
        <f>IF(Table2[[#This Row],[cost]]&gt;Table2[[#This Row],[revenue]],TRUE,FALSE)</f>
        <v>1</v>
      </c>
      <c r="I1894" t="str">
        <f>VLOOKUP(Table2[[#This Row],[product_id]],Table3[#All],3,FALSE)</f>
        <v>Allegra K</v>
      </c>
      <c r="J1894" t="str">
        <f>VLOOKUP(Table2[[#This Row],[product_id]],Table3[#All],5,FALSE)</f>
        <v>Charleston SC</v>
      </c>
    </row>
    <row r="1895" spans="1:10" x14ac:dyDescent="0.2">
      <c r="A1895" t="s">
        <v>461</v>
      </c>
      <c r="B1895" s="1">
        <v>44578</v>
      </c>
      <c r="C1895" t="str">
        <f t="shared" si="58"/>
        <v>Monday</v>
      </c>
      <c r="D1895" s="2">
        <v>0.5229166666666667</v>
      </c>
      <c r="E1895" t="str">
        <f t="shared" si="59"/>
        <v>morning to noon</v>
      </c>
      <c r="F1895" s="7">
        <v>12</v>
      </c>
      <c r="G1895" s="7">
        <f>VLOOKUP(Table2[[#This Row],[product_id]],Table3[#All],2,FALSE)</f>
        <v>70</v>
      </c>
      <c r="H1895" s="7" t="b">
        <f>IF(Table2[[#This Row],[cost]]&gt;Table2[[#This Row],[revenue]],TRUE,FALSE)</f>
        <v>1</v>
      </c>
      <c r="I1895" t="str">
        <f>VLOOKUP(Table2[[#This Row],[product_id]],Table3[#All],3,FALSE)</f>
        <v>Allegra K</v>
      </c>
      <c r="J1895" t="str">
        <f>VLOOKUP(Table2[[#This Row],[product_id]],Table3[#All],5,FALSE)</f>
        <v>Charleston SC</v>
      </c>
    </row>
    <row r="1896" spans="1:10" x14ac:dyDescent="0.2">
      <c r="A1896" t="s">
        <v>462</v>
      </c>
      <c r="B1896" s="1">
        <v>45103</v>
      </c>
      <c r="C1896" t="str">
        <f t="shared" si="58"/>
        <v>Monday</v>
      </c>
      <c r="D1896" s="2">
        <v>0.47013888888888888</v>
      </c>
      <c r="E1896" t="str">
        <f t="shared" si="59"/>
        <v>morning to noon</v>
      </c>
      <c r="F1896" s="7">
        <v>24</v>
      </c>
      <c r="G1896" s="7">
        <f>VLOOKUP(Table2[[#This Row],[product_id]],Table3[#All],2,FALSE)</f>
        <v>15</v>
      </c>
      <c r="H1896" s="7" t="b">
        <f>IF(Table2[[#This Row],[cost]]&gt;Table2[[#This Row],[revenue]],TRUE,FALSE)</f>
        <v>0</v>
      </c>
      <c r="I1896" t="str">
        <f>VLOOKUP(Table2[[#This Row],[product_id]],Table3[#All],3,FALSE)</f>
        <v>Doctor Who</v>
      </c>
      <c r="J1896" t="str">
        <f>VLOOKUP(Table2[[#This Row],[product_id]],Table3[#All],5,FALSE)</f>
        <v>Houston TX</v>
      </c>
    </row>
    <row r="1897" spans="1:10" x14ac:dyDescent="0.2">
      <c r="A1897" t="s">
        <v>462</v>
      </c>
      <c r="B1897" s="1">
        <v>45050</v>
      </c>
      <c r="C1897" t="str">
        <f t="shared" si="58"/>
        <v>Thursday</v>
      </c>
      <c r="D1897" s="2">
        <v>0.4770833333333333</v>
      </c>
      <c r="E1897" t="str">
        <f t="shared" si="59"/>
        <v>morning to noon</v>
      </c>
      <c r="F1897" s="7">
        <v>24</v>
      </c>
      <c r="G1897" s="7">
        <f>VLOOKUP(Table2[[#This Row],[product_id]],Table3[#All],2,FALSE)</f>
        <v>15</v>
      </c>
      <c r="H1897" s="7" t="b">
        <f>IF(Table2[[#This Row],[cost]]&gt;Table2[[#This Row],[revenue]],TRUE,FALSE)</f>
        <v>0</v>
      </c>
      <c r="I1897" t="str">
        <f>VLOOKUP(Table2[[#This Row],[product_id]],Table3[#All],3,FALSE)</f>
        <v>Doctor Who</v>
      </c>
      <c r="J1897" t="str">
        <f>VLOOKUP(Table2[[#This Row],[product_id]],Table3[#All],5,FALSE)</f>
        <v>Houston TX</v>
      </c>
    </row>
    <row r="1898" spans="1:10" x14ac:dyDescent="0.2">
      <c r="A1898" t="s">
        <v>462</v>
      </c>
      <c r="B1898" s="1">
        <v>44904</v>
      </c>
      <c r="C1898" t="str">
        <f t="shared" si="58"/>
        <v>Friday</v>
      </c>
      <c r="D1898" s="2">
        <v>0.45763888888888887</v>
      </c>
      <c r="E1898" t="str">
        <f t="shared" si="59"/>
        <v>night to midnight</v>
      </c>
      <c r="F1898" s="7">
        <v>24</v>
      </c>
      <c r="G1898" s="7">
        <f>VLOOKUP(Table2[[#This Row],[product_id]],Table3[#All],2,FALSE)</f>
        <v>15</v>
      </c>
      <c r="H1898" s="7" t="b">
        <f>IF(Table2[[#This Row],[cost]]&gt;Table2[[#This Row],[revenue]],TRUE,FALSE)</f>
        <v>0</v>
      </c>
      <c r="I1898" t="str">
        <f>VLOOKUP(Table2[[#This Row],[product_id]],Table3[#All],3,FALSE)</f>
        <v>Doctor Who</v>
      </c>
      <c r="J1898" t="str">
        <f>VLOOKUP(Table2[[#This Row],[product_id]],Table3[#All],5,FALSE)</f>
        <v>Houston TX</v>
      </c>
    </row>
    <row r="1899" spans="1:10" x14ac:dyDescent="0.2">
      <c r="A1899" t="s">
        <v>462</v>
      </c>
      <c r="B1899" s="1">
        <v>44913</v>
      </c>
      <c r="C1899" t="str">
        <f t="shared" si="58"/>
        <v>Sunday</v>
      </c>
      <c r="D1899" s="2">
        <v>0.93194444444444446</v>
      </c>
      <c r="E1899" t="str">
        <f t="shared" si="59"/>
        <v>night to midnight</v>
      </c>
      <c r="F1899" s="7">
        <v>24</v>
      </c>
      <c r="G1899" s="7">
        <f>VLOOKUP(Table2[[#This Row],[product_id]],Table3[#All],2,FALSE)</f>
        <v>15</v>
      </c>
      <c r="H1899" s="7" t="b">
        <f>IF(Table2[[#This Row],[cost]]&gt;Table2[[#This Row],[revenue]],TRUE,FALSE)</f>
        <v>0</v>
      </c>
      <c r="I1899" t="str">
        <f>VLOOKUP(Table2[[#This Row],[product_id]],Table3[#All],3,FALSE)</f>
        <v>Doctor Who</v>
      </c>
      <c r="J1899" t="str">
        <f>VLOOKUP(Table2[[#This Row],[product_id]],Table3[#All],5,FALSE)</f>
        <v>Houston TX</v>
      </c>
    </row>
    <row r="1900" spans="1:10" x14ac:dyDescent="0.2">
      <c r="A1900" t="s">
        <v>462</v>
      </c>
      <c r="B1900" s="1">
        <v>44775</v>
      </c>
      <c r="C1900" t="str">
        <f t="shared" si="58"/>
        <v>Tuesday</v>
      </c>
      <c r="D1900" s="2">
        <v>0.97013888888888899</v>
      </c>
      <c r="E1900" t="str">
        <f t="shared" si="59"/>
        <v>night to midnight</v>
      </c>
      <c r="F1900" s="7">
        <v>24</v>
      </c>
      <c r="G1900" s="7">
        <f>VLOOKUP(Table2[[#This Row],[product_id]],Table3[#All],2,FALSE)</f>
        <v>15</v>
      </c>
      <c r="H1900" s="7" t="b">
        <f>IF(Table2[[#This Row],[cost]]&gt;Table2[[#This Row],[revenue]],TRUE,FALSE)</f>
        <v>0</v>
      </c>
      <c r="I1900" t="str">
        <f>VLOOKUP(Table2[[#This Row],[product_id]],Table3[#All],3,FALSE)</f>
        <v>Doctor Who</v>
      </c>
      <c r="J1900" t="str">
        <f>VLOOKUP(Table2[[#This Row],[product_id]],Table3[#All],5,FALSE)</f>
        <v>Houston TX</v>
      </c>
    </row>
    <row r="1901" spans="1:10" x14ac:dyDescent="0.2">
      <c r="A1901" t="s">
        <v>462</v>
      </c>
      <c r="B1901" s="1">
        <v>44305</v>
      </c>
      <c r="C1901" t="str">
        <f t="shared" si="58"/>
        <v>Monday</v>
      </c>
      <c r="D1901" s="2">
        <v>0.94652777777777775</v>
      </c>
      <c r="E1901" t="str">
        <f t="shared" si="59"/>
        <v>midnight to dawn</v>
      </c>
      <c r="F1901" s="7">
        <v>24</v>
      </c>
      <c r="G1901" s="7">
        <f>VLOOKUP(Table2[[#This Row],[product_id]],Table3[#All],2,FALSE)</f>
        <v>15</v>
      </c>
      <c r="H1901" s="7" t="b">
        <f>IF(Table2[[#This Row],[cost]]&gt;Table2[[#This Row],[revenue]],TRUE,FALSE)</f>
        <v>0</v>
      </c>
      <c r="I1901" t="str">
        <f>VLOOKUP(Table2[[#This Row],[product_id]],Table3[#All],3,FALSE)</f>
        <v>Doctor Who</v>
      </c>
      <c r="J1901" t="str">
        <f>VLOOKUP(Table2[[#This Row],[product_id]],Table3[#All],5,FALSE)</f>
        <v>Houston TX</v>
      </c>
    </row>
    <row r="1902" spans="1:10" x14ac:dyDescent="0.2">
      <c r="A1902" t="s">
        <v>462</v>
      </c>
      <c r="B1902" s="1">
        <v>44790</v>
      </c>
      <c r="C1902" t="str">
        <f t="shared" si="58"/>
        <v>Wednesday</v>
      </c>
      <c r="D1902" s="2">
        <v>0.21666666666666667</v>
      </c>
      <c r="E1902" t="str">
        <f t="shared" si="59"/>
        <v>morning to noon</v>
      </c>
      <c r="F1902" s="7">
        <v>24</v>
      </c>
      <c r="G1902" s="7">
        <f>VLOOKUP(Table2[[#This Row],[product_id]],Table3[#All],2,FALSE)</f>
        <v>15</v>
      </c>
      <c r="H1902" s="7" t="b">
        <f>IF(Table2[[#This Row],[cost]]&gt;Table2[[#This Row],[revenue]],TRUE,FALSE)</f>
        <v>0</v>
      </c>
      <c r="I1902" t="str">
        <f>VLOOKUP(Table2[[#This Row],[product_id]],Table3[#All],3,FALSE)</f>
        <v>Doctor Who</v>
      </c>
      <c r="J1902" t="str">
        <f>VLOOKUP(Table2[[#This Row],[product_id]],Table3[#All],5,FALSE)</f>
        <v>Houston TX</v>
      </c>
    </row>
    <row r="1903" spans="1:10" x14ac:dyDescent="0.2">
      <c r="A1903" t="s">
        <v>463</v>
      </c>
      <c r="B1903" s="1">
        <v>45113</v>
      </c>
      <c r="C1903" t="str">
        <f t="shared" si="58"/>
        <v>Thursday</v>
      </c>
      <c r="D1903" s="2">
        <v>0.48680555555555555</v>
      </c>
      <c r="E1903" t="str">
        <f t="shared" si="59"/>
        <v>midnight to dawn</v>
      </c>
      <c r="F1903" s="7">
        <v>28</v>
      </c>
      <c r="G1903" s="7">
        <f>VLOOKUP(Table2[[#This Row],[product_id]],Table3[#All],2,FALSE)</f>
        <v>17</v>
      </c>
      <c r="H1903" s="7" t="b">
        <f>IF(Table2[[#This Row],[cost]]&gt;Table2[[#This Row],[revenue]],TRUE,FALSE)</f>
        <v>0</v>
      </c>
      <c r="I1903" t="str">
        <f>VLOOKUP(Table2[[#This Row],[product_id]],Table3[#All],3,FALSE)</f>
        <v>Roamans</v>
      </c>
      <c r="J1903" t="str">
        <f>VLOOKUP(Table2[[#This Row],[product_id]],Table3[#All],5,FALSE)</f>
        <v>Philadelphia PA</v>
      </c>
    </row>
    <row r="1904" spans="1:10" x14ac:dyDescent="0.2">
      <c r="A1904" t="s">
        <v>463</v>
      </c>
      <c r="B1904" s="1">
        <v>43986</v>
      </c>
      <c r="C1904" t="str">
        <f t="shared" si="58"/>
        <v>Thursday</v>
      </c>
      <c r="D1904" s="2">
        <v>0.12986111111111112</v>
      </c>
      <c r="E1904" t="str">
        <f t="shared" si="59"/>
        <v>morning to noon</v>
      </c>
      <c r="F1904" s="7">
        <v>28</v>
      </c>
      <c r="G1904" s="7">
        <f>VLOOKUP(Table2[[#This Row],[product_id]],Table3[#All],2,FALSE)</f>
        <v>17</v>
      </c>
      <c r="H1904" s="7" t="b">
        <f>IF(Table2[[#This Row],[cost]]&gt;Table2[[#This Row],[revenue]],TRUE,FALSE)</f>
        <v>0</v>
      </c>
      <c r="I1904" t="str">
        <f>VLOOKUP(Table2[[#This Row],[product_id]],Table3[#All],3,FALSE)</f>
        <v>Roamans</v>
      </c>
      <c r="J1904" t="str">
        <f>VLOOKUP(Table2[[#This Row],[product_id]],Table3[#All],5,FALSE)</f>
        <v>Philadelphia PA</v>
      </c>
    </row>
    <row r="1905" spans="1:10" x14ac:dyDescent="0.2">
      <c r="A1905" t="s">
        <v>463</v>
      </c>
      <c r="B1905" s="1">
        <v>44363</v>
      </c>
      <c r="C1905" t="str">
        <f t="shared" si="58"/>
        <v>Wednesday</v>
      </c>
      <c r="D1905" s="2">
        <v>0.40069444444444446</v>
      </c>
      <c r="E1905" t="str">
        <f t="shared" si="59"/>
        <v>midnight to dawn</v>
      </c>
      <c r="F1905" s="7">
        <v>28</v>
      </c>
      <c r="G1905" s="7">
        <f>VLOOKUP(Table2[[#This Row],[product_id]],Table3[#All],2,FALSE)</f>
        <v>17</v>
      </c>
      <c r="H1905" s="7" t="b">
        <f>IF(Table2[[#This Row],[cost]]&gt;Table2[[#This Row],[revenue]],TRUE,FALSE)</f>
        <v>0</v>
      </c>
      <c r="I1905" t="str">
        <f>VLOOKUP(Table2[[#This Row],[product_id]],Table3[#All],3,FALSE)</f>
        <v>Roamans</v>
      </c>
      <c r="J1905" t="str">
        <f>VLOOKUP(Table2[[#This Row],[product_id]],Table3[#All],5,FALSE)</f>
        <v>Philadelphia PA</v>
      </c>
    </row>
    <row r="1906" spans="1:10" x14ac:dyDescent="0.2">
      <c r="A1906" t="s">
        <v>463</v>
      </c>
      <c r="B1906" s="1">
        <v>45072</v>
      </c>
      <c r="C1906" t="str">
        <f t="shared" si="58"/>
        <v>Friday</v>
      </c>
      <c r="D1906" s="2">
        <v>7.4305555555555555E-2</v>
      </c>
      <c r="E1906" t="str">
        <f t="shared" si="59"/>
        <v>midnight to dawn</v>
      </c>
      <c r="F1906" s="7">
        <v>28</v>
      </c>
      <c r="G1906" s="7">
        <f>VLOOKUP(Table2[[#This Row],[product_id]],Table3[#All],2,FALSE)</f>
        <v>17</v>
      </c>
      <c r="H1906" s="7" t="b">
        <f>IF(Table2[[#This Row],[cost]]&gt;Table2[[#This Row],[revenue]],TRUE,FALSE)</f>
        <v>0</v>
      </c>
      <c r="I1906" t="str">
        <f>VLOOKUP(Table2[[#This Row],[product_id]],Table3[#All],3,FALSE)</f>
        <v>Roamans</v>
      </c>
      <c r="J1906" t="str">
        <f>VLOOKUP(Table2[[#This Row],[product_id]],Table3[#All],5,FALSE)</f>
        <v>Philadelphia PA</v>
      </c>
    </row>
    <row r="1907" spans="1:10" x14ac:dyDescent="0.2">
      <c r="A1907" t="s">
        <v>463</v>
      </c>
      <c r="B1907" s="1">
        <v>44953</v>
      </c>
      <c r="C1907" t="str">
        <f t="shared" si="58"/>
        <v>Friday</v>
      </c>
      <c r="D1907" s="2">
        <v>0.17013888888888887</v>
      </c>
      <c r="E1907" t="str">
        <f t="shared" si="59"/>
        <v>midnight to dawn</v>
      </c>
      <c r="F1907" s="7">
        <v>28</v>
      </c>
      <c r="G1907" s="7">
        <f>VLOOKUP(Table2[[#This Row],[product_id]],Table3[#All],2,FALSE)</f>
        <v>17</v>
      </c>
      <c r="H1907" s="7" t="b">
        <f>IF(Table2[[#This Row],[cost]]&gt;Table2[[#This Row],[revenue]],TRUE,FALSE)</f>
        <v>0</v>
      </c>
      <c r="I1907" t="str">
        <f>VLOOKUP(Table2[[#This Row],[product_id]],Table3[#All],3,FALSE)</f>
        <v>Roamans</v>
      </c>
      <c r="J1907" t="str">
        <f>VLOOKUP(Table2[[#This Row],[product_id]],Table3[#All],5,FALSE)</f>
        <v>Philadelphia PA</v>
      </c>
    </row>
    <row r="1908" spans="1:10" x14ac:dyDescent="0.2">
      <c r="A1908" t="s">
        <v>463</v>
      </c>
      <c r="B1908" s="1">
        <v>44627</v>
      </c>
      <c r="C1908" t="str">
        <f t="shared" si="58"/>
        <v>Monday</v>
      </c>
      <c r="D1908" s="2">
        <v>5.5555555555555558E-3</v>
      </c>
      <c r="E1908" t="str">
        <f t="shared" si="59"/>
        <v>afternoon to evening</v>
      </c>
      <c r="F1908" s="7">
        <v>28</v>
      </c>
      <c r="G1908" s="7">
        <f>VLOOKUP(Table2[[#This Row],[product_id]],Table3[#All],2,FALSE)</f>
        <v>17</v>
      </c>
      <c r="H1908" s="7" t="b">
        <f>IF(Table2[[#This Row],[cost]]&gt;Table2[[#This Row],[revenue]],TRUE,FALSE)</f>
        <v>0</v>
      </c>
      <c r="I1908" t="str">
        <f>VLOOKUP(Table2[[#This Row],[product_id]],Table3[#All],3,FALSE)</f>
        <v>Roamans</v>
      </c>
      <c r="J1908" t="str">
        <f>VLOOKUP(Table2[[#This Row],[product_id]],Table3[#All],5,FALSE)</f>
        <v>Philadelphia PA</v>
      </c>
    </row>
    <row r="1909" spans="1:10" x14ac:dyDescent="0.2">
      <c r="A1909" t="s">
        <v>464</v>
      </c>
      <c r="B1909" s="1">
        <v>44699</v>
      </c>
      <c r="C1909" t="str">
        <f t="shared" si="58"/>
        <v>Wednesday</v>
      </c>
      <c r="D1909" s="2">
        <v>0.72291666666666676</v>
      </c>
      <c r="E1909" t="str">
        <f t="shared" si="59"/>
        <v>morning to noon</v>
      </c>
      <c r="F1909" s="7">
        <v>32</v>
      </c>
      <c r="G1909" s="7">
        <f>VLOOKUP(Table2[[#This Row],[product_id]],Table3[#All],2,FALSE)</f>
        <v>19</v>
      </c>
      <c r="H1909" s="7" t="b">
        <f>IF(Table2[[#This Row],[cost]]&gt;Table2[[#This Row],[revenue]],TRUE,FALSE)</f>
        <v>0</v>
      </c>
      <c r="I1909" t="str">
        <f>VLOOKUP(Table2[[#This Row],[product_id]],Table3[#All],3,FALSE)</f>
        <v>Patty</v>
      </c>
      <c r="J1909" t="str">
        <f>VLOOKUP(Table2[[#This Row],[product_id]],Table3[#All],5,FALSE)</f>
        <v>Memphis TN</v>
      </c>
    </row>
    <row r="1910" spans="1:10" x14ac:dyDescent="0.2">
      <c r="A1910" t="s">
        <v>464</v>
      </c>
      <c r="B1910" s="1">
        <v>44206</v>
      </c>
      <c r="C1910" t="str">
        <f t="shared" si="58"/>
        <v>Sunday</v>
      </c>
      <c r="D1910" s="2">
        <v>0.30555555555555552</v>
      </c>
      <c r="E1910" t="str">
        <f t="shared" si="59"/>
        <v>midnight to dawn</v>
      </c>
      <c r="F1910" s="7">
        <v>32</v>
      </c>
      <c r="G1910" s="7">
        <f>VLOOKUP(Table2[[#This Row],[product_id]],Table3[#All],2,FALSE)</f>
        <v>19</v>
      </c>
      <c r="H1910" s="7" t="b">
        <f>IF(Table2[[#This Row],[cost]]&gt;Table2[[#This Row],[revenue]],TRUE,FALSE)</f>
        <v>0</v>
      </c>
      <c r="I1910" t="str">
        <f>VLOOKUP(Table2[[#This Row],[product_id]],Table3[#All],3,FALSE)</f>
        <v>Patty</v>
      </c>
      <c r="J1910" t="str">
        <f>VLOOKUP(Table2[[#This Row],[product_id]],Table3[#All],5,FALSE)</f>
        <v>Memphis TN</v>
      </c>
    </row>
    <row r="1911" spans="1:10" x14ac:dyDescent="0.2">
      <c r="A1911" t="s">
        <v>464</v>
      </c>
      <c r="B1911" s="1">
        <v>44933</v>
      </c>
      <c r="C1911" t="str">
        <f t="shared" si="58"/>
        <v>Saturday</v>
      </c>
      <c r="D1911" s="2">
        <v>0.24930555555555556</v>
      </c>
      <c r="E1911" t="str">
        <f t="shared" si="59"/>
        <v>afternoon to evening</v>
      </c>
      <c r="F1911" s="7">
        <v>32</v>
      </c>
      <c r="G1911" s="7">
        <f>VLOOKUP(Table2[[#This Row],[product_id]],Table3[#All],2,FALSE)</f>
        <v>19</v>
      </c>
      <c r="H1911" s="7" t="b">
        <f>IF(Table2[[#This Row],[cost]]&gt;Table2[[#This Row],[revenue]],TRUE,FALSE)</f>
        <v>0</v>
      </c>
      <c r="I1911" t="str">
        <f>VLOOKUP(Table2[[#This Row],[product_id]],Table3[#All],3,FALSE)</f>
        <v>Patty</v>
      </c>
      <c r="J1911" t="str">
        <f>VLOOKUP(Table2[[#This Row],[product_id]],Table3[#All],5,FALSE)</f>
        <v>Memphis TN</v>
      </c>
    </row>
    <row r="1912" spans="1:10" x14ac:dyDescent="0.2">
      <c r="A1912" t="s">
        <v>465</v>
      </c>
      <c r="B1912" s="1">
        <v>44846</v>
      </c>
      <c r="C1912" t="str">
        <f t="shared" si="58"/>
        <v>Wednesday</v>
      </c>
      <c r="D1912" s="2">
        <v>0.56666666666666665</v>
      </c>
      <c r="E1912" t="str">
        <f t="shared" si="59"/>
        <v>midnight to dawn</v>
      </c>
      <c r="F1912" s="7">
        <v>11</v>
      </c>
      <c r="G1912" s="7">
        <f>VLOOKUP(Table2[[#This Row],[product_id]],Table3[#All],2,FALSE)</f>
        <v>67</v>
      </c>
      <c r="H1912" s="7" t="b">
        <f>IF(Table2[[#This Row],[cost]]&gt;Table2[[#This Row],[revenue]],TRUE,FALSE)</f>
        <v>1</v>
      </c>
      <c r="I1912" t="str">
        <f>VLOOKUP(Table2[[#This Row],[product_id]],Table3[#All],3,FALSE)</f>
        <v>Allegra K</v>
      </c>
      <c r="J1912" t="str">
        <f>VLOOKUP(Table2[[#This Row],[product_id]],Table3[#All],5,FALSE)</f>
        <v>Charleston SC</v>
      </c>
    </row>
    <row r="1913" spans="1:10" x14ac:dyDescent="0.2">
      <c r="A1913" t="s">
        <v>465</v>
      </c>
      <c r="B1913" s="1">
        <v>44654</v>
      </c>
      <c r="C1913" t="str">
        <f t="shared" si="58"/>
        <v>Sunday</v>
      </c>
      <c r="D1913" s="2">
        <v>8.7500000000000008E-2</v>
      </c>
      <c r="E1913" t="str">
        <f t="shared" si="59"/>
        <v>midnight to dawn</v>
      </c>
      <c r="F1913" s="7">
        <v>11</v>
      </c>
      <c r="G1913" s="7">
        <f>VLOOKUP(Table2[[#This Row],[product_id]],Table3[#All],2,FALSE)</f>
        <v>67</v>
      </c>
      <c r="H1913" s="7" t="b">
        <f>IF(Table2[[#This Row],[cost]]&gt;Table2[[#This Row],[revenue]],TRUE,FALSE)</f>
        <v>1</v>
      </c>
      <c r="I1913" t="str">
        <f>VLOOKUP(Table2[[#This Row],[product_id]],Table3[#All],3,FALSE)</f>
        <v>Allegra K</v>
      </c>
      <c r="J1913" t="str">
        <f>VLOOKUP(Table2[[#This Row],[product_id]],Table3[#All],5,FALSE)</f>
        <v>Charleston SC</v>
      </c>
    </row>
    <row r="1914" spans="1:10" x14ac:dyDescent="0.2">
      <c r="A1914" t="s">
        <v>465</v>
      </c>
      <c r="B1914" s="1">
        <v>44905</v>
      </c>
      <c r="C1914" t="str">
        <f t="shared" si="58"/>
        <v>Saturday</v>
      </c>
      <c r="D1914" s="2">
        <v>3.125E-2</v>
      </c>
      <c r="E1914" t="str">
        <f t="shared" si="59"/>
        <v>midnight to dawn</v>
      </c>
      <c r="F1914" s="7">
        <v>11</v>
      </c>
      <c r="G1914" s="7">
        <f>VLOOKUP(Table2[[#This Row],[product_id]],Table3[#All],2,FALSE)</f>
        <v>67</v>
      </c>
      <c r="H1914" s="7" t="b">
        <f>IF(Table2[[#This Row],[cost]]&gt;Table2[[#This Row],[revenue]],TRUE,FALSE)</f>
        <v>1</v>
      </c>
      <c r="I1914" t="str">
        <f>VLOOKUP(Table2[[#This Row],[product_id]],Table3[#All],3,FALSE)</f>
        <v>Allegra K</v>
      </c>
      <c r="J1914" t="str">
        <f>VLOOKUP(Table2[[#This Row],[product_id]],Table3[#All],5,FALSE)</f>
        <v>Charleston SC</v>
      </c>
    </row>
    <row r="1915" spans="1:10" x14ac:dyDescent="0.2">
      <c r="A1915" t="s">
        <v>465</v>
      </c>
      <c r="B1915" s="1">
        <v>45085</v>
      </c>
      <c r="C1915" t="str">
        <f t="shared" si="58"/>
        <v>Thursday</v>
      </c>
      <c r="D1915" s="2">
        <v>0.18402777777777779</v>
      </c>
      <c r="E1915" t="str">
        <f t="shared" si="59"/>
        <v>night to midnight</v>
      </c>
      <c r="F1915" s="7">
        <v>11</v>
      </c>
      <c r="G1915" s="7">
        <f>VLOOKUP(Table2[[#This Row],[product_id]],Table3[#All],2,FALSE)</f>
        <v>67</v>
      </c>
      <c r="H1915" s="7" t="b">
        <f>IF(Table2[[#This Row],[cost]]&gt;Table2[[#This Row],[revenue]],TRUE,FALSE)</f>
        <v>1</v>
      </c>
      <c r="I1915" t="str">
        <f>VLOOKUP(Table2[[#This Row],[product_id]],Table3[#All],3,FALSE)</f>
        <v>Allegra K</v>
      </c>
      <c r="J1915" t="str">
        <f>VLOOKUP(Table2[[#This Row],[product_id]],Table3[#All],5,FALSE)</f>
        <v>Charleston SC</v>
      </c>
    </row>
    <row r="1916" spans="1:10" x14ac:dyDescent="0.2">
      <c r="A1916" t="s">
        <v>465</v>
      </c>
      <c r="B1916" s="1">
        <v>44689</v>
      </c>
      <c r="C1916" t="str">
        <f t="shared" si="58"/>
        <v>Sunday</v>
      </c>
      <c r="D1916" s="2">
        <v>0.95763888888888893</v>
      </c>
      <c r="E1916" t="str">
        <f t="shared" si="59"/>
        <v>afternoon to evening</v>
      </c>
      <c r="F1916" s="7">
        <v>11</v>
      </c>
      <c r="G1916" s="7">
        <f>VLOOKUP(Table2[[#This Row],[product_id]],Table3[#All],2,FALSE)</f>
        <v>67</v>
      </c>
      <c r="H1916" s="7" t="b">
        <f>IF(Table2[[#This Row],[cost]]&gt;Table2[[#This Row],[revenue]],TRUE,FALSE)</f>
        <v>1</v>
      </c>
      <c r="I1916" t="str">
        <f>VLOOKUP(Table2[[#This Row],[product_id]],Table3[#All],3,FALSE)</f>
        <v>Allegra K</v>
      </c>
      <c r="J1916" t="str">
        <f>VLOOKUP(Table2[[#This Row],[product_id]],Table3[#All],5,FALSE)</f>
        <v>Charleston SC</v>
      </c>
    </row>
    <row r="1917" spans="1:10" x14ac:dyDescent="0.2">
      <c r="A1917" t="s">
        <v>465</v>
      </c>
      <c r="B1917" s="1">
        <v>44153</v>
      </c>
      <c r="C1917" t="str">
        <f t="shared" si="58"/>
        <v>Wednesday</v>
      </c>
      <c r="D1917" s="2">
        <v>0.6069444444444444</v>
      </c>
      <c r="E1917" t="str">
        <f t="shared" si="59"/>
        <v>morning to noon</v>
      </c>
      <c r="F1917" s="7">
        <v>11</v>
      </c>
      <c r="G1917" s="7">
        <f>VLOOKUP(Table2[[#This Row],[product_id]],Table3[#All],2,FALSE)</f>
        <v>67</v>
      </c>
      <c r="H1917" s="7" t="b">
        <f>IF(Table2[[#This Row],[cost]]&gt;Table2[[#This Row],[revenue]],TRUE,FALSE)</f>
        <v>1</v>
      </c>
      <c r="I1917" t="str">
        <f>VLOOKUP(Table2[[#This Row],[product_id]],Table3[#All],3,FALSE)</f>
        <v>Allegra K</v>
      </c>
      <c r="J1917" t="str">
        <f>VLOOKUP(Table2[[#This Row],[product_id]],Table3[#All],5,FALSE)</f>
        <v>Charleston SC</v>
      </c>
    </row>
    <row r="1918" spans="1:10" x14ac:dyDescent="0.2">
      <c r="A1918" t="s">
        <v>466</v>
      </c>
      <c r="B1918" s="1">
        <v>44906</v>
      </c>
      <c r="C1918" t="str">
        <f t="shared" si="58"/>
        <v>Sunday</v>
      </c>
      <c r="D1918" s="2">
        <v>0.4201388888888889</v>
      </c>
      <c r="E1918" t="str">
        <f t="shared" si="59"/>
        <v>morning to noon</v>
      </c>
      <c r="F1918" s="7">
        <v>95</v>
      </c>
      <c r="G1918" s="7">
        <f>VLOOKUP(Table2[[#This Row],[product_id]],Table3[#All],2,FALSE)</f>
        <v>50</v>
      </c>
      <c r="H1918" s="7" t="b">
        <f>IF(Table2[[#This Row],[cost]]&gt;Table2[[#This Row],[revenue]],TRUE,FALSE)</f>
        <v>0</v>
      </c>
      <c r="I1918" t="str">
        <f>VLOOKUP(Table2[[#This Row],[product_id]],Table3[#All],3,FALSE)</f>
        <v>Allegra K</v>
      </c>
      <c r="J1918" t="str">
        <f>VLOOKUP(Table2[[#This Row],[product_id]],Table3[#All],5,FALSE)</f>
        <v>Charleston SC</v>
      </c>
    </row>
    <row r="1919" spans="1:10" x14ac:dyDescent="0.2">
      <c r="A1919" t="s">
        <v>466</v>
      </c>
      <c r="B1919" s="1">
        <v>45077</v>
      </c>
      <c r="C1919" t="str">
        <f t="shared" si="58"/>
        <v>Wednesday</v>
      </c>
      <c r="D1919" s="2">
        <v>0.52152777777777781</v>
      </c>
      <c r="E1919" t="str">
        <f t="shared" si="59"/>
        <v>midnight to dawn</v>
      </c>
      <c r="F1919" s="7">
        <v>95</v>
      </c>
      <c r="G1919" s="7">
        <f>VLOOKUP(Table2[[#This Row],[product_id]],Table3[#All],2,FALSE)</f>
        <v>50</v>
      </c>
      <c r="H1919" s="7" t="b">
        <f>IF(Table2[[#This Row],[cost]]&gt;Table2[[#This Row],[revenue]],TRUE,FALSE)</f>
        <v>0</v>
      </c>
      <c r="I1919" t="str">
        <f>VLOOKUP(Table2[[#This Row],[product_id]],Table3[#All],3,FALSE)</f>
        <v>Allegra K</v>
      </c>
      <c r="J1919" t="str">
        <f>VLOOKUP(Table2[[#This Row],[product_id]],Table3[#All],5,FALSE)</f>
        <v>Charleston SC</v>
      </c>
    </row>
    <row r="1920" spans="1:10" x14ac:dyDescent="0.2">
      <c r="A1920" t="s">
        <v>466</v>
      </c>
      <c r="B1920" s="1">
        <v>44785</v>
      </c>
      <c r="C1920" t="str">
        <f t="shared" si="58"/>
        <v>Friday</v>
      </c>
      <c r="D1920" s="2">
        <v>7.7777777777777779E-2</v>
      </c>
      <c r="E1920" t="str">
        <f t="shared" si="59"/>
        <v>morning to noon</v>
      </c>
      <c r="F1920" s="7">
        <v>95</v>
      </c>
      <c r="G1920" s="7">
        <f>VLOOKUP(Table2[[#This Row],[product_id]],Table3[#All],2,FALSE)</f>
        <v>50</v>
      </c>
      <c r="H1920" s="7" t="b">
        <f>IF(Table2[[#This Row],[cost]]&gt;Table2[[#This Row],[revenue]],TRUE,FALSE)</f>
        <v>0</v>
      </c>
      <c r="I1920" t="str">
        <f>VLOOKUP(Table2[[#This Row],[product_id]],Table3[#All],3,FALSE)</f>
        <v>Allegra K</v>
      </c>
      <c r="J1920" t="str">
        <f>VLOOKUP(Table2[[#This Row],[product_id]],Table3[#All],5,FALSE)</f>
        <v>Charleston SC</v>
      </c>
    </row>
    <row r="1921" spans="1:10" x14ac:dyDescent="0.2">
      <c r="A1921" t="s">
        <v>466</v>
      </c>
      <c r="B1921" s="1">
        <v>45102</v>
      </c>
      <c r="C1921" t="str">
        <f t="shared" si="58"/>
        <v>Sunday</v>
      </c>
      <c r="D1921" s="2">
        <v>0.47569444444444442</v>
      </c>
      <c r="E1921" t="str">
        <f t="shared" si="59"/>
        <v>afternoon to evening</v>
      </c>
      <c r="F1921" s="7">
        <v>95</v>
      </c>
      <c r="G1921" s="7">
        <f>VLOOKUP(Table2[[#This Row],[product_id]],Table3[#All],2,FALSE)</f>
        <v>50</v>
      </c>
      <c r="H1921" s="7" t="b">
        <f>IF(Table2[[#This Row],[cost]]&gt;Table2[[#This Row],[revenue]],TRUE,FALSE)</f>
        <v>0</v>
      </c>
      <c r="I1921" t="str">
        <f>VLOOKUP(Table2[[#This Row],[product_id]],Table3[#All],3,FALSE)</f>
        <v>Allegra K</v>
      </c>
      <c r="J1921" t="str">
        <f>VLOOKUP(Table2[[#This Row],[product_id]],Table3[#All],5,FALSE)</f>
        <v>Charleston SC</v>
      </c>
    </row>
    <row r="1922" spans="1:10" x14ac:dyDescent="0.2">
      <c r="A1922" t="s">
        <v>466</v>
      </c>
      <c r="B1922" s="1">
        <v>45047</v>
      </c>
      <c r="C1922" t="str">
        <f t="shared" si="58"/>
        <v>Monday</v>
      </c>
      <c r="D1922" s="2">
        <v>0.61736111111111114</v>
      </c>
      <c r="E1922" t="str">
        <f t="shared" si="59"/>
        <v>afternoon to evening</v>
      </c>
      <c r="F1922" s="7">
        <v>95</v>
      </c>
      <c r="G1922" s="7">
        <f>VLOOKUP(Table2[[#This Row],[product_id]],Table3[#All],2,FALSE)</f>
        <v>50</v>
      </c>
      <c r="H1922" s="7" t="b">
        <f>IF(Table2[[#This Row],[cost]]&gt;Table2[[#This Row],[revenue]],TRUE,FALSE)</f>
        <v>0</v>
      </c>
      <c r="I1922" t="str">
        <f>VLOOKUP(Table2[[#This Row],[product_id]],Table3[#All],3,FALSE)</f>
        <v>Allegra K</v>
      </c>
      <c r="J1922" t="str">
        <f>VLOOKUP(Table2[[#This Row],[product_id]],Table3[#All],5,FALSE)</f>
        <v>Charleston SC</v>
      </c>
    </row>
    <row r="1923" spans="1:10" x14ac:dyDescent="0.2">
      <c r="A1923" t="s">
        <v>466</v>
      </c>
      <c r="B1923" s="1">
        <v>44955</v>
      </c>
      <c r="C1923" t="str">
        <f t="shared" ref="C1923:C1986" si="60">_xlfn.IFS(WEEKDAY(B1923,2)=1,"Monday",WEEKDAY(B1923,2)=2,"Tuesday",WEEKDAY(B1923,2)=3,"Wednesday",WEEKDAY(B1923,2)=4,"Thursday",WEEKDAY(B1923,2)=5,"Friday",WEEKDAY(B1923,2)=6,"Saturday",WEEKDAY(B1923,2)=7,"Sunday")</f>
        <v>Sunday</v>
      </c>
      <c r="D1923" s="2">
        <v>0.68402777777777779</v>
      </c>
      <c r="E1923" t="str">
        <f t="shared" ref="E1923:E1986" si="61">_xlfn.IFS(AND(D1924&gt;=VALUE("00:00"),D1924&lt;VALUE("6:00")),"midnight to dawn",AND(D1924&gt;=VALUE("6:00"),D1924&lt;VALUE("13:00")),"morning to noon",AND(D1924&gt;=VALUE("13:00"),D1924&lt;VALUE("20:00")),"afternoon to evening",AND(D1924&gt;=VALUE("20:00"),D1924&lt;VALUE("24:00")),"night to midnight")</f>
        <v>midnight to dawn</v>
      </c>
      <c r="F1923" s="7">
        <v>95</v>
      </c>
      <c r="G1923" s="7">
        <f>VLOOKUP(Table2[[#This Row],[product_id]],Table3[#All],2,FALSE)</f>
        <v>50</v>
      </c>
      <c r="H1923" s="7" t="b">
        <f>IF(Table2[[#This Row],[cost]]&gt;Table2[[#This Row],[revenue]],TRUE,FALSE)</f>
        <v>0</v>
      </c>
      <c r="I1923" t="str">
        <f>VLOOKUP(Table2[[#This Row],[product_id]],Table3[#All],3,FALSE)</f>
        <v>Allegra K</v>
      </c>
      <c r="J1923" t="str">
        <f>VLOOKUP(Table2[[#This Row],[product_id]],Table3[#All],5,FALSE)</f>
        <v>Charleston SC</v>
      </c>
    </row>
    <row r="1924" spans="1:10" x14ac:dyDescent="0.2">
      <c r="A1924" t="s">
        <v>466</v>
      </c>
      <c r="B1924" s="1">
        <v>44603</v>
      </c>
      <c r="C1924" t="str">
        <f t="shared" si="60"/>
        <v>Friday</v>
      </c>
      <c r="D1924" s="2">
        <v>5.8333333333333327E-2</v>
      </c>
      <c r="E1924" t="str">
        <f t="shared" si="61"/>
        <v>midnight to dawn</v>
      </c>
      <c r="F1924" s="7">
        <v>95</v>
      </c>
      <c r="G1924" s="7">
        <f>VLOOKUP(Table2[[#This Row],[product_id]],Table3[#All],2,FALSE)</f>
        <v>50</v>
      </c>
      <c r="H1924" s="7" t="b">
        <f>IF(Table2[[#This Row],[cost]]&gt;Table2[[#This Row],[revenue]],TRUE,FALSE)</f>
        <v>0</v>
      </c>
      <c r="I1924" t="str">
        <f>VLOOKUP(Table2[[#This Row],[product_id]],Table3[#All],3,FALSE)</f>
        <v>Allegra K</v>
      </c>
      <c r="J1924" t="str">
        <f>VLOOKUP(Table2[[#This Row],[product_id]],Table3[#All],5,FALSE)</f>
        <v>Charleston SC</v>
      </c>
    </row>
    <row r="1925" spans="1:10" x14ac:dyDescent="0.2">
      <c r="A1925" t="s">
        <v>466</v>
      </c>
      <c r="B1925" s="1">
        <v>44773</v>
      </c>
      <c r="C1925" t="str">
        <f t="shared" si="60"/>
        <v>Sunday</v>
      </c>
      <c r="D1925" s="2">
        <v>5.2083333333333336E-2</v>
      </c>
      <c r="E1925" t="str">
        <f t="shared" si="61"/>
        <v>midnight to dawn</v>
      </c>
      <c r="F1925" s="7">
        <v>95</v>
      </c>
      <c r="G1925" s="7">
        <f>VLOOKUP(Table2[[#This Row],[product_id]],Table3[#All],2,FALSE)</f>
        <v>50</v>
      </c>
      <c r="H1925" s="7" t="b">
        <f>IF(Table2[[#This Row],[cost]]&gt;Table2[[#This Row],[revenue]],TRUE,FALSE)</f>
        <v>0</v>
      </c>
      <c r="I1925" t="str">
        <f>VLOOKUP(Table2[[#This Row],[product_id]],Table3[#All],3,FALSE)</f>
        <v>Allegra K</v>
      </c>
      <c r="J1925" t="str">
        <f>VLOOKUP(Table2[[#This Row],[product_id]],Table3[#All],5,FALSE)</f>
        <v>Charleston SC</v>
      </c>
    </row>
    <row r="1926" spans="1:10" x14ac:dyDescent="0.2">
      <c r="A1926" t="s">
        <v>466</v>
      </c>
      <c r="B1926" s="1">
        <v>45063</v>
      </c>
      <c r="C1926" t="str">
        <f t="shared" si="60"/>
        <v>Wednesday</v>
      </c>
      <c r="D1926" s="2">
        <v>0.19097222222222221</v>
      </c>
      <c r="E1926" t="str">
        <f t="shared" si="61"/>
        <v>morning to noon</v>
      </c>
      <c r="F1926" s="7">
        <v>95</v>
      </c>
      <c r="G1926" s="7">
        <f>VLOOKUP(Table2[[#This Row],[product_id]],Table3[#All],2,FALSE)</f>
        <v>50</v>
      </c>
      <c r="H1926" s="7" t="b">
        <f>IF(Table2[[#This Row],[cost]]&gt;Table2[[#This Row],[revenue]],TRUE,FALSE)</f>
        <v>0</v>
      </c>
      <c r="I1926" t="str">
        <f>VLOOKUP(Table2[[#This Row],[product_id]],Table3[#All],3,FALSE)</f>
        <v>Allegra K</v>
      </c>
      <c r="J1926" t="str">
        <f>VLOOKUP(Table2[[#This Row],[product_id]],Table3[#All],5,FALSE)</f>
        <v>Charleston SC</v>
      </c>
    </row>
    <row r="1927" spans="1:10" x14ac:dyDescent="0.2">
      <c r="A1927" t="s">
        <v>466</v>
      </c>
      <c r="B1927" s="1">
        <v>45066</v>
      </c>
      <c r="C1927" t="str">
        <f t="shared" si="60"/>
        <v>Saturday</v>
      </c>
      <c r="D1927" s="2">
        <v>0.4916666666666667</v>
      </c>
      <c r="E1927" t="str">
        <f t="shared" si="61"/>
        <v>morning to noon</v>
      </c>
      <c r="F1927" s="7">
        <v>95</v>
      </c>
      <c r="G1927" s="7">
        <f>VLOOKUP(Table2[[#This Row],[product_id]],Table3[#All],2,FALSE)</f>
        <v>50</v>
      </c>
      <c r="H1927" s="7" t="b">
        <f>IF(Table2[[#This Row],[cost]]&gt;Table2[[#This Row],[revenue]],TRUE,FALSE)</f>
        <v>0</v>
      </c>
      <c r="I1927" t="str">
        <f>VLOOKUP(Table2[[#This Row],[product_id]],Table3[#All],3,FALSE)</f>
        <v>Allegra K</v>
      </c>
      <c r="J1927" t="str">
        <f>VLOOKUP(Table2[[#This Row],[product_id]],Table3[#All],5,FALSE)</f>
        <v>Charleston SC</v>
      </c>
    </row>
    <row r="1928" spans="1:10" x14ac:dyDescent="0.2">
      <c r="A1928" t="s">
        <v>467</v>
      </c>
      <c r="B1928" s="1">
        <v>44627</v>
      </c>
      <c r="C1928" t="str">
        <f t="shared" si="60"/>
        <v>Monday</v>
      </c>
      <c r="D1928" s="2">
        <v>0.46736111111111112</v>
      </c>
      <c r="E1928" t="str">
        <f t="shared" si="61"/>
        <v>morning to noon</v>
      </c>
      <c r="F1928" s="7">
        <v>22</v>
      </c>
      <c r="G1928" s="7">
        <f>VLOOKUP(Table2[[#This Row],[product_id]],Table3[#All],2,FALSE)</f>
        <v>12</v>
      </c>
      <c r="H1928" s="7" t="b">
        <f>IF(Table2[[#This Row],[cost]]&gt;Table2[[#This Row],[revenue]],TRUE,FALSE)</f>
        <v>0</v>
      </c>
      <c r="I1928" t="str">
        <f>VLOOKUP(Table2[[#This Row],[product_id]],Table3[#All],3,FALSE)</f>
        <v>Walls</v>
      </c>
      <c r="J1928" t="str">
        <f>VLOOKUP(Table2[[#This Row],[product_id]],Table3[#All],5,FALSE)</f>
        <v>Mobile AL</v>
      </c>
    </row>
    <row r="1929" spans="1:10" x14ac:dyDescent="0.2">
      <c r="A1929" t="s">
        <v>467</v>
      </c>
      <c r="B1929" s="1">
        <v>45108</v>
      </c>
      <c r="C1929" t="str">
        <f t="shared" si="60"/>
        <v>Saturday</v>
      </c>
      <c r="D1929" s="2">
        <v>0.29166666666666669</v>
      </c>
      <c r="E1929" t="str">
        <f t="shared" si="61"/>
        <v>night to midnight</v>
      </c>
      <c r="F1929" s="7">
        <v>22</v>
      </c>
      <c r="G1929" s="7">
        <f>VLOOKUP(Table2[[#This Row],[product_id]],Table3[#All],2,FALSE)</f>
        <v>12</v>
      </c>
      <c r="H1929" s="7" t="b">
        <f>IF(Table2[[#This Row],[cost]]&gt;Table2[[#This Row],[revenue]],TRUE,FALSE)</f>
        <v>0</v>
      </c>
      <c r="I1929" t="str">
        <f>VLOOKUP(Table2[[#This Row],[product_id]],Table3[#All],3,FALSE)</f>
        <v>Walls</v>
      </c>
      <c r="J1929" t="str">
        <f>VLOOKUP(Table2[[#This Row],[product_id]],Table3[#All],5,FALSE)</f>
        <v>Mobile AL</v>
      </c>
    </row>
    <row r="1930" spans="1:10" x14ac:dyDescent="0.2">
      <c r="A1930" t="s">
        <v>467</v>
      </c>
      <c r="B1930" s="1">
        <v>44713</v>
      </c>
      <c r="C1930" t="str">
        <f t="shared" si="60"/>
        <v>Wednesday</v>
      </c>
      <c r="D1930" s="2">
        <v>0.86319444444444438</v>
      </c>
      <c r="E1930" t="str">
        <f t="shared" si="61"/>
        <v>night to midnight</v>
      </c>
      <c r="F1930" s="7">
        <v>22</v>
      </c>
      <c r="G1930" s="7">
        <f>VLOOKUP(Table2[[#This Row],[product_id]],Table3[#All],2,FALSE)</f>
        <v>12</v>
      </c>
      <c r="H1930" s="7" t="b">
        <f>IF(Table2[[#This Row],[cost]]&gt;Table2[[#This Row],[revenue]],TRUE,FALSE)</f>
        <v>0</v>
      </c>
      <c r="I1930" t="str">
        <f>VLOOKUP(Table2[[#This Row],[product_id]],Table3[#All],3,FALSE)</f>
        <v>Walls</v>
      </c>
      <c r="J1930" t="str">
        <f>VLOOKUP(Table2[[#This Row],[product_id]],Table3[#All],5,FALSE)</f>
        <v>Mobile AL</v>
      </c>
    </row>
    <row r="1931" spans="1:10" x14ac:dyDescent="0.2">
      <c r="A1931" t="s">
        <v>468</v>
      </c>
      <c r="B1931" s="1">
        <v>43626</v>
      </c>
      <c r="C1931" t="str">
        <f t="shared" si="60"/>
        <v>Monday</v>
      </c>
      <c r="D1931" s="2">
        <v>0.95347222222222217</v>
      </c>
      <c r="E1931" t="str">
        <f t="shared" si="61"/>
        <v>morning to noon</v>
      </c>
      <c r="F1931" s="7">
        <v>85</v>
      </c>
      <c r="G1931" s="7">
        <f>VLOOKUP(Table2[[#This Row],[product_id]],Table3[#All],2,FALSE)</f>
        <v>44</v>
      </c>
      <c r="H1931" s="7" t="b">
        <f>IF(Table2[[#This Row],[cost]]&gt;Table2[[#This Row],[revenue]],TRUE,FALSE)</f>
        <v>0</v>
      </c>
      <c r="I1931" t="str">
        <f>VLOOKUP(Table2[[#This Row],[product_id]],Table3[#All],3,FALSE)</f>
        <v>Allegra K</v>
      </c>
      <c r="J1931" t="str">
        <f>VLOOKUP(Table2[[#This Row],[product_id]],Table3[#All],5,FALSE)</f>
        <v>Charleston SC</v>
      </c>
    </row>
    <row r="1932" spans="1:10" x14ac:dyDescent="0.2">
      <c r="A1932" t="s">
        <v>468</v>
      </c>
      <c r="B1932" s="1">
        <v>43931</v>
      </c>
      <c r="C1932" t="str">
        <f t="shared" si="60"/>
        <v>Friday</v>
      </c>
      <c r="D1932" s="2">
        <v>0.3833333333333333</v>
      </c>
      <c r="E1932" t="str">
        <f t="shared" si="61"/>
        <v>midnight to dawn</v>
      </c>
      <c r="F1932" s="7">
        <v>85</v>
      </c>
      <c r="G1932" s="7">
        <f>VLOOKUP(Table2[[#This Row],[product_id]],Table3[#All],2,FALSE)</f>
        <v>44</v>
      </c>
      <c r="H1932" s="7" t="b">
        <f>IF(Table2[[#This Row],[cost]]&gt;Table2[[#This Row],[revenue]],TRUE,FALSE)</f>
        <v>0</v>
      </c>
      <c r="I1932" t="str">
        <f>VLOOKUP(Table2[[#This Row],[product_id]],Table3[#All],3,FALSE)</f>
        <v>Allegra K</v>
      </c>
      <c r="J1932" t="str">
        <f>VLOOKUP(Table2[[#This Row],[product_id]],Table3[#All],5,FALSE)</f>
        <v>Charleston SC</v>
      </c>
    </row>
    <row r="1933" spans="1:10" x14ac:dyDescent="0.2">
      <c r="A1933" t="s">
        <v>468</v>
      </c>
      <c r="B1933" s="1">
        <v>44824</v>
      </c>
      <c r="C1933" t="str">
        <f t="shared" si="60"/>
        <v>Tuesday</v>
      </c>
      <c r="D1933" s="2">
        <v>0.24722222222222223</v>
      </c>
      <c r="E1933" t="str">
        <f t="shared" si="61"/>
        <v>afternoon to evening</v>
      </c>
      <c r="F1933" s="7">
        <v>85</v>
      </c>
      <c r="G1933" s="7">
        <f>VLOOKUP(Table2[[#This Row],[product_id]],Table3[#All],2,FALSE)</f>
        <v>44</v>
      </c>
      <c r="H1933" s="7" t="b">
        <f>IF(Table2[[#This Row],[cost]]&gt;Table2[[#This Row],[revenue]],TRUE,FALSE)</f>
        <v>0</v>
      </c>
      <c r="I1933" t="str">
        <f>VLOOKUP(Table2[[#This Row],[product_id]],Table3[#All],3,FALSE)</f>
        <v>Allegra K</v>
      </c>
      <c r="J1933" t="str">
        <f>VLOOKUP(Table2[[#This Row],[product_id]],Table3[#All],5,FALSE)</f>
        <v>Charleston SC</v>
      </c>
    </row>
    <row r="1934" spans="1:10" x14ac:dyDescent="0.2">
      <c r="A1934" t="s">
        <v>468</v>
      </c>
      <c r="B1934" s="1">
        <v>44811</v>
      </c>
      <c r="C1934" t="str">
        <f t="shared" si="60"/>
        <v>Wednesday</v>
      </c>
      <c r="D1934" s="2">
        <v>0.57500000000000007</v>
      </c>
      <c r="E1934" t="str">
        <f t="shared" si="61"/>
        <v>midnight to dawn</v>
      </c>
      <c r="F1934" s="7">
        <v>85</v>
      </c>
      <c r="G1934" s="7">
        <f>VLOOKUP(Table2[[#This Row],[product_id]],Table3[#All],2,FALSE)</f>
        <v>44</v>
      </c>
      <c r="H1934" s="7" t="b">
        <f>IF(Table2[[#This Row],[cost]]&gt;Table2[[#This Row],[revenue]],TRUE,FALSE)</f>
        <v>0</v>
      </c>
      <c r="I1934" t="str">
        <f>VLOOKUP(Table2[[#This Row],[product_id]],Table3[#All],3,FALSE)</f>
        <v>Allegra K</v>
      </c>
      <c r="J1934" t="str">
        <f>VLOOKUP(Table2[[#This Row],[product_id]],Table3[#All],5,FALSE)</f>
        <v>Charleston SC</v>
      </c>
    </row>
    <row r="1935" spans="1:10" x14ac:dyDescent="0.2">
      <c r="A1935" t="s">
        <v>468</v>
      </c>
      <c r="B1935" s="1">
        <v>45063</v>
      </c>
      <c r="C1935" t="str">
        <f t="shared" si="60"/>
        <v>Wednesday</v>
      </c>
      <c r="D1935" s="2">
        <v>0.24097222222222223</v>
      </c>
      <c r="E1935" t="str">
        <f t="shared" si="61"/>
        <v>midnight to dawn</v>
      </c>
      <c r="F1935" s="7">
        <v>85</v>
      </c>
      <c r="G1935" s="7">
        <f>VLOOKUP(Table2[[#This Row],[product_id]],Table3[#All],2,FALSE)</f>
        <v>44</v>
      </c>
      <c r="H1935" s="7" t="b">
        <f>IF(Table2[[#This Row],[cost]]&gt;Table2[[#This Row],[revenue]],TRUE,FALSE)</f>
        <v>0</v>
      </c>
      <c r="I1935" t="str">
        <f>VLOOKUP(Table2[[#This Row],[product_id]],Table3[#All],3,FALSE)</f>
        <v>Allegra K</v>
      </c>
      <c r="J1935" t="str">
        <f>VLOOKUP(Table2[[#This Row],[product_id]],Table3[#All],5,FALSE)</f>
        <v>Charleston SC</v>
      </c>
    </row>
    <row r="1936" spans="1:10" x14ac:dyDescent="0.2">
      <c r="A1936" t="s">
        <v>468</v>
      </c>
      <c r="B1936" s="1">
        <v>44906</v>
      </c>
      <c r="C1936" t="str">
        <f t="shared" si="60"/>
        <v>Sunday</v>
      </c>
      <c r="D1936" s="2">
        <v>0.21111111111111111</v>
      </c>
      <c r="E1936" t="str">
        <f t="shared" si="61"/>
        <v>midnight to dawn</v>
      </c>
      <c r="F1936" s="7">
        <v>85</v>
      </c>
      <c r="G1936" s="7">
        <f>VLOOKUP(Table2[[#This Row],[product_id]],Table3[#All],2,FALSE)</f>
        <v>44</v>
      </c>
      <c r="H1936" s="7" t="b">
        <f>IF(Table2[[#This Row],[cost]]&gt;Table2[[#This Row],[revenue]],TRUE,FALSE)</f>
        <v>0</v>
      </c>
      <c r="I1936" t="str">
        <f>VLOOKUP(Table2[[#This Row],[product_id]],Table3[#All],3,FALSE)</f>
        <v>Allegra K</v>
      </c>
      <c r="J1936" t="str">
        <f>VLOOKUP(Table2[[#This Row],[product_id]],Table3[#All],5,FALSE)</f>
        <v>Charleston SC</v>
      </c>
    </row>
    <row r="1937" spans="1:10" x14ac:dyDescent="0.2">
      <c r="A1937" t="s">
        <v>468</v>
      </c>
      <c r="B1937" s="1">
        <v>44903</v>
      </c>
      <c r="C1937" t="str">
        <f t="shared" si="60"/>
        <v>Thursday</v>
      </c>
      <c r="D1937" s="2">
        <v>0.15763888888888888</v>
      </c>
      <c r="E1937" t="str">
        <f t="shared" si="61"/>
        <v>afternoon to evening</v>
      </c>
      <c r="F1937" s="7">
        <v>85</v>
      </c>
      <c r="G1937" s="7">
        <f>VLOOKUP(Table2[[#This Row],[product_id]],Table3[#All],2,FALSE)</f>
        <v>44</v>
      </c>
      <c r="H1937" s="7" t="b">
        <f>IF(Table2[[#This Row],[cost]]&gt;Table2[[#This Row],[revenue]],TRUE,FALSE)</f>
        <v>0</v>
      </c>
      <c r="I1937" t="str">
        <f>VLOOKUP(Table2[[#This Row],[product_id]],Table3[#All],3,FALSE)</f>
        <v>Allegra K</v>
      </c>
      <c r="J1937" t="str">
        <f>VLOOKUP(Table2[[#This Row],[product_id]],Table3[#All],5,FALSE)</f>
        <v>Charleston SC</v>
      </c>
    </row>
    <row r="1938" spans="1:10" x14ac:dyDescent="0.2">
      <c r="A1938" t="s">
        <v>469</v>
      </c>
      <c r="B1938" s="1">
        <v>44646</v>
      </c>
      <c r="C1938" t="str">
        <f t="shared" si="60"/>
        <v>Saturday</v>
      </c>
      <c r="D1938" s="2">
        <v>0.64861111111111114</v>
      </c>
      <c r="E1938" t="str">
        <f t="shared" si="61"/>
        <v>afternoon to evening</v>
      </c>
      <c r="F1938" s="7">
        <v>27</v>
      </c>
      <c r="G1938" s="7">
        <f>VLOOKUP(Table2[[#This Row],[product_id]],Table3[#All],2,FALSE)</f>
        <v>16</v>
      </c>
      <c r="H1938" s="7" t="b">
        <f>IF(Table2[[#This Row],[cost]]&gt;Table2[[#This Row],[revenue]],TRUE,FALSE)</f>
        <v>0</v>
      </c>
      <c r="I1938" t="str">
        <f>VLOOKUP(Table2[[#This Row],[product_id]],Table3[#All],3,FALSE)</f>
        <v>Tri-Mountain</v>
      </c>
      <c r="J1938" t="str">
        <f>VLOOKUP(Table2[[#This Row],[product_id]],Table3[#All],5,FALSE)</f>
        <v>Memphis TN</v>
      </c>
    </row>
    <row r="1939" spans="1:10" x14ac:dyDescent="0.2">
      <c r="A1939" t="s">
        <v>469</v>
      </c>
      <c r="B1939" s="1">
        <v>45110</v>
      </c>
      <c r="C1939" t="str">
        <f t="shared" si="60"/>
        <v>Monday</v>
      </c>
      <c r="D1939" s="2">
        <v>0.54999999999999993</v>
      </c>
      <c r="E1939" t="str">
        <f t="shared" si="61"/>
        <v>afternoon to evening</v>
      </c>
      <c r="F1939" s="7">
        <v>27</v>
      </c>
      <c r="G1939" s="7">
        <f>VLOOKUP(Table2[[#This Row],[product_id]],Table3[#All],2,FALSE)</f>
        <v>16</v>
      </c>
      <c r="H1939" s="7" t="b">
        <f>IF(Table2[[#This Row],[cost]]&gt;Table2[[#This Row],[revenue]],TRUE,FALSE)</f>
        <v>0</v>
      </c>
      <c r="I1939" t="str">
        <f>VLOOKUP(Table2[[#This Row],[product_id]],Table3[#All],3,FALSE)</f>
        <v>Tri-Mountain</v>
      </c>
      <c r="J1939" t="str">
        <f>VLOOKUP(Table2[[#This Row],[product_id]],Table3[#All],5,FALSE)</f>
        <v>Memphis TN</v>
      </c>
    </row>
    <row r="1940" spans="1:10" x14ac:dyDescent="0.2">
      <c r="A1940" t="s">
        <v>469</v>
      </c>
      <c r="B1940" s="1">
        <v>45108</v>
      </c>
      <c r="C1940" t="str">
        <f t="shared" si="60"/>
        <v>Saturday</v>
      </c>
      <c r="D1940" s="2">
        <v>0.6645833333333333</v>
      </c>
      <c r="E1940" t="str">
        <f t="shared" si="61"/>
        <v>morning to noon</v>
      </c>
      <c r="F1940" s="7">
        <v>27</v>
      </c>
      <c r="G1940" s="7">
        <f>VLOOKUP(Table2[[#This Row],[product_id]],Table3[#All],2,FALSE)</f>
        <v>16</v>
      </c>
      <c r="H1940" s="7" t="b">
        <f>IF(Table2[[#This Row],[cost]]&gt;Table2[[#This Row],[revenue]],TRUE,FALSE)</f>
        <v>0</v>
      </c>
      <c r="I1940" t="str">
        <f>VLOOKUP(Table2[[#This Row],[product_id]],Table3[#All],3,FALSE)</f>
        <v>Tri-Mountain</v>
      </c>
      <c r="J1940" t="str">
        <f>VLOOKUP(Table2[[#This Row],[product_id]],Table3[#All],5,FALSE)</f>
        <v>Memphis TN</v>
      </c>
    </row>
    <row r="1941" spans="1:10" x14ac:dyDescent="0.2">
      <c r="A1941" t="s">
        <v>469</v>
      </c>
      <c r="B1941" s="1">
        <v>45065</v>
      </c>
      <c r="C1941" t="str">
        <f t="shared" si="60"/>
        <v>Friday</v>
      </c>
      <c r="D1941" s="2">
        <v>0.48472222222222222</v>
      </c>
      <c r="E1941" t="str">
        <f t="shared" si="61"/>
        <v>morning to noon</v>
      </c>
      <c r="F1941" s="7">
        <v>27</v>
      </c>
      <c r="G1941" s="7">
        <f>VLOOKUP(Table2[[#This Row],[product_id]],Table3[#All],2,FALSE)</f>
        <v>16</v>
      </c>
      <c r="H1941" s="7" t="b">
        <f>IF(Table2[[#This Row],[cost]]&gt;Table2[[#This Row],[revenue]],TRUE,FALSE)</f>
        <v>0</v>
      </c>
      <c r="I1941" t="str">
        <f>VLOOKUP(Table2[[#This Row],[product_id]],Table3[#All],3,FALSE)</f>
        <v>Tri-Mountain</v>
      </c>
      <c r="J1941" t="str">
        <f>VLOOKUP(Table2[[#This Row],[product_id]],Table3[#All],5,FALSE)</f>
        <v>Memphis TN</v>
      </c>
    </row>
    <row r="1942" spans="1:10" x14ac:dyDescent="0.2">
      <c r="A1942" t="s">
        <v>469</v>
      </c>
      <c r="B1942" s="1">
        <v>45088</v>
      </c>
      <c r="C1942" t="str">
        <f t="shared" si="60"/>
        <v>Sunday</v>
      </c>
      <c r="D1942" s="2">
        <v>0.32291666666666669</v>
      </c>
      <c r="E1942" t="str">
        <f t="shared" si="61"/>
        <v>morning to noon</v>
      </c>
      <c r="F1942" s="7">
        <v>27</v>
      </c>
      <c r="G1942" s="7">
        <f>VLOOKUP(Table2[[#This Row],[product_id]],Table3[#All],2,FALSE)</f>
        <v>16</v>
      </c>
      <c r="H1942" s="7" t="b">
        <f>IF(Table2[[#This Row],[cost]]&gt;Table2[[#This Row],[revenue]],TRUE,FALSE)</f>
        <v>0</v>
      </c>
      <c r="I1942" t="str">
        <f>VLOOKUP(Table2[[#This Row],[product_id]],Table3[#All],3,FALSE)</f>
        <v>Tri-Mountain</v>
      </c>
      <c r="J1942" t="str">
        <f>VLOOKUP(Table2[[#This Row],[product_id]],Table3[#All],5,FALSE)</f>
        <v>Memphis TN</v>
      </c>
    </row>
    <row r="1943" spans="1:10" x14ac:dyDescent="0.2">
      <c r="A1943" t="s">
        <v>469</v>
      </c>
      <c r="B1943" s="1">
        <v>44745</v>
      </c>
      <c r="C1943" t="str">
        <f t="shared" si="60"/>
        <v>Sunday</v>
      </c>
      <c r="D1943" s="2">
        <v>0.43124999999999997</v>
      </c>
      <c r="E1943" t="str">
        <f t="shared" si="61"/>
        <v>midnight to dawn</v>
      </c>
      <c r="F1943" s="7">
        <v>27</v>
      </c>
      <c r="G1943" s="7">
        <f>VLOOKUP(Table2[[#This Row],[product_id]],Table3[#All],2,FALSE)</f>
        <v>16</v>
      </c>
      <c r="H1943" s="7" t="b">
        <f>IF(Table2[[#This Row],[cost]]&gt;Table2[[#This Row],[revenue]],TRUE,FALSE)</f>
        <v>0</v>
      </c>
      <c r="I1943" t="str">
        <f>VLOOKUP(Table2[[#This Row],[product_id]],Table3[#All],3,FALSE)</f>
        <v>Tri-Mountain</v>
      </c>
      <c r="J1943" t="str">
        <f>VLOOKUP(Table2[[#This Row],[product_id]],Table3[#All],5,FALSE)</f>
        <v>Memphis TN</v>
      </c>
    </row>
    <row r="1944" spans="1:10" x14ac:dyDescent="0.2">
      <c r="A1944" t="s">
        <v>469</v>
      </c>
      <c r="B1944" s="1">
        <v>44933</v>
      </c>
      <c r="C1944" t="str">
        <f t="shared" si="60"/>
        <v>Saturday</v>
      </c>
      <c r="D1944" s="2">
        <v>3.9583333333333331E-2</v>
      </c>
      <c r="E1944" t="str">
        <f t="shared" si="61"/>
        <v>morning to noon</v>
      </c>
      <c r="F1944" s="7">
        <v>27</v>
      </c>
      <c r="G1944" s="7">
        <f>VLOOKUP(Table2[[#This Row],[product_id]],Table3[#All],2,FALSE)</f>
        <v>16</v>
      </c>
      <c r="H1944" s="7" t="b">
        <f>IF(Table2[[#This Row],[cost]]&gt;Table2[[#This Row],[revenue]],TRUE,FALSE)</f>
        <v>0</v>
      </c>
      <c r="I1944" t="str">
        <f>VLOOKUP(Table2[[#This Row],[product_id]],Table3[#All],3,FALSE)</f>
        <v>Tri-Mountain</v>
      </c>
      <c r="J1944" t="str">
        <f>VLOOKUP(Table2[[#This Row],[product_id]],Table3[#All],5,FALSE)</f>
        <v>Memphis TN</v>
      </c>
    </row>
    <row r="1945" spans="1:10" x14ac:dyDescent="0.2">
      <c r="A1945" t="s">
        <v>469</v>
      </c>
      <c r="B1945" s="1">
        <v>44648</v>
      </c>
      <c r="C1945" t="str">
        <f t="shared" si="60"/>
        <v>Monday</v>
      </c>
      <c r="D1945" s="2">
        <v>0.29097222222222224</v>
      </c>
      <c r="E1945" t="str">
        <f t="shared" si="61"/>
        <v>morning to noon</v>
      </c>
      <c r="F1945" s="7">
        <v>27</v>
      </c>
      <c r="G1945" s="7">
        <f>VLOOKUP(Table2[[#This Row],[product_id]],Table3[#All],2,FALSE)</f>
        <v>16</v>
      </c>
      <c r="H1945" s="7" t="b">
        <f>IF(Table2[[#This Row],[cost]]&gt;Table2[[#This Row],[revenue]],TRUE,FALSE)</f>
        <v>0</v>
      </c>
      <c r="I1945" t="str">
        <f>VLOOKUP(Table2[[#This Row],[product_id]],Table3[#All],3,FALSE)</f>
        <v>Tri-Mountain</v>
      </c>
      <c r="J1945" t="str">
        <f>VLOOKUP(Table2[[#This Row],[product_id]],Table3[#All],5,FALSE)</f>
        <v>Memphis TN</v>
      </c>
    </row>
    <row r="1946" spans="1:10" x14ac:dyDescent="0.2">
      <c r="A1946" t="s">
        <v>470</v>
      </c>
      <c r="B1946" s="1">
        <v>44703</v>
      </c>
      <c r="C1946" t="str">
        <f t="shared" si="60"/>
        <v>Sunday</v>
      </c>
      <c r="D1946" s="2">
        <v>0.52986111111111112</v>
      </c>
      <c r="E1946" t="str">
        <f t="shared" si="61"/>
        <v>morning to noon</v>
      </c>
      <c r="F1946" s="7">
        <v>85</v>
      </c>
      <c r="G1946" s="7">
        <f>VLOOKUP(Table2[[#This Row],[product_id]],Table3[#All],2,FALSE)</f>
        <v>49</v>
      </c>
      <c r="H1946" s="7" t="b">
        <f>IF(Table2[[#This Row],[cost]]&gt;Table2[[#This Row],[revenue]],TRUE,FALSE)</f>
        <v>0</v>
      </c>
      <c r="I1946" t="str">
        <f>VLOOKUP(Table2[[#This Row],[product_id]],Table3[#All],3,FALSE)</f>
        <v>Allegra K</v>
      </c>
      <c r="J1946" t="str">
        <f>VLOOKUP(Table2[[#This Row],[product_id]],Table3[#All],5,FALSE)</f>
        <v>Charleston SC</v>
      </c>
    </row>
    <row r="1947" spans="1:10" x14ac:dyDescent="0.2">
      <c r="A1947" t="s">
        <v>470</v>
      </c>
      <c r="B1947" s="1">
        <v>45095</v>
      </c>
      <c r="C1947" t="str">
        <f t="shared" si="60"/>
        <v>Sunday</v>
      </c>
      <c r="D1947" s="2">
        <v>0.37916666666666665</v>
      </c>
      <c r="E1947" t="str">
        <f t="shared" si="61"/>
        <v>midnight to dawn</v>
      </c>
      <c r="F1947" s="7">
        <v>85</v>
      </c>
      <c r="G1947" s="7">
        <f>VLOOKUP(Table2[[#This Row],[product_id]],Table3[#All],2,FALSE)</f>
        <v>49</v>
      </c>
      <c r="H1947" s="7" t="b">
        <f>IF(Table2[[#This Row],[cost]]&gt;Table2[[#This Row],[revenue]],TRUE,FALSE)</f>
        <v>0</v>
      </c>
      <c r="I1947" t="str">
        <f>VLOOKUP(Table2[[#This Row],[product_id]],Table3[#All],3,FALSE)</f>
        <v>Allegra K</v>
      </c>
      <c r="J1947" t="str">
        <f>VLOOKUP(Table2[[#This Row],[product_id]],Table3[#All],5,FALSE)</f>
        <v>Charleston SC</v>
      </c>
    </row>
    <row r="1948" spans="1:10" x14ac:dyDescent="0.2">
      <c r="A1948" t="s">
        <v>470</v>
      </c>
      <c r="B1948" s="1">
        <v>44777</v>
      </c>
      <c r="C1948" t="str">
        <f t="shared" si="60"/>
        <v>Thursday</v>
      </c>
      <c r="D1948" s="2">
        <v>0.13333333333333333</v>
      </c>
      <c r="E1948" t="str">
        <f t="shared" si="61"/>
        <v>midnight to dawn</v>
      </c>
      <c r="F1948" s="7">
        <v>85</v>
      </c>
      <c r="G1948" s="7">
        <f>VLOOKUP(Table2[[#This Row],[product_id]],Table3[#All],2,FALSE)</f>
        <v>49</v>
      </c>
      <c r="H1948" s="7" t="b">
        <f>IF(Table2[[#This Row],[cost]]&gt;Table2[[#This Row],[revenue]],TRUE,FALSE)</f>
        <v>0</v>
      </c>
      <c r="I1948" t="str">
        <f>VLOOKUP(Table2[[#This Row],[product_id]],Table3[#All],3,FALSE)</f>
        <v>Allegra K</v>
      </c>
      <c r="J1948" t="str">
        <f>VLOOKUP(Table2[[#This Row],[product_id]],Table3[#All],5,FALSE)</f>
        <v>Charleston SC</v>
      </c>
    </row>
    <row r="1949" spans="1:10" x14ac:dyDescent="0.2">
      <c r="A1949" t="s">
        <v>470</v>
      </c>
      <c r="B1949" s="1">
        <v>45111</v>
      </c>
      <c r="C1949" t="str">
        <f t="shared" si="60"/>
        <v>Tuesday</v>
      </c>
      <c r="D1949" s="2">
        <v>0.19583333333333333</v>
      </c>
      <c r="E1949" t="str">
        <f t="shared" si="61"/>
        <v>morning to noon</v>
      </c>
      <c r="F1949" s="7">
        <v>85</v>
      </c>
      <c r="G1949" s="7">
        <f>VLOOKUP(Table2[[#This Row],[product_id]],Table3[#All],2,FALSE)</f>
        <v>49</v>
      </c>
      <c r="H1949" s="7" t="b">
        <f>IF(Table2[[#This Row],[cost]]&gt;Table2[[#This Row],[revenue]],TRUE,FALSE)</f>
        <v>0</v>
      </c>
      <c r="I1949" t="str">
        <f>VLOOKUP(Table2[[#This Row],[product_id]],Table3[#All],3,FALSE)</f>
        <v>Allegra K</v>
      </c>
      <c r="J1949" t="str">
        <f>VLOOKUP(Table2[[#This Row],[product_id]],Table3[#All],5,FALSE)</f>
        <v>Charleston SC</v>
      </c>
    </row>
    <row r="1950" spans="1:10" x14ac:dyDescent="0.2">
      <c r="A1950" t="s">
        <v>470</v>
      </c>
      <c r="B1950" s="1">
        <v>44947</v>
      </c>
      <c r="C1950" t="str">
        <f t="shared" si="60"/>
        <v>Saturday</v>
      </c>
      <c r="D1950" s="2">
        <v>0.52777777777777779</v>
      </c>
      <c r="E1950" t="str">
        <f t="shared" si="61"/>
        <v>morning to noon</v>
      </c>
      <c r="F1950" s="7">
        <v>85</v>
      </c>
      <c r="G1950" s="7">
        <f>VLOOKUP(Table2[[#This Row],[product_id]],Table3[#All],2,FALSE)</f>
        <v>49</v>
      </c>
      <c r="H1950" s="7" t="b">
        <f>IF(Table2[[#This Row],[cost]]&gt;Table2[[#This Row],[revenue]],TRUE,FALSE)</f>
        <v>0</v>
      </c>
      <c r="I1950" t="str">
        <f>VLOOKUP(Table2[[#This Row],[product_id]],Table3[#All],3,FALSE)</f>
        <v>Allegra K</v>
      </c>
      <c r="J1950" t="str">
        <f>VLOOKUP(Table2[[#This Row],[product_id]],Table3[#All],5,FALSE)</f>
        <v>Charleston SC</v>
      </c>
    </row>
    <row r="1951" spans="1:10" x14ac:dyDescent="0.2">
      <c r="A1951" t="s">
        <v>471</v>
      </c>
      <c r="B1951" s="1">
        <v>44943</v>
      </c>
      <c r="C1951" t="str">
        <f t="shared" si="60"/>
        <v>Tuesday</v>
      </c>
      <c r="D1951" s="2">
        <v>0.48958333333333331</v>
      </c>
      <c r="E1951" t="str">
        <f t="shared" si="61"/>
        <v>afternoon to evening</v>
      </c>
      <c r="F1951" s="7">
        <v>59</v>
      </c>
      <c r="G1951" s="7">
        <f>VLOOKUP(Table2[[#This Row],[product_id]],Table3[#All],2,FALSE)</f>
        <v>31</v>
      </c>
      <c r="H1951" s="7" t="b">
        <f>IF(Table2[[#This Row],[cost]]&gt;Table2[[#This Row],[revenue]],TRUE,FALSE)</f>
        <v>0</v>
      </c>
      <c r="I1951" t="str">
        <f>VLOOKUP(Table2[[#This Row],[product_id]],Table3[#All],3,FALSE)</f>
        <v>Ralph Lauren</v>
      </c>
      <c r="J1951" t="str">
        <f>VLOOKUP(Table2[[#This Row],[product_id]],Table3[#All],5,FALSE)</f>
        <v>Savannah GA</v>
      </c>
    </row>
    <row r="1952" spans="1:10" x14ac:dyDescent="0.2">
      <c r="A1952" t="s">
        <v>471</v>
      </c>
      <c r="B1952" s="1">
        <v>43880</v>
      </c>
      <c r="C1952" t="str">
        <f t="shared" si="60"/>
        <v>Wednesday</v>
      </c>
      <c r="D1952" s="2">
        <v>0.61736111111111114</v>
      </c>
      <c r="E1952" t="str">
        <f t="shared" si="61"/>
        <v>morning to noon</v>
      </c>
      <c r="F1952" s="7">
        <v>59</v>
      </c>
      <c r="G1952" s="7">
        <f>VLOOKUP(Table2[[#This Row],[product_id]],Table3[#All],2,FALSE)</f>
        <v>31</v>
      </c>
      <c r="H1952" s="7" t="b">
        <f>IF(Table2[[#This Row],[cost]]&gt;Table2[[#This Row],[revenue]],TRUE,FALSE)</f>
        <v>0</v>
      </c>
      <c r="I1952" t="str">
        <f>VLOOKUP(Table2[[#This Row],[product_id]],Table3[#All],3,FALSE)</f>
        <v>Ralph Lauren</v>
      </c>
      <c r="J1952" t="str">
        <f>VLOOKUP(Table2[[#This Row],[product_id]],Table3[#All],5,FALSE)</f>
        <v>Savannah GA</v>
      </c>
    </row>
    <row r="1953" spans="1:10" x14ac:dyDescent="0.2">
      <c r="A1953" t="s">
        <v>472</v>
      </c>
      <c r="B1953" s="1">
        <v>43676</v>
      </c>
      <c r="C1953" t="str">
        <f t="shared" si="60"/>
        <v>Tuesday</v>
      </c>
      <c r="D1953" s="2">
        <v>0.53680555555555554</v>
      </c>
      <c r="E1953" t="str">
        <f t="shared" si="61"/>
        <v>morning to noon</v>
      </c>
      <c r="F1953" s="7">
        <v>12</v>
      </c>
      <c r="G1953" s="7">
        <f>VLOOKUP(Table2[[#This Row],[product_id]],Table3[#All],2,FALSE)</f>
        <v>68</v>
      </c>
      <c r="H1953" s="7" t="b">
        <f>IF(Table2[[#This Row],[cost]]&gt;Table2[[#This Row],[revenue]],TRUE,FALSE)</f>
        <v>1</v>
      </c>
      <c r="I1953" t="str">
        <f>VLOOKUP(Table2[[#This Row],[product_id]],Table3[#All],3,FALSE)</f>
        <v>Allegra K</v>
      </c>
      <c r="J1953" t="str">
        <f>VLOOKUP(Table2[[#This Row],[product_id]],Table3[#All],5,FALSE)</f>
        <v>Charleston SC</v>
      </c>
    </row>
    <row r="1954" spans="1:10" x14ac:dyDescent="0.2">
      <c r="A1954" t="s">
        <v>472</v>
      </c>
      <c r="B1954" s="1">
        <v>44701</v>
      </c>
      <c r="C1954" t="str">
        <f t="shared" si="60"/>
        <v>Friday</v>
      </c>
      <c r="D1954" s="2">
        <v>0.34027777777777773</v>
      </c>
      <c r="E1954" t="str">
        <f t="shared" si="61"/>
        <v>midnight to dawn</v>
      </c>
      <c r="F1954" s="7">
        <v>12</v>
      </c>
      <c r="G1954" s="7">
        <f>VLOOKUP(Table2[[#This Row],[product_id]],Table3[#All],2,FALSE)</f>
        <v>68</v>
      </c>
      <c r="H1954" s="7" t="b">
        <f>IF(Table2[[#This Row],[cost]]&gt;Table2[[#This Row],[revenue]],TRUE,FALSE)</f>
        <v>1</v>
      </c>
      <c r="I1954" t="str">
        <f>VLOOKUP(Table2[[#This Row],[product_id]],Table3[#All],3,FALSE)</f>
        <v>Allegra K</v>
      </c>
      <c r="J1954" t="str">
        <f>VLOOKUP(Table2[[#This Row],[product_id]],Table3[#All],5,FALSE)</f>
        <v>Charleston SC</v>
      </c>
    </row>
    <row r="1955" spans="1:10" x14ac:dyDescent="0.2">
      <c r="A1955" t="s">
        <v>472</v>
      </c>
      <c r="B1955" s="1">
        <v>44284</v>
      </c>
      <c r="C1955" t="str">
        <f t="shared" si="60"/>
        <v>Monday</v>
      </c>
      <c r="D1955" s="2">
        <v>0.18194444444444444</v>
      </c>
      <c r="E1955" t="str">
        <f t="shared" si="61"/>
        <v>midnight to dawn</v>
      </c>
      <c r="F1955" s="7">
        <v>12</v>
      </c>
      <c r="G1955" s="7">
        <f>VLOOKUP(Table2[[#This Row],[product_id]],Table3[#All],2,FALSE)</f>
        <v>68</v>
      </c>
      <c r="H1955" s="7" t="b">
        <f>IF(Table2[[#This Row],[cost]]&gt;Table2[[#This Row],[revenue]],TRUE,FALSE)</f>
        <v>1</v>
      </c>
      <c r="I1955" t="str">
        <f>VLOOKUP(Table2[[#This Row],[product_id]],Table3[#All],3,FALSE)</f>
        <v>Allegra K</v>
      </c>
      <c r="J1955" t="str">
        <f>VLOOKUP(Table2[[#This Row],[product_id]],Table3[#All],5,FALSE)</f>
        <v>Charleston SC</v>
      </c>
    </row>
    <row r="1956" spans="1:10" x14ac:dyDescent="0.2">
      <c r="A1956" t="s">
        <v>473</v>
      </c>
      <c r="B1956" s="1">
        <v>44989</v>
      </c>
      <c r="C1956" t="str">
        <f t="shared" si="60"/>
        <v>Saturday</v>
      </c>
      <c r="D1956" s="2">
        <v>9.4444444444444442E-2</v>
      </c>
      <c r="E1956" t="str">
        <f t="shared" si="61"/>
        <v>midnight to dawn</v>
      </c>
      <c r="F1956" s="7">
        <v>27</v>
      </c>
      <c r="G1956" s="7">
        <f>VLOOKUP(Table2[[#This Row],[product_id]],Table3[#All],2,FALSE)</f>
        <v>15</v>
      </c>
      <c r="H1956" s="7" t="b">
        <f>IF(Table2[[#This Row],[cost]]&gt;Table2[[#This Row],[revenue]],TRUE,FALSE)</f>
        <v>0</v>
      </c>
      <c r="I1956" t="str">
        <f>VLOOKUP(Table2[[#This Row],[product_id]],Table3[#All],3,FALSE)</f>
        <v>Robert Rodriguez</v>
      </c>
      <c r="J1956" t="str">
        <f>VLOOKUP(Table2[[#This Row],[product_id]],Table3[#All],5,FALSE)</f>
        <v>Houston TX</v>
      </c>
    </row>
    <row r="1957" spans="1:10" x14ac:dyDescent="0.2">
      <c r="A1957" t="s">
        <v>473</v>
      </c>
      <c r="B1957" s="1">
        <v>44130</v>
      </c>
      <c r="C1957" t="str">
        <f t="shared" si="60"/>
        <v>Monday</v>
      </c>
      <c r="D1957" s="2">
        <v>4.6527777777777779E-2</v>
      </c>
      <c r="E1957" t="str">
        <f t="shared" si="61"/>
        <v>morning to noon</v>
      </c>
      <c r="F1957" s="7">
        <v>27</v>
      </c>
      <c r="G1957" s="7">
        <f>VLOOKUP(Table2[[#This Row],[product_id]],Table3[#All],2,FALSE)</f>
        <v>15</v>
      </c>
      <c r="H1957" s="7" t="b">
        <f>IF(Table2[[#This Row],[cost]]&gt;Table2[[#This Row],[revenue]],TRUE,FALSE)</f>
        <v>0</v>
      </c>
      <c r="I1957" t="str">
        <f>VLOOKUP(Table2[[#This Row],[product_id]],Table3[#All],3,FALSE)</f>
        <v>Robert Rodriguez</v>
      </c>
      <c r="J1957" t="str">
        <f>VLOOKUP(Table2[[#This Row],[product_id]],Table3[#All],5,FALSE)</f>
        <v>Houston TX</v>
      </c>
    </row>
    <row r="1958" spans="1:10" x14ac:dyDescent="0.2">
      <c r="A1958" t="s">
        <v>473</v>
      </c>
      <c r="B1958" s="1">
        <v>44985</v>
      </c>
      <c r="C1958" t="str">
        <f t="shared" si="60"/>
        <v>Tuesday</v>
      </c>
      <c r="D1958" s="2">
        <v>0.3347222222222222</v>
      </c>
      <c r="E1958" t="str">
        <f t="shared" si="61"/>
        <v>morning to noon</v>
      </c>
      <c r="F1958" s="7">
        <v>27</v>
      </c>
      <c r="G1958" s="7">
        <f>VLOOKUP(Table2[[#This Row],[product_id]],Table3[#All],2,FALSE)</f>
        <v>15</v>
      </c>
      <c r="H1958" s="7" t="b">
        <f>IF(Table2[[#This Row],[cost]]&gt;Table2[[#This Row],[revenue]],TRUE,FALSE)</f>
        <v>0</v>
      </c>
      <c r="I1958" t="str">
        <f>VLOOKUP(Table2[[#This Row],[product_id]],Table3[#All],3,FALSE)</f>
        <v>Robert Rodriguez</v>
      </c>
      <c r="J1958" t="str">
        <f>VLOOKUP(Table2[[#This Row],[product_id]],Table3[#All],5,FALSE)</f>
        <v>Houston TX</v>
      </c>
    </row>
    <row r="1959" spans="1:10" x14ac:dyDescent="0.2">
      <c r="A1959" t="s">
        <v>473</v>
      </c>
      <c r="B1959" s="1">
        <v>45033</v>
      </c>
      <c r="C1959" t="str">
        <f t="shared" si="60"/>
        <v>Monday</v>
      </c>
      <c r="D1959" s="2">
        <v>0.48541666666666666</v>
      </c>
      <c r="E1959" t="str">
        <f t="shared" si="61"/>
        <v>morning to noon</v>
      </c>
      <c r="F1959" s="7">
        <v>27</v>
      </c>
      <c r="G1959" s="7">
        <f>VLOOKUP(Table2[[#This Row],[product_id]],Table3[#All],2,FALSE)</f>
        <v>15</v>
      </c>
      <c r="H1959" s="7" t="b">
        <f>IF(Table2[[#This Row],[cost]]&gt;Table2[[#This Row],[revenue]],TRUE,FALSE)</f>
        <v>0</v>
      </c>
      <c r="I1959" t="str">
        <f>VLOOKUP(Table2[[#This Row],[product_id]],Table3[#All],3,FALSE)</f>
        <v>Robert Rodriguez</v>
      </c>
      <c r="J1959" t="str">
        <f>VLOOKUP(Table2[[#This Row],[product_id]],Table3[#All],5,FALSE)</f>
        <v>Houston TX</v>
      </c>
    </row>
    <row r="1960" spans="1:10" x14ac:dyDescent="0.2">
      <c r="A1960" t="s">
        <v>474</v>
      </c>
      <c r="B1960" s="1">
        <v>45039</v>
      </c>
      <c r="C1960" t="str">
        <f t="shared" si="60"/>
        <v>Sunday</v>
      </c>
      <c r="D1960" s="2">
        <v>0.51250000000000007</v>
      </c>
      <c r="E1960" t="str">
        <f t="shared" si="61"/>
        <v>midnight to dawn</v>
      </c>
      <c r="F1960" s="7">
        <v>39</v>
      </c>
      <c r="G1960" s="7">
        <f>VLOOKUP(Table2[[#This Row],[product_id]],Table3[#All],2,FALSE)</f>
        <v>22</v>
      </c>
      <c r="H1960" s="7" t="b">
        <f>IF(Table2[[#This Row],[cost]]&gt;Table2[[#This Row],[revenue]],TRUE,FALSE)</f>
        <v>0</v>
      </c>
      <c r="I1960" t="str">
        <f>VLOOKUP(Table2[[#This Row],[product_id]],Table3[#All],3,FALSE)</f>
        <v>Devon &amp; Jones</v>
      </c>
      <c r="J1960" t="str">
        <f>VLOOKUP(Table2[[#This Row],[product_id]],Table3[#All],5,FALSE)</f>
        <v>Philadelphia PA</v>
      </c>
    </row>
    <row r="1961" spans="1:10" x14ac:dyDescent="0.2">
      <c r="A1961" t="s">
        <v>474</v>
      </c>
      <c r="B1961" s="1">
        <v>44818</v>
      </c>
      <c r="C1961" t="str">
        <f t="shared" si="60"/>
        <v>Wednesday</v>
      </c>
      <c r="D1961" s="2">
        <v>0.13958333333333334</v>
      </c>
      <c r="E1961" t="str">
        <f t="shared" si="61"/>
        <v>midnight to dawn</v>
      </c>
      <c r="F1961" s="7">
        <v>39</v>
      </c>
      <c r="G1961" s="7">
        <f>VLOOKUP(Table2[[#This Row],[product_id]],Table3[#All],2,FALSE)</f>
        <v>22</v>
      </c>
      <c r="H1961" s="7" t="b">
        <f>IF(Table2[[#This Row],[cost]]&gt;Table2[[#This Row],[revenue]],TRUE,FALSE)</f>
        <v>0</v>
      </c>
      <c r="I1961" t="str">
        <f>VLOOKUP(Table2[[#This Row],[product_id]],Table3[#All],3,FALSE)</f>
        <v>Devon &amp; Jones</v>
      </c>
      <c r="J1961" t="str">
        <f>VLOOKUP(Table2[[#This Row],[product_id]],Table3[#All],5,FALSE)</f>
        <v>Philadelphia PA</v>
      </c>
    </row>
    <row r="1962" spans="1:10" x14ac:dyDescent="0.2">
      <c r="A1962" t="s">
        <v>474</v>
      </c>
      <c r="B1962" s="1">
        <v>45038</v>
      </c>
      <c r="C1962" t="str">
        <f t="shared" si="60"/>
        <v>Saturday</v>
      </c>
      <c r="D1962" s="2">
        <v>7.7777777777777779E-2</v>
      </c>
      <c r="E1962" t="str">
        <f t="shared" si="61"/>
        <v>morning to noon</v>
      </c>
      <c r="F1962" s="7">
        <v>39</v>
      </c>
      <c r="G1962" s="7">
        <f>VLOOKUP(Table2[[#This Row],[product_id]],Table3[#All],2,FALSE)</f>
        <v>22</v>
      </c>
      <c r="H1962" s="7" t="b">
        <f>IF(Table2[[#This Row],[cost]]&gt;Table2[[#This Row],[revenue]],TRUE,FALSE)</f>
        <v>0</v>
      </c>
      <c r="I1962" t="str">
        <f>VLOOKUP(Table2[[#This Row],[product_id]],Table3[#All],3,FALSE)</f>
        <v>Devon &amp; Jones</v>
      </c>
      <c r="J1962" t="str">
        <f>VLOOKUP(Table2[[#This Row],[product_id]],Table3[#All],5,FALSE)</f>
        <v>Philadelphia PA</v>
      </c>
    </row>
    <row r="1963" spans="1:10" x14ac:dyDescent="0.2">
      <c r="A1963" t="s">
        <v>475</v>
      </c>
      <c r="B1963" s="1">
        <v>44143</v>
      </c>
      <c r="C1963" t="str">
        <f t="shared" si="60"/>
        <v>Sunday</v>
      </c>
      <c r="D1963" s="2">
        <v>0.37638888888888888</v>
      </c>
      <c r="E1963" t="str">
        <f t="shared" si="61"/>
        <v>morning to noon</v>
      </c>
      <c r="F1963" s="7">
        <v>29</v>
      </c>
      <c r="G1963" s="7">
        <f>VLOOKUP(Table2[[#This Row],[product_id]],Table3[#All],2,FALSE)</f>
        <v>16</v>
      </c>
      <c r="H1963" s="7" t="b">
        <f>IF(Table2[[#This Row],[cost]]&gt;Table2[[#This Row],[revenue]],TRUE,FALSE)</f>
        <v>0</v>
      </c>
      <c r="I1963" t="str">
        <f>VLOOKUP(Table2[[#This Row],[product_id]],Table3[#All],3,FALSE)</f>
        <v>Tommy Hilfiger</v>
      </c>
      <c r="J1963" t="str">
        <f>VLOOKUP(Table2[[#This Row],[product_id]],Table3[#All],5,FALSE)</f>
        <v>Memphis TN</v>
      </c>
    </row>
    <row r="1964" spans="1:10" x14ac:dyDescent="0.2">
      <c r="A1964" t="s">
        <v>475</v>
      </c>
      <c r="B1964" s="1">
        <v>44569</v>
      </c>
      <c r="C1964" t="str">
        <f t="shared" si="60"/>
        <v>Saturday</v>
      </c>
      <c r="D1964" s="2">
        <v>0.50208333333333333</v>
      </c>
      <c r="E1964" t="str">
        <f t="shared" si="61"/>
        <v>midnight to dawn</v>
      </c>
      <c r="F1964" s="7">
        <v>29</v>
      </c>
      <c r="G1964" s="7">
        <f>VLOOKUP(Table2[[#This Row],[product_id]],Table3[#All],2,FALSE)</f>
        <v>16</v>
      </c>
      <c r="H1964" s="7" t="b">
        <f>IF(Table2[[#This Row],[cost]]&gt;Table2[[#This Row],[revenue]],TRUE,FALSE)</f>
        <v>0</v>
      </c>
      <c r="I1964" t="str">
        <f>VLOOKUP(Table2[[#This Row],[product_id]],Table3[#All],3,FALSE)</f>
        <v>Tommy Hilfiger</v>
      </c>
      <c r="J1964" t="str">
        <f>VLOOKUP(Table2[[#This Row],[product_id]],Table3[#All],5,FALSE)</f>
        <v>Memphis TN</v>
      </c>
    </row>
    <row r="1965" spans="1:10" x14ac:dyDescent="0.2">
      <c r="A1965" t="s">
        <v>475</v>
      </c>
      <c r="B1965" s="1">
        <v>44104</v>
      </c>
      <c r="C1965" t="str">
        <f t="shared" si="60"/>
        <v>Wednesday</v>
      </c>
      <c r="D1965" s="2">
        <v>0.24444444444444446</v>
      </c>
      <c r="E1965" t="str">
        <f t="shared" si="61"/>
        <v>morning to noon</v>
      </c>
      <c r="F1965" s="7">
        <v>29</v>
      </c>
      <c r="G1965" s="7">
        <f>VLOOKUP(Table2[[#This Row],[product_id]],Table3[#All],2,FALSE)</f>
        <v>16</v>
      </c>
      <c r="H1965" s="7" t="b">
        <f>IF(Table2[[#This Row],[cost]]&gt;Table2[[#This Row],[revenue]],TRUE,FALSE)</f>
        <v>0</v>
      </c>
      <c r="I1965" t="str">
        <f>VLOOKUP(Table2[[#This Row],[product_id]],Table3[#All],3,FALSE)</f>
        <v>Tommy Hilfiger</v>
      </c>
      <c r="J1965" t="str">
        <f>VLOOKUP(Table2[[#This Row],[product_id]],Table3[#All],5,FALSE)</f>
        <v>Memphis TN</v>
      </c>
    </row>
    <row r="1966" spans="1:10" x14ac:dyDescent="0.2">
      <c r="A1966" t="s">
        <v>476</v>
      </c>
      <c r="B1966" s="1">
        <v>44301</v>
      </c>
      <c r="C1966" t="str">
        <f t="shared" si="60"/>
        <v>Thursday</v>
      </c>
      <c r="D1966" s="2">
        <v>0.36944444444444446</v>
      </c>
      <c r="E1966" t="str">
        <f t="shared" si="61"/>
        <v>morning to noon</v>
      </c>
      <c r="F1966" s="7">
        <v>45</v>
      </c>
      <c r="G1966" s="7">
        <f>VLOOKUP(Table2[[#This Row],[product_id]],Table3[#All],2,FALSE)</f>
        <v>27</v>
      </c>
      <c r="H1966" s="7" t="b">
        <f>IF(Table2[[#This Row],[cost]]&gt;Table2[[#This Row],[revenue]],TRUE,FALSE)</f>
        <v>0</v>
      </c>
      <c r="I1966" t="str">
        <f>VLOOKUP(Table2[[#This Row],[product_id]],Table3[#All],3,FALSE)</f>
        <v>Port Authority</v>
      </c>
      <c r="J1966" t="str">
        <f>VLOOKUP(Table2[[#This Row],[product_id]],Table3[#All],5,FALSE)</f>
        <v>Port Authority of New York/New Jersey NY/NJ</v>
      </c>
    </row>
    <row r="1967" spans="1:10" x14ac:dyDescent="0.2">
      <c r="A1967" t="s">
        <v>476</v>
      </c>
      <c r="B1967" s="1">
        <v>45062</v>
      </c>
      <c r="C1967" t="str">
        <f t="shared" si="60"/>
        <v>Tuesday</v>
      </c>
      <c r="D1967" s="2">
        <v>0.31805555555555554</v>
      </c>
      <c r="E1967" t="str">
        <f t="shared" si="61"/>
        <v>afternoon to evening</v>
      </c>
      <c r="F1967" s="7">
        <v>45</v>
      </c>
      <c r="G1967" s="7">
        <f>VLOOKUP(Table2[[#This Row],[product_id]],Table3[#All],2,FALSE)</f>
        <v>27</v>
      </c>
      <c r="H1967" s="7" t="b">
        <f>IF(Table2[[#This Row],[cost]]&gt;Table2[[#This Row],[revenue]],TRUE,FALSE)</f>
        <v>0</v>
      </c>
      <c r="I1967" t="str">
        <f>VLOOKUP(Table2[[#This Row],[product_id]],Table3[#All],3,FALSE)</f>
        <v>Port Authority</v>
      </c>
      <c r="J1967" t="str">
        <f>VLOOKUP(Table2[[#This Row],[product_id]],Table3[#All],5,FALSE)</f>
        <v>Port Authority of New York/New Jersey NY/NJ</v>
      </c>
    </row>
    <row r="1968" spans="1:10" x14ac:dyDescent="0.2">
      <c r="A1968" t="s">
        <v>477</v>
      </c>
      <c r="B1968" s="1">
        <v>43794</v>
      </c>
      <c r="C1968" t="str">
        <f t="shared" si="60"/>
        <v>Monday</v>
      </c>
      <c r="D1968" s="2">
        <v>0.71458333333333324</v>
      </c>
      <c r="E1968" t="str">
        <f t="shared" si="61"/>
        <v>night to midnight</v>
      </c>
      <c r="F1968" s="7">
        <v>11</v>
      </c>
      <c r="G1968" s="7">
        <f>VLOOKUP(Table2[[#This Row],[product_id]],Table3[#All],2,FALSE)</f>
        <v>65</v>
      </c>
      <c r="H1968" s="7" t="b">
        <f>IF(Table2[[#This Row],[cost]]&gt;Table2[[#This Row],[revenue]],TRUE,FALSE)</f>
        <v>1</v>
      </c>
      <c r="I1968" t="str">
        <f>VLOOKUP(Table2[[#This Row],[product_id]],Table3[#All],3,FALSE)</f>
        <v>Allegra K</v>
      </c>
      <c r="J1968" t="str">
        <f>VLOOKUP(Table2[[#This Row],[product_id]],Table3[#All],5,FALSE)</f>
        <v>Charleston SC</v>
      </c>
    </row>
    <row r="1969" spans="1:10" x14ac:dyDescent="0.2">
      <c r="A1969" t="s">
        <v>477</v>
      </c>
      <c r="B1969" s="1">
        <v>44819</v>
      </c>
      <c r="C1969" t="str">
        <f t="shared" si="60"/>
        <v>Thursday</v>
      </c>
      <c r="D1969" s="2">
        <v>0.94791666666666663</v>
      </c>
      <c r="E1969" t="str">
        <f t="shared" si="61"/>
        <v>midnight to dawn</v>
      </c>
      <c r="F1969" s="7">
        <v>11</v>
      </c>
      <c r="G1969" s="7">
        <f>VLOOKUP(Table2[[#This Row],[product_id]],Table3[#All],2,FALSE)</f>
        <v>65</v>
      </c>
      <c r="H1969" s="7" t="b">
        <f>IF(Table2[[#This Row],[cost]]&gt;Table2[[#This Row],[revenue]],TRUE,FALSE)</f>
        <v>1</v>
      </c>
      <c r="I1969" t="str">
        <f>VLOOKUP(Table2[[#This Row],[product_id]],Table3[#All],3,FALSE)</f>
        <v>Allegra K</v>
      </c>
      <c r="J1969" t="str">
        <f>VLOOKUP(Table2[[#This Row],[product_id]],Table3[#All],5,FALSE)</f>
        <v>Charleston SC</v>
      </c>
    </row>
    <row r="1970" spans="1:10" x14ac:dyDescent="0.2">
      <c r="A1970" t="s">
        <v>477</v>
      </c>
      <c r="B1970" s="1">
        <v>44614</v>
      </c>
      <c r="C1970" t="str">
        <f t="shared" si="60"/>
        <v>Tuesday</v>
      </c>
      <c r="D1970" s="2">
        <v>0.10972222222222222</v>
      </c>
      <c r="E1970" t="str">
        <f t="shared" si="61"/>
        <v>morning to noon</v>
      </c>
      <c r="F1970" s="7">
        <v>11</v>
      </c>
      <c r="G1970" s="7">
        <f>VLOOKUP(Table2[[#This Row],[product_id]],Table3[#All],2,FALSE)</f>
        <v>65</v>
      </c>
      <c r="H1970" s="7" t="b">
        <f>IF(Table2[[#This Row],[cost]]&gt;Table2[[#This Row],[revenue]],TRUE,FALSE)</f>
        <v>1</v>
      </c>
      <c r="I1970" t="str">
        <f>VLOOKUP(Table2[[#This Row],[product_id]],Table3[#All],3,FALSE)</f>
        <v>Allegra K</v>
      </c>
      <c r="J1970" t="str">
        <f>VLOOKUP(Table2[[#This Row],[product_id]],Table3[#All],5,FALSE)</f>
        <v>Charleston SC</v>
      </c>
    </row>
    <row r="1971" spans="1:10" x14ac:dyDescent="0.2">
      <c r="A1971" t="s">
        <v>477</v>
      </c>
      <c r="B1971" s="1">
        <v>45081</v>
      </c>
      <c r="C1971" t="str">
        <f t="shared" si="60"/>
        <v>Sunday</v>
      </c>
      <c r="D1971" s="2">
        <v>0.34236111111111112</v>
      </c>
      <c r="E1971" t="str">
        <f t="shared" si="61"/>
        <v>morning to noon</v>
      </c>
      <c r="F1971" s="7">
        <v>11</v>
      </c>
      <c r="G1971" s="7">
        <f>VLOOKUP(Table2[[#This Row],[product_id]],Table3[#All],2,FALSE)</f>
        <v>65</v>
      </c>
      <c r="H1971" s="7" t="b">
        <f>IF(Table2[[#This Row],[cost]]&gt;Table2[[#This Row],[revenue]],TRUE,FALSE)</f>
        <v>1</v>
      </c>
      <c r="I1971" t="str">
        <f>VLOOKUP(Table2[[#This Row],[product_id]],Table3[#All],3,FALSE)</f>
        <v>Allegra K</v>
      </c>
      <c r="J1971" t="str">
        <f>VLOOKUP(Table2[[#This Row],[product_id]],Table3[#All],5,FALSE)</f>
        <v>Charleston SC</v>
      </c>
    </row>
    <row r="1972" spans="1:10" x14ac:dyDescent="0.2">
      <c r="A1972" t="s">
        <v>477</v>
      </c>
      <c r="B1972" s="1">
        <v>44999</v>
      </c>
      <c r="C1972" t="str">
        <f t="shared" si="60"/>
        <v>Tuesday</v>
      </c>
      <c r="D1972" s="2">
        <v>0.50624999999999998</v>
      </c>
      <c r="E1972" t="str">
        <f t="shared" si="61"/>
        <v>afternoon to evening</v>
      </c>
      <c r="F1972" s="7">
        <v>11</v>
      </c>
      <c r="G1972" s="7">
        <f>VLOOKUP(Table2[[#This Row],[product_id]],Table3[#All],2,FALSE)</f>
        <v>65</v>
      </c>
      <c r="H1972" s="7" t="b">
        <f>IF(Table2[[#This Row],[cost]]&gt;Table2[[#This Row],[revenue]],TRUE,FALSE)</f>
        <v>1</v>
      </c>
      <c r="I1972" t="str">
        <f>VLOOKUP(Table2[[#This Row],[product_id]],Table3[#All],3,FALSE)</f>
        <v>Allegra K</v>
      </c>
      <c r="J1972" t="str">
        <f>VLOOKUP(Table2[[#This Row],[product_id]],Table3[#All],5,FALSE)</f>
        <v>Charleston SC</v>
      </c>
    </row>
    <row r="1973" spans="1:10" x14ac:dyDescent="0.2">
      <c r="A1973" t="s">
        <v>477</v>
      </c>
      <c r="B1973" s="1">
        <v>45052</v>
      </c>
      <c r="C1973" t="str">
        <f t="shared" si="60"/>
        <v>Saturday</v>
      </c>
      <c r="D1973" s="2">
        <v>0.58611111111111114</v>
      </c>
      <c r="E1973" t="str">
        <f t="shared" si="61"/>
        <v>morning to noon</v>
      </c>
      <c r="F1973" s="7">
        <v>11</v>
      </c>
      <c r="G1973" s="7">
        <f>VLOOKUP(Table2[[#This Row],[product_id]],Table3[#All],2,FALSE)</f>
        <v>65</v>
      </c>
      <c r="H1973" s="7" t="b">
        <f>IF(Table2[[#This Row],[cost]]&gt;Table2[[#This Row],[revenue]],TRUE,FALSE)</f>
        <v>1</v>
      </c>
      <c r="I1973" t="str">
        <f>VLOOKUP(Table2[[#This Row],[product_id]],Table3[#All],3,FALSE)</f>
        <v>Allegra K</v>
      </c>
      <c r="J1973" t="str">
        <f>VLOOKUP(Table2[[#This Row],[product_id]],Table3[#All],5,FALSE)</f>
        <v>Charleston SC</v>
      </c>
    </row>
    <row r="1974" spans="1:10" x14ac:dyDescent="0.2">
      <c r="A1974" t="s">
        <v>478</v>
      </c>
      <c r="B1974" s="1">
        <v>44948</v>
      </c>
      <c r="C1974" t="str">
        <f t="shared" si="60"/>
        <v>Sunday</v>
      </c>
      <c r="D1974" s="2">
        <v>0.31319444444444444</v>
      </c>
      <c r="E1974" t="str">
        <f t="shared" si="61"/>
        <v>afternoon to evening</v>
      </c>
      <c r="F1974" s="7">
        <v>26</v>
      </c>
      <c r="G1974" s="7">
        <f>VLOOKUP(Table2[[#This Row],[product_id]],Table3[#All],2,FALSE)</f>
        <v>15</v>
      </c>
      <c r="H1974" s="7" t="b">
        <f>IF(Table2[[#This Row],[cost]]&gt;Table2[[#This Row],[revenue]],TRUE,FALSE)</f>
        <v>0</v>
      </c>
      <c r="I1974" t="str">
        <f>VLOOKUP(Table2[[#This Row],[product_id]],Table3[#All],3,FALSE)</f>
        <v>American Apparel</v>
      </c>
      <c r="J1974" t="str">
        <f>VLOOKUP(Table2[[#This Row],[product_id]],Table3[#All],5,FALSE)</f>
        <v>Mobile AL</v>
      </c>
    </row>
    <row r="1975" spans="1:10" x14ac:dyDescent="0.2">
      <c r="A1975" t="s">
        <v>478</v>
      </c>
      <c r="B1975" s="1">
        <v>44940</v>
      </c>
      <c r="C1975" t="str">
        <f t="shared" si="60"/>
        <v>Saturday</v>
      </c>
      <c r="D1975" s="2">
        <v>0.73749999999999993</v>
      </c>
      <c r="E1975" t="str">
        <f t="shared" si="61"/>
        <v>midnight to dawn</v>
      </c>
      <c r="F1975" s="7">
        <v>26</v>
      </c>
      <c r="G1975" s="7">
        <f>VLOOKUP(Table2[[#This Row],[product_id]],Table3[#All],2,FALSE)</f>
        <v>15</v>
      </c>
      <c r="H1975" s="7" t="b">
        <f>IF(Table2[[#This Row],[cost]]&gt;Table2[[#This Row],[revenue]],TRUE,FALSE)</f>
        <v>0</v>
      </c>
      <c r="I1975" t="str">
        <f>VLOOKUP(Table2[[#This Row],[product_id]],Table3[#All],3,FALSE)</f>
        <v>American Apparel</v>
      </c>
      <c r="J1975" t="str">
        <f>VLOOKUP(Table2[[#This Row],[product_id]],Table3[#All],5,FALSE)</f>
        <v>Mobile AL</v>
      </c>
    </row>
    <row r="1976" spans="1:10" x14ac:dyDescent="0.2">
      <c r="A1976" t="s">
        <v>478</v>
      </c>
      <c r="B1976" s="1">
        <v>44912</v>
      </c>
      <c r="C1976" t="str">
        <f t="shared" si="60"/>
        <v>Saturday</v>
      </c>
      <c r="D1976" s="2">
        <v>7.013888888888889E-2</v>
      </c>
      <c r="E1976" t="str">
        <f t="shared" si="61"/>
        <v>morning to noon</v>
      </c>
      <c r="F1976" s="7">
        <v>26</v>
      </c>
      <c r="G1976" s="7">
        <f>VLOOKUP(Table2[[#This Row],[product_id]],Table3[#All],2,FALSE)</f>
        <v>15</v>
      </c>
      <c r="H1976" s="7" t="b">
        <f>IF(Table2[[#This Row],[cost]]&gt;Table2[[#This Row],[revenue]],TRUE,FALSE)</f>
        <v>0</v>
      </c>
      <c r="I1976" t="str">
        <f>VLOOKUP(Table2[[#This Row],[product_id]],Table3[#All],3,FALSE)</f>
        <v>American Apparel</v>
      </c>
      <c r="J1976" t="str">
        <f>VLOOKUP(Table2[[#This Row],[product_id]],Table3[#All],5,FALSE)</f>
        <v>Mobile AL</v>
      </c>
    </row>
    <row r="1977" spans="1:10" x14ac:dyDescent="0.2">
      <c r="A1977" t="s">
        <v>478</v>
      </c>
      <c r="B1977" s="1">
        <v>44423</v>
      </c>
      <c r="C1977" t="str">
        <f t="shared" si="60"/>
        <v>Sunday</v>
      </c>
      <c r="D1977" s="2">
        <v>0.26111111111111113</v>
      </c>
      <c r="E1977" t="str">
        <f t="shared" si="61"/>
        <v>afternoon to evening</v>
      </c>
      <c r="F1977" s="7">
        <v>26</v>
      </c>
      <c r="G1977" s="7">
        <f>VLOOKUP(Table2[[#This Row],[product_id]],Table3[#All],2,FALSE)</f>
        <v>15</v>
      </c>
      <c r="H1977" s="7" t="b">
        <f>IF(Table2[[#This Row],[cost]]&gt;Table2[[#This Row],[revenue]],TRUE,FALSE)</f>
        <v>0</v>
      </c>
      <c r="I1977" t="str">
        <f>VLOOKUP(Table2[[#This Row],[product_id]],Table3[#All],3,FALSE)</f>
        <v>American Apparel</v>
      </c>
      <c r="J1977" t="str">
        <f>VLOOKUP(Table2[[#This Row],[product_id]],Table3[#All],5,FALSE)</f>
        <v>Mobile AL</v>
      </c>
    </row>
    <row r="1978" spans="1:10" x14ac:dyDescent="0.2">
      <c r="A1978" t="s">
        <v>479</v>
      </c>
      <c r="B1978" s="1">
        <v>45103</v>
      </c>
      <c r="C1978" t="str">
        <f t="shared" si="60"/>
        <v>Monday</v>
      </c>
      <c r="D1978" s="2">
        <v>0.57916666666666672</v>
      </c>
      <c r="E1978" t="str">
        <f t="shared" si="61"/>
        <v>midnight to dawn</v>
      </c>
      <c r="F1978" s="7">
        <v>25</v>
      </c>
      <c r="G1978" s="7">
        <f>VLOOKUP(Table2[[#This Row],[product_id]],Table3[#All],2,FALSE)</f>
        <v>12</v>
      </c>
      <c r="H1978" s="7" t="b">
        <f>IF(Table2[[#This Row],[cost]]&gt;Table2[[#This Row],[revenue]],TRUE,FALSE)</f>
        <v>0</v>
      </c>
      <c r="I1978" t="str">
        <f>VLOOKUP(Table2[[#This Row],[product_id]],Table3[#All],3,FALSE)</f>
        <v>American Apparel</v>
      </c>
      <c r="J1978" t="str">
        <f>VLOOKUP(Table2[[#This Row],[product_id]],Table3[#All],5,FALSE)</f>
        <v>Mobile AL</v>
      </c>
    </row>
    <row r="1979" spans="1:10" x14ac:dyDescent="0.2">
      <c r="A1979" t="s">
        <v>479</v>
      </c>
      <c r="B1979" s="1">
        <v>45047</v>
      </c>
      <c r="C1979" t="str">
        <f t="shared" si="60"/>
        <v>Monday</v>
      </c>
      <c r="D1979" s="2">
        <v>0.13819444444444443</v>
      </c>
      <c r="E1979" t="str">
        <f t="shared" si="61"/>
        <v>morning to noon</v>
      </c>
      <c r="F1979" s="7">
        <v>25</v>
      </c>
      <c r="G1979" s="7">
        <f>VLOOKUP(Table2[[#This Row],[product_id]],Table3[#All],2,FALSE)</f>
        <v>12</v>
      </c>
      <c r="H1979" s="7" t="b">
        <f>IF(Table2[[#This Row],[cost]]&gt;Table2[[#This Row],[revenue]],TRUE,FALSE)</f>
        <v>0</v>
      </c>
      <c r="I1979" t="str">
        <f>VLOOKUP(Table2[[#This Row],[product_id]],Table3[#All],3,FALSE)</f>
        <v>American Apparel</v>
      </c>
      <c r="J1979" t="str">
        <f>VLOOKUP(Table2[[#This Row],[product_id]],Table3[#All],5,FALSE)</f>
        <v>Mobile AL</v>
      </c>
    </row>
    <row r="1980" spans="1:10" x14ac:dyDescent="0.2">
      <c r="A1980" t="s">
        <v>479</v>
      </c>
      <c r="B1980" s="1">
        <v>44207</v>
      </c>
      <c r="C1980" t="str">
        <f t="shared" si="60"/>
        <v>Monday</v>
      </c>
      <c r="D1980" s="2">
        <v>0.33124999999999999</v>
      </c>
      <c r="E1980" t="str">
        <f t="shared" si="61"/>
        <v>morning to noon</v>
      </c>
      <c r="F1980" s="7">
        <v>25</v>
      </c>
      <c r="G1980" s="7">
        <f>VLOOKUP(Table2[[#This Row],[product_id]],Table3[#All],2,FALSE)</f>
        <v>12</v>
      </c>
      <c r="H1980" s="7" t="b">
        <f>IF(Table2[[#This Row],[cost]]&gt;Table2[[#This Row],[revenue]],TRUE,FALSE)</f>
        <v>0</v>
      </c>
      <c r="I1980" t="str">
        <f>VLOOKUP(Table2[[#This Row],[product_id]],Table3[#All],3,FALSE)</f>
        <v>American Apparel</v>
      </c>
      <c r="J1980" t="str">
        <f>VLOOKUP(Table2[[#This Row],[product_id]],Table3[#All],5,FALSE)</f>
        <v>Mobile AL</v>
      </c>
    </row>
    <row r="1981" spans="1:10" x14ac:dyDescent="0.2">
      <c r="A1981" t="s">
        <v>479</v>
      </c>
      <c r="B1981" s="1">
        <v>43996</v>
      </c>
      <c r="C1981" t="str">
        <f t="shared" si="60"/>
        <v>Sunday</v>
      </c>
      <c r="D1981" s="2">
        <v>0.48333333333333334</v>
      </c>
      <c r="E1981" t="str">
        <f t="shared" si="61"/>
        <v>morning to noon</v>
      </c>
      <c r="F1981" s="7">
        <v>25</v>
      </c>
      <c r="G1981" s="7">
        <f>VLOOKUP(Table2[[#This Row],[product_id]],Table3[#All],2,FALSE)</f>
        <v>12</v>
      </c>
      <c r="H1981" s="7" t="b">
        <f>IF(Table2[[#This Row],[cost]]&gt;Table2[[#This Row],[revenue]],TRUE,FALSE)</f>
        <v>0</v>
      </c>
      <c r="I1981" t="str">
        <f>VLOOKUP(Table2[[#This Row],[product_id]],Table3[#All],3,FALSE)</f>
        <v>American Apparel</v>
      </c>
      <c r="J1981" t="str">
        <f>VLOOKUP(Table2[[#This Row],[product_id]],Table3[#All],5,FALSE)</f>
        <v>Mobile AL</v>
      </c>
    </row>
    <row r="1982" spans="1:10" x14ac:dyDescent="0.2">
      <c r="A1982" t="s">
        <v>479</v>
      </c>
      <c r="B1982" s="1">
        <v>44990</v>
      </c>
      <c r="C1982" t="str">
        <f t="shared" si="60"/>
        <v>Sunday</v>
      </c>
      <c r="D1982" s="2">
        <v>0.40902777777777777</v>
      </c>
      <c r="E1982" t="str">
        <f t="shared" si="61"/>
        <v>afternoon to evening</v>
      </c>
      <c r="F1982" s="7">
        <v>25</v>
      </c>
      <c r="G1982" s="7">
        <f>VLOOKUP(Table2[[#This Row],[product_id]],Table3[#All],2,FALSE)</f>
        <v>12</v>
      </c>
      <c r="H1982" s="7" t="b">
        <f>IF(Table2[[#This Row],[cost]]&gt;Table2[[#This Row],[revenue]],TRUE,FALSE)</f>
        <v>0</v>
      </c>
      <c r="I1982" t="str">
        <f>VLOOKUP(Table2[[#This Row],[product_id]],Table3[#All],3,FALSE)</f>
        <v>American Apparel</v>
      </c>
      <c r="J1982" t="str">
        <f>VLOOKUP(Table2[[#This Row],[product_id]],Table3[#All],5,FALSE)</f>
        <v>Mobile AL</v>
      </c>
    </row>
    <row r="1983" spans="1:10" x14ac:dyDescent="0.2">
      <c r="A1983" t="s">
        <v>479</v>
      </c>
      <c r="B1983" s="1">
        <v>44562</v>
      </c>
      <c r="C1983" t="str">
        <f t="shared" si="60"/>
        <v>Saturday</v>
      </c>
      <c r="D1983" s="2">
        <v>0.69374999999999998</v>
      </c>
      <c r="E1983" t="str">
        <f t="shared" si="61"/>
        <v>night to midnight</v>
      </c>
      <c r="F1983" s="7">
        <v>25</v>
      </c>
      <c r="G1983" s="7">
        <f>VLOOKUP(Table2[[#This Row],[product_id]],Table3[#All],2,FALSE)</f>
        <v>12</v>
      </c>
      <c r="H1983" s="7" t="b">
        <f>IF(Table2[[#This Row],[cost]]&gt;Table2[[#This Row],[revenue]],TRUE,FALSE)</f>
        <v>0</v>
      </c>
      <c r="I1983" t="str">
        <f>VLOOKUP(Table2[[#This Row],[product_id]],Table3[#All],3,FALSE)</f>
        <v>American Apparel</v>
      </c>
      <c r="J1983" t="str">
        <f>VLOOKUP(Table2[[#This Row],[product_id]],Table3[#All],5,FALSE)</f>
        <v>Mobile AL</v>
      </c>
    </row>
    <row r="1984" spans="1:10" x14ac:dyDescent="0.2">
      <c r="A1984" t="s">
        <v>479</v>
      </c>
      <c r="B1984" s="1">
        <v>44860</v>
      </c>
      <c r="C1984" t="str">
        <f t="shared" si="60"/>
        <v>Wednesday</v>
      </c>
      <c r="D1984" s="2">
        <v>0.92638888888888893</v>
      </c>
      <c r="E1984" t="str">
        <f t="shared" si="61"/>
        <v>afternoon to evening</v>
      </c>
      <c r="F1984" s="7">
        <v>25</v>
      </c>
      <c r="G1984" s="7">
        <f>VLOOKUP(Table2[[#This Row],[product_id]],Table3[#All],2,FALSE)</f>
        <v>12</v>
      </c>
      <c r="H1984" s="7" t="b">
        <f>IF(Table2[[#This Row],[cost]]&gt;Table2[[#This Row],[revenue]],TRUE,FALSE)</f>
        <v>0</v>
      </c>
      <c r="I1984" t="str">
        <f>VLOOKUP(Table2[[#This Row],[product_id]],Table3[#All],3,FALSE)</f>
        <v>American Apparel</v>
      </c>
      <c r="J1984" t="str">
        <f>VLOOKUP(Table2[[#This Row],[product_id]],Table3[#All],5,FALSE)</f>
        <v>Mobile AL</v>
      </c>
    </row>
    <row r="1985" spans="1:10" x14ac:dyDescent="0.2">
      <c r="A1985" t="s">
        <v>479</v>
      </c>
      <c r="B1985" s="1">
        <v>44517</v>
      </c>
      <c r="C1985" t="str">
        <f t="shared" si="60"/>
        <v>Wednesday</v>
      </c>
      <c r="D1985" s="2">
        <v>0.59236111111111112</v>
      </c>
      <c r="E1985" t="str">
        <f t="shared" si="61"/>
        <v>morning to noon</v>
      </c>
      <c r="F1985" s="7">
        <v>25</v>
      </c>
      <c r="G1985" s="7">
        <f>VLOOKUP(Table2[[#This Row],[product_id]],Table3[#All],2,FALSE)</f>
        <v>12</v>
      </c>
      <c r="H1985" s="7" t="b">
        <f>IF(Table2[[#This Row],[cost]]&gt;Table2[[#This Row],[revenue]],TRUE,FALSE)</f>
        <v>0</v>
      </c>
      <c r="I1985" t="str">
        <f>VLOOKUP(Table2[[#This Row],[product_id]],Table3[#All],3,FALSE)</f>
        <v>American Apparel</v>
      </c>
      <c r="J1985" t="str">
        <f>VLOOKUP(Table2[[#This Row],[product_id]],Table3[#All],5,FALSE)</f>
        <v>Mobile AL</v>
      </c>
    </row>
    <row r="1986" spans="1:10" x14ac:dyDescent="0.2">
      <c r="A1986" t="s">
        <v>479</v>
      </c>
      <c r="B1986" s="1">
        <v>44086</v>
      </c>
      <c r="C1986" t="str">
        <f t="shared" si="60"/>
        <v>Saturday</v>
      </c>
      <c r="D1986" s="2">
        <v>0.34097222222222223</v>
      </c>
      <c r="E1986" t="str">
        <f t="shared" si="61"/>
        <v>midnight to dawn</v>
      </c>
      <c r="F1986" s="7">
        <v>25</v>
      </c>
      <c r="G1986" s="7">
        <f>VLOOKUP(Table2[[#This Row],[product_id]],Table3[#All],2,FALSE)</f>
        <v>12</v>
      </c>
      <c r="H1986" s="7" t="b">
        <f>IF(Table2[[#This Row],[cost]]&gt;Table2[[#This Row],[revenue]],TRUE,FALSE)</f>
        <v>0</v>
      </c>
      <c r="I1986" t="str">
        <f>VLOOKUP(Table2[[#This Row],[product_id]],Table3[#All],3,FALSE)</f>
        <v>American Apparel</v>
      </c>
      <c r="J1986" t="str">
        <f>VLOOKUP(Table2[[#This Row],[product_id]],Table3[#All],5,FALSE)</f>
        <v>Mobile AL</v>
      </c>
    </row>
    <row r="1987" spans="1:10" x14ac:dyDescent="0.2">
      <c r="A1987" t="s">
        <v>480</v>
      </c>
      <c r="B1987" s="1">
        <v>44074</v>
      </c>
      <c r="C1987" t="str">
        <f t="shared" ref="C1987:C2050" si="62">_xlfn.IFS(WEEKDAY(B1987,2)=1,"Monday",WEEKDAY(B1987,2)=2,"Tuesday",WEEKDAY(B1987,2)=3,"Wednesday",WEEKDAY(B1987,2)=4,"Thursday",WEEKDAY(B1987,2)=5,"Friday",WEEKDAY(B1987,2)=6,"Saturday",WEEKDAY(B1987,2)=7,"Sunday")</f>
        <v>Monday</v>
      </c>
      <c r="D1987" s="2">
        <v>0.22569444444444445</v>
      </c>
      <c r="E1987" t="str">
        <f t="shared" ref="E1987:E2050" si="63">_xlfn.IFS(AND(D1988&gt;=VALUE("00:00"),D1988&lt;VALUE("6:00")),"midnight to dawn",AND(D1988&gt;=VALUE("6:00"),D1988&lt;VALUE("13:00")),"morning to noon",AND(D1988&gt;=VALUE("13:00"),D1988&lt;VALUE("20:00")),"afternoon to evening",AND(D1988&gt;=VALUE("20:00"),D1988&lt;VALUE("24:00")),"night to midnight")</f>
        <v>midnight to dawn</v>
      </c>
      <c r="F1987" s="7">
        <v>31</v>
      </c>
      <c r="G1987" s="7">
        <f>VLOOKUP(Table2[[#This Row],[product_id]],Table3[#All],2,FALSE)</f>
        <v>16</v>
      </c>
      <c r="H1987" s="7" t="b">
        <f>IF(Table2[[#This Row],[cost]]&gt;Table2[[#This Row],[revenue]],TRUE,FALSE)</f>
        <v>0</v>
      </c>
      <c r="I1987" t="str">
        <f>VLOOKUP(Table2[[#This Row],[product_id]],Table3[#All],3,FALSE)</f>
        <v>Harriton</v>
      </c>
      <c r="J1987" t="str">
        <f>VLOOKUP(Table2[[#This Row],[product_id]],Table3[#All],5,FALSE)</f>
        <v>Memphis TN</v>
      </c>
    </row>
    <row r="1988" spans="1:10" x14ac:dyDescent="0.2">
      <c r="A1988" t="s">
        <v>480</v>
      </c>
      <c r="B1988" s="1">
        <v>45099</v>
      </c>
      <c r="C1988" t="str">
        <f t="shared" si="62"/>
        <v>Thursday</v>
      </c>
      <c r="D1988" s="2">
        <v>0.14305555555555557</v>
      </c>
      <c r="E1988" t="str">
        <f t="shared" si="63"/>
        <v>morning to noon</v>
      </c>
      <c r="F1988" s="7">
        <v>31</v>
      </c>
      <c r="G1988" s="7">
        <f>VLOOKUP(Table2[[#This Row],[product_id]],Table3[#All],2,FALSE)</f>
        <v>16</v>
      </c>
      <c r="H1988" s="7" t="b">
        <f>IF(Table2[[#This Row],[cost]]&gt;Table2[[#This Row],[revenue]],TRUE,FALSE)</f>
        <v>0</v>
      </c>
      <c r="I1988" t="str">
        <f>VLOOKUP(Table2[[#This Row],[product_id]],Table3[#All],3,FALSE)</f>
        <v>Harriton</v>
      </c>
      <c r="J1988" t="str">
        <f>VLOOKUP(Table2[[#This Row],[product_id]],Table3[#All],5,FALSE)</f>
        <v>Memphis TN</v>
      </c>
    </row>
    <row r="1989" spans="1:10" x14ac:dyDescent="0.2">
      <c r="A1989" t="s">
        <v>480</v>
      </c>
      <c r="B1989" s="1">
        <v>45020</v>
      </c>
      <c r="C1989" t="str">
        <f t="shared" si="62"/>
        <v>Tuesday</v>
      </c>
      <c r="D1989" s="2">
        <v>0.28958333333333336</v>
      </c>
      <c r="E1989" t="str">
        <f t="shared" si="63"/>
        <v>morning to noon</v>
      </c>
      <c r="F1989" s="7">
        <v>31</v>
      </c>
      <c r="G1989" s="7">
        <f>VLOOKUP(Table2[[#This Row],[product_id]],Table3[#All],2,FALSE)</f>
        <v>16</v>
      </c>
      <c r="H1989" s="7" t="b">
        <f>IF(Table2[[#This Row],[cost]]&gt;Table2[[#This Row],[revenue]],TRUE,FALSE)</f>
        <v>0</v>
      </c>
      <c r="I1989" t="str">
        <f>VLOOKUP(Table2[[#This Row],[product_id]],Table3[#All],3,FALSE)</f>
        <v>Harriton</v>
      </c>
      <c r="J1989" t="str">
        <f>VLOOKUP(Table2[[#This Row],[product_id]],Table3[#All],5,FALSE)</f>
        <v>Memphis TN</v>
      </c>
    </row>
    <row r="1990" spans="1:10" x14ac:dyDescent="0.2">
      <c r="A1990" t="s">
        <v>480</v>
      </c>
      <c r="B1990" s="1">
        <v>45043</v>
      </c>
      <c r="C1990" t="str">
        <f t="shared" si="62"/>
        <v>Thursday</v>
      </c>
      <c r="D1990" s="2">
        <v>0.47430555555555554</v>
      </c>
      <c r="E1990" t="str">
        <f t="shared" si="63"/>
        <v>morning to noon</v>
      </c>
      <c r="F1990" s="7">
        <v>31</v>
      </c>
      <c r="G1990" s="7">
        <f>VLOOKUP(Table2[[#This Row],[product_id]],Table3[#All],2,FALSE)</f>
        <v>16</v>
      </c>
      <c r="H1990" s="7" t="b">
        <f>IF(Table2[[#This Row],[cost]]&gt;Table2[[#This Row],[revenue]],TRUE,FALSE)</f>
        <v>0</v>
      </c>
      <c r="I1990" t="str">
        <f>VLOOKUP(Table2[[#This Row],[product_id]],Table3[#All],3,FALSE)</f>
        <v>Harriton</v>
      </c>
      <c r="J1990" t="str">
        <f>VLOOKUP(Table2[[#This Row],[product_id]],Table3[#All],5,FALSE)</f>
        <v>Memphis TN</v>
      </c>
    </row>
    <row r="1991" spans="1:10" x14ac:dyDescent="0.2">
      <c r="A1991" t="s">
        <v>481</v>
      </c>
      <c r="B1991" s="1">
        <v>44963</v>
      </c>
      <c r="C1991" t="str">
        <f t="shared" si="62"/>
        <v>Monday</v>
      </c>
      <c r="D1991" s="2">
        <v>0.46319444444444446</v>
      </c>
      <c r="E1991" t="str">
        <f t="shared" si="63"/>
        <v>afternoon to evening</v>
      </c>
      <c r="F1991" s="7">
        <v>20</v>
      </c>
      <c r="G1991" s="7">
        <f>VLOOKUP(Table2[[#This Row],[product_id]],Table3[#All],2,FALSE)</f>
        <v>11</v>
      </c>
      <c r="H1991" s="7" t="b">
        <f>IF(Table2[[#This Row],[cost]]&gt;Table2[[#This Row],[revenue]],TRUE,FALSE)</f>
        <v>0</v>
      </c>
      <c r="I1991" t="str">
        <f>VLOOKUP(Table2[[#This Row],[product_id]],Table3[#All],3,FALSE)</f>
        <v>Next Level</v>
      </c>
      <c r="J1991" t="str">
        <f>VLOOKUP(Table2[[#This Row],[product_id]],Table3[#All],5,FALSE)</f>
        <v>Port Authority of New York/New Jersey NY/NJ</v>
      </c>
    </row>
    <row r="1992" spans="1:10" x14ac:dyDescent="0.2">
      <c r="A1992" t="s">
        <v>481</v>
      </c>
      <c r="B1992" s="1">
        <v>45088</v>
      </c>
      <c r="C1992" t="str">
        <f t="shared" si="62"/>
        <v>Sunday</v>
      </c>
      <c r="D1992" s="2">
        <v>0.72222222222222221</v>
      </c>
      <c r="E1992" t="str">
        <f t="shared" si="63"/>
        <v>midnight to dawn</v>
      </c>
      <c r="F1992" s="7">
        <v>20</v>
      </c>
      <c r="G1992" s="7">
        <f>VLOOKUP(Table2[[#This Row],[product_id]],Table3[#All],2,FALSE)</f>
        <v>11</v>
      </c>
      <c r="H1992" s="7" t="b">
        <f>IF(Table2[[#This Row],[cost]]&gt;Table2[[#This Row],[revenue]],TRUE,FALSE)</f>
        <v>0</v>
      </c>
      <c r="I1992" t="str">
        <f>VLOOKUP(Table2[[#This Row],[product_id]],Table3[#All],3,FALSE)</f>
        <v>Next Level</v>
      </c>
      <c r="J1992" t="str">
        <f>VLOOKUP(Table2[[#This Row],[product_id]],Table3[#All],5,FALSE)</f>
        <v>Port Authority of New York/New Jersey NY/NJ</v>
      </c>
    </row>
    <row r="1993" spans="1:10" x14ac:dyDescent="0.2">
      <c r="A1993" t="s">
        <v>481</v>
      </c>
      <c r="B1993" s="1">
        <v>44039</v>
      </c>
      <c r="C1993" t="str">
        <f t="shared" si="62"/>
        <v>Monday</v>
      </c>
      <c r="D1993" s="2">
        <v>8.4722222222222213E-2</v>
      </c>
      <c r="E1993" t="str">
        <f t="shared" si="63"/>
        <v>morning to noon</v>
      </c>
      <c r="F1993" s="7">
        <v>20</v>
      </c>
      <c r="G1993" s="7">
        <f>VLOOKUP(Table2[[#This Row],[product_id]],Table3[#All],2,FALSE)</f>
        <v>11</v>
      </c>
      <c r="H1993" s="7" t="b">
        <f>IF(Table2[[#This Row],[cost]]&gt;Table2[[#This Row],[revenue]],TRUE,FALSE)</f>
        <v>0</v>
      </c>
      <c r="I1993" t="str">
        <f>VLOOKUP(Table2[[#This Row],[product_id]],Table3[#All],3,FALSE)</f>
        <v>Next Level</v>
      </c>
      <c r="J1993" t="str">
        <f>VLOOKUP(Table2[[#This Row],[product_id]],Table3[#All],5,FALSE)</f>
        <v>Port Authority of New York/New Jersey NY/NJ</v>
      </c>
    </row>
    <row r="1994" spans="1:10" x14ac:dyDescent="0.2">
      <c r="A1994" t="s">
        <v>481</v>
      </c>
      <c r="B1994" s="1">
        <v>45081</v>
      </c>
      <c r="C1994" t="str">
        <f t="shared" si="62"/>
        <v>Sunday</v>
      </c>
      <c r="D1994" s="2">
        <v>0.27152777777777776</v>
      </c>
      <c r="E1994" t="str">
        <f t="shared" si="63"/>
        <v>afternoon to evening</v>
      </c>
      <c r="F1994" s="7">
        <v>20</v>
      </c>
      <c r="G1994" s="7">
        <f>VLOOKUP(Table2[[#This Row],[product_id]],Table3[#All],2,FALSE)</f>
        <v>11</v>
      </c>
      <c r="H1994" s="7" t="b">
        <f>IF(Table2[[#This Row],[cost]]&gt;Table2[[#This Row],[revenue]],TRUE,FALSE)</f>
        <v>0</v>
      </c>
      <c r="I1994" t="str">
        <f>VLOOKUP(Table2[[#This Row],[product_id]],Table3[#All],3,FALSE)</f>
        <v>Next Level</v>
      </c>
      <c r="J1994" t="str">
        <f>VLOOKUP(Table2[[#This Row],[product_id]],Table3[#All],5,FALSE)</f>
        <v>Port Authority of New York/New Jersey NY/NJ</v>
      </c>
    </row>
    <row r="1995" spans="1:10" x14ac:dyDescent="0.2">
      <c r="A1995" t="s">
        <v>482</v>
      </c>
      <c r="B1995" s="1">
        <v>44977</v>
      </c>
      <c r="C1995" t="str">
        <f t="shared" si="62"/>
        <v>Monday</v>
      </c>
      <c r="D1995" s="2">
        <v>0.5493055555555556</v>
      </c>
      <c r="E1995" t="str">
        <f t="shared" si="63"/>
        <v>afternoon to evening</v>
      </c>
      <c r="F1995" s="7">
        <v>48</v>
      </c>
      <c r="G1995" s="7">
        <f>VLOOKUP(Table2[[#This Row],[product_id]],Table3[#All],2,FALSE)</f>
        <v>25</v>
      </c>
      <c r="H1995" s="7" t="b">
        <f>IF(Table2[[#This Row],[cost]]&gt;Table2[[#This Row],[revenue]],TRUE,FALSE)</f>
        <v>0</v>
      </c>
      <c r="I1995" t="str">
        <f>VLOOKUP(Table2[[#This Row],[product_id]],Table3[#All],3,FALSE)</f>
        <v>Three Dots</v>
      </c>
      <c r="J1995" t="str">
        <f>VLOOKUP(Table2[[#This Row],[product_id]],Table3[#All],5,FALSE)</f>
        <v>Los Angeles CA</v>
      </c>
    </row>
    <row r="1996" spans="1:10" x14ac:dyDescent="0.2">
      <c r="A1996" t="s">
        <v>482</v>
      </c>
      <c r="B1996" s="1">
        <v>43728</v>
      </c>
      <c r="C1996" t="str">
        <f t="shared" si="62"/>
        <v>Friday</v>
      </c>
      <c r="D1996" s="2">
        <v>0.76736111111111116</v>
      </c>
      <c r="E1996" t="str">
        <f t="shared" si="63"/>
        <v>morning to noon</v>
      </c>
      <c r="F1996" s="7">
        <v>48</v>
      </c>
      <c r="G1996" s="7">
        <f>VLOOKUP(Table2[[#This Row],[product_id]],Table3[#All],2,FALSE)</f>
        <v>25</v>
      </c>
      <c r="H1996" s="7" t="b">
        <f>IF(Table2[[#This Row],[cost]]&gt;Table2[[#This Row],[revenue]],TRUE,FALSE)</f>
        <v>0</v>
      </c>
      <c r="I1996" t="str">
        <f>VLOOKUP(Table2[[#This Row],[product_id]],Table3[#All],3,FALSE)</f>
        <v>Three Dots</v>
      </c>
      <c r="J1996" t="str">
        <f>VLOOKUP(Table2[[#This Row],[product_id]],Table3[#All],5,FALSE)</f>
        <v>Los Angeles CA</v>
      </c>
    </row>
    <row r="1997" spans="1:10" x14ac:dyDescent="0.2">
      <c r="A1997" t="s">
        <v>482</v>
      </c>
      <c r="B1997" s="1">
        <v>45101</v>
      </c>
      <c r="C1997" t="str">
        <f t="shared" si="62"/>
        <v>Saturday</v>
      </c>
      <c r="D1997" s="2">
        <v>0.2986111111111111</v>
      </c>
      <c r="E1997" t="str">
        <f t="shared" si="63"/>
        <v>morning to noon</v>
      </c>
      <c r="F1997" s="7">
        <v>48</v>
      </c>
      <c r="G1997" s="7">
        <f>VLOOKUP(Table2[[#This Row],[product_id]],Table3[#All],2,FALSE)</f>
        <v>25</v>
      </c>
      <c r="H1997" s="7" t="b">
        <f>IF(Table2[[#This Row],[cost]]&gt;Table2[[#This Row],[revenue]],TRUE,FALSE)</f>
        <v>0</v>
      </c>
      <c r="I1997" t="str">
        <f>VLOOKUP(Table2[[#This Row],[product_id]],Table3[#All],3,FALSE)</f>
        <v>Three Dots</v>
      </c>
      <c r="J1997" t="str">
        <f>VLOOKUP(Table2[[#This Row],[product_id]],Table3[#All],5,FALSE)</f>
        <v>Los Angeles CA</v>
      </c>
    </row>
    <row r="1998" spans="1:10" x14ac:dyDescent="0.2">
      <c r="A1998" t="s">
        <v>482</v>
      </c>
      <c r="B1998" s="1">
        <v>44299</v>
      </c>
      <c r="C1998" t="str">
        <f t="shared" si="62"/>
        <v>Tuesday</v>
      </c>
      <c r="D1998" s="2">
        <v>0.45416666666666666</v>
      </c>
      <c r="E1998" t="str">
        <f t="shared" si="63"/>
        <v>morning to noon</v>
      </c>
      <c r="F1998" s="7">
        <v>48</v>
      </c>
      <c r="G1998" s="7">
        <f>VLOOKUP(Table2[[#This Row],[product_id]],Table3[#All],2,FALSE)</f>
        <v>25</v>
      </c>
      <c r="H1998" s="7" t="b">
        <f>IF(Table2[[#This Row],[cost]]&gt;Table2[[#This Row],[revenue]],TRUE,FALSE)</f>
        <v>0</v>
      </c>
      <c r="I1998" t="str">
        <f>VLOOKUP(Table2[[#This Row],[product_id]],Table3[#All],3,FALSE)</f>
        <v>Three Dots</v>
      </c>
      <c r="J1998" t="str">
        <f>VLOOKUP(Table2[[#This Row],[product_id]],Table3[#All],5,FALSE)</f>
        <v>Los Angeles CA</v>
      </c>
    </row>
    <row r="1999" spans="1:10" x14ac:dyDescent="0.2">
      <c r="A1999" t="s">
        <v>482</v>
      </c>
      <c r="B1999" s="1">
        <v>44482</v>
      </c>
      <c r="C1999" t="str">
        <f t="shared" si="62"/>
        <v>Wednesday</v>
      </c>
      <c r="D1999" s="2">
        <v>0.44305555555555554</v>
      </c>
      <c r="E1999" t="str">
        <f t="shared" si="63"/>
        <v>midnight to dawn</v>
      </c>
      <c r="F1999" s="7">
        <v>48</v>
      </c>
      <c r="G1999" s="7">
        <f>VLOOKUP(Table2[[#This Row],[product_id]],Table3[#All],2,FALSE)</f>
        <v>25</v>
      </c>
      <c r="H1999" s="7" t="b">
        <f>IF(Table2[[#This Row],[cost]]&gt;Table2[[#This Row],[revenue]],TRUE,FALSE)</f>
        <v>0</v>
      </c>
      <c r="I1999" t="str">
        <f>VLOOKUP(Table2[[#This Row],[product_id]],Table3[#All],3,FALSE)</f>
        <v>Three Dots</v>
      </c>
      <c r="J1999" t="str">
        <f>VLOOKUP(Table2[[#This Row],[product_id]],Table3[#All],5,FALSE)</f>
        <v>Los Angeles CA</v>
      </c>
    </row>
    <row r="2000" spans="1:10" x14ac:dyDescent="0.2">
      <c r="A2000" t="s">
        <v>482</v>
      </c>
      <c r="B2000" s="1">
        <v>44588</v>
      </c>
      <c r="C2000" t="str">
        <f t="shared" si="62"/>
        <v>Thursday</v>
      </c>
      <c r="D2000" s="2">
        <v>5.9722222222222225E-2</v>
      </c>
      <c r="E2000" t="str">
        <f t="shared" si="63"/>
        <v>afternoon to evening</v>
      </c>
      <c r="F2000" s="7">
        <v>48</v>
      </c>
      <c r="G2000" s="7">
        <f>VLOOKUP(Table2[[#This Row],[product_id]],Table3[#All],2,FALSE)</f>
        <v>25</v>
      </c>
      <c r="H2000" s="7" t="b">
        <f>IF(Table2[[#This Row],[cost]]&gt;Table2[[#This Row],[revenue]],TRUE,FALSE)</f>
        <v>0</v>
      </c>
      <c r="I2000" t="str">
        <f>VLOOKUP(Table2[[#This Row],[product_id]],Table3[#All],3,FALSE)</f>
        <v>Three Dots</v>
      </c>
      <c r="J2000" t="str">
        <f>VLOOKUP(Table2[[#This Row],[product_id]],Table3[#All],5,FALSE)</f>
        <v>Los Angeles CA</v>
      </c>
    </row>
    <row r="2001" spans="1:10" x14ac:dyDescent="0.2">
      <c r="A2001" t="s">
        <v>483</v>
      </c>
      <c r="B2001" s="1">
        <v>44978</v>
      </c>
      <c r="C2001" t="str">
        <f t="shared" si="62"/>
        <v>Tuesday</v>
      </c>
      <c r="D2001" s="2">
        <v>0.56458333333333333</v>
      </c>
      <c r="E2001" t="str">
        <f t="shared" si="63"/>
        <v>midnight to dawn</v>
      </c>
      <c r="F2001" s="7">
        <v>59</v>
      </c>
      <c r="G2001" s="7">
        <f>VLOOKUP(Table2[[#This Row],[product_id]],Table3[#All],2,FALSE)</f>
        <v>34</v>
      </c>
      <c r="H2001" s="7" t="b">
        <f>IF(Table2[[#This Row],[cost]]&gt;Table2[[#This Row],[revenue]],TRUE,FALSE)</f>
        <v>0</v>
      </c>
      <c r="I2001" t="str">
        <f>VLOOKUP(Table2[[#This Row],[product_id]],Table3[#All],3,FALSE)</f>
        <v>Lucky Brand</v>
      </c>
      <c r="J2001" t="str">
        <f>VLOOKUP(Table2[[#This Row],[product_id]],Table3[#All],5,FALSE)</f>
        <v>New Orleans LA</v>
      </c>
    </row>
    <row r="2002" spans="1:10" x14ac:dyDescent="0.2">
      <c r="A2002" t="s">
        <v>483</v>
      </c>
      <c r="B2002" s="1">
        <v>44296</v>
      </c>
      <c r="C2002" t="str">
        <f t="shared" si="62"/>
        <v>Saturday</v>
      </c>
      <c r="D2002" s="2">
        <v>0.11527777777777777</v>
      </c>
      <c r="E2002" t="str">
        <f t="shared" si="63"/>
        <v>afternoon to evening</v>
      </c>
      <c r="F2002" s="7">
        <v>59</v>
      </c>
      <c r="G2002" s="7">
        <f>VLOOKUP(Table2[[#This Row],[product_id]],Table3[#All],2,FALSE)</f>
        <v>34</v>
      </c>
      <c r="H2002" s="7" t="b">
        <f>IF(Table2[[#This Row],[cost]]&gt;Table2[[#This Row],[revenue]],TRUE,FALSE)</f>
        <v>0</v>
      </c>
      <c r="I2002" t="str">
        <f>VLOOKUP(Table2[[#This Row],[product_id]],Table3[#All],3,FALSE)</f>
        <v>Lucky Brand</v>
      </c>
      <c r="J2002" t="str">
        <f>VLOOKUP(Table2[[#This Row],[product_id]],Table3[#All],5,FALSE)</f>
        <v>New Orleans LA</v>
      </c>
    </row>
    <row r="2003" spans="1:10" x14ac:dyDescent="0.2">
      <c r="A2003" t="s">
        <v>483</v>
      </c>
      <c r="B2003" s="1">
        <v>45028</v>
      </c>
      <c r="C2003" t="str">
        <f t="shared" si="62"/>
        <v>Wednesday</v>
      </c>
      <c r="D2003" s="2">
        <v>0.61249999999999993</v>
      </c>
      <c r="E2003" t="str">
        <f t="shared" si="63"/>
        <v>morning to noon</v>
      </c>
      <c r="F2003" s="7">
        <v>59</v>
      </c>
      <c r="G2003" s="7">
        <f>VLOOKUP(Table2[[#This Row],[product_id]],Table3[#All],2,FALSE)</f>
        <v>34</v>
      </c>
      <c r="H2003" s="7" t="b">
        <f>IF(Table2[[#This Row],[cost]]&gt;Table2[[#This Row],[revenue]],TRUE,FALSE)</f>
        <v>0</v>
      </c>
      <c r="I2003" t="str">
        <f>VLOOKUP(Table2[[#This Row],[product_id]],Table3[#All],3,FALSE)</f>
        <v>Lucky Brand</v>
      </c>
      <c r="J2003" t="str">
        <f>VLOOKUP(Table2[[#This Row],[product_id]],Table3[#All],5,FALSE)</f>
        <v>New Orleans LA</v>
      </c>
    </row>
    <row r="2004" spans="1:10" x14ac:dyDescent="0.2">
      <c r="A2004" t="s">
        <v>483</v>
      </c>
      <c r="B2004" s="1">
        <v>44795</v>
      </c>
      <c r="C2004" t="str">
        <f t="shared" si="62"/>
        <v>Monday</v>
      </c>
      <c r="D2004" s="2">
        <v>0.32847222222222222</v>
      </c>
      <c r="E2004" t="str">
        <f t="shared" si="63"/>
        <v>morning to noon</v>
      </c>
      <c r="F2004" s="7">
        <v>59</v>
      </c>
      <c r="G2004" s="7">
        <f>VLOOKUP(Table2[[#This Row],[product_id]],Table3[#All],2,FALSE)</f>
        <v>34</v>
      </c>
      <c r="H2004" s="7" t="b">
        <f>IF(Table2[[#This Row],[cost]]&gt;Table2[[#This Row],[revenue]],TRUE,FALSE)</f>
        <v>0</v>
      </c>
      <c r="I2004" t="str">
        <f>VLOOKUP(Table2[[#This Row],[product_id]],Table3[#All],3,FALSE)</f>
        <v>Lucky Brand</v>
      </c>
      <c r="J2004" t="str">
        <f>VLOOKUP(Table2[[#This Row],[product_id]],Table3[#All],5,FALSE)</f>
        <v>New Orleans LA</v>
      </c>
    </row>
    <row r="2005" spans="1:10" x14ac:dyDescent="0.2">
      <c r="A2005" t="s">
        <v>483</v>
      </c>
      <c r="B2005" s="1">
        <v>44183</v>
      </c>
      <c r="C2005" t="str">
        <f t="shared" si="62"/>
        <v>Friday</v>
      </c>
      <c r="D2005" s="2">
        <v>0.29583333333333334</v>
      </c>
      <c r="E2005" t="str">
        <f t="shared" si="63"/>
        <v>night to midnight</v>
      </c>
      <c r="F2005" s="7">
        <v>59</v>
      </c>
      <c r="G2005" s="7">
        <f>VLOOKUP(Table2[[#This Row],[product_id]],Table3[#All],2,FALSE)</f>
        <v>34</v>
      </c>
      <c r="H2005" s="7" t="b">
        <f>IF(Table2[[#This Row],[cost]]&gt;Table2[[#This Row],[revenue]],TRUE,FALSE)</f>
        <v>0</v>
      </c>
      <c r="I2005" t="str">
        <f>VLOOKUP(Table2[[#This Row],[product_id]],Table3[#All],3,FALSE)</f>
        <v>Lucky Brand</v>
      </c>
      <c r="J2005" t="str">
        <f>VLOOKUP(Table2[[#This Row],[product_id]],Table3[#All],5,FALSE)</f>
        <v>New Orleans LA</v>
      </c>
    </row>
    <row r="2006" spans="1:10" x14ac:dyDescent="0.2">
      <c r="A2006" t="s">
        <v>483</v>
      </c>
      <c r="B2006" s="1">
        <v>45049</v>
      </c>
      <c r="C2006" t="str">
        <f t="shared" si="62"/>
        <v>Wednesday</v>
      </c>
      <c r="D2006" s="2">
        <v>0.92708333333333337</v>
      </c>
      <c r="E2006" t="str">
        <f t="shared" si="63"/>
        <v>midnight to dawn</v>
      </c>
      <c r="F2006" s="7">
        <v>59</v>
      </c>
      <c r="G2006" s="7">
        <f>VLOOKUP(Table2[[#This Row],[product_id]],Table3[#All],2,FALSE)</f>
        <v>34</v>
      </c>
      <c r="H2006" s="7" t="b">
        <f>IF(Table2[[#This Row],[cost]]&gt;Table2[[#This Row],[revenue]],TRUE,FALSE)</f>
        <v>0</v>
      </c>
      <c r="I2006" t="str">
        <f>VLOOKUP(Table2[[#This Row],[product_id]],Table3[#All],3,FALSE)</f>
        <v>Lucky Brand</v>
      </c>
      <c r="J2006" t="str">
        <f>VLOOKUP(Table2[[#This Row],[product_id]],Table3[#All],5,FALSE)</f>
        <v>New Orleans LA</v>
      </c>
    </row>
    <row r="2007" spans="1:10" x14ac:dyDescent="0.2">
      <c r="A2007" t="s">
        <v>483</v>
      </c>
      <c r="B2007" s="1">
        <v>44638</v>
      </c>
      <c r="C2007" t="str">
        <f t="shared" si="62"/>
        <v>Friday</v>
      </c>
      <c r="D2007" s="2">
        <v>0.23472222222222219</v>
      </c>
      <c r="E2007" t="str">
        <f t="shared" si="63"/>
        <v>morning to noon</v>
      </c>
      <c r="F2007" s="7">
        <v>59</v>
      </c>
      <c r="G2007" s="7">
        <f>VLOOKUP(Table2[[#This Row],[product_id]],Table3[#All],2,FALSE)</f>
        <v>34</v>
      </c>
      <c r="H2007" s="7" t="b">
        <f>IF(Table2[[#This Row],[cost]]&gt;Table2[[#This Row],[revenue]],TRUE,FALSE)</f>
        <v>0</v>
      </c>
      <c r="I2007" t="str">
        <f>VLOOKUP(Table2[[#This Row],[product_id]],Table3[#All],3,FALSE)</f>
        <v>Lucky Brand</v>
      </c>
      <c r="J2007" t="str">
        <f>VLOOKUP(Table2[[#This Row],[product_id]],Table3[#All],5,FALSE)</f>
        <v>New Orleans LA</v>
      </c>
    </row>
    <row r="2008" spans="1:10" x14ac:dyDescent="0.2">
      <c r="A2008" t="s">
        <v>483</v>
      </c>
      <c r="B2008" s="1">
        <v>44744</v>
      </c>
      <c r="C2008" t="str">
        <f t="shared" si="62"/>
        <v>Saturday</v>
      </c>
      <c r="D2008" s="2">
        <v>0.35486111111111113</v>
      </c>
      <c r="E2008" t="str">
        <f t="shared" si="63"/>
        <v>night to midnight</v>
      </c>
      <c r="F2008" s="7">
        <v>59</v>
      </c>
      <c r="G2008" s="7">
        <f>VLOOKUP(Table2[[#This Row],[product_id]],Table3[#All],2,FALSE)</f>
        <v>34</v>
      </c>
      <c r="H2008" s="7" t="b">
        <f>IF(Table2[[#This Row],[cost]]&gt;Table2[[#This Row],[revenue]],TRUE,FALSE)</f>
        <v>0</v>
      </c>
      <c r="I2008" t="str">
        <f>VLOOKUP(Table2[[#This Row],[product_id]],Table3[#All],3,FALSE)</f>
        <v>Lucky Brand</v>
      </c>
      <c r="J2008" t="str">
        <f>VLOOKUP(Table2[[#This Row],[product_id]],Table3[#All],5,FALSE)</f>
        <v>New Orleans LA</v>
      </c>
    </row>
    <row r="2009" spans="1:10" x14ac:dyDescent="0.2">
      <c r="A2009" t="s">
        <v>484</v>
      </c>
      <c r="B2009" s="1">
        <v>44851</v>
      </c>
      <c r="C2009" t="str">
        <f t="shared" si="62"/>
        <v>Monday</v>
      </c>
      <c r="D2009" s="2">
        <v>0.97222222222222221</v>
      </c>
      <c r="E2009" t="str">
        <f t="shared" si="63"/>
        <v>midnight to dawn</v>
      </c>
      <c r="F2009" s="7">
        <v>28</v>
      </c>
      <c r="G2009" s="7">
        <f>VLOOKUP(Table2[[#This Row],[product_id]],Table3[#All],2,FALSE)</f>
        <v>15</v>
      </c>
      <c r="H2009" s="7" t="b">
        <f>IF(Table2[[#This Row],[cost]]&gt;Table2[[#This Row],[revenue]],TRUE,FALSE)</f>
        <v>0</v>
      </c>
      <c r="I2009" t="str">
        <f>VLOOKUP(Table2[[#This Row],[product_id]],Table3[#All],3,FALSE)</f>
        <v>Patty</v>
      </c>
      <c r="J2009" t="str">
        <f>VLOOKUP(Table2[[#This Row],[product_id]],Table3[#All],5,FALSE)</f>
        <v>Memphis TN</v>
      </c>
    </row>
    <row r="2010" spans="1:10" x14ac:dyDescent="0.2">
      <c r="A2010" t="s">
        <v>484</v>
      </c>
      <c r="B2010" s="1">
        <v>44556</v>
      </c>
      <c r="C2010" t="str">
        <f t="shared" si="62"/>
        <v>Sunday</v>
      </c>
      <c r="D2010" s="2">
        <v>0.18958333333333333</v>
      </c>
      <c r="E2010" t="str">
        <f t="shared" si="63"/>
        <v>afternoon to evening</v>
      </c>
      <c r="F2010" s="7">
        <v>28</v>
      </c>
      <c r="G2010" s="7">
        <f>VLOOKUP(Table2[[#This Row],[product_id]],Table3[#All],2,FALSE)</f>
        <v>15</v>
      </c>
      <c r="H2010" s="7" t="b">
        <f>IF(Table2[[#This Row],[cost]]&gt;Table2[[#This Row],[revenue]],TRUE,FALSE)</f>
        <v>0</v>
      </c>
      <c r="I2010" t="str">
        <f>VLOOKUP(Table2[[#This Row],[product_id]],Table3[#All],3,FALSE)</f>
        <v>Patty</v>
      </c>
      <c r="J2010" t="str">
        <f>VLOOKUP(Table2[[#This Row],[product_id]],Table3[#All],5,FALSE)</f>
        <v>Memphis TN</v>
      </c>
    </row>
    <row r="2011" spans="1:10" x14ac:dyDescent="0.2">
      <c r="A2011" t="s">
        <v>484</v>
      </c>
      <c r="B2011" s="1">
        <v>44264</v>
      </c>
      <c r="C2011" t="str">
        <f t="shared" si="62"/>
        <v>Tuesday</v>
      </c>
      <c r="D2011" s="2">
        <v>0.61458333333333337</v>
      </c>
      <c r="E2011" t="str">
        <f t="shared" si="63"/>
        <v>morning to noon</v>
      </c>
      <c r="F2011" s="7">
        <v>28</v>
      </c>
      <c r="G2011" s="7">
        <f>VLOOKUP(Table2[[#This Row],[product_id]],Table3[#All],2,FALSE)</f>
        <v>15</v>
      </c>
      <c r="H2011" s="7" t="b">
        <f>IF(Table2[[#This Row],[cost]]&gt;Table2[[#This Row],[revenue]],TRUE,FALSE)</f>
        <v>0</v>
      </c>
      <c r="I2011" t="str">
        <f>VLOOKUP(Table2[[#This Row],[product_id]],Table3[#All],3,FALSE)</f>
        <v>Patty</v>
      </c>
      <c r="J2011" t="str">
        <f>VLOOKUP(Table2[[#This Row],[product_id]],Table3[#All],5,FALSE)</f>
        <v>Memphis TN</v>
      </c>
    </row>
    <row r="2012" spans="1:10" x14ac:dyDescent="0.2">
      <c r="A2012" t="s">
        <v>484</v>
      </c>
      <c r="B2012" s="1">
        <v>44354</v>
      </c>
      <c r="C2012" t="str">
        <f t="shared" si="62"/>
        <v>Monday</v>
      </c>
      <c r="D2012" s="2">
        <v>0.33888888888888885</v>
      </c>
      <c r="E2012" t="str">
        <f t="shared" si="63"/>
        <v>night to midnight</v>
      </c>
      <c r="F2012" s="7">
        <v>28</v>
      </c>
      <c r="G2012" s="7">
        <f>VLOOKUP(Table2[[#This Row],[product_id]],Table3[#All],2,FALSE)</f>
        <v>15</v>
      </c>
      <c r="H2012" s="7" t="b">
        <f>IF(Table2[[#This Row],[cost]]&gt;Table2[[#This Row],[revenue]],TRUE,FALSE)</f>
        <v>0</v>
      </c>
      <c r="I2012" t="str">
        <f>VLOOKUP(Table2[[#This Row],[product_id]],Table3[#All],3,FALSE)</f>
        <v>Patty</v>
      </c>
      <c r="J2012" t="str">
        <f>VLOOKUP(Table2[[#This Row],[product_id]],Table3[#All],5,FALSE)</f>
        <v>Memphis TN</v>
      </c>
    </row>
    <row r="2013" spans="1:10" x14ac:dyDescent="0.2">
      <c r="A2013" t="s">
        <v>485</v>
      </c>
      <c r="B2013" s="1">
        <v>44901</v>
      </c>
      <c r="C2013" t="str">
        <f t="shared" si="62"/>
        <v>Tuesday</v>
      </c>
      <c r="D2013" s="2">
        <v>0.92083333333333339</v>
      </c>
      <c r="E2013" t="str">
        <f t="shared" si="63"/>
        <v>morning to noon</v>
      </c>
      <c r="F2013" s="7">
        <v>35</v>
      </c>
      <c r="G2013" s="7">
        <f>VLOOKUP(Table2[[#This Row],[product_id]],Table3[#All],2,FALSE)</f>
        <v>17</v>
      </c>
      <c r="H2013" s="7" t="b">
        <f>IF(Table2[[#This Row],[cost]]&gt;Table2[[#This Row],[revenue]],TRUE,FALSE)</f>
        <v>0</v>
      </c>
      <c r="I2013" t="str">
        <f>VLOOKUP(Table2[[#This Row],[product_id]],Table3[#All],3,FALSE)</f>
        <v>Life Is Good</v>
      </c>
      <c r="J2013" t="str">
        <f>VLOOKUP(Table2[[#This Row],[product_id]],Table3[#All],5,FALSE)</f>
        <v>Charleston SC</v>
      </c>
    </row>
    <row r="2014" spans="1:10" x14ac:dyDescent="0.2">
      <c r="A2014" t="s">
        <v>485</v>
      </c>
      <c r="B2014" s="1">
        <v>44880</v>
      </c>
      <c r="C2014" t="str">
        <f t="shared" si="62"/>
        <v>Tuesday</v>
      </c>
      <c r="D2014" s="2">
        <v>0.41805555555555557</v>
      </c>
      <c r="E2014" t="str">
        <f t="shared" si="63"/>
        <v>morning to noon</v>
      </c>
      <c r="F2014" s="7">
        <v>35</v>
      </c>
      <c r="G2014" s="7">
        <f>VLOOKUP(Table2[[#This Row],[product_id]],Table3[#All],2,FALSE)</f>
        <v>17</v>
      </c>
      <c r="H2014" s="7" t="b">
        <f>IF(Table2[[#This Row],[cost]]&gt;Table2[[#This Row],[revenue]],TRUE,FALSE)</f>
        <v>0</v>
      </c>
      <c r="I2014" t="str">
        <f>VLOOKUP(Table2[[#This Row],[product_id]],Table3[#All],3,FALSE)</f>
        <v>Life Is Good</v>
      </c>
      <c r="J2014" t="str">
        <f>VLOOKUP(Table2[[#This Row],[product_id]],Table3[#All],5,FALSE)</f>
        <v>Charleston SC</v>
      </c>
    </row>
    <row r="2015" spans="1:10" x14ac:dyDescent="0.2">
      <c r="A2015" t="s">
        <v>485</v>
      </c>
      <c r="B2015" s="1">
        <v>43758</v>
      </c>
      <c r="C2015" t="str">
        <f t="shared" si="62"/>
        <v>Sunday</v>
      </c>
      <c r="D2015" s="2">
        <v>0.47916666666666669</v>
      </c>
      <c r="E2015" t="str">
        <f t="shared" si="63"/>
        <v>morning to noon</v>
      </c>
      <c r="F2015" s="7">
        <v>35</v>
      </c>
      <c r="G2015" s="7">
        <f>VLOOKUP(Table2[[#This Row],[product_id]],Table3[#All],2,FALSE)</f>
        <v>17</v>
      </c>
      <c r="H2015" s="7" t="b">
        <f>IF(Table2[[#This Row],[cost]]&gt;Table2[[#This Row],[revenue]],TRUE,FALSE)</f>
        <v>0</v>
      </c>
      <c r="I2015" t="str">
        <f>VLOOKUP(Table2[[#This Row],[product_id]],Table3[#All],3,FALSE)</f>
        <v>Life Is Good</v>
      </c>
      <c r="J2015" t="str">
        <f>VLOOKUP(Table2[[#This Row],[product_id]],Table3[#All],5,FALSE)</f>
        <v>Charleston SC</v>
      </c>
    </row>
    <row r="2016" spans="1:10" x14ac:dyDescent="0.2">
      <c r="A2016" t="s">
        <v>485</v>
      </c>
      <c r="B2016" s="1">
        <v>44263</v>
      </c>
      <c r="C2016" t="str">
        <f t="shared" si="62"/>
        <v>Monday</v>
      </c>
      <c r="D2016" s="2">
        <v>0.50555555555555554</v>
      </c>
      <c r="E2016" t="str">
        <f t="shared" si="63"/>
        <v>morning to noon</v>
      </c>
      <c r="F2016" s="7">
        <v>35</v>
      </c>
      <c r="G2016" s="7">
        <f>VLOOKUP(Table2[[#This Row],[product_id]],Table3[#All],2,FALSE)</f>
        <v>17</v>
      </c>
      <c r="H2016" s="7" t="b">
        <f>IF(Table2[[#This Row],[cost]]&gt;Table2[[#This Row],[revenue]],TRUE,FALSE)</f>
        <v>0</v>
      </c>
      <c r="I2016" t="str">
        <f>VLOOKUP(Table2[[#This Row],[product_id]],Table3[#All],3,FALSE)</f>
        <v>Life Is Good</v>
      </c>
      <c r="J2016" t="str">
        <f>VLOOKUP(Table2[[#This Row],[product_id]],Table3[#All],5,FALSE)</f>
        <v>Charleston SC</v>
      </c>
    </row>
    <row r="2017" spans="1:10" x14ac:dyDescent="0.2">
      <c r="A2017" t="s">
        <v>485</v>
      </c>
      <c r="B2017" s="1">
        <v>44860</v>
      </c>
      <c r="C2017" t="str">
        <f t="shared" si="62"/>
        <v>Wednesday</v>
      </c>
      <c r="D2017" s="2">
        <v>0.30972222222222223</v>
      </c>
      <c r="E2017" t="str">
        <f t="shared" si="63"/>
        <v>morning to noon</v>
      </c>
      <c r="F2017" s="7">
        <v>35</v>
      </c>
      <c r="G2017" s="7">
        <f>VLOOKUP(Table2[[#This Row],[product_id]],Table3[#All],2,FALSE)</f>
        <v>17</v>
      </c>
      <c r="H2017" s="7" t="b">
        <f>IF(Table2[[#This Row],[cost]]&gt;Table2[[#This Row],[revenue]],TRUE,FALSE)</f>
        <v>0</v>
      </c>
      <c r="I2017" t="str">
        <f>VLOOKUP(Table2[[#This Row],[product_id]],Table3[#All],3,FALSE)</f>
        <v>Life Is Good</v>
      </c>
      <c r="J2017" t="str">
        <f>VLOOKUP(Table2[[#This Row],[product_id]],Table3[#All],5,FALSE)</f>
        <v>Charleston SC</v>
      </c>
    </row>
    <row r="2018" spans="1:10" x14ac:dyDescent="0.2">
      <c r="A2018" t="s">
        <v>485</v>
      </c>
      <c r="B2018" s="1">
        <v>44358</v>
      </c>
      <c r="C2018" t="str">
        <f t="shared" si="62"/>
        <v>Friday</v>
      </c>
      <c r="D2018" s="2">
        <v>0.26597222222222222</v>
      </c>
      <c r="E2018" t="str">
        <f t="shared" si="63"/>
        <v>midnight to dawn</v>
      </c>
      <c r="F2018" s="7">
        <v>35</v>
      </c>
      <c r="G2018" s="7">
        <f>VLOOKUP(Table2[[#This Row],[product_id]],Table3[#All],2,FALSE)</f>
        <v>17</v>
      </c>
      <c r="H2018" s="7" t="b">
        <f>IF(Table2[[#This Row],[cost]]&gt;Table2[[#This Row],[revenue]],TRUE,FALSE)</f>
        <v>0</v>
      </c>
      <c r="I2018" t="str">
        <f>VLOOKUP(Table2[[#This Row],[product_id]],Table3[#All],3,FALSE)</f>
        <v>Life Is Good</v>
      </c>
      <c r="J2018" t="str">
        <f>VLOOKUP(Table2[[#This Row],[product_id]],Table3[#All],5,FALSE)</f>
        <v>Charleston SC</v>
      </c>
    </row>
    <row r="2019" spans="1:10" x14ac:dyDescent="0.2">
      <c r="A2019" t="s">
        <v>485</v>
      </c>
      <c r="B2019" s="1">
        <v>45069</v>
      </c>
      <c r="C2019" t="str">
        <f t="shared" si="62"/>
        <v>Tuesday</v>
      </c>
      <c r="D2019" s="2">
        <v>0.20972222222222223</v>
      </c>
      <c r="E2019" t="str">
        <f t="shared" si="63"/>
        <v>morning to noon</v>
      </c>
      <c r="F2019" s="7">
        <v>35</v>
      </c>
      <c r="G2019" s="7">
        <f>VLOOKUP(Table2[[#This Row],[product_id]],Table3[#All],2,FALSE)</f>
        <v>17</v>
      </c>
      <c r="H2019" s="7" t="b">
        <f>IF(Table2[[#This Row],[cost]]&gt;Table2[[#This Row],[revenue]],TRUE,FALSE)</f>
        <v>0</v>
      </c>
      <c r="I2019" t="str">
        <f>VLOOKUP(Table2[[#This Row],[product_id]],Table3[#All],3,FALSE)</f>
        <v>Life Is Good</v>
      </c>
      <c r="J2019" t="str">
        <f>VLOOKUP(Table2[[#This Row],[product_id]],Table3[#All],5,FALSE)</f>
        <v>Charleston SC</v>
      </c>
    </row>
    <row r="2020" spans="1:10" x14ac:dyDescent="0.2">
      <c r="A2020" t="s">
        <v>486</v>
      </c>
      <c r="B2020" s="1">
        <v>44829</v>
      </c>
      <c r="C2020" t="str">
        <f t="shared" si="62"/>
        <v>Sunday</v>
      </c>
      <c r="D2020" s="2">
        <v>0.28263888888888888</v>
      </c>
      <c r="E2020" t="str">
        <f t="shared" si="63"/>
        <v>afternoon to evening</v>
      </c>
      <c r="F2020" s="7">
        <v>70</v>
      </c>
      <c r="G2020" s="7">
        <f>VLOOKUP(Table2[[#This Row],[product_id]],Table3[#All],2,FALSE)</f>
        <v>41</v>
      </c>
      <c r="H2020" s="7" t="b">
        <f>IF(Table2[[#This Row],[cost]]&gt;Table2[[#This Row],[revenue]],TRUE,FALSE)</f>
        <v>0</v>
      </c>
      <c r="I2020" t="str">
        <f>VLOOKUP(Table2[[#This Row],[product_id]],Table3[#All],3,FALSE)</f>
        <v>Allegra K</v>
      </c>
      <c r="J2020" t="str">
        <f>VLOOKUP(Table2[[#This Row],[product_id]],Table3[#All],5,FALSE)</f>
        <v>Charleston SC</v>
      </c>
    </row>
    <row r="2021" spans="1:10" x14ac:dyDescent="0.2">
      <c r="A2021" t="s">
        <v>486</v>
      </c>
      <c r="B2021" s="1">
        <v>44634</v>
      </c>
      <c r="C2021" t="str">
        <f t="shared" si="62"/>
        <v>Monday</v>
      </c>
      <c r="D2021" s="2">
        <v>0.59444444444444444</v>
      </c>
      <c r="E2021" t="str">
        <f t="shared" si="63"/>
        <v>morning to noon</v>
      </c>
      <c r="F2021" s="7">
        <v>70</v>
      </c>
      <c r="G2021" s="7">
        <f>VLOOKUP(Table2[[#This Row],[product_id]],Table3[#All],2,FALSE)</f>
        <v>41</v>
      </c>
      <c r="H2021" s="7" t="b">
        <f>IF(Table2[[#This Row],[cost]]&gt;Table2[[#This Row],[revenue]],TRUE,FALSE)</f>
        <v>0</v>
      </c>
      <c r="I2021" t="str">
        <f>VLOOKUP(Table2[[#This Row],[product_id]],Table3[#All],3,FALSE)</f>
        <v>Allegra K</v>
      </c>
      <c r="J2021" t="str">
        <f>VLOOKUP(Table2[[#This Row],[product_id]],Table3[#All],5,FALSE)</f>
        <v>Charleston SC</v>
      </c>
    </row>
    <row r="2022" spans="1:10" x14ac:dyDescent="0.2">
      <c r="A2022" t="s">
        <v>486</v>
      </c>
      <c r="B2022" s="1">
        <v>44319</v>
      </c>
      <c r="C2022" t="str">
        <f t="shared" si="62"/>
        <v>Monday</v>
      </c>
      <c r="D2022" s="2">
        <v>0.43194444444444446</v>
      </c>
      <c r="E2022" t="str">
        <f t="shared" si="63"/>
        <v>night to midnight</v>
      </c>
      <c r="F2022" s="7">
        <v>70</v>
      </c>
      <c r="G2022" s="7">
        <f>VLOOKUP(Table2[[#This Row],[product_id]],Table3[#All],2,FALSE)</f>
        <v>41</v>
      </c>
      <c r="H2022" s="7" t="b">
        <f>IF(Table2[[#This Row],[cost]]&gt;Table2[[#This Row],[revenue]],TRUE,FALSE)</f>
        <v>0</v>
      </c>
      <c r="I2022" t="str">
        <f>VLOOKUP(Table2[[#This Row],[product_id]],Table3[#All],3,FALSE)</f>
        <v>Allegra K</v>
      </c>
      <c r="J2022" t="str">
        <f>VLOOKUP(Table2[[#This Row],[product_id]],Table3[#All],5,FALSE)</f>
        <v>Charleston SC</v>
      </c>
    </row>
    <row r="2023" spans="1:10" x14ac:dyDescent="0.2">
      <c r="A2023" t="s">
        <v>487</v>
      </c>
      <c r="B2023" s="1">
        <v>45105</v>
      </c>
      <c r="C2023" t="str">
        <f t="shared" si="62"/>
        <v>Wednesday</v>
      </c>
      <c r="D2023" s="2">
        <v>0.95972222222222225</v>
      </c>
      <c r="E2023" t="str">
        <f t="shared" si="63"/>
        <v>afternoon to evening</v>
      </c>
      <c r="F2023" s="7">
        <v>22</v>
      </c>
      <c r="G2023" s="7">
        <f>VLOOKUP(Table2[[#This Row],[product_id]],Table3[#All],2,FALSE)</f>
        <v>13</v>
      </c>
      <c r="H2023" s="7" t="b">
        <f>IF(Table2[[#This Row],[cost]]&gt;Table2[[#This Row],[revenue]],TRUE,FALSE)</f>
        <v>0</v>
      </c>
      <c r="I2023" t="str">
        <f>VLOOKUP(Table2[[#This Row],[product_id]],Table3[#All],3,FALSE)</f>
        <v>JNCO</v>
      </c>
      <c r="J2023" t="str">
        <f>VLOOKUP(Table2[[#This Row],[product_id]],Table3[#All],5,FALSE)</f>
        <v>Charleston SC</v>
      </c>
    </row>
    <row r="2024" spans="1:10" x14ac:dyDescent="0.2">
      <c r="A2024" t="s">
        <v>488</v>
      </c>
      <c r="B2024" s="1">
        <v>44254</v>
      </c>
      <c r="C2024" t="str">
        <f t="shared" si="62"/>
        <v>Saturday</v>
      </c>
      <c r="D2024" s="2">
        <v>0.59722222222222221</v>
      </c>
      <c r="E2024" t="str">
        <f t="shared" si="63"/>
        <v>morning to noon</v>
      </c>
      <c r="F2024" s="7">
        <v>39</v>
      </c>
      <c r="G2024" s="7">
        <f>VLOOKUP(Table2[[#This Row],[product_id]],Table3[#All],2,FALSE)</f>
        <v>23</v>
      </c>
      <c r="H2024" s="7" t="b">
        <f>IF(Table2[[#This Row],[cost]]&gt;Table2[[#This Row],[revenue]],TRUE,FALSE)</f>
        <v>0</v>
      </c>
      <c r="I2024" t="str">
        <f>VLOOKUP(Table2[[#This Row],[product_id]],Table3[#All],3,FALSE)</f>
        <v>Elan</v>
      </c>
      <c r="J2024" t="str">
        <f>VLOOKUP(Table2[[#This Row],[product_id]],Table3[#All],5,FALSE)</f>
        <v>Houston TX</v>
      </c>
    </row>
    <row r="2025" spans="1:10" x14ac:dyDescent="0.2">
      <c r="A2025" t="s">
        <v>488</v>
      </c>
      <c r="B2025" s="1">
        <v>44682</v>
      </c>
      <c r="C2025" t="str">
        <f t="shared" si="62"/>
        <v>Sunday</v>
      </c>
      <c r="D2025" s="2">
        <v>0.2638888888888889</v>
      </c>
      <c r="E2025" t="str">
        <f t="shared" si="63"/>
        <v>midnight to dawn</v>
      </c>
      <c r="F2025" s="7">
        <v>39</v>
      </c>
      <c r="G2025" s="7">
        <f>VLOOKUP(Table2[[#This Row],[product_id]],Table3[#All],2,FALSE)</f>
        <v>23</v>
      </c>
      <c r="H2025" s="7" t="b">
        <f>IF(Table2[[#This Row],[cost]]&gt;Table2[[#This Row],[revenue]],TRUE,FALSE)</f>
        <v>0</v>
      </c>
      <c r="I2025" t="str">
        <f>VLOOKUP(Table2[[#This Row],[product_id]],Table3[#All],3,FALSE)</f>
        <v>Elan</v>
      </c>
      <c r="J2025" t="str">
        <f>VLOOKUP(Table2[[#This Row],[product_id]],Table3[#All],5,FALSE)</f>
        <v>Houston TX</v>
      </c>
    </row>
    <row r="2026" spans="1:10" x14ac:dyDescent="0.2">
      <c r="A2026" t="s">
        <v>488</v>
      </c>
      <c r="B2026" s="1">
        <v>44295</v>
      </c>
      <c r="C2026" t="str">
        <f t="shared" si="62"/>
        <v>Friday</v>
      </c>
      <c r="D2026" s="2">
        <v>0.22361111111111109</v>
      </c>
      <c r="E2026" t="str">
        <f t="shared" si="63"/>
        <v>midnight to dawn</v>
      </c>
      <c r="F2026" s="7">
        <v>39</v>
      </c>
      <c r="G2026" s="7">
        <f>VLOOKUP(Table2[[#This Row],[product_id]],Table3[#All],2,FALSE)</f>
        <v>23</v>
      </c>
      <c r="H2026" s="7" t="b">
        <f>IF(Table2[[#This Row],[cost]]&gt;Table2[[#This Row],[revenue]],TRUE,FALSE)</f>
        <v>0</v>
      </c>
      <c r="I2026" t="str">
        <f>VLOOKUP(Table2[[#This Row],[product_id]],Table3[#All],3,FALSE)</f>
        <v>Elan</v>
      </c>
      <c r="J2026" t="str">
        <f>VLOOKUP(Table2[[#This Row],[product_id]],Table3[#All],5,FALSE)</f>
        <v>Houston TX</v>
      </c>
    </row>
    <row r="2027" spans="1:10" x14ac:dyDescent="0.2">
      <c r="A2027" t="s">
        <v>488</v>
      </c>
      <c r="B2027" s="1">
        <v>45110</v>
      </c>
      <c r="C2027" t="str">
        <f t="shared" si="62"/>
        <v>Monday</v>
      </c>
      <c r="D2027" s="2">
        <v>9.2361111111111116E-2</v>
      </c>
      <c r="E2027" t="str">
        <f t="shared" si="63"/>
        <v>morning to noon</v>
      </c>
      <c r="F2027" s="7">
        <v>39</v>
      </c>
      <c r="G2027" s="7">
        <f>VLOOKUP(Table2[[#This Row],[product_id]],Table3[#All],2,FALSE)</f>
        <v>23</v>
      </c>
      <c r="H2027" s="7" t="b">
        <f>IF(Table2[[#This Row],[cost]]&gt;Table2[[#This Row],[revenue]],TRUE,FALSE)</f>
        <v>0</v>
      </c>
      <c r="I2027" t="str">
        <f>VLOOKUP(Table2[[#This Row],[product_id]],Table3[#All],3,FALSE)</f>
        <v>Elan</v>
      </c>
      <c r="J2027" t="str">
        <f>VLOOKUP(Table2[[#This Row],[product_id]],Table3[#All],5,FALSE)</f>
        <v>Houston TX</v>
      </c>
    </row>
    <row r="2028" spans="1:10" x14ac:dyDescent="0.2">
      <c r="A2028" t="s">
        <v>488</v>
      </c>
      <c r="B2028" s="1">
        <v>45070</v>
      </c>
      <c r="C2028" t="str">
        <f t="shared" si="62"/>
        <v>Wednesday</v>
      </c>
      <c r="D2028" s="2">
        <v>0.53055555555555556</v>
      </c>
      <c r="E2028" t="str">
        <f t="shared" si="63"/>
        <v>midnight to dawn</v>
      </c>
      <c r="F2028" s="7">
        <v>39</v>
      </c>
      <c r="G2028" s="7">
        <f>VLOOKUP(Table2[[#This Row],[product_id]],Table3[#All],2,FALSE)</f>
        <v>23</v>
      </c>
      <c r="H2028" s="7" t="b">
        <f>IF(Table2[[#This Row],[cost]]&gt;Table2[[#This Row],[revenue]],TRUE,FALSE)</f>
        <v>0</v>
      </c>
      <c r="I2028" t="str">
        <f>VLOOKUP(Table2[[#This Row],[product_id]],Table3[#All],3,FALSE)</f>
        <v>Elan</v>
      </c>
      <c r="J2028" t="str">
        <f>VLOOKUP(Table2[[#This Row],[product_id]],Table3[#All],5,FALSE)</f>
        <v>Houston TX</v>
      </c>
    </row>
    <row r="2029" spans="1:10" x14ac:dyDescent="0.2">
      <c r="A2029" t="s">
        <v>489</v>
      </c>
      <c r="B2029" s="1">
        <v>44502</v>
      </c>
      <c r="C2029" t="str">
        <f t="shared" si="62"/>
        <v>Tuesday</v>
      </c>
      <c r="D2029" s="2">
        <v>0.15833333333333333</v>
      </c>
      <c r="E2029" t="str">
        <f t="shared" si="63"/>
        <v>afternoon to evening</v>
      </c>
      <c r="F2029" s="7">
        <v>31</v>
      </c>
      <c r="G2029" s="7">
        <f>VLOOKUP(Table2[[#This Row],[product_id]],Table3[#All],2,FALSE)</f>
        <v>16</v>
      </c>
      <c r="H2029" s="7" t="b">
        <f>IF(Table2[[#This Row],[cost]]&gt;Table2[[#This Row],[revenue]],TRUE,FALSE)</f>
        <v>0</v>
      </c>
      <c r="I2029" t="str">
        <f>VLOOKUP(Table2[[#This Row],[product_id]],Table3[#All],3,FALSE)</f>
        <v>Patty</v>
      </c>
      <c r="J2029" t="str">
        <f>VLOOKUP(Table2[[#This Row],[product_id]],Table3[#All],5,FALSE)</f>
        <v>Memphis TN</v>
      </c>
    </row>
    <row r="2030" spans="1:10" x14ac:dyDescent="0.2">
      <c r="A2030" t="s">
        <v>489</v>
      </c>
      <c r="B2030" s="1">
        <v>44269</v>
      </c>
      <c r="C2030" t="str">
        <f t="shared" si="62"/>
        <v>Sunday</v>
      </c>
      <c r="D2030" s="2">
        <v>0.72916666666666663</v>
      </c>
      <c r="E2030" t="str">
        <f t="shared" si="63"/>
        <v>afternoon to evening</v>
      </c>
      <c r="F2030" s="7">
        <v>31</v>
      </c>
      <c r="G2030" s="7">
        <f>VLOOKUP(Table2[[#This Row],[product_id]],Table3[#All],2,FALSE)</f>
        <v>16</v>
      </c>
      <c r="H2030" s="7" t="b">
        <f>IF(Table2[[#This Row],[cost]]&gt;Table2[[#This Row],[revenue]],TRUE,FALSE)</f>
        <v>0</v>
      </c>
      <c r="I2030" t="str">
        <f>VLOOKUP(Table2[[#This Row],[product_id]],Table3[#All],3,FALSE)</f>
        <v>Patty</v>
      </c>
      <c r="J2030" t="str">
        <f>VLOOKUP(Table2[[#This Row],[product_id]],Table3[#All],5,FALSE)</f>
        <v>Memphis TN</v>
      </c>
    </row>
    <row r="2031" spans="1:10" x14ac:dyDescent="0.2">
      <c r="A2031" t="s">
        <v>489</v>
      </c>
      <c r="B2031" s="1">
        <v>44849</v>
      </c>
      <c r="C2031" t="str">
        <f t="shared" si="62"/>
        <v>Saturday</v>
      </c>
      <c r="D2031" s="2">
        <v>0.58888888888888891</v>
      </c>
      <c r="E2031" t="str">
        <f t="shared" si="63"/>
        <v>night to midnight</v>
      </c>
      <c r="F2031" s="7">
        <v>31</v>
      </c>
      <c r="G2031" s="7">
        <f>VLOOKUP(Table2[[#This Row],[product_id]],Table3[#All],2,FALSE)</f>
        <v>16</v>
      </c>
      <c r="H2031" s="7" t="b">
        <f>IF(Table2[[#This Row],[cost]]&gt;Table2[[#This Row],[revenue]],TRUE,FALSE)</f>
        <v>0</v>
      </c>
      <c r="I2031" t="str">
        <f>VLOOKUP(Table2[[#This Row],[product_id]],Table3[#All],3,FALSE)</f>
        <v>Patty</v>
      </c>
      <c r="J2031" t="str">
        <f>VLOOKUP(Table2[[#This Row],[product_id]],Table3[#All],5,FALSE)</f>
        <v>Memphis TN</v>
      </c>
    </row>
    <row r="2032" spans="1:10" x14ac:dyDescent="0.2">
      <c r="A2032" t="s">
        <v>490</v>
      </c>
      <c r="B2032" s="1">
        <v>43999</v>
      </c>
      <c r="C2032" t="str">
        <f t="shared" si="62"/>
        <v>Wednesday</v>
      </c>
      <c r="D2032" s="2">
        <v>0.95138888888888884</v>
      </c>
      <c r="E2032" t="str">
        <f t="shared" si="63"/>
        <v>night to midnight</v>
      </c>
      <c r="F2032" s="7">
        <v>25</v>
      </c>
      <c r="G2032" s="7">
        <f>VLOOKUP(Table2[[#This Row],[product_id]],Table3[#All],2,FALSE)</f>
        <v>14</v>
      </c>
      <c r="H2032" s="7" t="b">
        <f>IF(Table2[[#This Row],[cost]]&gt;Table2[[#This Row],[revenue]],TRUE,FALSE)</f>
        <v>0</v>
      </c>
      <c r="I2032" t="str">
        <f>VLOOKUP(Table2[[#This Row],[product_id]],Table3[#All],3,FALSE)</f>
        <v>Bella</v>
      </c>
      <c r="J2032" t="str">
        <f>VLOOKUP(Table2[[#This Row],[product_id]],Table3[#All],5,FALSE)</f>
        <v>Los Angeles CA</v>
      </c>
    </row>
    <row r="2033" spans="1:10" x14ac:dyDescent="0.2">
      <c r="A2033" t="s">
        <v>490</v>
      </c>
      <c r="B2033" s="1">
        <v>44958</v>
      </c>
      <c r="C2033" t="str">
        <f t="shared" si="62"/>
        <v>Wednesday</v>
      </c>
      <c r="D2033" s="2">
        <v>0.95972222222222225</v>
      </c>
      <c r="E2033" t="str">
        <f t="shared" si="63"/>
        <v>morning to noon</v>
      </c>
      <c r="F2033" s="7">
        <v>25</v>
      </c>
      <c r="G2033" s="7">
        <f>VLOOKUP(Table2[[#This Row],[product_id]],Table3[#All],2,FALSE)</f>
        <v>14</v>
      </c>
      <c r="H2033" s="7" t="b">
        <f>IF(Table2[[#This Row],[cost]]&gt;Table2[[#This Row],[revenue]],TRUE,FALSE)</f>
        <v>0</v>
      </c>
      <c r="I2033" t="str">
        <f>VLOOKUP(Table2[[#This Row],[product_id]],Table3[#All],3,FALSE)</f>
        <v>Bella</v>
      </c>
      <c r="J2033" t="str">
        <f>VLOOKUP(Table2[[#This Row],[product_id]],Table3[#All],5,FALSE)</f>
        <v>Los Angeles CA</v>
      </c>
    </row>
    <row r="2034" spans="1:10" x14ac:dyDescent="0.2">
      <c r="A2034" t="s">
        <v>490</v>
      </c>
      <c r="B2034" s="1">
        <v>44974</v>
      </c>
      <c r="C2034" t="str">
        <f t="shared" si="62"/>
        <v>Friday</v>
      </c>
      <c r="D2034" s="2">
        <v>0.29930555555555555</v>
      </c>
      <c r="E2034" t="str">
        <f t="shared" si="63"/>
        <v>morning to noon</v>
      </c>
      <c r="F2034" s="7">
        <v>25</v>
      </c>
      <c r="G2034" s="7">
        <f>VLOOKUP(Table2[[#This Row],[product_id]],Table3[#All],2,FALSE)</f>
        <v>14</v>
      </c>
      <c r="H2034" s="7" t="b">
        <f>IF(Table2[[#This Row],[cost]]&gt;Table2[[#This Row],[revenue]],TRUE,FALSE)</f>
        <v>0</v>
      </c>
      <c r="I2034" t="str">
        <f>VLOOKUP(Table2[[#This Row],[product_id]],Table3[#All],3,FALSE)</f>
        <v>Bella</v>
      </c>
      <c r="J2034" t="str">
        <f>VLOOKUP(Table2[[#This Row],[product_id]],Table3[#All],5,FALSE)</f>
        <v>Los Angeles CA</v>
      </c>
    </row>
    <row r="2035" spans="1:10" x14ac:dyDescent="0.2">
      <c r="A2035" t="s">
        <v>490</v>
      </c>
      <c r="B2035" s="1">
        <v>45027</v>
      </c>
      <c r="C2035" t="str">
        <f t="shared" si="62"/>
        <v>Tuesday</v>
      </c>
      <c r="D2035" s="2">
        <v>0.40763888888888888</v>
      </c>
      <c r="E2035" t="str">
        <f t="shared" si="63"/>
        <v>afternoon to evening</v>
      </c>
      <c r="F2035" s="7">
        <v>25</v>
      </c>
      <c r="G2035" s="7">
        <f>VLOOKUP(Table2[[#This Row],[product_id]],Table3[#All],2,FALSE)</f>
        <v>14</v>
      </c>
      <c r="H2035" s="7" t="b">
        <f>IF(Table2[[#This Row],[cost]]&gt;Table2[[#This Row],[revenue]],TRUE,FALSE)</f>
        <v>0</v>
      </c>
      <c r="I2035" t="str">
        <f>VLOOKUP(Table2[[#This Row],[product_id]],Table3[#All],3,FALSE)</f>
        <v>Bella</v>
      </c>
      <c r="J2035" t="str">
        <f>VLOOKUP(Table2[[#This Row],[product_id]],Table3[#All],5,FALSE)</f>
        <v>Los Angeles CA</v>
      </c>
    </row>
    <row r="2036" spans="1:10" x14ac:dyDescent="0.2">
      <c r="A2036" t="s">
        <v>491</v>
      </c>
      <c r="B2036" s="1">
        <v>44849</v>
      </c>
      <c r="C2036" t="str">
        <f t="shared" si="62"/>
        <v>Saturday</v>
      </c>
      <c r="D2036" s="2">
        <v>0.6743055555555556</v>
      </c>
      <c r="E2036" t="str">
        <f t="shared" si="63"/>
        <v>morning to noon</v>
      </c>
      <c r="F2036" s="7">
        <v>19</v>
      </c>
      <c r="G2036" s="7">
        <f>VLOOKUP(Table2[[#This Row],[product_id]],Table3[#All],2,FALSE)</f>
        <v>10</v>
      </c>
      <c r="H2036" s="7" t="b">
        <f>IF(Table2[[#This Row],[cost]]&gt;Table2[[#This Row],[revenue]],TRUE,FALSE)</f>
        <v>0</v>
      </c>
      <c r="I2036" t="str">
        <f>VLOOKUP(Table2[[#This Row],[product_id]],Table3[#All],3,FALSE)</f>
        <v>Bella</v>
      </c>
      <c r="J2036" t="str">
        <f>VLOOKUP(Table2[[#This Row],[product_id]],Table3[#All],5,FALSE)</f>
        <v>Los Angeles CA</v>
      </c>
    </row>
    <row r="2037" spans="1:10" x14ac:dyDescent="0.2">
      <c r="A2037" t="s">
        <v>492</v>
      </c>
      <c r="B2037" s="1">
        <v>44901</v>
      </c>
      <c r="C2037" t="str">
        <f t="shared" si="62"/>
        <v>Tuesday</v>
      </c>
      <c r="D2037" s="2">
        <v>0.51388888888888895</v>
      </c>
      <c r="E2037" t="str">
        <f t="shared" si="63"/>
        <v>morning to noon</v>
      </c>
      <c r="F2037" s="7">
        <v>74</v>
      </c>
      <c r="G2037" s="7">
        <f>VLOOKUP(Table2[[#This Row],[product_id]],Table3[#All],2,FALSE)</f>
        <v>44</v>
      </c>
      <c r="H2037" s="7" t="b">
        <f>IF(Table2[[#This Row],[cost]]&gt;Table2[[#This Row],[revenue]],TRUE,FALSE)</f>
        <v>0</v>
      </c>
      <c r="I2037" t="str">
        <f>VLOOKUP(Table2[[#This Row],[product_id]],Table3[#All],3,FALSE)</f>
        <v>Jones New York</v>
      </c>
      <c r="J2037" t="str">
        <f>VLOOKUP(Table2[[#This Row],[product_id]],Table3[#All],5,FALSE)</f>
        <v>Houston TX</v>
      </c>
    </row>
    <row r="2038" spans="1:10" x14ac:dyDescent="0.2">
      <c r="A2038" t="s">
        <v>492</v>
      </c>
      <c r="B2038" s="1">
        <v>44371</v>
      </c>
      <c r="C2038" t="str">
        <f t="shared" si="62"/>
        <v>Thursday</v>
      </c>
      <c r="D2038" s="2">
        <v>0.50416666666666665</v>
      </c>
      <c r="E2038" t="str">
        <f t="shared" si="63"/>
        <v>afternoon to evening</v>
      </c>
      <c r="F2038" s="7">
        <v>74</v>
      </c>
      <c r="G2038" s="7">
        <f>VLOOKUP(Table2[[#This Row],[product_id]],Table3[#All],2,FALSE)</f>
        <v>44</v>
      </c>
      <c r="H2038" s="7" t="b">
        <f>IF(Table2[[#This Row],[cost]]&gt;Table2[[#This Row],[revenue]],TRUE,FALSE)</f>
        <v>0</v>
      </c>
      <c r="I2038" t="str">
        <f>VLOOKUP(Table2[[#This Row],[product_id]],Table3[#All],3,FALSE)</f>
        <v>Jones New York</v>
      </c>
      <c r="J2038" t="str">
        <f>VLOOKUP(Table2[[#This Row],[product_id]],Table3[#All],5,FALSE)</f>
        <v>Houston TX</v>
      </c>
    </row>
    <row r="2039" spans="1:10" x14ac:dyDescent="0.2">
      <c r="A2039" t="s">
        <v>492</v>
      </c>
      <c r="B2039" s="1">
        <v>44510</v>
      </c>
      <c r="C2039" t="str">
        <f t="shared" si="62"/>
        <v>Wednesday</v>
      </c>
      <c r="D2039" s="2">
        <v>0.65763888888888888</v>
      </c>
      <c r="E2039" t="str">
        <f t="shared" si="63"/>
        <v>morning to noon</v>
      </c>
      <c r="F2039" s="7">
        <v>74</v>
      </c>
      <c r="G2039" s="7">
        <f>VLOOKUP(Table2[[#This Row],[product_id]],Table3[#All],2,FALSE)</f>
        <v>44</v>
      </c>
      <c r="H2039" s="7" t="b">
        <f>IF(Table2[[#This Row],[cost]]&gt;Table2[[#This Row],[revenue]],TRUE,FALSE)</f>
        <v>0</v>
      </c>
      <c r="I2039" t="str">
        <f>VLOOKUP(Table2[[#This Row],[product_id]],Table3[#All],3,FALSE)</f>
        <v>Jones New York</v>
      </c>
      <c r="J2039" t="str">
        <f>VLOOKUP(Table2[[#This Row],[product_id]],Table3[#All],5,FALSE)</f>
        <v>Houston TX</v>
      </c>
    </row>
    <row r="2040" spans="1:10" x14ac:dyDescent="0.2">
      <c r="A2040" t="s">
        <v>492</v>
      </c>
      <c r="B2040" s="1">
        <v>44935</v>
      </c>
      <c r="C2040" t="str">
        <f t="shared" si="62"/>
        <v>Monday</v>
      </c>
      <c r="D2040" s="2">
        <v>0.4694444444444445</v>
      </c>
      <c r="E2040" t="str">
        <f t="shared" si="63"/>
        <v>morning to noon</v>
      </c>
      <c r="F2040" s="7">
        <v>74</v>
      </c>
      <c r="G2040" s="7">
        <f>VLOOKUP(Table2[[#This Row],[product_id]],Table3[#All],2,FALSE)</f>
        <v>44</v>
      </c>
      <c r="H2040" s="7" t="b">
        <f>IF(Table2[[#This Row],[cost]]&gt;Table2[[#This Row],[revenue]],TRUE,FALSE)</f>
        <v>0</v>
      </c>
      <c r="I2040" t="str">
        <f>VLOOKUP(Table2[[#This Row],[product_id]],Table3[#All],3,FALSE)</f>
        <v>Jones New York</v>
      </c>
      <c r="J2040" t="str">
        <f>VLOOKUP(Table2[[#This Row],[product_id]],Table3[#All],5,FALSE)</f>
        <v>Houston TX</v>
      </c>
    </row>
    <row r="2041" spans="1:10" x14ac:dyDescent="0.2">
      <c r="A2041" t="s">
        <v>492</v>
      </c>
      <c r="B2041" s="1">
        <v>44310</v>
      </c>
      <c r="C2041" t="str">
        <f t="shared" si="62"/>
        <v>Saturday</v>
      </c>
      <c r="D2041" s="2">
        <v>0.4604166666666667</v>
      </c>
      <c r="E2041" t="str">
        <f t="shared" si="63"/>
        <v>afternoon to evening</v>
      </c>
      <c r="F2041" s="7">
        <v>74</v>
      </c>
      <c r="G2041" s="7">
        <f>VLOOKUP(Table2[[#This Row],[product_id]],Table3[#All],2,FALSE)</f>
        <v>44</v>
      </c>
      <c r="H2041" s="7" t="b">
        <f>IF(Table2[[#This Row],[cost]]&gt;Table2[[#This Row],[revenue]],TRUE,FALSE)</f>
        <v>0</v>
      </c>
      <c r="I2041" t="str">
        <f>VLOOKUP(Table2[[#This Row],[product_id]],Table3[#All],3,FALSE)</f>
        <v>Jones New York</v>
      </c>
      <c r="J2041" t="str">
        <f>VLOOKUP(Table2[[#This Row],[product_id]],Table3[#All],5,FALSE)</f>
        <v>Houston TX</v>
      </c>
    </row>
    <row r="2042" spans="1:10" x14ac:dyDescent="0.2">
      <c r="A2042" t="s">
        <v>492</v>
      </c>
      <c r="B2042" s="1">
        <v>44636</v>
      </c>
      <c r="C2042" t="str">
        <f t="shared" si="62"/>
        <v>Wednesday</v>
      </c>
      <c r="D2042" s="2">
        <v>0.74444444444444446</v>
      </c>
      <c r="E2042" t="str">
        <f t="shared" si="63"/>
        <v>morning to noon</v>
      </c>
      <c r="F2042" s="7">
        <v>74</v>
      </c>
      <c r="G2042" s="7">
        <f>VLOOKUP(Table2[[#This Row],[product_id]],Table3[#All],2,FALSE)</f>
        <v>44</v>
      </c>
      <c r="H2042" s="7" t="b">
        <f>IF(Table2[[#This Row],[cost]]&gt;Table2[[#This Row],[revenue]],TRUE,FALSE)</f>
        <v>0</v>
      </c>
      <c r="I2042" t="str">
        <f>VLOOKUP(Table2[[#This Row],[product_id]],Table3[#All],3,FALSE)</f>
        <v>Jones New York</v>
      </c>
      <c r="J2042" t="str">
        <f>VLOOKUP(Table2[[#This Row],[product_id]],Table3[#All],5,FALSE)</f>
        <v>Houston TX</v>
      </c>
    </row>
    <row r="2043" spans="1:10" x14ac:dyDescent="0.2">
      <c r="A2043" t="s">
        <v>493</v>
      </c>
      <c r="B2043" s="1">
        <v>45019</v>
      </c>
      <c r="C2043" t="str">
        <f t="shared" si="62"/>
        <v>Monday</v>
      </c>
      <c r="D2043" s="2">
        <v>0.33958333333333335</v>
      </c>
      <c r="E2043" t="str">
        <f t="shared" si="63"/>
        <v>morning to noon</v>
      </c>
      <c r="F2043" s="7">
        <v>31</v>
      </c>
      <c r="G2043" s="7">
        <f>VLOOKUP(Table2[[#This Row],[product_id]],Table3[#All],2,FALSE)</f>
        <v>17</v>
      </c>
      <c r="H2043" s="7" t="b">
        <f>IF(Table2[[#This Row],[cost]]&gt;Table2[[#This Row],[revenue]],TRUE,FALSE)</f>
        <v>0</v>
      </c>
      <c r="I2043" t="str">
        <f>VLOOKUP(Table2[[#This Row],[product_id]],Table3[#All],3,FALSE)</f>
        <v>Patty</v>
      </c>
      <c r="J2043" t="str">
        <f>VLOOKUP(Table2[[#This Row],[product_id]],Table3[#All],5,FALSE)</f>
        <v>Memphis TN</v>
      </c>
    </row>
    <row r="2044" spans="1:10" x14ac:dyDescent="0.2">
      <c r="A2044" t="s">
        <v>493</v>
      </c>
      <c r="B2044" s="1">
        <v>44882</v>
      </c>
      <c r="C2044" t="str">
        <f t="shared" si="62"/>
        <v>Thursday</v>
      </c>
      <c r="D2044" s="2">
        <v>0.5131944444444444</v>
      </c>
      <c r="E2044" t="str">
        <f t="shared" si="63"/>
        <v>morning to noon</v>
      </c>
      <c r="F2044" s="7">
        <v>31</v>
      </c>
      <c r="G2044" s="7">
        <f>VLOOKUP(Table2[[#This Row],[product_id]],Table3[#All],2,FALSE)</f>
        <v>17</v>
      </c>
      <c r="H2044" s="7" t="b">
        <f>IF(Table2[[#This Row],[cost]]&gt;Table2[[#This Row],[revenue]],TRUE,FALSE)</f>
        <v>0</v>
      </c>
      <c r="I2044" t="str">
        <f>VLOOKUP(Table2[[#This Row],[product_id]],Table3[#All],3,FALSE)</f>
        <v>Patty</v>
      </c>
      <c r="J2044" t="str">
        <f>VLOOKUP(Table2[[#This Row],[product_id]],Table3[#All],5,FALSE)</f>
        <v>Memphis TN</v>
      </c>
    </row>
    <row r="2045" spans="1:10" x14ac:dyDescent="0.2">
      <c r="A2045" t="s">
        <v>493</v>
      </c>
      <c r="B2045" s="1">
        <v>44788</v>
      </c>
      <c r="C2045" t="str">
        <f t="shared" si="62"/>
        <v>Monday</v>
      </c>
      <c r="D2045" s="2">
        <v>0.33611111111111108</v>
      </c>
      <c r="E2045" t="str">
        <f t="shared" si="63"/>
        <v>morning to noon</v>
      </c>
      <c r="F2045" s="7">
        <v>31</v>
      </c>
      <c r="G2045" s="7">
        <f>VLOOKUP(Table2[[#This Row],[product_id]],Table3[#All],2,FALSE)</f>
        <v>17</v>
      </c>
      <c r="H2045" s="7" t="b">
        <f>IF(Table2[[#This Row],[cost]]&gt;Table2[[#This Row],[revenue]],TRUE,FALSE)</f>
        <v>0</v>
      </c>
      <c r="I2045" t="str">
        <f>VLOOKUP(Table2[[#This Row],[product_id]],Table3[#All],3,FALSE)</f>
        <v>Patty</v>
      </c>
      <c r="J2045" t="str">
        <f>VLOOKUP(Table2[[#This Row],[product_id]],Table3[#All],5,FALSE)</f>
        <v>Memphis TN</v>
      </c>
    </row>
    <row r="2046" spans="1:10" x14ac:dyDescent="0.2">
      <c r="A2046" t="s">
        <v>494</v>
      </c>
      <c r="B2046" s="1">
        <v>44564</v>
      </c>
      <c r="C2046" t="str">
        <f t="shared" si="62"/>
        <v>Monday</v>
      </c>
      <c r="D2046" s="2">
        <v>0.31944444444444448</v>
      </c>
      <c r="E2046" t="str">
        <f t="shared" si="63"/>
        <v>midnight to dawn</v>
      </c>
      <c r="F2046" s="7">
        <v>27</v>
      </c>
      <c r="G2046" s="7">
        <f>VLOOKUP(Table2[[#This Row],[product_id]],Table3[#All],2,FALSE)</f>
        <v>15</v>
      </c>
      <c r="H2046" s="7" t="b">
        <f>IF(Table2[[#This Row],[cost]]&gt;Table2[[#This Row],[revenue]],TRUE,FALSE)</f>
        <v>0</v>
      </c>
      <c r="I2046" t="str">
        <f>VLOOKUP(Table2[[#This Row],[product_id]],Table3[#All],3,FALSE)</f>
        <v>eVogues Apparel</v>
      </c>
      <c r="J2046" t="str">
        <f>VLOOKUP(Table2[[#This Row],[product_id]],Table3[#All],5,FALSE)</f>
        <v>New Orleans LA</v>
      </c>
    </row>
    <row r="2047" spans="1:10" x14ac:dyDescent="0.2">
      <c r="A2047" t="s">
        <v>494</v>
      </c>
      <c r="B2047" s="1">
        <v>44872</v>
      </c>
      <c r="C2047" t="str">
        <f t="shared" si="62"/>
        <v>Monday</v>
      </c>
      <c r="D2047" s="2">
        <v>1.3888888888888888E-2</v>
      </c>
      <c r="E2047" t="str">
        <f t="shared" si="63"/>
        <v>morning to noon</v>
      </c>
      <c r="F2047" s="7">
        <v>27</v>
      </c>
      <c r="G2047" s="7">
        <f>VLOOKUP(Table2[[#This Row],[product_id]],Table3[#All],2,FALSE)</f>
        <v>15</v>
      </c>
      <c r="H2047" s="7" t="b">
        <f>IF(Table2[[#This Row],[cost]]&gt;Table2[[#This Row],[revenue]],TRUE,FALSE)</f>
        <v>0</v>
      </c>
      <c r="I2047" t="str">
        <f>VLOOKUP(Table2[[#This Row],[product_id]],Table3[#All],3,FALSE)</f>
        <v>eVogues Apparel</v>
      </c>
      <c r="J2047" t="str">
        <f>VLOOKUP(Table2[[#This Row],[product_id]],Table3[#All],5,FALSE)</f>
        <v>New Orleans LA</v>
      </c>
    </row>
    <row r="2048" spans="1:10" x14ac:dyDescent="0.2">
      <c r="A2048" t="s">
        <v>494</v>
      </c>
      <c r="B2048" s="1">
        <v>45111</v>
      </c>
      <c r="C2048" t="str">
        <f t="shared" si="62"/>
        <v>Tuesday</v>
      </c>
      <c r="D2048" s="2">
        <v>0.35138888888888892</v>
      </c>
      <c r="E2048" t="str">
        <f t="shared" si="63"/>
        <v>midnight to dawn</v>
      </c>
      <c r="F2048" s="7">
        <v>27</v>
      </c>
      <c r="G2048" s="7">
        <f>VLOOKUP(Table2[[#This Row],[product_id]],Table3[#All],2,FALSE)</f>
        <v>15</v>
      </c>
      <c r="H2048" s="7" t="b">
        <f>IF(Table2[[#This Row],[cost]]&gt;Table2[[#This Row],[revenue]],TRUE,FALSE)</f>
        <v>0</v>
      </c>
      <c r="I2048" t="str">
        <f>VLOOKUP(Table2[[#This Row],[product_id]],Table3[#All],3,FALSE)</f>
        <v>eVogues Apparel</v>
      </c>
      <c r="J2048" t="str">
        <f>VLOOKUP(Table2[[#This Row],[product_id]],Table3[#All],5,FALSE)</f>
        <v>New Orleans LA</v>
      </c>
    </row>
    <row r="2049" spans="1:10" x14ac:dyDescent="0.2">
      <c r="A2049" t="s">
        <v>495</v>
      </c>
      <c r="B2049" s="1">
        <v>44813</v>
      </c>
      <c r="C2049" t="str">
        <f t="shared" si="62"/>
        <v>Friday</v>
      </c>
      <c r="D2049" s="2">
        <v>0.2298611111111111</v>
      </c>
      <c r="E2049" t="str">
        <f t="shared" si="63"/>
        <v>morning to noon</v>
      </c>
      <c r="F2049" s="7">
        <v>27</v>
      </c>
      <c r="G2049" s="7">
        <f>VLOOKUP(Table2[[#This Row],[product_id]],Table3[#All],2,FALSE)</f>
        <v>16</v>
      </c>
      <c r="H2049" s="7" t="b">
        <f>IF(Table2[[#This Row],[cost]]&gt;Table2[[#This Row],[revenue]],TRUE,FALSE)</f>
        <v>0</v>
      </c>
      <c r="I2049" t="str">
        <f>VLOOKUP(Table2[[#This Row],[product_id]],Table3[#All],3,FALSE)</f>
        <v>Eddie Bauer</v>
      </c>
      <c r="J2049" t="str">
        <f>VLOOKUP(Table2[[#This Row],[product_id]],Table3[#All],5,FALSE)</f>
        <v>Chicago IL</v>
      </c>
    </row>
    <row r="2050" spans="1:10" x14ac:dyDescent="0.2">
      <c r="A2050" t="s">
        <v>495</v>
      </c>
      <c r="B2050" s="1">
        <v>44910</v>
      </c>
      <c r="C2050" t="str">
        <f t="shared" si="62"/>
        <v>Thursday</v>
      </c>
      <c r="D2050" s="2">
        <v>0.48958333333333331</v>
      </c>
      <c r="E2050" t="str">
        <f t="shared" si="63"/>
        <v>morning to noon</v>
      </c>
      <c r="F2050" s="7">
        <v>27</v>
      </c>
      <c r="G2050" s="7">
        <f>VLOOKUP(Table2[[#This Row],[product_id]],Table3[#All],2,FALSE)</f>
        <v>16</v>
      </c>
      <c r="H2050" s="7" t="b">
        <f>IF(Table2[[#This Row],[cost]]&gt;Table2[[#This Row],[revenue]],TRUE,FALSE)</f>
        <v>0</v>
      </c>
      <c r="I2050" t="str">
        <f>VLOOKUP(Table2[[#This Row],[product_id]],Table3[#All],3,FALSE)</f>
        <v>Eddie Bauer</v>
      </c>
      <c r="J2050" t="str">
        <f>VLOOKUP(Table2[[#This Row],[product_id]],Table3[#All],5,FALSE)</f>
        <v>Chicago IL</v>
      </c>
    </row>
    <row r="2051" spans="1:10" x14ac:dyDescent="0.2">
      <c r="A2051" t="s">
        <v>495</v>
      </c>
      <c r="B2051" s="1">
        <v>44557</v>
      </c>
      <c r="C2051" t="str">
        <f t="shared" ref="C2051:C2114" si="64">_xlfn.IFS(WEEKDAY(B2051,2)=1,"Monday",WEEKDAY(B2051,2)=2,"Tuesday",WEEKDAY(B2051,2)=3,"Wednesday",WEEKDAY(B2051,2)=4,"Thursday",WEEKDAY(B2051,2)=5,"Friday",WEEKDAY(B2051,2)=6,"Saturday",WEEKDAY(B2051,2)=7,"Sunday")</f>
        <v>Monday</v>
      </c>
      <c r="D2051" s="2">
        <v>0.44375000000000003</v>
      </c>
      <c r="E2051" t="str">
        <f t="shared" ref="E2051:E2114" si="65">_xlfn.IFS(AND(D2052&gt;=VALUE("00:00"),D2052&lt;VALUE("6:00")),"midnight to dawn",AND(D2052&gt;=VALUE("6:00"),D2052&lt;VALUE("13:00")),"morning to noon",AND(D2052&gt;=VALUE("13:00"),D2052&lt;VALUE("20:00")),"afternoon to evening",AND(D2052&gt;=VALUE("20:00"),D2052&lt;VALUE("24:00")),"night to midnight")</f>
        <v>midnight to dawn</v>
      </c>
      <c r="F2051" s="7">
        <v>27</v>
      </c>
      <c r="G2051" s="7">
        <f>VLOOKUP(Table2[[#This Row],[product_id]],Table3[#All],2,FALSE)</f>
        <v>16</v>
      </c>
      <c r="H2051" s="7" t="b">
        <f>IF(Table2[[#This Row],[cost]]&gt;Table2[[#This Row],[revenue]],TRUE,FALSE)</f>
        <v>0</v>
      </c>
      <c r="I2051" t="str">
        <f>VLOOKUP(Table2[[#This Row],[product_id]],Table3[#All],3,FALSE)</f>
        <v>Eddie Bauer</v>
      </c>
      <c r="J2051" t="str">
        <f>VLOOKUP(Table2[[#This Row],[product_id]],Table3[#All],5,FALSE)</f>
        <v>Chicago IL</v>
      </c>
    </row>
    <row r="2052" spans="1:10" x14ac:dyDescent="0.2">
      <c r="A2052" t="s">
        <v>495</v>
      </c>
      <c r="B2052" s="1">
        <v>44800</v>
      </c>
      <c r="C2052" t="str">
        <f t="shared" si="64"/>
        <v>Saturday</v>
      </c>
      <c r="D2052" s="2">
        <v>1.6666666666666666E-2</v>
      </c>
      <c r="E2052" t="str">
        <f t="shared" si="65"/>
        <v>morning to noon</v>
      </c>
      <c r="F2052" s="7">
        <v>27</v>
      </c>
      <c r="G2052" s="7">
        <f>VLOOKUP(Table2[[#This Row],[product_id]],Table3[#All],2,FALSE)</f>
        <v>16</v>
      </c>
      <c r="H2052" s="7" t="b">
        <f>IF(Table2[[#This Row],[cost]]&gt;Table2[[#This Row],[revenue]],TRUE,FALSE)</f>
        <v>0</v>
      </c>
      <c r="I2052" t="str">
        <f>VLOOKUP(Table2[[#This Row],[product_id]],Table3[#All],3,FALSE)</f>
        <v>Eddie Bauer</v>
      </c>
      <c r="J2052" t="str">
        <f>VLOOKUP(Table2[[#This Row],[product_id]],Table3[#All],5,FALSE)</f>
        <v>Chicago IL</v>
      </c>
    </row>
    <row r="2053" spans="1:10" x14ac:dyDescent="0.2">
      <c r="A2053" t="s">
        <v>495</v>
      </c>
      <c r="B2053" s="1">
        <v>44925</v>
      </c>
      <c r="C2053" t="str">
        <f t="shared" si="64"/>
        <v>Friday</v>
      </c>
      <c r="D2053" s="2">
        <v>0.40416666666666662</v>
      </c>
      <c r="E2053" t="str">
        <f t="shared" si="65"/>
        <v>night to midnight</v>
      </c>
      <c r="F2053" s="7">
        <v>27</v>
      </c>
      <c r="G2053" s="7">
        <f>VLOOKUP(Table2[[#This Row],[product_id]],Table3[#All],2,FALSE)</f>
        <v>16</v>
      </c>
      <c r="H2053" s="7" t="b">
        <f>IF(Table2[[#This Row],[cost]]&gt;Table2[[#This Row],[revenue]],TRUE,FALSE)</f>
        <v>0</v>
      </c>
      <c r="I2053" t="str">
        <f>VLOOKUP(Table2[[#This Row],[product_id]],Table3[#All],3,FALSE)</f>
        <v>Eddie Bauer</v>
      </c>
      <c r="J2053" t="str">
        <f>VLOOKUP(Table2[[#This Row],[product_id]],Table3[#All],5,FALSE)</f>
        <v>Chicago IL</v>
      </c>
    </row>
    <row r="2054" spans="1:10" x14ac:dyDescent="0.2">
      <c r="A2054" t="s">
        <v>495</v>
      </c>
      <c r="B2054" s="1">
        <v>43823</v>
      </c>
      <c r="C2054" t="str">
        <f t="shared" si="64"/>
        <v>Tuesday</v>
      </c>
      <c r="D2054" s="2">
        <v>0.95277777777777783</v>
      </c>
      <c r="E2054" t="str">
        <f t="shared" si="65"/>
        <v>afternoon to evening</v>
      </c>
      <c r="F2054" s="7">
        <v>27</v>
      </c>
      <c r="G2054" s="7">
        <f>VLOOKUP(Table2[[#This Row],[product_id]],Table3[#All],2,FALSE)</f>
        <v>16</v>
      </c>
      <c r="H2054" s="7" t="b">
        <f>IF(Table2[[#This Row],[cost]]&gt;Table2[[#This Row],[revenue]],TRUE,FALSE)</f>
        <v>0</v>
      </c>
      <c r="I2054" t="str">
        <f>VLOOKUP(Table2[[#This Row],[product_id]],Table3[#All],3,FALSE)</f>
        <v>Eddie Bauer</v>
      </c>
      <c r="J2054" t="str">
        <f>VLOOKUP(Table2[[#This Row],[product_id]],Table3[#All],5,FALSE)</f>
        <v>Chicago IL</v>
      </c>
    </row>
    <row r="2055" spans="1:10" x14ac:dyDescent="0.2">
      <c r="A2055" t="s">
        <v>495</v>
      </c>
      <c r="B2055" s="1">
        <v>44989</v>
      </c>
      <c r="C2055" t="str">
        <f t="shared" si="64"/>
        <v>Saturday</v>
      </c>
      <c r="D2055" s="2">
        <v>0.64861111111111114</v>
      </c>
      <c r="E2055" t="str">
        <f t="shared" si="65"/>
        <v>midnight to dawn</v>
      </c>
      <c r="F2055" s="7">
        <v>27</v>
      </c>
      <c r="G2055" s="7">
        <f>VLOOKUP(Table2[[#This Row],[product_id]],Table3[#All],2,FALSE)</f>
        <v>16</v>
      </c>
      <c r="H2055" s="7" t="b">
        <f>IF(Table2[[#This Row],[cost]]&gt;Table2[[#This Row],[revenue]],TRUE,FALSE)</f>
        <v>0</v>
      </c>
      <c r="I2055" t="str">
        <f>VLOOKUP(Table2[[#This Row],[product_id]],Table3[#All],3,FALSE)</f>
        <v>Eddie Bauer</v>
      </c>
      <c r="J2055" t="str">
        <f>VLOOKUP(Table2[[#This Row],[product_id]],Table3[#All],5,FALSE)</f>
        <v>Chicago IL</v>
      </c>
    </row>
    <row r="2056" spans="1:10" x14ac:dyDescent="0.2">
      <c r="A2056" t="s">
        <v>495</v>
      </c>
      <c r="B2056" s="1">
        <v>44286</v>
      </c>
      <c r="C2056" t="str">
        <f t="shared" si="64"/>
        <v>Wednesday</v>
      </c>
      <c r="D2056" s="2">
        <v>0.12430555555555556</v>
      </c>
      <c r="E2056" t="str">
        <f t="shared" si="65"/>
        <v>morning to noon</v>
      </c>
      <c r="F2056" s="7">
        <v>27</v>
      </c>
      <c r="G2056" s="7">
        <f>VLOOKUP(Table2[[#This Row],[product_id]],Table3[#All],2,FALSE)</f>
        <v>16</v>
      </c>
      <c r="H2056" s="7" t="b">
        <f>IF(Table2[[#This Row],[cost]]&gt;Table2[[#This Row],[revenue]],TRUE,FALSE)</f>
        <v>0</v>
      </c>
      <c r="I2056" t="str">
        <f>VLOOKUP(Table2[[#This Row],[product_id]],Table3[#All],3,FALSE)</f>
        <v>Eddie Bauer</v>
      </c>
      <c r="J2056" t="str">
        <f>VLOOKUP(Table2[[#This Row],[product_id]],Table3[#All],5,FALSE)</f>
        <v>Chicago IL</v>
      </c>
    </row>
    <row r="2057" spans="1:10" x14ac:dyDescent="0.2">
      <c r="A2057" t="s">
        <v>495</v>
      </c>
      <c r="B2057" s="1">
        <v>44583</v>
      </c>
      <c r="C2057" t="str">
        <f t="shared" si="64"/>
        <v>Saturday</v>
      </c>
      <c r="D2057" s="2">
        <v>0.52569444444444446</v>
      </c>
      <c r="E2057" t="str">
        <f t="shared" si="65"/>
        <v>midnight to dawn</v>
      </c>
      <c r="F2057" s="7">
        <v>27</v>
      </c>
      <c r="G2057" s="7">
        <f>VLOOKUP(Table2[[#This Row],[product_id]],Table3[#All],2,FALSE)</f>
        <v>16</v>
      </c>
      <c r="H2057" s="7" t="b">
        <f>IF(Table2[[#This Row],[cost]]&gt;Table2[[#This Row],[revenue]],TRUE,FALSE)</f>
        <v>0</v>
      </c>
      <c r="I2057" t="str">
        <f>VLOOKUP(Table2[[#This Row],[product_id]],Table3[#All],3,FALSE)</f>
        <v>Eddie Bauer</v>
      </c>
      <c r="J2057" t="str">
        <f>VLOOKUP(Table2[[#This Row],[product_id]],Table3[#All],5,FALSE)</f>
        <v>Chicago IL</v>
      </c>
    </row>
    <row r="2058" spans="1:10" x14ac:dyDescent="0.2">
      <c r="A2058" t="s">
        <v>495</v>
      </c>
      <c r="B2058" s="1">
        <v>44513</v>
      </c>
      <c r="C2058" t="str">
        <f t="shared" si="64"/>
        <v>Saturday</v>
      </c>
      <c r="D2058" s="2">
        <v>0.16597222222222222</v>
      </c>
      <c r="E2058" t="str">
        <f t="shared" si="65"/>
        <v>morning to noon</v>
      </c>
      <c r="F2058" s="7">
        <v>27</v>
      </c>
      <c r="G2058" s="7">
        <f>VLOOKUP(Table2[[#This Row],[product_id]],Table3[#All],2,FALSE)</f>
        <v>16</v>
      </c>
      <c r="H2058" s="7" t="b">
        <f>IF(Table2[[#This Row],[cost]]&gt;Table2[[#This Row],[revenue]],TRUE,FALSE)</f>
        <v>0</v>
      </c>
      <c r="I2058" t="str">
        <f>VLOOKUP(Table2[[#This Row],[product_id]],Table3[#All],3,FALSE)</f>
        <v>Eddie Bauer</v>
      </c>
      <c r="J2058" t="str">
        <f>VLOOKUP(Table2[[#This Row],[product_id]],Table3[#All],5,FALSE)</f>
        <v>Chicago IL</v>
      </c>
    </row>
    <row r="2059" spans="1:10" x14ac:dyDescent="0.2">
      <c r="A2059" t="s">
        <v>496</v>
      </c>
      <c r="B2059" s="1">
        <v>44424</v>
      </c>
      <c r="C2059" t="str">
        <f t="shared" si="64"/>
        <v>Monday</v>
      </c>
      <c r="D2059" s="2">
        <v>0.39374999999999999</v>
      </c>
      <c r="E2059" t="str">
        <f t="shared" si="65"/>
        <v>morning to noon</v>
      </c>
      <c r="F2059" s="7">
        <v>25</v>
      </c>
      <c r="G2059" s="7">
        <f>VLOOKUP(Table2[[#This Row],[product_id]],Table3[#All],2,FALSE)</f>
        <v>12</v>
      </c>
      <c r="H2059" s="7" t="b">
        <f>IF(Table2[[#This Row],[cost]]&gt;Table2[[#This Row],[revenue]],TRUE,FALSE)</f>
        <v>0</v>
      </c>
      <c r="I2059" t="str">
        <f>VLOOKUP(Table2[[#This Row],[product_id]],Table3[#All],3,FALSE)</f>
        <v>Spalding</v>
      </c>
      <c r="J2059" t="str">
        <f>VLOOKUP(Table2[[#This Row],[product_id]],Table3[#All],5,FALSE)</f>
        <v>Memphis TN</v>
      </c>
    </row>
    <row r="2060" spans="1:10" x14ac:dyDescent="0.2">
      <c r="A2060" t="s">
        <v>496</v>
      </c>
      <c r="B2060" s="1">
        <v>45108</v>
      </c>
      <c r="C2060" t="str">
        <f t="shared" si="64"/>
        <v>Saturday</v>
      </c>
      <c r="D2060" s="2">
        <v>0.27916666666666667</v>
      </c>
      <c r="E2060" t="str">
        <f t="shared" si="65"/>
        <v>afternoon to evening</v>
      </c>
      <c r="F2060" s="7">
        <v>25</v>
      </c>
      <c r="G2060" s="7">
        <f>VLOOKUP(Table2[[#This Row],[product_id]],Table3[#All],2,FALSE)</f>
        <v>12</v>
      </c>
      <c r="H2060" s="7" t="b">
        <f>IF(Table2[[#This Row],[cost]]&gt;Table2[[#This Row],[revenue]],TRUE,FALSE)</f>
        <v>0</v>
      </c>
      <c r="I2060" t="str">
        <f>VLOOKUP(Table2[[#This Row],[product_id]],Table3[#All],3,FALSE)</f>
        <v>Spalding</v>
      </c>
      <c r="J2060" t="str">
        <f>VLOOKUP(Table2[[#This Row],[product_id]],Table3[#All],5,FALSE)</f>
        <v>Memphis TN</v>
      </c>
    </row>
    <row r="2061" spans="1:10" x14ac:dyDescent="0.2">
      <c r="A2061" t="s">
        <v>496</v>
      </c>
      <c r="B2061" s="1">
        <v>45059</v>
      </c>
      <c r="C2061" t="str">
        <f t="shared" si="64"/>
        <v>Saturday</v>
      </c>
      <c r="D2061" s="2">
        <v>0.7270833333333333</v>
      </c>
      <c r="E2061" t="str">
        <f t="shared" si="65"/>
        <v>morning to noon</v>
      </c>
      <c r="F2061" s="7">
        <v>25</v>
      </c>
      <c r="G2061" s="7">
        <f>VLOOKUP(Table2[[#This Row],[product_id]],Table3[#All],2,FALSE)</f>
        <v>12</v>
      </c>
      <c r="H2061" s="7" t="b">
        <f>IF(Table2[[#This Row],[cost]]&gt;Table2[[#This Row],[revenue]],TRUE,FALSE)</f>
        <v>0</v>
      </c>
      <c r="I2061" t="str">
        <f>VLOOKUP(Table2[[#This Row],[product_id]],Table3[#All],3,FALSE)</f>
        <v>Spalding</v>
      </c>
      <c r="J2061" t="str">
        <f>VLOOKUP(Table2[[#This Row],[product_id]],Table3[#All],5,FALSE)</f>
        <v>Memphis TN</v>
      </c>
    </row>
    <row r="2062" spans="1:10" x14ac:dyDescent="0.2">
      <c r="A2062" t="s">
        <v>496</v>
      </c>
      <c r="B2062" s="1">
        <v>44706</v>
      </c>
      <c r="C2062" t="str">
        <f t="shared" si="64"/>
        <v>Wednesday</v>
      </c>
      <c r="D2062" s="2">
        <v>0.51527777777777783</v>
      </c>
      <c r="E2062" t="str">
        <f t="shared" si="65"/>
        <v>midnight to dawn</v>
      </c>
      <c r="F2062" s="7">
        <v>25</v>
      </c>
      <c r="G2062" s="7">
        <f>VLOOKUP(Table2[[#This Row],[product_id]],Table3[#All],2,FALSE)</f>
        <v>12</v>
      </c>
      <c r="H2062" s="7" t="b">
        <f>IF(Table2[[#This Row],[cost]]&gt;Table2[[#This Row],[revenue]],TRUE,FALSE)</f>
        <v>0</v>
      </c>
      <c r="I2062" t="str">
        <f>VLOOKUP(Table2[[#This Row],[product_id]],Table3[#All],3,FALSE)</f>
        <v>Spalding</v>
      </c>
      <c r="J2062" t="str">
        <f>VLOOKUP(Table2[[#This Row],[product_id]],Table3[#All],5,FALSE)</f>
        <v>Memphis TN</v>
      </c>
    </row>
    <row r="2063" spans="1:10" x14ac:dyDescent="0.2">
      <c r="A2063" t="s">
        <v>496</v>
      </c>
      <c r="B2063" s="1">
        <v>44006</v>
      </c>
      <c r="C2063" t="str">
        <f t="shared" si="64"/>
        <v>Wednesday</v>
      </c>
      <c r="D2063" s="2">
        <v>2.0833333333333332E-2</v>
      </c>
      <c r="E2063" t="str">
        <f t="shared" si="65"/>
        <v>midnight to dawn</v>
      </c>
      <c r="F2063" s="7">
        <v>25</v>
      </c>
      <c r="G2063" s="7">
        <f>VLOOKUP(Table2[[#This Row],[product_id]],Table3[#All],2,FALSE)</f>
        <v>12</v>
      </c>
      <c r="H2063" s="7" t="b">
        <f>IF(Table2[[#This Row],[cost]]&gt;Table2[[#This Row],[revenue]],TRUE,FALSE)</f>
        <v>0</v>
      </c>
      <c r="I2063" t="str">
        <f>VLOOKUP(Table2[[#This Row],[product_id]],Table3[#All],3,FALSE)</f>
        <v>Spalding</v>
      </c>
      <c r="J2063" t="str">
        <f>VLOOKUP(Table2[[#This Row],[product_id]],Table3[#All],5,FALSE)</f>
        <v>Memphis TN</v>
      </c>
    </row>
    <row r="2064" spans="1:10" x14ac:dyDescent="0.2">
      <c r="A2064" t="s">
        <v>496</v>
      </c>
      <c r="B2064" s="1">
        <v>44429</v>
      </c>
      <c r="C2064" t="str">
        <f t="shared" si="64"/>
        <v>Saturday</v>
      </c>
      <c r="D2064" s="2">
        <v>0.14097222222222222</v>
      </c>
      <c r="E2064" t="str">
        <f t="shared" si="65"/>
        <v>afternoon to evening</v>
      </c>
      <c r="F2064" s="7">
        <v>25</v>
      </c>
      <c r="G2064" s="7">
        <f>VLOOKUP(Table2[[#This Row],[product_id]],Table3[#All],2,FALSE)</f>
        <v>12</v>
      </c>
      <c r="H2064" s="7" t="b">
        <f>IF(Table2[[#This Row],[cost]]&gt;Table2[[#This Row],[revenue]],TRUE,FALSE)</f>
        <v>0</v>
      </c>
      <c r="I2064" t="str">
        <f>VLOOKUP(Table2[[#This Row],[product_id]],Table3[#All],3,FALSE)</f>
        <v>Spalding</v>
      </c>
      <c r="J2064" t="str">
        <f>VLOOKUP(Table2[[#This Row],[product_id]],Table3[#All],5,FALSE)</f>
        <v>Memphis TN</v>
      </c>
    </row>
    <row r="2065" spans="1:10" x14ac:dyDescent="0.2">
      <c r="A2065" t="s">
        <v>497</v>
      </c>
      <c r="B2065" s="1">
        <v>44880</v>
      </c>
      <c r="C2065" t="str">
        <f t="shared" si="64"/>
        <v>Tuesday</v>
      </c>
      <c r="D2065" s="2">
        <v>0.6069444444444444</v>
      </c>
      <c r="E2065" t="str">
        <f t="shared" si="65"/>
        <v>midnight to dawn</v>
      </c>
      <c r="F2065" s="7">
        <v>28</v>
      </c>
      <c r="G2065" s="7">
        <f>VLOOKUP(Table2[[#This Row],[product_id]],Table3[#All],2,FALSE)</f>
        <v>16</v>
      </c>
      <c r="H2065" s="7" t="b">
        <f>IF(Table2[[#This Row],[cost]]&gt;Table2[[#This Row],[revenue]],TRUE,FALSE)</f>
        <v>0</v>
      </c>
      <c r="I2065" t="str">
        <f>VLOOKUP(Table2[[#This Row],[product_id]],Table3[#All],3,FALSE)</f>
        <v>Patty</v>
      </c>
      <c r="J2065" t="str">
        <f>VLOOKUP(Table2[[#This Row],[product_id]],Table3[#All],5,FALSE)</f>
        <v>Memphis TN</v>
      </c>
    </row>
    <row r="2066" spans="1:10" x14ac:dyDescent="0.2">
      <c r="A2066" t="s">
        <v>497</v>
      </c>
      <c r="B2066" s="1">
        <v>44903</v>
      </c>
      <c r="C2066" t="str">
        <f t="shared" si="64"/>
        <v>Thursday</v>
      </c>
      <c r="D2066" s="2">
        <v>0.13055555555555556</v>
      </c>
      <c r="E2066" t="str">
        <f t="shared" si="65"/>
        <v>midnight to dawn</v>
      </c>
      <c r="F2066" s="7">
        <v>28</v>
      </c>
      <c r="G2066" s="7">
        <f>VLOOKUP(Table2[[#This Row],[product_id]],Table3[#All],2,FALSE)</f>
        <v>16</v>
      </c>
      <c r="H2066" s="7" t="b">
        <f>IF(Table2[[#This Row],[cost]]&gt;Table2[[#This Row],[revenue]],TRUE,FALSE)</f>
        <v>0</v>
      </c>
      <c r="I2066" t="str">
        <f>VLOOKUP(Table2[[#This Row],[product_id]],Table3[#All],3,FALSE)</f>
        <v>Patty</v>
      </c>
      <c r="J2066" t="str">
        <f>VLOOKUP(Table2[[#This Row],[product_id]],Table3[#All],5,FALSE)</f>
        <v>Memphis TN</v>
      </c>
    </row>
    <row r="2067" spans="1:10" x14ac:dyDescent="0.2">
      <c r="A2067" t="s">
        <v>497</v>
      </c>
      <c r="B2067" s="1">
        <v>45078</v>
      </c>
      <c r="C2067" t="str">
        <f t="shared" si="64"/>
        <v>Thursday</v>
      </c>
      <c r="D2067" s="2">
        <v>0.12986111111111112</v>
      </c>
      <c r="E2067" t="str">
        <f t="shared" si="65"/>
        <v>afternoon to evening</v>
      </c>
      <c r="F2067" s="7">
        <v>28</v>
      </c>
      <c r="G2067" s="7">
        <f>VLOOKUP(Table2[[#This Row],[product_id]],Table3[#All],2,FALSE)</f>
        <v>16</v>
      </c>
      <c r="H2067" s="7" t="b">
        <f>IF(Table2[[#This Row],[cost]]&gt;Table2[[#This Row],[revenue]],TRUE,FALSE)</f>
        <v>0</v>
      </c>
      <c r="I2067" t="str">
        <f>VLOOKUP(Table2[[#This Row],[product_id]],Table3[#All],3,FALSE)</f>
        <v>Patty</v>
      </c>
      <c r="J2067" t="str">
        <f>VLOOKUP(Table2[[#This Row],[product_id]],Table3[#All],5,FALSE)</f>
        <v>Memphis TN</v>
      </c>
    </row>
    <row r="2068" spans="1:10" x14ac:dyDescent="0.2">
      <c r="A2068" t="s">
        <v>497</v>
      </c>
      <c r="B2068" s="1">
        <v>44795</v>
      </c>
      <c r="C2068" t="str">
        <f t="shared" si="64"/>
        <v>Monday</v>
      </c>
      <c r="D2068" s="2">
        <v>0.75347222222222221</v>
      </c>
      <c r="E2068" t="str">
        <f t="shared" si="65"/>
        <v>morning to noon</v>
      </c>
      <c r="F2068" s="7">
        <v>28</v>
      </c>
      <c r="G2068" s="7">
        <f>VLOOKUP(Table2[[#This Row],[product_id]],Table3[#All],2,FALSE)</f>
        <v>16</v>
      </c>
      <c r="H2068" s="7" t="b">
        <f>IF(Table2[[#This Row],[cost]]&gt;Table2[[#This Row],[revenue]],TRUE,FALSE)</f>
        <v>0</v>
      </c>
      <c r="I2068" t="str">
        <f>VLOOKUP(Table2[[#This Row],[product_id]],Table3[#All],3,FALSE)</f>
        <v>Patty</v>
      </c>
      <c r="J2068" t="str">
        <f>VLOOKUP(Table2[[#This Row],[product_id]],Table3[#All],5,FALSE)</f>
        <v>Memphis TN</v>
      </c>
    </row>
    <row r="2069" spans="1:10" x14ac:dyDescent="0.2">
      <c r="A2069" t="s">
        <v>497</v>
      </c>
      <c r="B2069" s="1">
        <v>44896</v>
      </c>
      <c r="C2069" t="str">
        <f t="shared" si="64"/>
        <v>Thursday</v>
      </c>
      <c r="D2069" s="2">
        <v>0.33055555555555555</v>
      </c>
      <c r="E2069" t="str">
        <f t="shared" si="65"/>
        <v>morning to noon</v>
      </c>
      <c r="F2069" s="7">
        <v>28</v>
      </c>
      <c r="G2069" s="7">
        <f>VLOOKUP(Table2[[#This Row],[product_id]],Table3[#All],2,FALSE)</f>
        <v>16</v>
      </c>
      <c r="H2069" s="7" t="b">
        <f>IF(Table2[[#This Row],[cost]]&gt;Table2[[#This Row],[revenue]],TRUE,FALSE)</f>
        <v>0</v>
      </c>
      <c r="I2069" t="str">
        <f>VLOOKUP(Table2[[#This Row],[product_id]],Table3[#All],3,FALSE)</f>
        <v>Patty</v>
      </c>
      <c r="J2069" t="str">
        <f>VLOOKUP(Table2[[#This Row],[product_id]],Table3[#All],5,FALSE)</f>
        <v>Memphis TN</v>
      </c>
    </row>
    <row r="2070" spans="1:10" x14ac:dyDescent="0.2">
      <c r="A2070" t="s">
        <v>498</v>
      </c>
      <c r="B2070" s="1">
        <v>45063</v>
      </c>
      <c r="C2070" t="str">
        <f t="shared" si="64"/>
        <v>Wednesday</v>
      </c>
      <c r="D2070" s="2">
        <v>0.50138888888888888</v>
      </c>
      <c r="E2070" t="str">
        <f t="shared" si="65"/>
        <v>morning to noon</v>
      </c>
      <c r="F2070" s="7">
        <v>35</v>
      </c>
      <c r="G2070" s="7">
        <f>VLOOKUP(Table2[[#This Row],[product_id]],Table3[#All],2,FALSE)</f>
        <v>19</v>
      </c>
      <c r="H2070" s="7" t="b">
        <f>IF(Table2[[#This Row],[cost]]&gt;Table2[[#This Row],[revenue]],TRUE,FALSE)</f>
        <v>0</v>
      </c>
      <c r="I2070" t="str">
        <f>VLOOKUP(Table2[[#This Row],[product_id]],Table3[#All],3,FALSE)</f>
        <v>Royal Robbins</v>
      </c>
      <c r="J2070" t="str">
        <f>VLOOKUP(Table2[[#This Row],[product_id]],Table3[#All],5,FALSE)</f>
        <v>Houston TX</v>
      </c>
    </row>
    <row r="2071" spans="1:10" x14ac:dyDescent="0.2">
      <c r="A2071" t="s">
        <v>498</v>
      </c>
      <c r="B2071" s="1">
        <v>43631</v>
      </c>
      <c r="C2071" t="str">
        <f t="shared" si="64"/>
        <v>Saturday</v>
      </c>
      <c r="D2071" s="2">
        <v>0.52916666666666667</v>
      </c>
      <c r="E2071" t="str">
        <f t="shared" si="65"/>
        <v>midnight to dawn</v>
      </c>
      <c r="F2071" s="7">
        <v>35</v>
      </c>
      <c r="G2071" s="7">
        <f>VLOOKUP(Table2[[#This Row],[product_id]],Table3[#All],2,FALSE)</f>
        <v>19</v>
      </c>
      <c r="H2071" s="7" t="b">
        <f>IF(Table2[[#This Row],[cost]]&gt;Table2[[#This Row],[revenue]],TRUE,FALSE)</f>
        <v>0</v>
      </c>
      <c r="I2071" t="str">
        <f>VLOOKUP(Table2[[#This Row],[product_id]],Table3[#All],3,FALSE)</f>
        <v>Royal Robbins</v>
      </c>
      <c r="J2071" t="str">
        <f>VLOOKUP(Table2[[#This Row],[product_id]],Table3[#All],5,FALSE)</f>
        <v>Houston TX</v>
      </c>
    </row>
    <row r="2072" spans="1:10" x14ac:dyDescent="0.2">
      <c r="A2072" t="s">
        <v>498</v>
      </c>
      <c r="B2072" s="1">
        <v>44809</v>
      </c>
      <c r="C2072" t="str">
        <f t="shared" si="64"/>
        <v>Monday</v>
      </c>
      <c r="D2072" s="2">
        <v>0.2388888888888889</v>
      </c>
      <c r="E2072" t="str">
        <f t="shared" si="65"/>
        <v>afternoon to evening</v>
      </c>
      <c r="F2072" s="7">
        <v>35</v>
      </c>
      <c r="G2072" s="7">
        <f>VLOOKUP(Table2[[#This Row],[product_id]],Table3[#All],2,FALSE)</f>
        <v>19</v>
      </c>
      <c r="H2072" s="7" t="b">
        <f>IF(Table2[[#This Row],[cost]]&gt;Table2[[#This Row],[revenue]],TRUE,FALSE)</f>
        <v>0</v>
      </c>
      <c r="I2072" t="str">
        <f>VLOOKUP(Table2[[#This Row],[product_id]],Table3[#All],3,FALSE)</f>
        <v>Royal Robbins</v>
      </c>
      <c r="J2072" t="str">
        <f>VLOOKUP(Table2[[#This Row],[product_id]],Table3[#All],5,FALSE)</f>
        <v>Houston TX</v>
      </c>
    </row>
    <row r="2073" spans="1:10" x14ac:dyDescent="0.2">
      <c r="A2073" t="s">
        <v>498</v>
      </c>
      <c r="B2073" s="1">
        <v>44221</v>
      </c>
      <c r="C2073" t="str">
        <f t="shared" si="64"/>
        <v>Monday</v>
      </c>
      <c r="D2073" s="2">
        <v>0.71944444444444444</v>
      </c>
      <c r="E2073" t="str">
        <f t="shared" si="65"/>
        <v>afternoon to evening</v>
      </c>
      <c r="F2073" s="7">
        <v>35</v>
      </c>
      <c r="G2073" s="7">
        <f>VLOOKUP(Table2[[#This Row],[product_id]],Table3[#All],2,FALSE)</f>
        <v>19</v>
      </c>
      <c r="H2073" s="7" t="b">
        <f>IF(Table2[[#This Row],[cost]]&gt;Table2[[#This Row],[revenue]],TRUE,FALSE)</f>
        <v>0</v>
      </c>
      <c r="I2073" t="str">
        <f>VLOOKUP(Table2[[#This Row],[product_id]],Table3[#All],3,FALSE)</f>
        <v>Royal Robbins</v>
      </c>
      <c r="J2073" t="str">
        <f>VLOOKUP(Table2[[#This Row],[product_id]],Table3[#All],5,FALSE)</f>
        <v>Houston TX</v>
      </c>
    </row>
    <row r="2074" spans="1:10" x14ac:dyDescent="0.2">
      <c r="A2074" t="s">
        <v>498</v>
      </c>
      <c r="B2074" s="1">
        <v>44048</v>
      </c>
      <c r="C2074" t="str">
        <f t="shared" si="64"/>
        <v>Wednesday</v>
      </c>
      <c r="D2074" s="2">
        <v>0.56319444444444444</v>
      </c>
      <c r="E2074" t="str">
        <f t="shared" si="65"/>
        <v>midnight to dawn</v>
      </c>
      <c r="F2074" s="7">
        <v>35</v>
      </c>
      <c r="G2074" s="7">
        <f>VLOOKUP(Table2[[#This Row],[product_id]],Table3[#All],2,FALSE)</f>
        <v>19</v>
      </c>
      <c r="H2074" s="7" t="b">
        <f>IF(Table2[[#This Row],[cost]]&gt;Table2[[#This Row],[revenue]],TRUE,FALSE)</f>
        <v>0</v>
      </c>
      <c r="I2074" t="str">
        <f>VLOOKUP(Table2[[#This Row],[product_id]],Table3[#All],3,FALSE)</f>
        <v>Royal Robbins</v>
      </c>
      <c r="J2074" t="str">
        <f>VLOOKUP(Table2[[#This Row],[product_id]],Table3[#All],5,FALSE)</f>
        <v>Houston TX</v>
      </c>
    </row>
    <row r="2075" spans="1:10" x14ac:dyDescent="0.2">
      <c r="A2075" t="s">
        <v>498</v>
      </c>
      <c r="B2075" s="1">
        <v>44954</v>
      </c>
      <c r="C2075" t="str">
        <f t="shared" si="64"/>
        <v>Saturday</v>
      </c>
      <c r="D2075" s="2">
        <v>0.22083333333333333</v>
      </c>
      <c r="E2075" t="str">
        <f t="shared" si="65"/>
        <v>morning to noon</v>
      </c>
      <c r="F2075" s="7">
        <v>35</v>
      </c>
      <c r="G2075" s="7">
        <f>VLOOKUP(Table2[[#This Row],[product_id]],Table3[#All],2,FALSE)</f>
        <v>19</v>
      </c>
      <c r="H2075" s="7" t="b">
        <f>IF(Table2[[#This Row],[cost]]&gt;Table2[[#This Row],[revenue]],TRUE,FALSE)</f>
        <v>0</v>
      </c>
      <c r="I2075" t="str">
        <f>VLOOKUP(Table2[[#This Row],[product_id]],Table3[#All],3,FALSE)</f>
        <v>Royal Robbins</v>
      </c>
      <c r="J2075" t="str">
        <f>VLOOKUP(Table2[[#This Row],[product_id]],Table3[#All],5,FALSE)</f>
        <v>Houston TX</v>
      </c>
    </row>
    <row r="2076" spans="1:10" x14ac:dyDescent="0.2">
      <c r="A2076" t="s">
        <v>498</v>
      </c>
      <c r="B2076" s="1">
        <v>45061</v>
      </c>
      <c r="C2076" t="str">
        <f t="shared" si="64"/>
        <v>Monday</v>
      </c>
      <c r="D2076" s="2">
        <v>0.38541666666666669</v>
      </c>
      <c r="E2076" t="str">
        <f t="shared" si="65"/>
        <v>midnight to dawn</v>
      </c>
      <c r="F2076" s="7">
        <v>35</v>
      </c>
      <c r="G2076" s="7">
        <f>VLOOKUP(Table2[[#This Row],[product_id]],Table3[#All],2,FALSE)</f>
        <v>19</v>
      </c>
      <c r="H2076" s="7" t="b">
        <f>IF(Table2[[#This Row],[cost]]&gt;Table2[[#This Row],[revenue]],TRUE,FALSE)</f>
        <v>0</v>
      </c>
      <c r="I2076" t="str">
        <f>VLOOKUP(Table2[[#This Row],[product_id]],Table3[#All],3,FALSE)</f>
        <v>Royal Robbins</v>
      </c>
      <c r="J2076" t="str">
        <f>VLOOKUP(Table2[[#This Row],[product_id]],Table3[#All],5,FALSE)</f>
        <v>Houston TX</v>
      </c>
    </row>
    <row r="2077" spans="1:10" x14ac:dyDescent="0.2">
      <c r="A2077" t="s">
        <v>499</v>
      </c>
      <c r="B2077" s="1">
        <v>44492</v>
      </c>
      <c r="C2077" t="str">
        <f t="shared" si="64"/>
        <v>Saturday</v>
      </c>
      <c r="D2077" s="2">
        <v>0.125</v>
      </c>
      <c r="E2077" t="str">
        <f t="shared" si="65"/>
        <v>morning to noon</v>
      </c>
      <c r="F2077" s="7">
        <v>11</v>
      </c>
      <c r="G2077" s="7">
        <f>VLOOKUP(Table2[[#This Row],[product_id]],Table3[#All],2,FALSE)</f>
        <v>66</v>
      </c>
      <c r="H2077" s="7" t="b">
        <f>IF(Table2[[#This Row],[cost]]&gt;Table2[[#This Row],[revenue]],TRUE,FALSE)</f>
        <v>1</v>
      </c>
      <c r="I2077" t="str">
        <f>VLOOKUP(Table2[[#This Row],[product_id]],Table3[#All],3,FALSE)</f>
        <v>Chemisettes by Anne</v>
      </c>
      <c r="J2077" t="str">
        <f>VLOOKUP(Table2[[#This Row],[product_id]],Table3[#All],5,FALSE)</f>
        <v>Memphis TN</v>
      </c>
    </row>
    <row r="2078" spans="1:10" x14ac:dyDescent="0.2">
      <c r="A2078" t="s">
        <v>499</v>
      </c>
      <c r="B2078" s="1">
        <v>44978</v>
      </c>
      <c r="C2078" t="str">
        <f t="shared" si="64"/>
        <v>Tuesday</v>
      </c>
      <c r="D2078" s="2">
        <v>0.32430555555555557</v>
      </c>
      <c r="E2078" t="str">
        <f t="shared" si="65"/>
        <v>afternoon to evening</v>
      </c>
      <c r="F2078" s="7">
        <v>11</v>
      </c>
      <c r="G2078" s="7">
        <f>VLOOKUP(Table2[[#This Row],[product_id]],Table3[#All],2,FALSE)</f>
        <v>66</v>
      </c>
      <c r="H2078" s="7" t="b">
        <f>IF(Table2[[#This Row],[cost]]&gt;Table2[[#This Row],[revenue]],TRUE,FALSE)</f>
        <v>1</v>
      </c>
      <c r="I2078" t="str">
        <f>VLOOKUP(Table2[[#This Row],[product_id]],Table3[#All],3,FALSE)</f>
        <v>Chemisettes by Anne</v>
      </c>
      <c r="J2078" t="str">
        <f>VLOOKUP(Table2[[#This Row],[product_id]],Table3[#All],5,FALSE)</f>
        <v>Memphis TN</v>
      </c>
    </row>
    <row r="2079" spans="1:10" x14ac:dyDescent="0.2">
      <c r="A2079" t="s">
        <v>499</v>
      </c>
      <c r="B2079" s="1">
        <v>44057</v>
      </c>
      <c r="C2079" t="str">
        <f t="shared" si="64"/>
        <v>Friday</v>
      </c>
      <c r="D2079" s="2">
        <v>0.7895833333333333</v>
      </c>
      <c r="E2079" t="str">
        <f t="shared" si="65"/>
        <v>midnight to dawn</v>
      </c>
      <c r="F2079" s="7">
        <v>11</v>
      </c>
      <c r="G2079" s="7">
        <f>VLOOKUP(Table2[[#This Row],[product_id]],Table3[#All],2,FALSE)</f>
        <v>66</v>
      </c>
      <c r="H2079" s="7" t="b">
        <f>IF(Table2[[#This Row],[cost]]&gt;Table2[[#This Row],[revenue]],TRUE,FALSE)</f>
        <v>1</v>
      </c>
      <c r="I2079" t="str">
        <f>VLOOKUP(Table2[[#This Row],[product_id]],Table3[#All],3,FALSE)</f>
        <v>Chemisettes by Anne</v>
      </c>
      <c r="J2079" t="str">
        <f>VLOOKUP(Table2[[#This Row],[product_id]],Table3[#All],5,FALSE)</f>
        <v>Memphis TN</v>
      </c>
    </row>
    <row r="2080" spans="1:10" x14ac:dyDescent="0.2">
      <c r="A2080" t="s">
        <v>499</v>
      </c>
      <c r="B2080" s="1">
        <v>44643</v>
      </c>
      <c r="C2080" t="str">
        <f t="shared" si="64"/>
        <v>Wednesday</v>
      </c>
      <c r="D2080" s="2">
        <v>0.21388888888888891</v>
      </c>
      <c r="E2080" t="str">
        <f t="shared" si="65"/>
        <v>afternoon to evening</v>
      </c>
      <c r="F2080" s="7">
        <v>11</v>
      </c>
      <c r="G2080" s="7">
        <f>VLOOKUP(Table2[[#This Row],[product_id]],Table3[#All],2,FALSE)</f>
        <v>66</v>
      </c>
      <c r="H2080" s="7" t="b">
        <f>IF(Table2[[#This Row],[cost]]&gt;Table2[[#This Row],[revenue]],TRUE,FALSE)</f>
        <v>1</v>
      </c>
      <c r="I2080" t="str">
        <f>VLOOKUP(Table2[[#This Row],[product_id]],Table3[#All],3,FALSE)</f>
        <v>Chemisettes by Anne</v>
      </c>
      <c r="J2080" t="str">
        <f>VLOOKUP(Table2[[#This Row],[product_id]],Table3[#All],5,FALSE)</f>
        <v>Memphis TN</v>
      </c>
    </row>
    <row r="2081" spans="1:10" x14ac:dyDescent="0.2">
      <c r="A2081" t="s">
        <v>499</v>
      </c>
      <c r="B2081" s="1">
        <v>45086</v>
      </c>
      <c r="C2081" t="str">
        <f t="shared" si="64"/>
        <v>Friday</v>
      </c>
      <c r="D2081" s="2">
        <v>0.58472222222222225</v>
      </c>
      <c r="E2081" t="str">
        <f t="shared" si="65"/>
        <v>afternoon to evening</v>
      </c>
      <c r="F2081" s="7">
        <v>11</v>
      </c>
      <c r="G2081" s="7">
        <f>VLOOKUP(Table2[[#This Row],[product_id]],Table3[#All],2,FALSE)</f>
        <v>66</v>
      </c>
      <c r="H2081" s="7" t="b">
        <f>IF(Table2[[#This Row],[cost]]&gt;Table2[[#This Row],[revenue]],TRUE,FALSE)</f>
        <v>1</v>
      </c>
      <c r="I2081" t="str">
        <f>VLOOKUP(Table2[[#This Row],[product_id]],Table3[#All],3,FALSE)</f>
        <v>Chemisettes by Anne</v>
      </c>
      <c r="J2081" t="str">
        <f>VLOOKUP(Table2[[#This Row],[product_id]],Table3[#All],5,FALSE)</f>
        <v>Memphis TN</v>
      </c>
    </row>
    <row r="2082" spans="1:10" x14ac:dyDescent="0.2">
      <c r="A2082" t="s">
        <v>499</v>
      </c>
      <c r="B2082" s="1">
        <v>45109</v>
      </c>
      <c r="C2082" t="str">
        <f t="shared" si="64"/>
        <v>Sunday</v>
      </c>
      <c r="D2082" s="2">
        <v>0.66249999999999998</v>
      </c>
      <c r="E2082" t="str">
        <f t="shared" si="65"/>
        <v>midnight to dawn</v>
      </c>
      <c r="F2082" s="7">
        <v>11</v>
      </c>
      <c r="G2082" s="7">
        <f>VLOOKUP(Table2[[#This Row],[product_id]],Table3[#All],2,FALSE)</f>
        <v>66</v>
      </c>
      <c r="H2082" s="7" t="b">
        <f>IF(Table2[[#This Row],[cost]]&gt;Table2[[#This Row],[revenue]],TRUE,FALSE)</f>
        <v>1</v>
      </c>
      <c r="I2082" t="str">
        <f>VLOOKUP(Table2[[#This Row],[product_id]],Table3[#All],3,FALSE)</f>
        <v>Chemisettes by Anne</v>
      </c>
      <c r="J2082" t="str">
        <f>VLOOKUP(Table2[[#This Row],[product_id]],Table3[#All],5,FALSE)</f>
        <v>Memphis TN</v>
      </c>
    </row>
    <row r="2083" spans="1:10" x14ac:dyDescent="0.2">
      <c r="A2083" t="s">
        <v>499</v>
      </c>
      <c r="B2083" s="1">
        <v>44869</v>
      </c>
      <c r="C2083" t="str">
        <f t="shared" si="64"/>
        <v>Friday</v>
      </c>
      <c r="D2083" s="2">
        <v>0.11527777777777777</v>
      </c>
      <c r="E2083" t="str">
        <f t="shared" si="65"/>
        <v>night to midnight</v>
      </c>
      <c r="F2083" s="7">
        <v>11</v>
      </c>
      <c r="G2083" s="7">
        <f>VLOOKUP(Table2[[#This Row],[product_id]],Table3[#All],2,FALSE)</f>
        <v>66</v>
      </c>
      <c r="H2083" s="7" t="b">
        <f>IF(Table2[[#This Row],[cost]]&gt;Table2[[#This Row],[revenue]],TRUE,FALSE)</f>
        <v>1</v>
      </c>
      <c r="I2083" t="str">
        <f>VLOOKUP(Table2[[#This Row],[product_id]],Table3[#All],3,FALSE)</f>
        <v>Chemisettes by Anne</v>
      </c>
      <c r="J2083" t="str">
        <f>VLOOKUP(Table2[[#This Row],[product_id]],Table3[#All],5,FALSE)</f>
        <v>Memphis TN</v>
      </c>
    </row>
    <row r="2084" spans="1:10" x14ac:dyDescent="0.2">
      <c r="A2084" t="s">
        <v>500</v>
      </c>
      <c r="B2084" s="1">
        <v>45112</v>
      </c>
      <c r="C2084" t="str">
        <f t="shared" si="64"/>
        <v>Wednesday</v>
      </c>
      <c r="D2084" s="2">
        <v>0.92569444444444438</v>
      </c>
      <c r="E2084" t="str">
        <f t="shared" si="65"/>
        <v>afternoon to evening</v>
      </c>
      <c r="F2084" s="7">
        <v>11</v>
      </c>
      <c r="G2084" s="7">
        <f>VLOOKUP(Table2[[#This Row],[product_id]],Table3[#All],2,FALSE)</f>
        <v>66</v>
      </c>
      <c r="H2084" s="7" t="b">
        <f>IF(Table2[[#This Row],[cost]]&gt;Table2[[#This Row],[revenue]],TRUE,FALSE)</f>
        <v>1</v>
      </c>
      <c r="I2084" t="str">
        <f>VLOOKUP(Table2[[#This Row],[product_id]],Table3[#All],3,FALSE)</f>
        <v>Hanes</v>
      </c>
      <c r="J2084" t="str">
        <f>VLOOKUP(Table2[[#This Row],[product_id]],Table3[#All],5,FALSE)</f>
        <v>Houston TX</v>
      </c>
    </row>
    <row r="2085" spans="1:10" x14ac:dyDescent="0.2">
      <c r="A2085" t="s">
        <v>500</v>
      </c>
      <c r="B2085" s="1">
        <v>45051</v>
      </c>
      <c r="C2085" t="str">
        <f t="shared" si="64"/>
        <v>Friday</v>
      </c>
      <c r="D2085" s="2">
        <v>0.70486111111111116</v>
      </c>
      <c r="E2085" t="str">
        <f t="shared" si="65"/>
        <v>midnight to dawn</v>
      </c>
      <c r="F2085" s="7">
        <v>11</v>
      </c>
      <c r="G2085" s="7">
        <f>VLOOKUP(Table2[[#This Row],[product_id]],Table3[#All],2,FALSE)</f>
        <v>66</v>
      </c>
      <c r="H2085" s="7" t="b">
        <f>IF(Table2[[#This Row],[cost]]&gt;Table2[[#This Row],[revenue]],TRUE,FALSE)</f>
        <v>1</v>
      </c>
      <c r="I2085" t="str">
        <f>VLOOKUP(Table2[[#This Row],[product_id]],Table3[#All],3,FALSE)</f>
        <v>Hanes</v>
      </c>
      <c r="J2085" t="str">
        <f>VLOOKUP(Table2[[#This Row],[product_id]],Table3[#All],5,FALSE)</f>
        <v>Houston TX</v>
      </c>
    </row>
    <row r="2086" spans="1:10" x14ac:dyDescent="0.2">
      <c r="A2086" t="s">
        <v>500</v>
      </c>
      <c r="B2086" s="1">
        <v>45090</v>
      </c>
      <c r="C2086" t="str">
        <f t="shared" si="64"/>
        <v>Tuesday</v>
      </c>
      <c r="D2086" s="2">
        <v>0.23402777777777781</v>
      </c>
      <c r="E2086" t="str">
        <f t="shared" si="65"/>
        <v>afternoon to evening</v>
      </c>
      <c r="F2086" s="7">
        <v>11</v>
      </c>
      <c r="G2086" s="7">
        <f>VLOOKUP(Table2[[#This Row],[product_id]],Table3[#All],2,FALSE)</f>
        <v>66</v>
      </c>
      <c r="H2086" s="7" t="b">
        <f>IF(Table2[[#This Row],[cost]]&gt;Table2[[#This Row],[revenue]],TRUE,FALSE)</f>
        <v>1</v>
      </c>
      <c r="I2086" t="str">
        <f>VLOOKUP(Table2[[#This Row],[product_id]],Table3[#All],3,FALSE)</f>
        <v>Hanes</v>
      </c>
      <c r="J2086" t="str">
        <f>VLOOKUP(Table2[[#This Row],[product_id]],Table3[#All],5,FALSE)</f>
        <v>Houston TX</v>
      </c>
    </row>
    <row r="2087" spans="1:10" x14ac:dyDescent="0.2">
      <c r="A2087" t="s">
        <v>500</v>
      </c>
      <c r="B2087" s="1">
        <v>44966</v>
      </c>
      <c r="C2087" t="str">
        <f t="shared" si="64"/>
        <v>Thursday</v>
      </c>
      <c r="D2087" s="2">
        <v>0.59861111111111109</v>
      </c>
      <c r="E2087" t="str">
        <f t="shared" si="65"/>
        <v>night to midnight</v>
      </c>
      <c r="F2087" s="7">
        <v>11</v>
      </c>
      <c r="G2087" s="7">
        <f>VLOOKUP(Table2[[#This Row],[product_id]],Table3[#All],2,FALSE)</f>
        <v>66</v>
      </c>
      <c r="H2087" s="7" t="b">
        <f>IF(Table2[[#This Row],[cost]]&gt;Table2[[#This Row],[revenue]],TRUE,FALSE)</f>
        <v>1</v>
      </c>
      <c r="I2087" t="str">
        <f>VLOOKUP(Table2[[#This Row],[product_id]],Table3[#All],3,FALSE)</f>
        <v>Hanes</v>
      </c>
      <c r="J2087" t="str">
        <f>VLOOKUP(Table2[[#This Row],[product_id]],Table3[#All],5,FALSE)</f>
        <v>Houston TX</v>
      </c>
    </row>
    <row r="2088" spans="1:10" x14ac:dyDescent="0.2">
      <c r="A2088" t="s">
        <v>500</v>
      </c>
      <c r="B2088" s="1">
        <v>44694</v>
      </c>
      <c r="C2088" t="str">
        <f t="shared" si="64"/>
        <v>Friday</v>
      </c>
      <c r="D2088" s="2">
        <v>0.91041666666666676</v>
      </c>
      <c r="E2088" t="str">
        <f t="shared" si="65"/>
        <v>midnight to dawn</v>
      </c>
      <c r="F2088" s="7">
        <v>11</v>
      </c>
      <c r="G2088" s="7">
        <f>VLOOKUP(Table2[[#This Row],[product_id]],Table3[#All],2,FALSE)</f>
        <v>66</v>
      </c>
      <c r="H2088" s="7" t="b">
        <f>IF(Table2[[#This Row],[cost]]&gt;Table2[[#This Row],[revenue]],TRUE,FALSE)</f>
        <v>1</v>
      </c>
      <c r="I2088" t="str">
        <f>VLOOKUP(Table2[[#This Row],[product_id]],Table3[#All],3,FALSE)</f>
        <v>Hanes</v>
      </c>
      <c r="J2088" t="str">
        <f>VLOOKUP(Table2[[#This Row],[product_id]],Table3[#All],5,FALSE)</f>
        <v>Houston TX</v>
      </c>
    </row>
    <row r="2089" spans="1:10" x14ac:dyDescent="0.2">
      <c r="A2089" t="s">
        <v>500</v>
      </c>
      <c r="B2089" s="1">
        <v>45113</v>
      </c>
      <c r="C2089" t="str">
        <f t="shared" si="64"/>
        <v>Thursday</v>
      </c>
      <c r="D2089" s="2">
        <v>0.14097222222222222</v>
      </c>
      <c r="E2089" t="str">
        <f t="shared" si="65"/>
        <v>afternoon to evening</v>
      </c>
      <c r="F2089" s="7">
        <v>11</v>
      </c>
      <c r="G2089" s="7">
        <f>VLOOKUP(Table2[[#This Row],[product_id]],Table3[#All],2,FALSE)</f>
        <v>66</v>
      </c>
      <c r="H2089" s="7" t="b">
        <f>IF(Table2[[#This Row],[cost]]&gt;Table2[[#This Row],[revenue]],TRUE,FALSE)</f>
        <v>1</v>
      </c>
      <c r="I2089" t="str">
        <f>VLOOKUP(Table2[[#This Row],[product_id]],Table3[#All],3,FALSE)</f>
        <v>Hanes</v>
      </c>
      <c r="J2089" t="str">
        <f>VLOOKUP(Table2[[#This Row],[product_id]],Table3[#All],5,FALSE)</f>
        <v>Houston TX</v>
      </c>
    </row>
    <row r="2090" spans="1:10" x14ac:dyDescent="0.2">
      <c r="A2090" t="s">
        <v>500</v>
      </c>
      <c r="B2090" s="1">
        <v>44920</v>
      </c>
      <c r="C2090" t="str">
        <f t="shared" si="64"/>
        <v>Sunday</v>
      </c>
      <c r="D2090" s="2">
        <v>0.61111111111111105</v>
      </c>
      <c r="E2090" t="str">
        <f t="shared" si="65"/>
        <v>morning to noon</v>
      </c>
      <c r="F2090" s="7">
        <v>11</v>
      </c>
      <c r="G2090" s="7">
        <f>VLOOKUP(Table2[[#This Row],[product_id]],Table3[#All],2,FALSE)</f>
        <v>66</v>
      </c>
      <c r="H2090" s="7" t="b">
        <f>IF(Table2[[#This Row],[cost]]&gt;Table2[[#This Row],[revenue]],TRUE,FALSE)</f>
        <v>1</v>
      </c>
      <c r="I2090" t="str">
        <f>VLOOKUP(Table2[[#This Row],[product_id]],Table3[#All],3,FALSE)</f>
        <v>Hanes</v>
      </c>
      <c r="J2090" t="str">
        <f>VLOOKUP(Table2[[#This Row],[product_id]],Table3[#All],5,FALSE)</f>
        <v>Houston TX</v>
      </c>
    </row>
    <row r="2091" spans="1:10" x14ac:dyDescent="0.2">
      <c r="A2091" t="s">
        <v>500</v>
      </c>
      <c r="B2091" s="1">
        <v>44967</v>
      </c>
      <c r="C2091" t="str">
        <f t="shared" si="64"/>
        <v>Friday</v>
      </c>
      <c r="D2091" s="2">
        <v>0.35902777777777778</v>
      </c>
      <c r="E2091" t="str">
        <f t="shared" si="65"/>
        <v>midnight to dawn</v>
      </c>
      <c r="F2091" s="7">
        <v>11</v>
      </c>
      <c r="G2091" s="7">
        <f>VLOOKUP(Table2[[#This Row],[product_id]],Table3[#All],2,FALSE)</f>
        <v>66</v>
      </c>
      <c r="H2091" s="7" t="b">
        <f>IF(Table2[[#This Row],[cost]]&gt;Table2[[#This Row],[revenue]],TRUE,FALSE)</f>
        <v>1</v>
      </c>
      <c r="I2091" t="str">
        <f>VLOOKUP(Table2[[#This Row],[product_id]],Table3[#All],3,FALSE)</f>
        <v>Hanes</v>
      </c>
      <c r="J2091" t="str">
        <f>VLOOKUP(Table2[[#This Row],[product_id]],Table3[#All],5,FALSE)</f>
        <v>Houston TX</v>
      </c>
    </row>
    <row r="2092" spans="1:10" x14ac:dyDescent="0.2">
      <c r="A2092" t="s">
        <v>500</v>
      </c>
      <c r="B2092" s="1">
        <v>45086</v>
      </c>
      <c r="C2092" t="str">
        <f t="shared" si="64"/>
        <v>Friday</v>
      </c>
      <c r="D2092" s="2">
        <v>5.6944444444444443E-2</v>
      </c>
      <c r="E2092" t="str">
        <f t="shared" si="65"/>
        <v>morning to noon</v>
      </c>
      <c r="F2092" s="7">
        <v>11</v>
      </c>
      <c r="G2092" s="7">
        <f>VLOOKUP(Table2[[#This Row],[product_id]],Table3[#All],2,FALSE)</f>
        <v>66</v>
      </c>
      <c r="H2092" s="7" t="b">
        <f>IF(Table2[[#This Row],[cost]]&gt;Table2[[#This Row],[revenue]],TRUE,FALSE)</f>
        <v>1</v>
      </c>
      <c r="I2092" t="str">
        <f>VLOOKUP(Table2[[#This Row],[product_id]],Table3[#All],3,FALSE)</f>
        <v>Hanes</v>
      </c>
      <c r="J2092" t="str">
        <f>VLOOKUP(Table2[[#This Row],[product_id]],Table3[#All],5,FALSE)</f>
        <v>Houston TX</v>
      </c>
    </row>
    <row r="2093" spans="1:10" x14ac:dyDescent="0.2">
      <c r="A2093" t="s">
        <v>501</v>
      </c>
      <c r="B2093" s="1">
        <v>44118</v>
      </c>
      <c r="C2093" t="str">
        <f t="shared" si="64"/>
        <v>Wednesday</v>
      </c>
      <c r="D2093" s="2">
        <v>0.3263888888888889</v>
      </c>
      <c r="E2093" t="str">
        <f t="shared" si="65"/>
        <v>midnight to dawn</v>
      </c>
      <c r="F2093" s="7">
        <v>28</v>
      </c>
      <c r="G2093" s="7">
        <f>VLOOKUP(Table2[[#This Row],[product_id]],Table3[#All],2,FALSE)</f>
        <v>16</v>
      </c>
      <c r="H2093" s="7" t="b">
        <f>IF(Table2[[#This Row],[cost]]&gt;Table2[[#This Row],[revenue]],TRUE,FALSE)</f>
        <v>0</v>
      </c>
      <c r="I2093" t="str">
        <f>VLOOKUP(Table2[[#This Row],[product_id]],Table3[#All],3,FALSE)</f>
        <v>Patty</v>
      </c>
      <c r="J2093" t="str">
        <f>VLOOKUP(Table2[[#This Row],[product_id]],Table3[#All],5,FALSE)</f>
        <v>Memphis TN</v>
      </c>
    </row>
    <row r="2094" spans="1:10" x14ac:dyDescent="0.2">
      <c r="A2094" t="s">
        <v>501</v>
      </c>
      <c r="B2094" s="1">
        <v>44282</v>
      </c>
      <c r="C2094" t="str">
        <f t="shared" si="64"/>
        <v>Saturday</v>
      </c>
      <c r="D2094" s="2">
        <v>0.10277777777777779</v>
      </c>
      <c r="E2094" t="str">
        <f t="shared" si="65"/>
        <v>midnight to dawn</v>
      </c>
      <c r="F2094" s="7">
        <v>28</v>
      </c>
      <c r="G2094" s="7">
        <f>VLOOKUP(Table2[[#This Row],[product_id]],Table3[#All],2,FALSE)</f>
        <v>16</v>
      </c>
      <c r="H2094" s="7" t="b">
        <f>IF(Table2[[#This Row],[cost]]&gt;Table2[[#This Row],[revenue]],TRUE,FALSE)</f>
        <v>0</v>
      </c>
      <c r="I2094" t="str">
        <f>VLOOKUP(Table2[[#This Row],[product_id]],Table3[#All],3,FALSE)</f>
        <v>Patty</v>
      </c>
      <c r="J2094" t="str">
        <f>VLOOKUP(Table2[[#This Row],[product_id]],Table3[#All],5,FALSE)</f>
        <v>Memphis TN</v>
      </c>
    </row>
    <row r="2095" spans="1:10" x14ac:dyDescent="0.2">
      <c r="A2095" t="s">
        <v>501</v>
      </c>
      <c r="B2095" s="1">
        <v>44880</v>
      </c>
      <c r="C2095" t="str">
        <f t="shared" si="64"/>
        <v>Tuesday</v>
      </c>
      <c r="D2095" s="2">
        <v>4.3055555555555562E-2</v>
      </c>
      <c r="E2095" t="str">
        <f t="shared" si="65"/>
        <v>night to midnight</v>
      </c>
      <c r="F2095" s="7">
        <v>28</v>
      </c>
      <c r="G2095" s="7">
        <f>VLOOKUP(Table2[[#This Row],[product_id]],Table3[#All],2,FALSE)</f>
        <v>16</v>
      </c>
      <c r="H2095" s="7" t="b">
        <f>IF(Table2[[#This Row],[cost]]&gt;Table2[[#This Row],[revenue]],TRUE,FALSE)</f>
        <v>0</v>
      </c>
      <c r="I2095" t="str">
        <f>VLOOKUP(Table2[[#This Row],[product_id]],Table3[#All],3,FALSE)</f>
        <v>Patty</v>
      </c>
      <c r="J2095" t="str">
        <f>VLOOKUP(Table2[[#This Row],[product_id]],Table3[#All],5,FALSE)</f>
        <v>Memphis TN</v>
      </c>
    </row>
    <row r="2096" spans="1:10" x14ac:dyDescent="0.2">
      <c r="A2096" t="s">
        <v>501</v>
      </c>
      <c r="B2096" s="1">
        <v>44655</v>
      </c>
      <c r="C2096" t="str">
        <f t="shared" si="64"/>
        <v>Monday</v>
      </c>
      <c r="D2096" s="2">
        <v>0.97291666666666676</v>
      </c>
      <c r="E2096" t="str">
        <f t="shared" si="65"/>
        <v>afternoon to evening</v>
      </c>
      <c r="F2096" s="7">
        <v>28</v>
      </c>
      <c r="G2096" s="7">
        <f>VLOOKUP(Table2[[#This Row],[product_id]],Table3[#All],2,FALSE)</f>
        <v>16</v>
      </c>
      <c r="H2096" s="7" t="b">
        <f>IF(Table2[[#This Row],[cost]]&gt;Table2[[#This Row],[revenue]],TRUE,FALSE)</f>
        <v>0</v>
      </c>
      <c r="I2096" t="str">
        <f>VLOOKUP(Table2[[#This Row],[product_id]],Table3[#All],3,FALSE)</f>
        <v>Patty</v>
      </c>
      <c r="J2096" t="str">
        <f>VLOOKUP(Table2[[#This Row],[product_id]],Table3[#All],5,FALSE)</f>
        <v>Memphis TN</v>
      </c>
    </row>
    <row r="2097" spans="1:10" x14ac:dyDescent="0.2">
      <c r="A2097" t="s">
        <v>501</v>
      </c>
      <c r="B2097" s="1">
        <v>45068</v>
      </c>
      <c r="C2097" t="str">
        <f t="shared" si="64"/>
        <v>Monday</v>
      </c>
      <c r="D2097" s="2">
        <v>0.57361111111111118</v>
      </c>
      <c r="E2097" t="str">
        <f t="shared" si="65"/>
        <v>morning to noon</v>
      </c>
      <c r="F2097" s="7">
        <v>28</v>
      </c>
      <c r="G2097" s="7">
        <f>VLOOKUP(Table2[[#This Row],[product_id]],Table3[#All],2,FALSE)</f>
        <v>16</v>
      </c>
      <c r="H2097" s="7" t="b">
        <f>IF(Table2[[#This Row],[cost]]&gt;Table2[[#This Row],[revenue]],TRUE,FALSE)</f>
        <v>0</v>
      </c>
      <c r="I2097" t="str">
        <f>VLOOKUP(Table2[[#This Row],[product_id]],Table3[#All],3,FALSE)</f>
        <v>Patty</v>
      </c>
      <c r="J2097" t="str">
        <f>VLOOKUP(Table2[[#This Row],[product_id]],Table3[#All],5,FALSE)</f>
        <v>Memphis TN</v>
      </c>
    </row>
    <row r="2098" spans="1:10" x14ac:dyDescent="0.2">
      <c r="A2098" t="s">
        <v>501</v>
      </c>
      <c r="B2098" s="1">
        <v>44276</v>
      </c>
      <c r="C2098" t="str">
        <f t="shared" si="64"/>
        <v>Sunday</v>
      </c>
      <c r="D2098" s="2">
        <v>0.39999999999999997</v>
      </c>
      <c r="E2098" t="str">
        <f t="shared" si="65"/>
        <v>afternoon to evening</v>
      </c>
      <c r="F2098" s="7">
        <v>28</v>
      </c>
      <c r="G2098" s="7">
        <f>VLOOKUP(Table2[[#This Row],[product_id]],Table3[#All],2,FALSE)</f>
        <v>16</v>
      </c>
      <c r="H2098" s="7" t="b">
        <f>IF(Table2[[#This Row],[cost]]&gt;Table2[[#This Row],[revenue]],TRUE,FALSE)</f>
        <v>0</v>
      </c>
      <c r="I2098" t="str">
        <f>VLOOKUP(Table2[[#This Row],[product_id]],Table3[#All],3,FALSE)</f>
        <v>Patty</v>
      </c>
      <c r="J2098" t="str">
        <f>VLOOKUP(Table2[[#This Row],[product_id]],Table3[#All],5,FALSE)</f>
        <v>Memphis TN</v>
      </c>
    </row>
    <row r="2099" spans="1:10" x14ac:dyDescent="0.2">
      <c r="A2099" t="s">
        <v>501</v>
      </c>
      <c r="B2099" s="1">
        <v>44765</v>
      </c>
      <c r="C2099" t="str">
        <f t="shared" si="64"/>
        <v>Saturday</v>
      </c>
      <c r="D2099" s="2">
        <v>0.55972222222222223</v>
      </c>
      <c r="E2099" t="str">
        <f t="shared" si="65"/>
        <v>afternoon to evening</v>
      </c>
      <c r="F2099" s="7">
        <v>28</v>
      </c>
      <c r="G2099" s="7">
        <f>VLOOKUP(Table2[[#This Row],[product_id]],Table3[#All],2,FALSE)</f>
        <v>16</v>
      </c>
      <c r="H2099" s="7" t="b">
        <f>IF(Table2[[#This Row],[cost]]&gt;Table2[[#This Row],[revenue]],TRUE,FALSE)</f>
        <v>0</v>
      </c>
      <c r="I2099" t="str">
        <f>VLOOKUP(Table2[[#This Row],[product_id]],Table3[#All],3,FALSE)</f>
        <v>Patty</v>
      </c>
      <c r="J2099" t="str">
        <f>VLOOKUP(Table2[[#This Row],[product_id]],Table3[#All],5,FALSE)</f>
        <v>Memphis TN</v>
      </c>
    </row>
    <row r="2100" spans="1:10" x14ac:dyDescent="0.2">
      <c r="A2100" t="s">
        <v>502</v>
      </c>
      <c r="B2100" s="1">
        <v>45066</v>
      </c>
      <c r="C2100" t="str">
        <f t="shared" si="64"/>
        <v>Saturday</v>
      </c>
      <c r="D2100" s="2">
        <v>0.63194444444444442</v>
      </c>
      <c r="E2100" t="str">
        <f t="shared" si="65"/>
        <v>afternoon to evening</v>
      </c>
      <c r="F2100" s="7">
        <v>19</v>
      </c>
      <c r="G2100" s="7">
        <f>VLOOKUP(Table2[[#This Row],[product_id]],Table3[#All],2,FALSE)</f>
        <v>12</v>
      </c>
      <c r="H2100" s="7" t="b">
        <f>IF(Table2[[#This Row],[cost]]&gt;Table2[[#This Row],[revenue]],TRUE,FALSE)</f>
        <v>0</v>
      </c>
      <c r="I2100" t="str">
        <f>VLOOKUP(Table2[[#This Row],[product_id]],Table3[#All],3,FALSE)</f>
        <v>Next Level</v>
      </c>
      <c r="J2100" t="str">
        <f>VLOOKUP(Table2[[#This Row],[product_id]],Table3[#All],5,FALSE)</f>
        <v>Port Authority of New York/New Jersey NY/NJ</v>
      </c>
    </row>
    <row r="2101" spans="1:10" x14ac:dyDescent="0.2">
      <c r="A2101" t="s">
        <v>502</v>
      </c>
      <c r="B2101" s="1">
        <v>44962</v>
      </c>
      <c r="C2101" t="str">
        <f t="shared" si="64"/>
        <v>Sunday</v>
      </c>
      <c r="D2101" s="2">
        <v>0.70000000000000007</v>
      </c>
      <c r="E2101" t="str">
        <f t="shared" si="65"/>
        <v>morning to noon</v>
      </c>
      <c r="F2101" s="7">
        <v>19</v>
      </c>
      <c r="G2101" s="7">
        <f>VLOOKUP(Table2[[#This Row],[product_id]],Table3[#All],2,FALSE)</f>
        <v>12</v>
      </c>
      <c r="H2101" s="7" t="b">
        <f>IF(Table2[[#This Row],[cost]]&gt;Table2[[#This Row],[revenue]],TRUE,FALSE)</f>
        <v>0</v>
      </c>
      <c r="I2101" t="str">
        <f>VLOOKUP(Table2[[#This Row],[product_id]],Table3[#All],3,FALSE)</f>
        <v>Next Level</v>
      </c>
      <c r="J2101" t="str">
        <f>VLOOKUP(Table2[[#This Row],[product_id]],Table3[#All],5,FALSE)</f>
        <v>Port Authority of New York/New Jersey NY/NJ</v>
      </c>
    </row>
    <row r="2102" spans="1:10" x14ac:dyDescent="0.2">
      <c r="A2102" t="s">
        <v>502</v>
      </c>
      <c r="B2102" s="1">
        <v>44828</v>
      </c>
      <c r="C2102" t="str">
        <f t="shared" si="64"/>
        <v>Saturday</v>
      </c>
      <c r="D2102" s="2">
        <v>0.44236111111111115</v>
      </c>
      <c r="E2102" t="str">
        <f t="shared" si="65"/>
        <v>morning to noon</v>
      </c>
      <c r="F2102" s="7">
        <v>19</v>
      </c>
      <c r="G2102" s="7">
        <f>VLOOKUP(Table2[[#This Row],[product_id]],Table3[#All],2,FALSE)</f>
        <v>12</v>
      </c>
      <c r="H2102" s="7" t="b">
        <f>IF(Table2[[#This Row],[cost]]&gt;Table2[[#This Row],[revenue]],TRUE,FALSE)</f>
        <v>0</v>
      </c>
      <c r="I2102" t="str">
        <f>VLOOKUP(Table2[[#This Row],[product_id]],Table3[#All],3,FALSE)</f>
        <v>Next Level</v>
      </c>
      <c r="J2102" t="str">
        <f>VLOOKUP(Table2[[#This Row],[product_id]],Table3[#All],5,FALSE)</f>
        <v>Port Authority of New York/New Jersey NY/NJ</v>
      </c>
    </row>
    <row r="2103" spans="1:10" x14ac:dyDescent="0.2">
      <c r="A2103" t="s">
        <v>502</v>
      </c>
      <c r="B2103" s="1">
        <v>43929</v>
      </c>
      <c r="C2103" t="str">
        <f t="shared" si="64"/>
        <v>Wednesday</v>
      </c>
      <c r="D2103" s="2">
        <v>0.25555555555555559</v>
      </c>
      <c r="E2103" t="str">
        <f t="shared" si="65"/>
        <v>midnight to dawn</v>
      </c>
      <c r="F2103" s="7">
        <v>19</v>
      </c>
      <c r="G2103" s="7">
        <f>VLOOKUP(Table2[[#This Row],[product_id]],Table3[#All],2,FALSE)</f>
        <v>12</v>
      </c>
      <c r="H2103" s="7" t="b">
        <f>IF(Table2[[#This Row],[cost]]&gt;Table2[[#This Row],[revenue]],TRUE,FALSE)</f>
        <v>0</v>
      </c>
      <c r="I2103" t="str">
        <f>VLOOKUP(Table2[[#This Row],[product_id]],Table3[#All],3,FALSE)</f>
        <v>Next Level</v>
      </c>
      <c r="J2103" t="str">
        <f>VLOOKUP(Table2[[#This Row],[product_id]],Table3[#All],5,FALSE)</f>
        <v>Port Authority of New York/New Jersey NY/NJ</v>
      </c>
    </row>
    <row r="2104" spans="1:10" x14ac:dyDescent="0.2">
      <c r="A2104" t="s">
        <v>502</v>
      </c>
      <c r="B2104" s="1">
        <v>43934</v>
      </c>
      <c r="C2104" t="str">
        <f t="shared" si="64"/>
        <v>Monday</v>
      </c>
      <c r="D2104" s="2">
        <v>0.11597222222222221</v>
      </c>
      <c r="E2104" t="str">
        <f t="shared" si="65"/>
        <v>morning to noon</v>
      </c>
      <c r="F2104" s="7">
        <v>19</v>
      </c>
      <c r="G2104" s="7">
        <f>VLOOKUP(Table2[[#This Row],[product_id]],Table3[#All],2,FALSE)</f>
        <v>12</v>
      </c>
      <c r="H2104" s="7" t="b">
        <f>IF(Table2[[#This Row],[cost]]&gt;Table2[[#This Row],[revenue]],TRUE,FALSE)</f>
        <v>0</v>
      </c>
      <c r="I2104" t="str">
        <f>VLOOKUP(Table2[[#This Row],[product_id]],Table3[#All],3,FALSE)</f>
        <v>Next Level</v>
      </c>
      <c r="J2104" t="str">
        <f>VLOOKUP(Table2[[#This Row],[product_id]],Table3[#All],5,FALSE)</f>
        <v>Port Authority of New York/New Jersey NY/NJ</v>
      </c>
    </row>
    <row r="2105" spans="1:10" x14ac:dyDescent="0.2">
      <c r="A2105" t="s">
        <v>502</v>
      </c>
      <c r="B2105" s="1">
        <v>44345</v>
      </c>
      <c r="C2105" t="str">
        <f t="shared" si="64"/>
        <v>Saturday</v>
      </c>
      <c r="D2105" s="2">
        <v>0.43888888888888888</v>
      </c>
      <c r="E2105" t="str">
        <f t="shared" si="65"/>
        <v>midnight to dawn</v>
      </c>
      <c r="F2105" s="7">
        <v>19</v>
      </c>
      <c r="G2105" s="7">
        <f>VLOOKUP(Table2[[#This Row],[product_id]],Table3[#All],2,FALSE)</f>
        <v>12</v>
      </c>
      <c r="H2105" s="7" t="b">
        <f>IF(Table2[[#This Row],[cost]]&gt;Table2[[#This Row],[revenue]],TRUE,FALSE)</f>
        <v>0</v>
      </c>
      <c r="I2105" t="str">
        <f>VLOOKUP(Table2[[#This Row],[product_id]],Table3[#All],3,FALSE)</f>
        <v>Next Level</v>
      </c>
      <c r="J2105" t="str">
        <f>VLOOKUP(Table2[[#This Row],[product_id]],Table3[#All],5,FALSE)</f>
        <v>Port Authority of New York/New Jersey NY/NJ</v>
      </c>
    </row>
    <row r="2106" spans="1:10" x14ac:dyDescent="0.2">
      <c r="A2106" t="s">
        <v>502</v>
      </c>
      <c r="B2106" s="1">
        <v>44165</v>
      </c>
      <c r="C2106" t="str">
        <f t="shared" si="64"/>
        <v>Monday</v>
      </c>
      <c r="D2106" s="2">
        <v>0.16666666666666666</v>
      </c>
      <c r="E2106" t="str">
        <f t="shared" si="65"/>
        <v>morning to noon</v>
      </c>
      <c r="F2106" s="7">
        <v>19</v>
      </c>
      <c r="G2106" s="7">
        <f>VLOOKUP(Table2[[#This Row],[product_id]],Table3[#All],2,FALSE)</f>
        <v>12</v>
      </c>
      <c r="H2106" s="7" t="b">
        <f>IF(Table2[[#This Row],[cost]]&gt;Table2[[#This Row],[revenue]],TRUE,FALSE)</f>
        <v>0</v>
      </c>
      <c r="I2106" t="str">
        <f>VLOOKUP(Table2[[#This Row],[product_id]],Table3[#All],3,FALSE)</f>
        <v>Next Level</v>
      </c>
      <c r="J2106" t="str">
        <f>VLOOKUP(Table2[[#This Row],[product_id]],Table3[#All],5,FALSE)</f>
        <v>Port Authority of New York/New Jersey NY/NJ</v>
      </c>
    </row>
    <row r="2107" spans="1:10" x14ac:dyDescent="0.2">
      <c r="A2107" t="s">
        <v>503</v>
      </c>
      <c r="B2107" s="1">
        <v>44683</v>
      </c>
      <c r="C2107" t="str">
        <f t="shared" si="64"/>
        <v>Monday</v>
      </c>
      <c r="D2107" s="2">
        <v>0.48749999999999999</v>
      </c>
      <c r="E2107" t="str">
        <f t="shared" si="65"/>
        <v>afternoon to evening</v>
      </c>
      <c r="F2107" s="7">
        <v>39</v>
      </c>
      <c r="G2107" s="7">
        <f>VLOOKUP(Table2[[#This Row],[product_id]],Table3[#All],2,FALSE)</f>
        <v>20</v>
      </c>
      <c r="H2107" s="7" t="b">
        <f>IF(Table2[[#This Row],[cost]]&gt;Table2[[#This Row],[revenue]],TRUE,FALSE)</f>
        <v>0</v>
      </c>
      <c r="I2107" t="str">
        <f>VLOOKUP(Table2[[#This Row],[product_id]],Table3[#All],3,FALSE)</f>
        <v>G by GUESS</v>
      </c>
      <c r="J2107" t="str">
        <f>VLOOKUP(Table2[[#This Row],[product_id]],Table3[#All],5,FALSE)</f>
        <v>Houston TX</v>
      </c>
    </row>
    <row r="2108" spans="1:10" x14ac:dyDescent="0.2">
      <c r="A2108" t="s">
        <v>503</v>
      </c>
      <c r="B2108" s="1">
        <v>44088</v>
      </c>
      <c r="C2108" t="str">
        <f t="shared" si="64"/>
        <v>Monday</v>
      </c>
      <c r="D2108" s="2">
        <v>0.57708333333333328</v>
      </c>
      <c r="E2108" t="str">
        <f t="shared" si="65"/>
        <v>morning to noon</v>
      </c>
      <c r="F2108" s="7">
        <v>39</v>
      </c>
      <c r="G2108" s="7">
        <f>VLOOKUP(Table2[[#This Row],[product_id]],Table3[#All],2,FALSE)</f>
        <v>20</v>
      </c>
      <c r="H2108" s="7" t="b">
        <f>IF(Table2[[#This Row],[cost]]&gt;Table2[[#This Row],[revenue]],TRUE,FALSE)</f>
        <v>0</v>
      </c>
      <c r="I2108" t="str">
        <f>VLOOKUP(Table2[[#This Row],[product_id]],Table3[#All],3,FALSE)</f>
        <v>G by GUESS</v>
      </c>
      <c r="J2108" t="str">
        <f>VLOOKUP(Table2[[#This Row],[product_id]],Table3[#All],5,FALSE)</f>
        <v>Houston TX</v>
      </c>
    </row>
    <row r="2109" spans="1:10" x14ac:dyDescent="0.2">
      <c r="A2109" t="s">
        <v>503</v>
      </c>
      <c r="B2109" s="1">
        <v>44610</v>
      </c>
      <c r="C2109" t="str">
        <f t="shared" si="64"/>
        <v>Friday</v>
      </c>
      <c r="D2109" s="2">
        <v>0.26597222222222222</v>
      </c>
      <c r="E2109" t="str">
        <f t="shared" si="65"/>
        <v>night to midnight</v>
      </c>
      <c r="F2109" s="7">
        <v>39</v>
      </c>
      <c r="G2109" s="7">
        <f>VLOOKUP(Table2[[#This Row],[product_id]],Table3[#All],2,FALSE)</f>
        <v>20</v>
      </c>
      <c r="H2109" s="7" t="b">
        <f>IF(Table2[[#This Row],[cost]]&gt;Table2[[#This Row],[revenue]],TRUE,FALSE)</f>
        <v>0</v>
      </c>
      <c r="I2109" t="str">
        <f>VLOOKUP(Table2[[#This Row],[product_id]],Table3[#All],3,FALSE)</f>
        <v>G by GUESS</v>
      </c>
      <c r="J2109" t="str">
        <f>VLOOKUP(Table2[[#This Row],[product_id]],Table3[#All],5,FALSE)</f>
        <v>Houston TX</v>
      </c>
    </row>
    <row r="2110" spans="1:10" x14ac:dyDescent="0.2">
      <c r="A2110" t="s">
        <v>503</v>
      </c>
      <c r="B2110" s="1">
        <v>45074</v>
      </c>
      <c r="C2110" t="str">
        <f t="shared" si="64"/>
        <v>Sunday</v>
      </c>
      <c r="D2110" s="2">
        <v>0.98888888888888893</v>
      </c>
      <c r="E2110" t="str">
        <f t="shared" si="65"/>
        <v>morning to noon</v>
      </c>
      <c r="F2110" s="7">
        <v>39</v>
      </c>
      <c r="G2110" s="7">
        <f>VLOOKUP(Table2[[#This Row],[product_id]],Table3[#All],2,FALSE)</f>
        <v>20</v>
      </c>
      <c r="H2110" s="7" t="b">
        <f>IF(Table2[[#This Row],[cost]]&gt;Table2[[#This Row],[revenue]],TRUE,FALSE)</f>
        <v>0</v>
      </c>
      <c r="I2110" t="str">
        <f>VLOOKUP(Table2[[#This Row],[product_id]],Table3[#All],3,FALSE)</f>
        <v>G by GUESS</v>
      </c>
      <c r="J2110" t="str">
        <f>VLOOKUP(Table2[[#This Row],[product_id]],Table3[#All],5,FALSE)</f>
        <v>Houston TX</v>
      </c>
    </row>
    <row r="2111" spans="1:10" x14ac:dyDescent="0.2">
      <c r="A2111" t="s">
        <v>503</v>
      </c>
      <c r="B2111" s="1">
        <v>44905</v>
      </c>
      <c r="C2111" t="str">
        <f t="shared" si="64"/>
        <v>Saturday</v>
      </c>
      <c r="D2111" s="2">
        <v>0.3659722222222222</v>
      </c>
      <c r="E2111" t="str">
        <f t="shared" si="65"/>
        <v>midnight to dawn</v>
      </c>
      <c r="F2111" s="7">
        <v>39</v>
      </c>
      <c r="G2111" s="7">
        <f>VLOOKUP(Table2[[#This Row],[product_id]],Table3[#All],2,FALSE)</f>
        <v>20</v>
      </c>
      <c r="H2111" s="7" t="b">
        <f>IF(Table2[[#This Row],[cost]]&gt;Table2[[#This Row],[revenue]],TRUE,FALSE)</f>
        <v>0</v>
      </c>
      <c r="I2111" t="str">
        <f>VLOOKUP(Table2[[#This Row],[product_id]],Table3[#All],3,FALSE)</f>
        <v>G by GUESS</v>
      </c>
      <c r="J2111" t="str">
        <f>VLOOKUP(Table2[[#This Row],[product_id]],Table3[#All],5,FALSE)</f>
        <v>Houston TX</v>
      </c>
    </row>
    <row r="2112" spans="1:10" x14ac:dyDescent="0.2">
      <c r="A2112" t="s">
        <v>503</v>
      </c>
      <c r="B2112" s="1">
        <v>44929</v>
      </c>
      <c r="C2112" t="str">
        <f t="shared" si="64"/>
        <v>Tuesday</v>
      </c>
      <c r="D2112" s="2">
        <v>0.24236111111111111</v>
      </c>
      <c r="E2112" t="str">
        <f t="shared" si="65"/>
        <v>midnight to dawn</v>
      </c>
      <c r="F2112" s="7">
        <v>39</v>
      </c>
      <c r="G2112" s="7">
        <f>VLOOKUP(Table2[[#This Row],[product_id]],Table3[#All],2,FALSE)</f>
        <v>20</v>
      </c>
      <c r="H2112" s="7" t="b">
        <f>IF(Table2[[#This Row],[cost]]&gt;Table2[[#This Row],[revenue]],TRUE,FALSE)</f>
        <v>0</v>
      </c>
      <c r="I2112" t="str">
        <f>VLOOKUP(Table2[[#This Row],[product_id]],Table3[#All],3,FALSE)</f>
        <v>G by GUESS</v>
      </c>
      <c r="J2112" t="str">
        <f>VLOOKUP(Table2[[#This Row],[product_id]],Table3[#All],5,FALSE)</f>
        <v>Houston TX</v>
      </c>
    </row>
    <row r="2113" spans="1:10" x14ac:dyDescent="0.2">
      <c r="A2113" t="s">
        <v>503</v>
      </c>
      <c r="B2113" s="1">
        <v>44750</v>
      </c>
      <c r="C2113" t="str">
        <f t="shared" si="64"/>
        <v>Friday</v>
      </c>
      <c r="D2113" s="2">
        <v>0.24791666666666667</v>
      </c>
      <c r="E2113" t="str">
        <f t="shared" si="65"/>
        <v>night to midnight</v>
      </c>
      <c r="F2113" s="7">
        <v>39</v>
      </c>
      <c r="G2113" s="7">
        <f>VLOOKUP(Table2[[#This Row],[product_id]],Table3[#All],2,FALSE)</f>
        <v>20</v>
      </c>
      <c r="H2113" s="7" t="b">
        <f>IF(Table2[[#This Row],[cost]]&gt;Table2[[#This Row],[revenue]],TRUE,FALSE)</f>
        <v>0</v>
      </c>
      <c r="I2113" t="str">
        <f>VLOOKUP(Table2[[#This Row],[product_id]],Table3[#All],3,FALSE)</f>
        <v>G by GUESS</v>
      </c>
      <c r="J2113" t="str">
        <f>VLOOKUP(Table2[[#This Row],[product_id]],Table3[#All],5,FALSE)</f>
        <v>Houston TX</v>
      </c>
    </row>
    <row r="2114" spans="1:10" x14ac:dyDescent="0.2">
      <c r="A2114" t="s">
        <v>504</v>
      </c>
      <c r="B2114" s="1">
        <v>45036</v>
      </c>
      <c r="C2114" t="str">
        <f t="shared" si="64"/>
        <v>Thursday</v>
      </c>
      <c r="D2114" s="2">
        <v>0.94097222222222221</v>
      </c>
      <c r="E2114" t="str">
        <f t="shared" si="65"/>
        <v>morning to noon</v>
      </c>
      <c r="F2114" s="7">
        <v>11</v>
      </c>
      <c r="G2114" s="7">
        <f>VLOOKUP(Table2[[#This Row],[product_id]],Table3[#All],2,FALSE)</f>
        <v>71</v>
      </c>
      <c r="H2114" s="7" t="b">
        <f>IF(Table2[[#This Row],[cost]]&gt;Table2[[#This Row],[revenue]],TRUE,FALSE)</f>
        <v>1</v>
      </c>
      <c r="I2114" t="str">
        <f>VLOOKUP(Table2[[#This Row],[product_id]],Table3[#All],3,FALSE)</f>
        <v>Allegra K</v>
      </c>
      <c r="J2114" t="str">
        <f>VLOOKUP(Table2[[#This Row],[product_id]],Table3[#All],5,FALSE)</f>
        <v>Charleston SC</v>
      </c>
    </row>
    <row r="2115" spans="1:10" x14ac:dyDescent="0.2">
      <c r="A2115" t="s">
        <v>504</v>
      </c>
      <c r="B2115" s="1">
        <v>44423</v>
      </c>
      <c r="C2115" t="str">
        <f t="shared" ref="C2115:C2178" si="66">_xlfn.IFS(WEEKDAY(B2115,2)=1,"Monday",WEEKDAY(B2115,2)=2,"Tuesday",WEEKDAY(B2115,2)=3,"Wednesday",WEEKDAY(B2115,2)=4,"Thursday",WEEKDAY(B2115,2)=5,"Friday",WEEKDAY(B2115,2)=6,"Saturday",WEEKDAY(B2115,2)=7,"Sunday")</f>
        <v>Sunday</v>
      </c>
      <c r="D2115" s="2">
        <v>0.4375</v>
      </c>
      <c r="E2115" t="str">
        <f t="shared" ref="E2115:E2178" si="67">_xlfn.IFS(AND(D2116&gt;=VALUE("00:00"),D2116&lt;VALUE("6:00")),"midnight to dawn",AND(D2116&gt;=VALUE("6:00"),D2116&lt;VALUE("13:00")),"morning to noon",AND(D2116&gt;=VALUE("13:00"),D2116&lt;VALUE("20:00")),"afternoon to evening",AND(D2116&gt;=VALUE("20:00"),D2116&lt;VALUE("24:00")),"night to midnight")</f>
        <v>midnight to dawn</v>
      </c>
      <c r="F2115" s="7">
        <v>11</v>
      </c>
      <c r="G2115" s="7">
        <f>VLOOKUP(Table2[[#This Row],[product_id]],Table3[#All],2,FALSE)</f>
        <v>71</v>
      </c>
      <c r="H2115" s="7" t="b">
        <f>IF(Table2[[#This Row],[cost]]&gt;Table2[[#This Row],[revenue]],TRUE,FALSE)</f>
        <v>1</v>
      </c>
      <c r="I2115" t="str">
        <f>VLOOKUP(Table2[[#This Row],[product_id]],Table3[#All],3,FALSE)</f>
        <v>Allegra K</v>
      </c>
      <c r="J2115" t="str">
        <f>VLOOKUP(Table2[[#This Row],[product_id]],Table3[#All],5,FALSE)</f>
        <v>Charleston SC</v>
      </c>
    </row>
    <row r="2116" spans="1:10" x14ac:dyDescent="0.2">
      <c r="A2116" t="s">
        <v>504</v>
      </c>
      <c r="B2116" s="1">
        <v>44718</v>
      </c>
      <c r="C2116" t="str">
        <f t="shared" si="66"/>
        <v>Monday</v>
      </c>
      <c r="D2116" s="2">
        <v>0.19444444444444445</v>
      </c>
      <c r="E2116" t="str">
        <f t="shared" si="67"/>
        <v>midnight to dawn</v>
      </c>
      <c r="F2116" s="7">
        <v>11</v>
      </c>
      <c r="G2116" s="7">
        <f>VLOOKUP(Table2[[#This Row],[product_id]],Table3[#All],2,FALSE)</f>
        <v>71</v>
      </c>
      <c r="H2116" s="7" t="b">
        <f>IF(Table2[[#This Row],[cost]]&gt;Table2[[#This Row],[revenue]],TRUE,FALSE)</f>
        <v>1</v>
      </c>
      <c r="I2116" t="str">
        <f>VLOOKUP(Table2[[#This Row],[product_id]],Table3[#All],3,FALSE)</f>
        <v>Allegra K</v>
      </c>
      <c r="J2116" t="str">
        <f>VLOOKUP(Table2[[#This Row],[product_id]],Table3[#All],5,FALSE)</f>
        <v>Charleston SC</v>
      </c>
    </row>
    <row r="2117" spans="1:10" x14ac:dyDescent="0.2">
      <c r="A2117" t="s">
        <v>504</v>
      </c>
      <c r="B2117" s="1">
        <v>44345</v>
      </c>
      <c r="C2117" t="str">
        <f t="shared" si="66"/>
        <v>Saturday</v>
      </c>
      <c r="D2117" s="2">
        <v>1.1111111111111112E-2</v>
      </c>
      <c r="E2117" t="str">
        <f t="shared" si="67"/>
        <v>morning to noon</v>
      </c>
      <c r="F2117" s="7">
        <v>11</v>
      </c>
      <c r="G2117" s="7">
        <f>VLOOKUP(Table2[[#This Row],[product_id]],Table3[#All],2,FALSE)</f>
        <v>71</v>
      </c>
      <c r="H2117" s="7" t="b">
        <f>IF(Table2[[#This Row],[cost]]&gt;Table2[[#This Row],[revenue]],TRUE,FALSE)</f>
        <v>1</v>
      </c>
      <c r="I2117" t="str">
        <f>VLOOKUP(Table2[[#This Row],[product_id]],Table3[#All],3,FALSE)</f>
        <v>Allegra K</v>
      </c>
      <c r="J2117" t="str">
        <f>VLOOKUP(Table2[[#This Row],[product_id]],Table3[#All],5,FALSE)</f>
        <v>Charleston SC</v>
      </c>
    </row>
    <row r="2118" spans="1:10" x14ac:dyDescent="0.2">
      <c r="A2118" t="s">
        <v>505</v>
      </c>
      <c r="B2118" s="1">
        <v>44135</v>
      </c>
      <c r="C2118" t="str">
        <f t="shared" si="66"/>
        <v>Saturday</v>
      </c>
      <c r="D2118" s="2">
        <v>0.27152777777777776</v>
      </c>
      <c r="E2118" t="str">
        <f t="shared" si="67"/>
        <v>afternoon to evening</v>
      </c>
      <c r="F2118" s="7">
        <v>65</v>
      </c>
      <c r="G2118" s="7">
        <f>VLOOKUP(Table2[[#This Row],[product_id]],Table3[#All],2,FALSE)</f>
        <v>39</v>
      </c>
      <c r="H2118" s="7" t="b">
        <f>IF(Table2[[#This Row],[cost]]&gt;Table2[[#This Row],[revenue]],TRUE,FALSE)</f>
        <v>0</v>
      </c>
      <c r="I2118" t="str">
        <f>VLOOKUP(Table2[[#This Row],[product_id]],Table3[#All],3,FALSE)</f>
        <v>Dare to Wear</v>
      </c>
      <c r="J2118" t="str">
        <f>VLOOKUP(Table2[[#This Row],[product_id]],Table3[#All],5,FALSE)</f>
        <v>Chicago IL</v>
      </c>
    </row>
    <row r="2119" spans="1:10" x14ac:dyDescent="0.2">
      <c r="A2119" t="s">
        <v>505</v>
      </c>
      <c r="B2119" s="1">
        <v>44667</v>
      </c>
      <c r="C2119" t="str">
        <f t="shared" si="66"/>
        <v>Saturday</v>
      </c>
      <c r="D2119" s="2">
        <v>0.62569444444444444</v>
      </c>
      <c r="E2119" t="str">
        <f t="shared" si="67"/>
        <v>morning to noon</v>
      </c>
      <c r="F2119" s="7">
        <v>65</v>
      </c>
      <c r="G2119" s="7">
        <f>VLOOKUP(Table2[[#This Row],[product_id]],Table3[#All],2,FALSE)</f>
        <v>39</v>
      </c>
      <c r="H2119" s="7" t="b">
        <f>IF(Table2[[#This Row],[cost]]&gt;Table2[[#This Row],[revenue]],TRUE,FALSE)</f>
        <v>0</v>
      </c>
      <c r="I2119" t="str">
        <f>VLOOKUP(Table2[[#This Row],[product_id]],Table3[#All],3,FALSE)</f>
        <v>Dare to Wear</v>
      </c>
      <c r="J2119" t="str">
        <f>VLOOKUP(Table2[[#This Row],[product_id]],Table3[#All],5,FALSE)</f>
        <v>Chicago IL</v>
      </c>
    </row>
    <row r="2120" spans="1:10" x14ac:dyDescent="0.2">
      <c r="A2120" t="s">
        <v>505</v>
      </c>
      <c r="B2120" s="1">
        <v>43756</v>
      </c>
      <c r="C2120" t="str">
        <f t="shared" si="66"/>
        <v>Friday</v>
      </c>
      <c r="D2120" s="2">
        <v>0.40347222222222223</v>
      </c>
      <c r="E2120" t="str">
        <f t="shared" si="67"/>
        <v>morning to noon</v>
      </c>
      <c r="F2120" s="7">
        <v>65</v>
      </c>
      <c r="G2120" s="7">
        <f>VLOOKUP(Table2[[#This Row],[product_id]],Table3[#All],2,FALSE)</f>
        <v>39</v>
      </c>
      <c r="H2120" s="7" t="b">
        <f>IF(Table2[[#This Row],[cost]]&gt;Table2[[#This Row],[revenue]],TRUE,FALSE)</f>
        <v>0</v>
      </c>
      <c r="I2120" t="str">
        <f>VLOOKUP(Table2[[#This Row],[product_id]],Table3[#All],3,FALSE)</f>
        <v>Dare to Wear</v>
      </c>
      <c r="J2120" t="str">
        <f>VLOOKUP(Table2[[#This Row],[product_id]],Table3[#All],5,FALSE)</f>
        <v>Chicago IL</v>
      </c>
    </row>
    <row r="2121" spans="1:10" x14ac:dyDescent="0.2">
      <c r="A2121" t="s">
        <v>505</v>
      </c>
      <c r="B2121" s="1">
        <v>45087</v>
      </c>
      <c r="C2121" t="str">
        <f t="shared" si="66"/>
        <v>Saturday</v>
      </c>
      <c r="D2121" s="2">
        <v>0.39652777777777781</v>
      </c>
      <c r="E2121" t="str">
        <f t="shared" si="67"/>
        <v>night to midnight</v>
      </c>
      <c r="F2121" s="7">
        <v>65</v>
      </c>
      <c r="G2121" s="7">
        <f>VLOOKUP(Table2[[#This Row],[product_id]],Table3[#All],2,FALSE)</f>
        <v>39</v>
      </c>
      <c r="H2121" s="7" t="b">
        <f>IF(Table2[[#This Row],[cost]]&gt;Table2[[#This Row],[revenue]],TRUE,FALSE)</f>
        <v>0</v>
      </c>
      <c r="I2121" t="str">
        <f>VLOOKUP(Table2[[#This Row],[product_id]],Table3[#All],3,FALSE)</f>
        <v>Dare to Wear</v>
      </c>
      <c r="J2121" t="str">
        <f>VLOOKUP(Table2[[#This Row],[product_id]],Table3[#All],5,FALSE)</f>
        <v>Chicago IL</v>
      </c>
    </row>
    <row r="2122" spans="1:10" x14ac:dyDescent="0.2">
      <c r="A2122" t="s">
        <v>506</v>
      </c>
      <c r="B2122" s="1">
        <v>45039</v>
      </c>
      <c r="C2122" t="str">
        <f t="shared" si="66"/>
        <v>Sunday</v>
      </c>
      <c r="D2122" s="2">
        <v>0.92986111111111114</v>
      </c>
      <c r="E2122" t="str">
        <f t="shared" si="67"/>
        <v>morning to noon</v>
      </c>
      <c r="F2122" s="7">
        <v>12</v>
      </c>
      <c r="G2122" s="7">
        <f>VLOOKUP(Table2[[#This Row],[product_id]],Table3[#All],2,FALSE)</f>
        <v>68</v>
      </c>
      <c r="H2122" s="7" t="b">
        <f>IF(Table2[[#This Row],[cost]]&gt;Table2[[#This Row],[revenue]],TRUE,FALSE)</f>
        <v>1</v>
      </c>
      <c r="I2122" t="str">
        <f>VLOOKUP(Table2[[#This Row],[product_id]],Table3[#All],3,FALSE)</f>
        <v>Allegra K</v>
      </c>
      <c r="J2122" t="str">
        <f>VLOOKUP(Table2[[#This Row],[product_id]],Table3[#All],5,FALSE)</f>
        <v>Charleston SC</v>
      </c>
    </row>
    <row r="2123" spans="1:10" x14ac:dyDescent="0.2">
      <c r="A2123" t="s">
        <v>506</v>
      </c>
      <c r="B2123" s="1">
        <v>44710</v>
      </c>
      <c r="C2123" t="str">
        <f t="shared" si="66"/>
        <v>Sunday</v>
      </c>
      <c r="D2123" s="2">
        <v>0.38611111111111113</v>
      </c>
      <c r="E2123" t="str">
        <f t="shared" si="67"/>
        <v>morning to noon</v>
      </c>
      <c r="F2123" s="7">
        <v>12</v>
      </c>
      <c r="G2123" s="7">
        <f>VLOOKUP(Table2[[#This Row],[product_id]],Table3[#All],2,FALSE)</f>
        <v>68</v>
      </c>
      <c r="H2123" s="7" t="b">
        <f>IF(Table2[[#This Row],[cost]]&gt;Table2[[#This Row],[revenue]],TRUE,FALSE)</f>
        <v>1</v>
      </c>
      <c r="I2123" t="str">
        <f>VLOOKUP(Table2[[#This Row],[product_id]],Table3[#All],3,FALSE)</f>
        <v>Allegra K</v>
      </c>
      <c r="J2123" t="str">
        <f>VLOOKUP(Table2[[#This Row],[product_id]],Table3[#All],5,FALSE)</f>
        <v>Charleston SC</v>
      </c>
    </row>
    <row r="2124" spans="1:10" x14ac:dyDescent="0.2">
      <c r="A2124" t="s">
        <v>506</v>
      </c>
      <c r="B2124" s="1">
        <v>45062</v>
      </c>
      <c r="C2124" t="str">
        <f t="shared" si="66"/>
        <v>Tuesday</v>
      </c>
      <c r="D2124" s="2">
        <v>0.29444444444444445</v>
      </c>
      <c r="E2124" t="str">
        <f t="shared" si="67"/>
        <v>night to midnight</v>
      </c>
      <c r="F2124" s="7">
        <v>12</v>
      </c>
      <c r="G2124" s="7">
        <f>VLOOKUP(Table2[[#This Row],[product_id]],Table3[#All],2,FALSE)</f>
        <v>68</v>
      </c>
      <c r="H2124" s="7" t="b">
        <f>IF(Table2[[#This Row],[cost]]&gt;Table2[[#This Row],[revenue]],TRUE,FALSE)</f>
        <v>1</v>
      </c>
      <c r="I2124" t="str">
        <f>VLOOKUP(Table2[[#This Row],[product_id]],Table3[#All],3,FALSE)</f>
        <v>Allegra K</v>
      </c>
      <c r="J2124" t="str">
        <f>VLOOKUP(Table2[[#This Row],[product_id]],Table3[#All],5,FALSE)</f>
        <v>Charleston SC</v>
      </c>
    </row>
    <row r="2125" spans="1:10" x14ac:dyDescent="0.2">
      <c r="A2125" t="s">
        <v>506</v>
      </c>
      <c r="B2125" s="1">
        <v>45067</v>
      </c>
      <c r="C2125" t="str">
        <f t="shared" si="66"/>
        <v>Sunday</v>
      </c>
      <c r="D2125" s="2">
        <v>0.93541666666666667</v>
      </c>
      <c r="E2125" t="str">
        <f t="shared" si="67"/>
        <v>afternoon to evening</v>
      </c>
      <c r="F2125" s="7">
        <v>12</v>
      </c>
      <c r="G2125" s="7">
        <f>VLOOKUP(Table2[[#This Row],[product_id]],Table3[#All],2,FALSE)</f>
        <v>68</v>
      </c>
      <c r="H2125" s="7" t="b">
        <f>IF(Table2[[#This Row],[cost]]&gt;Table2[[#This Row],[revenue]],TRUE,FALSE)</f>
        <v>1</v>
      </c>
      <c r="I2125" t="str">
        <f>VLOOKUP(Table2[[#This Row],[product_id]],Table3[#All],3,FALSE)</f>
        <v>Allegra K</v>
      </c>
      <c r="J2125" t="str">
        <f>VLOOKUP(Table2[[#This Row],[product_id]],Table3[#All],5,FALSE)</f>
        <v>Charleston SC</v>
      </c>
    </row>
    <row r="2126" spans="1:10" x14ac:dyDescent="0.2">
      <c r="A2126" t="s">
        <v>506</v>
      </c>
      <c r="B2126" s="1">
        <v>44841</v>
      </c>
      <c r="C2126" t="str">
        <f t="shared" si="66"/>
        <v>Friday</v>
      </c>
      <c r="D2126" s="2">
        <v>0.55625000000000002</v>
      </c>
      <c r="E2126" t="str">
        <f t="shared" si="67"/>
        <v>morning to noon</v>
      </c>
      <c r="F2126" s="7">
        <v>12</v>
      </c>
      <c r="G2126" s="7">
        <f>VLOOKUP(Table2[[#This Row],[product_id]],Table3[#All],2,FALSE)</f>
        <v>68</v>
      </c>
      <c r="H2126" s="7" t="b">
        <f>IF(Table2[[#This Row],[cost]]&gt;Table2[[#This Row],[revenue]],TRUE,FALSE)</f>
        <v>1</v>
      </c>
      <c r="I2126" t="str">
        <f>VLOOKUP(Table2[[#This Row],[product_id]],Table3[#All],3,FALSE)</f>
        <v>Allegra K</v>
      </c>
      <c r="J2126" t="str">
        <f>VLOOKUP(Table2[[#This Row],[product_id]],Table3[#All],5,FALSE)</f>
        <v>Charleston SC</v>
      </c>
    </row>
    <row r="2127" spans="1:10" x14ac:dyDescent="0.2">
      <c r="A2127" t="s">
        <v>507</v>
      </c>
      <c r="B2127" s="1">
        <v>45044</v>
      </c>
      <c r="C2127" t="str">
        <f t="shared" si="66"/>
        <v>Friday</v>
      </c>
      <c r="D2127" s="2">
        <v>0.51874999999999993</v>
      </c>
      <c r="E2127" t="str">
        <f t="shared" si="67"/>
        <v>midnight to dawn</v>
      </c>
      <c r="F2127" s="7">
        <v>11</v>
      </c>
      <c r="G2127" s="7">
        <f>VLOOKUP(Table2[[#This Row],[product_id]],Table3[#All],2,FALSE)</f>
        <v>65</v>
      </c>
      <c r="H2127" s="7" t="b">
        <f>IF(Table2[[#This Row],[cost]]&gt;Table2[[#This Row],[revenue]],TRUE,FALSE)</f>
        <v>1</v>
      </c>
      <c r="I2127" t="str">
        <f>VLOOKUP(Table2[[#This Row],[product_id]],Table3[#All],3,FALSE)</f>
        <v>Allegra K</v>
      </c>
      <c r="J2127" t="str">
        <f>VLOOKUP(Table2[[#This Row],[product_id]],Table3[#All],5,FALSE)</f>
        <v>Charleston SC</v>
      </c>
    </row>
    <row r="2128" spans="1:10" x14ac:dyDescent="0.2">
      <c r="A2128" t="s">
        <v>507</v>
      </c>
      <c r="B2128" s="1">
        <v>44625</v>
      </c>
      <c r="C2128" t="str">
        <f t="shared" si="66"/>
        <v>Saturday</v>
      </c>
      <c r="D2128" s="2">
        <v>0.21597222222222223</v>
      </c>
      <c r="E2128" t="str">
        <f t="shared" si="67"/>
        <v>afternoon to evening</v>
      </c>
      <c r="F2128" s="7">
        <v>11</v>
      </c>
      <c r="G2128" s="7">
        <f>VLOOKUP(Table2[[#This Row],[product_id]],Table3[#All],2,FALSE)</f>
        <v>65</v>
      </c>
      <c r="H2128" s="7" t="b">
        <f>IF(Table2[[#This Row],[cost]]&gt;Table2[[#This Row],[revenue]],TRUE,FALSE)</f>
        <v>1</v>
      </c>
      <c r="I2128" t="str">
        <f>VLOOKUP(Table2[[#This Row],[product_id]],Table3[#All],3,FALSE)</f>
        <v>Allegra K</v>
      </c>
      <c r="J2128" t="str">
        <f>VLOOKUP(Table2[[#This Row],[product_id]],Table3[#All],5,FALSE)</f>
        <v>Charleston SC</v>
      </c>
    </row>
    <row r="2129" spans="1:10" x14ac:dyDescent="0.2">
      <c r="A2129" t="s">
        <v>507</v>
      </c>
      <c r="B2129" s="1">
        <v>45088</v>
      </c>
      <c r="C2129" t="str">
        <f t="shared" si="66"/>
        <v>Sunday</v>
      </c>
      <c r="D2129" s="2">
        <v>0.69930555555555562</v>
      </c>
      <c r="E2129" t="str">
        <f t="shared" si="67"/>
        <v>morning to noon</v>
      </c>
      <c r="F2129" s="7">
        <v>11</v>
      </c>
      <c r="G2129" s="7">
        <f>VLOOKUP(Table2[[#This Row],[product_id]],Table3[#All],2,FALSE)</f>
        <v>65</v>
      </c>
      <c r="H2129" s="7" t="b">
        <f>IF(Table2[[#This Row],[cost]]&gt;Table2[[#This Row],[revenue]],TRUE,FALSE)</f>
        <v>1</v>
      </c>
      <c r="I2129" t="str">
        <f>VLOOKUP(Table2[[#This Row],[product_id]],Table3[#All],3,FALSE)</f>
        <v>Allegra K</v>
      </c>
      <c r="J2129" t="str">
        <f>VLOOKUP(Table2[[#This Row],[product_id]],Table3[#All],5,FALSE)</f>
        <v>Charleston SC</v>
      </c>
    </row>
    <row r="2130" spans="1:10" x14ac:dyDescent="0.2">
      <c r="A2130" t="s">
        <v>507</v>
      </c>
      <c r="B2130" s="1">
        <v>45010</v>
      </c>
      <c r="C2130" t="str">
        <f t="shared" si="66"/>
        <v>Saturday</v>
      </c>
      <c r="D2130" s="2">
        <v>0.28750000000000003</v>
      </c>
      <c r="E2130" t="str">
        <f t="shared" si="67"/>
        <v>afternoon to evening</v>
      </c>
      <c r="F2130" s="7">
        <v>11</v>
      </c>
      <c r="G2130" s="7">
        <f>VLOOKUP(Table2[[#This Row],[product_id]],Table3[#All],2,FALSE)</f>
        <v>65</v>
      </c>
      <c r="H2130" s="7" t="b">
        <f>IF(Table2[[#This Row],[cost]]&gt;Table2[[#This Row],[revenue]],TRUE,FALSE)</f>
        <v>1</v>
      </c>
      <c r="I2130" t="str">
        <f>VLOOKUP(Table2[[#This Row],[product_id]],Table3[#All],3,FALSE)</f>
        <v>Allegra K</v>
      </c>
      <c r="J2130" t="str">
        <f>VLOOKUP(Table2[[#This Row],[product_id]],Table3[#All],5,FALSE)</f>
        <v>Charleston SC</v>
      </c>
    </row>
    <row r="2131" spans="1:10" x14ac:dyDescent="0.2">
      <c r="A2131" t="s">
        <v>507</v>
      </c>
      <c r="B2131" s="1">
        <v>45061</v>
      </c>
      <c r="C2131" t="str">
        <f t="shared" si="66"/>
        <v>Monday</v>
      </c>
      <c r="D2131" s="2">
        <v>0.64097222222222217</v>
      </c>
      <c r="E2131" t="str">
        <f t="shared" si="67"/>
        <v>afternoon to evening</v>
      </c>
      <c r="F2131" s="7">
        <v>11</v>
      </c>
      <c r="G2131" s="7">
        <f>VLOOKUP(Table2[[#This Row],[product_id]],Table3[#All],2,FALSE)</f>
        <v>65</v>
      </c>
      <c r="H2131" s="7" t="b">
        <f>IF(Table2[[#This Row],[cost]]&gt;Table2[[#This Row],[revenue]],TRUE,FALSE)</f>
        <v>1</v>
      </c>
      <c r="I2131" t="str">
        <f>VLOOKUP(Table2[[#This Row],[product_id]],Table3[#All],3,FALSE)</f>
        <v>Allegra K</v>
      </c>
      <c r="J2131" t="str">
        <f>VLOOKUP(Table2[[#This Row],[product_id]],Table3[#All],5,FALSE)</f>
        <v>Charleston SC</v>
      </c>
    </row>
    <row r="2132" spans="1:10" x14ac:dyDescent="0.2">
      <c r="A2132" t="s">
        <v>508</v>
      </c>
      <c r="B2132" s="1">
        <v>44819</v>
      </c>
      <c r="C2132" t="str">
        <f t="shared" si="66"/>
        <v>Thursday</v>
      </c>
      <c r="D2132" s="2">
        <v>0.70486111111111116</v>
      </c>
      <c r="E2132" t="str">
        <f t="shared" si="67"/>
        <v>morning to noon</v>
      </c>
      <c r="F2132" s="7">
        <v>10</v>
      </c>
      <c r="G2132" s="7">
        <f>VLOOKUP(Table2[[#This Row],[product_id]],Table3[#All],2,FALSE)</f>
        <v>60</v>
      </c>
      <c r="H2132" s="7" t="b">
        <f>IF(Table2[[#This Row],[cost]]&gt;Table2[[#This Row],[revenue]],TRUE,FALSE)</f>
        <v>1</v>
      </c>
      <c r="I2132" t="str">
        <f>VLOOKUP(Table2[[#This Row],[product_id]],Table3[#All],3,FALSE)</f>
        <v>Allegra K</v>
      </c>
      <c r="J2132" t="str">
        <f>VLOOKUP(Table2[[#This Row],[product_id]],Table3[#All],5,FALSE)</f>
        <v>Charleston SC</v>
      </c>
    </row>
    <row r="2133" spans="1:10" x14ac:dyDescent="0.2">
      <c r="A2133" t="s">
        <v>508</v>
      </c>
      <c r="B2133" s="1">
        <v>44699</v>
      </c>
      <c r="C2133" t="str">
        <f t="shared" si="66"/>
        <v>Wednesday</v>
      </c>
      <c r="D2133" s="2">
        <v>0.27569444444444446</v>
      </c>
      <c r="E2133" t="str">
        <f t="shared" si="67"/>
        <v>afternoon to evening</v>
      </c>
      <c r="F2133" s="7">
        <v>10</v>
      </c>
      <c r="G2133" s="7">
        <f>VLOOKUP(Table2[[#This Row],[product_id]],Table3[#All],2,FALSE)</f>
        <v>60</v>
      </c>
      <c r="H2133" s="7" t="b">
        <f>IF(Table2[[#This Row],[cost]]&gt;Table2[[#This Row],[revenue]],TRUE,FALSE)</f>
        <v>1</v>
      </c>
      <c r="I2133" t="str">
        <f>VLOOKUP(Table2[[#This Row],[product_id]],Table3[#All],3,FALSE)</f>
        <v>Allegra K</v>
      </c>
      <c r="J2133" t="str">
        <f>VLOOKUP(Table2[[#This Row],[product_id]],Table3[#All],5,FALSE)</f>
        <v>Charleston SC</v>
      </c>
    </row>
    <row r="2134" spans="1:10" x14ac:dyDescent="0.2">
      <c r="A2134" t="s">
        <v>508</v>
      </c>
      <c r="B2134" s="1">
        <v>44733</v>
      </c>
      <c r="C2134" t="str">
        <f t="shared" si="66"/>
        <v>Tuesday</v>
      </c>
      <c r="D2134" s="2">
        <v>0.625</v>
      </c>
      <c r="E2134" t="str">
        <f t="shared" si="67"/>
        <v>morning to noon</v>
      </c>
      <c r="F2134" s="7">
        <v>10</v>
      </c>
      <c r="G2134" s="7">
        <f>VLOOKUP(Table2[[#This Row],[product_id]],Table3[#All],2,FALSE)</f>
        <v>60</v>
      </c>
      <c r="H2134" s="7" t="b">
        <f>IF(Table2[[#This Row],[cost]]&gt;Table2[[#This Row],[revenue]],TRUE,FALSE)</f>
        <v>1</v>
      </c>
      <c r="I2134" t="str">
        <f>VLOOKUP(Table2[[#This Row],[product_id]],Table3[#All],3,FALSE)</f>
        <v>Allegra K</v>
      </c>
      <c r="J2134" t="str">
        <f>VLOOKUP(Table2[[#This Row],[product_id]],Table3[#All],5,FALSE)</f>
        <v>Charleston SC</v>
      </c>
    </row>
    <row r="2135" spans="1:10" x14ac:dyDescent="0.2">
      <c r="A2135" t="s">
        <v>508</v>
      </c>
      <c r="B2135" s="1">
        <v>44229</v>
      </c>
      <c r="C2135" t="str">
        <f t="shared" si="66"/>
        <v>Tuesday</v>
      </c>
      <c r="D2135" s="2">
        <v>0.49583333333333335</v>
      </c>
      <c r="E2135" t="str">
        <f t="shared" si="67"/>
        <v>morning to noon</v>
      </c>
      <c r="F2135" s="7">
        <v>10</v>
      </c>
      <c r="G2135" s="7">
        <f>VLOOKUP(Table2[[#This Row],[product_id]],Table3[#All],2,FALSE)</f>
        <v>60</v>
      </c>
      <c r="H2135" s="7" t="b">
        <f>IF(Table2[[#This Row],[cost]]&gt;Table2[[#This Row],[revenue]],TRUE,FALSE)</f>
        <v>1</v>
      </c>
      <c r="I2135" t="str">
        <f>VLOOKUP(Table2[[#This Row],[product_id]],Table3[#All],3,FALSE)</f>
        <v>Allegra K</v>
      </c>
      <c r="J2135" t="str">
        <f>VLOOKUP(Table2[[#This Row],[product_id]],Table3[#All],5,FALSE)</f>
        <v>Charleston SC</v>
      </c>
    </row>
    <row r="2136" spans="1:10" x14ac:dyDescent="0.2">
      <c r="A2136" t="s">
        <v>508</v>
      </c>
      <c r="B2136" s="1">
        <v>45097</v>
      </c>
      <c r="C2136" t="str">
        <f t="shared" si="66"/>
        <v>Tuesday</v>
      </c>
      <c r="D2136" s="2">
        <v>0.51527777777777783</v>
      </c>
      <c r="E2136" t="str">
        <f t="shared" si="67"/>
        <v>midnight to dawn</v>
      </c>
      <c r="F2136" s="7">
        <v>10</v>
      </c>
      <c r="G2136" s="7">
        <f>VLOOKUP(Table2[[#This Row],[product_id]],Table3[#All],2,FALSE)</f>
        <v>60</v>
      </c>
      <c r="H2136" s="7" t="b">
        <f>IF(Table2[[#This Row],[cost]]&gt;Table2[[#This Row],[revenue]],TRUE,FALSE)</f>
        <v>1</v>
      </c>
      <c r="I2136" t="str">
        <f>VLOOKUP(Table2[[#This Row],[product_id]],Table3[#All],3,FALSE)</f>
        <v>Allegra K</v>
      </c>
      <c r="J2136" t="str">
        <f>VLOOKUP(Table2[[#This Row],[product_id]],Table3[#All],5,FALSE)</f>
        <v>Charleston SC</v>
      </c>
    </row>
    <row r="2137" spans="1:10" x14ac:dyDescent="0.2">
      <c r="A2137" t="s">
        <v>508</v>
      </c>
      <c r="B2137" s="1">
        <v>45059</v>
      </c>
      <c r="C2137" t="str">
        <f t="shared" si="66"/>
        <v>Saturday</v>
      </c>
      <c r="D2137" s="2">
        <v>0.24236111111111111</v>
      </c>
      <c r="E2137" t="str">
        <f t="shared" si="67"/>
        <v>morning to noon</v>
      </c>
      <c r="F2137" s="7">
        <v>10</v>
      </c>
      <c r="G2137" s="7">
        <f>VLOOKUP(Table2[[#This Row],[product_id]],Table3[#All],2,FALSE)</f>
        <v>60</v>
      </c>
      <c r="H2137" s="7" t="b">
        <f>IF(Table2[[#This Row],[cost]]&gt;Table2[[#This Row],[revenue]],TRUE,FALSE)</f>
        <v>1</v>
      </c>
      <c r="I2137" t="str">
        <f>VLOOKUP(Table2[[#This Row],[product_id]],Table3[#All],3,FALSE)</f>
        <v>Allegra K</v>
      </c>
      <c r="J2137" t="str">
        <f>VLOOKUP(Table2[[#This Row],[product_id]],Table3[#All],5,FALSE)</f>
        <v>Charleston SC</v>
      </c>
    </row>
    <row r="2138" spans="1:10" x14ac:dyDescent="0.2">
      <c r="A2138" t="s">
        <v>508</v>
      </c>
      <c r="B2138" s="1">
        <v>44220</v>
      </c>
      <c r="C2138" t="str">
        <f t="shared" si="66"/>
        <v>Sunday</v>
      </c>
      <c r="D2138" s="2">
        <v>0.53125</v>
      </c>
      <c r="E2138" t="str">
        <f t="shared" si="67"/>
        <v>midnight to dawn</v>
      </c>
      <c r="F2138" s="7">
        <v>10</v>
      </c>
      <c r="G2138" s="7">
        <f>VLOOKUP(Table2[[#This Row],[product_id]],Table3[#All],2,FALSE)</f>
        <v>60</v>
      </c>
      <c r="H2138" s="7" t="b">
        <f>IF(Table2[[#This Row],[cost]]&gt;Table2[[#This Row],[revenue]],TRUE,FALSE)</f>
        <v>1</v>
      </c>
      <c r="I2138" t="str">
        <f>VLOOKUP(Table2[[#This Row],[product_id]],Table3[#All],3,FALSE)</f>
        <v>Allegra K</v>
      </c>
      <c r="J2138" t="str">
        <f>VLOOKUP(Table2[[#This Row],[product_id]],Table3[#All],5,FALSE)</f>
        <v>Charleston SC</v>
      </c>
    </row>
    <row r="2139" spans="1:10" x14ac:dyDescent="0.2">
      <c r="A2139" t="s">
        <v>509</v>
      </c>
      <c r="B2139" s="1">
        <v>44874</v>
      </c>
      <c r="C2139" t="str">
        <f t="shared" si="66"/>
        <v>Wednesday</v>
      </c>
      <c r="D2139" s="2">
        <v>5.7638888888888885E-2</v>
      </c>
      <c r="E2139" t="str">
        <f t="shared" si="67"/>
        <v>midnight to dawn</v>
      </c>
      <c r="F2139" s="7">
        <v>68</v>
      </c>
      <c r="G2139" s="7">
        <f>VLOOKUP(Table2[[#This Row],[product_id]],Table3[#All],2,FALSE)</f>
        <v>38</v>
      </c>
      <c r="H2139" s="7" t="b">
        <f>IF(Table2[[#This Row],[cost]]&gt;Table2[[#This Row],[revenue]],TRUE,FALSE)</f>
        <v>0</v>
      </c>
      <c r="I2139" t="str">
        <f>VLOOKUP(Table2[[#This Row],[product_id]],Table3[#All],3,FALSE)</f>
        <v>Allegra K</v>
      </c>
      <c r="J2139" t="str">
        <f>VLOOKUP(Table2[[#This Row],[product_id]],Table3[#All],5,FALSE)</f>
        <v>Charleston SC</v>
      </c>
    </row>
    <row r="2140" spans="1:10" x14ac:dyDescent="0.2">
      <c r="A2140" t="s">
        <v>509</v>
      </c>
      <c r="B2140" s="1">
        <v>44684</v>
      </c>
      <c r="C2140" t="str">
        <f t="shared" si="66"/>
        <v>Tuesday</v>
      </c>
      <c r="D2140" s="2">
        <v>0.13402777777777777</v>
      </c>
      <c r="E2140" t="str">
        <f t="shared" si="67"/>
        <v>morning to noon</v>
      </c>
      <c r="F2140" s="7">
        <v>68</v>
      </c>
      <c r="G2140" s="7">
        <f>VLOOKUP(Table2[[#This Row],[product_id]],Table3[#All],2,FALSE)</f>
        <v>38</v>
      </c>
      <c r="H2140" s="7" t="b">
        <f>IF(Table2[[#This Row],[cost]]&gt;Table2[[#This Row],[revenue]],TRUE,FALSE)</f>
        <v>0</v>
      </c>
      <c r="I2140" t="str">
        <f>VLOOKUP(Table2[[#This Row],[product_id]],Table3[#All],3,FALSE)</f>
        <v>Allegra K</v>
      </c>
      <c r="J2140" t="str">
        <f>VLOOKUP(Table2[[#This Row],[product_id]],Table3[#All],5,FALSE)</f>
        <v>Charleston SC</v>
      </c>
    </row>
    <row r="2141" spans="1:10" x14ac:dyDescent="0.2">
      <c r="A2141" t="s">
        <v>509</v>
      </c>
      <c r="B2141" s="1">
        <v>44173</v>
      </c>
      <c r="C2141" t="str">
        <f t="shared" si="66"/>
        <v>Tuesday</v>
      </c>
      <c r="D2141" s="2">
        <v>0.51597222222222217</v>
      </c>
      <c r="E2141" t="str">
        <f t="shared" si="67"/>
        <v>morning to noon</v>
      </c>
      <c r="F2141" s="7">
        <v>68</v>
      </c>
      <c r="G2141" s="7">
        <f>VLOOKUP(Table2[[#This Row],[product_id]],Table3[#All],2,FALSE)</f>
        <v>38</v>
      </c>
      <c r="H2141" s="7" t="b">
        <f>IF(Table2[[#This Row],[cost]]&gt;Table2[[#This Row],[revenue]],TRUE,FALSE)</f>
        <v>0</v>
      </c>
      <c r="I2141" t="str">
        <f>VLOOKUP(Table2[[#This Row],[product_id]],Table3[#All],3,FALSE)</f>
        <v>Allegra K</v>
      </c>
      <c r="J2141" t="str">
        <f>VLOOKUP(Table2[[#This Row],[product_id]],Table3[#All],5,FALSE)</f>
        <v>Charleston SC</v>
      </c>
    </row>
    <row r="2142" spans="1:10" x14ac:dyDescent="0.2">
      <c r="A2142" t="s">
        <v>509</v>
      </c>
      <c r="B2142" s="1">
        <v>44908</v>
      </c>
      <c r="C2142" t="str">
        <f t="shared" si="66"/>
        <v>Tuesday</v>
      </c>
      <c r="D2142" s="2">
        <v>0.45694444444444443</v>
      </c>
      <c r="E2142" t="str">
        <f t="shared" si="67"/>
        <v>night to midnight</v>
      </c>
      <c r="F2142" s="7">
        <v>68</v>
      </c>
      <c r="G2142" s="7">
        <f>VLOOKUP(Table2[[#This Row],[product_id]],Table3[#All],2,FALSE)</f>
        <v>38</v>
      </c>
      <c r="H2142" s="7" t="b">
        <f>IF(Table2[[#This Row],[cost]]&gt;Table2[[#This Row],[revenue]],TRUE,FALSE)</f>
        <v>0</v>
      </c>
      <c r="I2142" t="str">
        <f>VLOOKUP(Table2[[#This Row],[product_id]],Table3[#All],3,FALSE)</f>
        <v>Allegra K</v>
      </c>
      <c r="J2142" t="str">
        <f>VLOOKUP(Table2[[#This Row],[product_id]],Table3[#All],5,FALSE)</f>
        <v>Charleston SC</v>
      </c>
    </row>
    <row r="2143" spans="1:10" x14ac:dyDescent="0.2">
      <c r="A2143" t="s">
        <v>509</v>
      </c>
      <c r="B2143" s="1">
        <v>44593</v>
      </c>
      <c r="C2143" t="str">
        <f t="shared" si="66"/>
        <v>Tuesday</v>
      </c>
      <c r="D2143" s="2">
        <v>0.94513888888888886</v>
      </c>
      <c r="E2143" t="str">
        <f t="shared" si="67"/>
        <v>midnight to dawn</v>
      </c>
      <c r="F2143" s="7">
        <v>68</v>
      </c>
      <c r="G2143" s="7">
        <f>VLOOKUP(Table2[[#This Row],[product_id]],Table3[#All],2,FALSE)</f>
        <v>38</v>
      </c>
      <c r="H2143" s="7" t="b">
        <f>IF(Table2[[#This Row],[cost]]&gt;Table2[[#This Row],[revenue]],TRUE,FALSE)</f>
        <v>0</v>
      </c>
      <c r="I2143" t="str">
        <f>VLOOKUP(Table2[[#This Row],[product_id]],Table3[#All],3,FALSE)</f>
        <v>Allegra K</v>
      </c>
      <c r="J2143" t="str">
        <f>VLOOKUP(Table2[[#This Row],[product_id]],Table3[#All],5,FALSE)</f>
        <v>Charleston SC</v>
      </c>
    </row>
    <row r="2144" spans="1:10" x14ac:dyDescent="0.2">
      <c r="A2144" t="s">
        <v>509</v>
      </c>
      <c r="B2144" s="1">
        <v>45004</v>
      </c>
      <c r="C2144" t="str">
        <f t="shared" si="66"/>
        <v>Sunday</v>
      </c>
      <c r="D2144" s="2">
        <v>0.21111111111111111</v>
      </c>
      <c r="E2144" t="str">
        <f t="shared" si="67"/>
        <v>midnight to dawn</v>
      </c>
      <c r="F2144" s="7">
        <v>68</v>
      </c>
      <c r="G2144" s="7">
        <f>VLOOKUP(Table2[[#This Row],[product_id]],Table3[#All],2,FALSE)</f>
        <v>38</v>
      </c>
      <c r="H2144" s="7" t="b">
        <f>IF(Table2[[#This Row],[cost]]&gt;Table2[[#This Row],[revenue]],TRUE,FALSE)</f>
        <v>0</v>
      </c>
      <c r="I2144" t="str">
        <f>VLOOKUP(Table2[[#This Row],[product_id]],Table3[#All],3,FALSE)</f>
        <v>Allegra K</v>
      </c>
      <c r="J2144" t="str">
        <f>VLOOKUP(Table2[[#This Row],[product_id]],Table3[#All],5,FALSE)</f>
        <v>Charleston SC</v>
      </c>
    </row>
    <row r="2145" spans="1:10" x14ac:dyDescent="0.2">
      <c r="A2145" t="s">
        <v>509</v>
      </c>
      <c r="B2145" s="1">
        <v>44826</v>
      </c>
      <c r="C2145" t="str">
        <f t="shared" si="66"/>
        <v>Thursday</v>
      </c>
      <c r="D2145" s="2">
        <v>2.0833333333333333E-3</v>
      </c>
      <c r="E2145" t="str">
        <f t="shared" si="67"/>
        <v>midnight to dawn</v>
      </c>
      <c r="F2145" s="7">
        <v>68</v>
      </c>
      <c r="G2145" s="7">
        <f>VLOOKUP(Table2[[#This Row],[product_id]],Table3[#All],2,FALSE)</f>
        <v>38</v>
      </c>
      <c r="H2145" s="7" t="b">
        <f>IF(Table2[[#This Row],[cost]]&gt;Table2[[#This Row],[revenue]],TRUE,FALSE)</f>
        <v>0</v>
      </c>
      <c r="I2145" t="str">
        <f>VLOOKUP(Table2[[#This Row],[product_id]],Table3[#All],3,FALSE)</f>
        <v>Allegra K</v>
      </c>
      <c r="J2145" t="str">
        <f>VLOOKUP(Table2[[#This Row],[product_id]],Table3[#All],5,FALSE)</f>
        <v>Charleston SC</v>
      </c>
    </row>
    <row r="2146" spans="1:10" x14ac:dyDescent="0.2">
      <c r="A2146" t="s">
        <v>509</v>
      </c>
      <c r="B2146" s="1">
        <v>44118</v>
      </c>
      <c r="C2146" t="str">
        <f t="shared" si="66"/>
        <v>Wednesday</v>
      </c>
      <c r="D2146" s="2">
        <v>8.3333333333333329E-2</v>
      </c>
      <c r="E2146" t="str">
        <f t="shared" si="67"/>
        <v>afternoon to evening</v>
      </c>
      <c r="F2146" s="7">
        <v>68</v>
      </c>
      <c r="G2146" s="7">
        <f>VLOOKUP(Table2[[#This Row],[product_id]],Table3[#All],2,FALSE)</f>
        <v>38</v>
      </c>
      <c r="H2146" s="7" t="b">
        <f>IF(Table2[[#This Row],[cost]]&gt;Table2[[#This Row],[revenue]],TRUE,FALSE)</f>
        <v>0</v>
      </c>
      <c r="I2146" t="str">
        <f>VLOOKUP(Table2[[#This Row],[product_id]],Table3[#All],3,FALSE)</f>
        <v>Allegra K</v>
      </c>
      <c r="J2146" t="str">
        <f>VLOOKUP(Table2[[#This Row],[product_id]],Table3[#All],5,FALSE)</f>
        <v>Charleston SC</v>
      </c>
    </row>
    <row r="2147" spans="1:10" x14ac:dyDescent="0.2">
      <c r="A2147" t="s">
        <v>510</v>
      </c>
      <c r="B2147" s="1">
        <v>45112</v>
      </c>
      <c r="C2147" t="str">
        <f t="shared" si="66"/>
        <v>Wednesday</v>
      </c>
      <c r="D2147" s="2">
        <v>0.54583333333333328</v>
      </c>
      <c r="E2147" t="str">
        <f t="shared" si="67"/>
        <v>morning to noon</v>
      </c>
      <c r="F2147" s="7">
        <v>25</v>
      </c>
      <c r="G2147" s="7">
        <f>VLOOKUP(Table2[[#This Row],[product_id]],Table3[#All],2,FALSE)</f>
        <v>12</v>
      </c>
      <c r="H2147" s="7" t="b">
        <f>IF(Table2[[#This Row],[cost]]&gt;Table2[[#This Row],[revenue]],TRUE,FALSE)</f>
        <v>0</v>
      </c>
      <c r="I2147" t="str">
        <f>VLOOKUP(Table2[[#This Row],[product_id]],Table3[#All],3,FALSE)</f>
        <v>FEA</v>
      </c>
      <c r="J2147" t="str">
        <f>VLOOKUP(Table2[[#This Row],[product_id]],Table3[#All],5,FALSE)</f>
        <v>Port Authority of New York/New Jersey NY/NJ</v>
      </c>
    </row>
    <row r="2148" spans="1:10" x14ac:dyDescent="0.2">
      <c r="A2148" t="s">
        <v>510</v>
      </c>
      <c r="B2148" s="1">
        <v>44857</v>
      </c>
      <c r="C2148" t="str">
        <f t="shared" si="66"/>
        <v>Sunday</v>
      </c>
      <c r="D2148" s="2">
        <v>0.42638888888888887</v>
      </c>
      <c r="E2148" t="str">
        <f t="shared" si="67"/>
        <v>night to midnight</v>
      </c>
      <c r="F2148" s="7">
        <v>25</v>
      </c>
      <c r="G2148" s="7">
        <f>VLOOKUP(Table2[[#This Row],[product_id]],Table3[#All],2,FALSE)</f>
        <v>12</v>
      </c>
      <c r="H2148" s="7" t="b">
        <f>IF(Table2[[#This Row],[cost]]&gt;Table2[[#This Row],[revenue]],TRUE,FALSE)</f>
        <v>0</v>
      </c>
      <c r="I2148" t="str">
        <f>VLOOKUP(Table2[[#This Row],[product_id]],Table3[#All],3,FALSE)</f>
        <v>FEA</v>
      </c>
      <c r="J2148" t="str">
        <f>VLOOKUP(Table2[[#This Row],[product_id]],Table3[#All],5,FALSE)</f>
        <v>Port Authority of New York/New Jersey NY/NJ</v>
      </c>
    </row>
    <row r="2149" spans="1:10" x14ac:dyDescent="0.2">
      <c r="A2149" t="s">
        <v>510</v>
      </c>
      <c r="B2149" s="1">
        <v>44944</v>
      </c>
      <c r="C2149" t="str">
        <f t="shared" si="66"/>
        <v>Wednesday</v>
      </c>
      <c r="D2149" s="2">
        <v>0.96944444444444444</v>
      </c>
      <c r="E2149" t="str">
        <f t="shared" si="67"/>
        <v>afternoon to evening</v>
      </c>
      <c r="F2149" s="7">
        <v>25</v>
      </c>
      <c r="G2149" s="7">
        <f>VLOOKUP(Table2[[#This Row],[product_id]],Table3[#All],2,FALSE)</f>
        <v>12</v>
      </c>
      <c r="H2149" s="7" t="b">
        <f>IF(Table2[[#This Row],[cost]]&gt;Table2[[#This Row],[revenue]],TRUE,FALSE)</f>
        <v>0</v>
      </c>
      <c r="I2149" t="str">
        <f>VLOOKUP(Table2[[#This Row],[product_id]],Table3[#All],3,FALSE)</f>
        <v>FEA</v>
      </c>
      <c r="J2149" t="str">
        <f>VLOOKUP(Table2[[#This Row],[product_id]],Table3[#All],5,FALSE)</f>
        <v>Port Authority of New York/New Jersey NY/NJ</v>
      </c>
    </row>
    <row r="2150" spans="1:10" x14ac:dyDescent="0.2">
      <c r="A2150" t="s">
        <v>510</v>
      </c>
      <c r="B2150" s="1">
        <v>45017</v>
      </c>
      <c r="C2150" t="str">
        <f t="shared" si="66"/>
        <v>Saturday</v>
      </c>
      <c r="D2150" s="2">
        <v>0.56944444444444442</v>
      </c>
      <c r="E2150" t="str">
        <f t="shared" si="67"/>
        <v>afternoon to evening</v>
      </c>
      <c r="F2150" s="7">
        <v>25</v>
      </c>
      <c r="G2150" s="7">
        <f>VLOOKUP(Table2[[#This Row],[product_id]],Table3[#All],2,FALSE)</f>
        <v>12</v>
      </c>
      <c r="H2150" s="7" t="b">
        <f>IF(Table2[[#This Row],[cost]]&gt;Table2[[#This Row],[revenue]],TRUE,FALSE)</f>
        <v>0</v>
      </c>
      <c r="I2150" t="str">
        <f>VLOOKUP(Table2[[#This Row],[product_id]],Table3[#All],3,FALSE)</f>
        <v>FEA</v>
      </c>
      <c r="J2150" t="str">
        <f>VLOOKUP(Table2[[#This Row],[product_id]],Table3[#All],5,FALSE)</f>
        <v>Port Authority of New York/New Jersey NY/NJ</v>
      </c>
    </row>
    <row r="2151" spans="1:10" x14ac:dyDescent="0.2">
      <c r="A2151" t="s">
        <v>511</v>
      </c>
      <c r="B2151" s="1">
        <v>44988</v>
      </c>
      <c r="C2151" t="str">
        <f t="shared" si="66"/>
        <v>Friday</v>
      </c>
      <c r="D2151" s="2">
        <v>0.69374999999999998</v>
      </c>
      <c r="E2151" t="str">
        <f t="shared" si="67"/>
        <v>morning to noon</v>
      </c>
      <c r="F2151" s="7">
        <v>24</v>
      </c>
      <c r="G2151" s="7">
        <f>VLOOKUP(Table2[[#This Row],[product_id]],Table3[#All],2,FALSE)</f>
        <v>15</v>
      </c>
      <c r="H2151" s="7" t="b">
        <f>IF(Table2[[#This Row],[cost]]&gt;Table2[[#This Row],[revenue]],TRUE,FALSE)</f>
        <v>0</v>
      </c>
      <c r="I2151" t="str">
        <f>VLOOKUP(Table2[[#This Row],[product_id]],Table3[#All],3,FALSE)</f>
        <v>AnimalShirtsUSA</v>
      </c>
      <c r="J2151" t="str">
        <f>VLOOKUP(Table2[[#This Row],[product_id]],Table3[#All],5,FALSE)</f>
        <v>Port Authority of New York/New Jersey NY/NJ</v>
      </c>
    </row>
    <row r="2152" spans="1:10" x14ac:dyDescent="0.2">
      <c r="A2152" t="s">
        <v>511</v>
      </c>
      <c r="B2152" s="1">
        <v>44668</v>
      </c>
      <c r="C2152" t="str">
        <f t="shared" si="66"/>
        <v>Sunday</v>
      </c>
      <c r="D2152" s="2">
        <v>0.51597222222222217</v>
      </c>
      <c r="E2152" t="str">
        <f t="shared" si="67"/>
        <v>morning to noon</v>
      </c>
      <c r="F2152" s="7">
        <v>24</v>
      </c>
      <c r="G2152" s="7">
        <f>VLOOKUP(Table2[[#This Row],[product_id]],Table3[#All],2,FALSE)</f>
        <v>15</v>
      </c>
      <c r="H2152" s="7" t="b">
        <f>IF(Table2[[#This Row],[cost]]&gt;Table2[[#This Row],[revenue]],TRUE,FALSE)</f>
        <v>0</v>
      </c>
      <c r="I2152" t="str">
        <f>VLOOKUP(Table2[[#This Row],[product_id]],Table3[#All],3,FALSE)</f>
        <v>AnimalShirtsUSA</v>
      </c>
      <c r="J2152" t="str">
        <f>VLOOKUP(Table2[[#This Row],[product_id]],Table3[#All],5,FALSE)</f>
        <v>Port Authority of New York/New Jersey NY/NJ</v>
      </c>
    </row>
    <row r="2153" spans="1:10" x14ac:dyDescent="0.2">
      <c r="A2153" t="s">
        <v>511</v>
      </c>
      <c r="B2153" s="1">
        <v>45099</v>
      </c>
      <c r="C2153" t="str">
        <f t="shared" si="66"/>
        <v>Thursday</v>
      </c>
      <c r="D2153" s="2">
        <v>0.36388888888888887</v>
      </c>
      <c r="E2153" t="str">
        <f t="shared" si="67"/>
        <v>morning to noon</v>
      </c>
      <c r="F2153" s="7">
        <v>24</v>
      </c>
      <c r="G2153" s="7">
        <f>VLOOKUP(Table2[[#This Row],[product_id]],Table3[#All],2,FALSE)</f>
        <v>15</v>
      </c>
      <c r="H2153" s="7" t="b">
        <f>IF(Table2[[#This Row],[cost]]&gt;Table2[[#This Row],[revenue]],TRUE,FALSE)</f>
        <v>0</v>
      </c>
      <c r="I2153" t="str">
        <f>VLOOKUP(Table2[[#This Row],[product_id]],Table3[#All],3,FALSE)</f>
        <v>AnimalShirtsUSA</v>
      </c>
      <c r="J2153" t="str">
        <f>VLOOKUP(Table2[[#This Row],[product_id]],Table3[#All],5,FALSE)</f>
        <v>Port Authority of New York/New Jersey NY/NJ</v>
      </c>
    </row>
    <row r="2154" spans="1:10" x14ac:dyDescent="0.2">
      <c r="A2154" t="s">
        <v>511</v>
      </c>
      <c r="B2154" s="1">
        <v>44853</v>
      </c>
      <c r="C2154" t="str">
        <f t="shared" si="66"/>
        <v>Wednesday</v>
      </c>
      <c r="D2154" s="2">
        <v>0.31458333333333333</v>
      </c>
      <c r="E2154" t="str">
        <f t="shared" si="67"/>
        <v>morning to noon</v>
      </c>
      <c r="F2154" s="7">
        <v>24</v>
      </c>
      <c r="G2154" s="7">
        <f>VLOOKUP(Table2[[#This Row],[product_id]],Table3[#All],2,FALSE)</f>
        <v>15</v>
      </c>
      <c r="H2154" s="7" t="b">
        <f>IF(Table2[[#This Row],[cost]]&gt;Table2[[#This Row],[revenue]],TRUE,FALSE)</f>
        <v>0</v>
      </c>
      <c r="I2154" t="str">
        <f>VLOOKUP(Table2[[#This Row],[product_id]],Table3[#All],3,FALSE)</f>
        <v>AnimalShirtsUSA</v>
      </c>
      <c r="J2154" t="str">
        <f>VLOOKUP(Table2[[#This Row],[product_id]],Table3[#All],5,FALSE)</f>
        <v>Port Authority of New York/New Jersey NY/NJ</v>
      </c>
    </row>
    <row r="2155" spans="1:10" x14ac:dyDescent="0.2">
      <c r="A2155" t="s">
        <v>511</v>
      </c>
      <c r="B2155" s="1">
        <v>45098</v>
      </c>
      <c r="C2155" t="str">
        <f t="shared" si="66"/>
        <v>Wednesday</v>
      </c>
      <c r="D2155" s="2">
        <v>0.40208333333333335</v>
      </c>
      <c r="E2155" t="str">
        <f t="shared" si="67"/>
        <v>afternoon to evening</v>
      </c>
      <c r="F2155" s="7">
        <v>24</v>
      </c>
      <c r="G2155" s="7">
        <f>VLOOKUP(Table2[[#This Row],[product_id]],Table3[#All],2,FALSE)</f>
        <v>15</v>
      </c>
      <c r="H2155" s="7" t="b">
        <f>IF(Table2[[#This Row],[cost]]&gt;Table2[[#This Row],[revenue]],TRUE,FALSE)</f>
        <v>0</v>
      </c>
      <c r="I2155" t="str">
        <f>VLOOKUP(Table2[[#This Row],[product_id]],Table3[#All],3,FALSE)</f>
        <v>AnimalShirtsUSA</v>
      </c>
      <c r="J2155" t="str">
        <f>VLOOKUP(Table2[[#This Row],[product_id]],Table3[#All],5,FALSE)</f>
        <v>Port Authority of New York/New Jersey NY/NJ</v>
      </c>
    </row>
    <row r="2156" spans="1:10" x14ac:dyDescent="0.2">
      <c r="A2156" t="s">
        <v>512</v>
      </c>
      <c r="B2156" s="1">
        <v>44307</v>
      </c>
      <c r="C2156" t="str">
        <f t="shared" si="66"/>
        <v>Wednesday</v>
      </c>
      <c r="D2156" s="2">
        <v>0.66041666666666665</v>
      </c>
      <c r="E2156" t="str">
        <f t="shared" si="67"/>
        <v>midnight to dawn</v>
      </c>
      <c r="F2156" s="7">
        <v>15</v>
      </c>
      <c r="G2156" s="7">
        <f>VLOOKUP(Table2[[#This Row],[product_id]],Table3[#All],2,FALSE)</f>
        <v>85</v>
      </c>
      <c r="H2156" s="7" t="b">
        <f>IF(Table2[[#This Row],[cost]]&gt;Table2[[#This Row],[revenue]],TRUE,FALSE)</f>
        <v>1</v>
      </c>
      <c r="I2156" t="str">
        <f>VLOOKUP(Table2[[#This Row],[product_id]],Table3[#All],3,FALSE)</f>
        <v>Devon &amp; Jones</v>
      </c>
      <c r="J2156" t="str">
        <f>VLOOKUP(Table2[[#This Row],[product_id]],Table3[#All],5,FALSE)</f>
        <v>Philadelphia PA</v>
      </c>
    </row>
    <row r="2157" spans="1:10" x14ac:dyDescent="0.2">
      <c r="A2157" t="s">
        <v>512</v>
      </c>
      <c r="B2157" s="1">
        <v>44870</v>
      </c>
      <c r="C2157" t="str">
        <f t="shared" si="66"/>
        <v>Saturday</v>
      </c>
      <c r="D2157" s="2">
        <v>8.3333333333333332E-3</v>
      </c>
      <c r="E2157" t="str">
        <f t="shared" si="67"/>
        <v>morning to noon</v>
      </c>
      <c r="F2157" s="7">
        <v>15</v>
      </c>
      <c r="G2157" s="7">
        <f>VLOOKUP(Table2[[#This Row],[product_id]],Table3[#All],2,FALSE)</f>
        <v>85</v>
      </c>
      <c r="H2157" s="7" t="b">
        <f>IF(Table2[[#This Row],[cost]]&gt;Table2[[#This Row],[revenue]],TRUE,FALSE)</f>
        <v>1</v>
      </c>
      <c r="I2157" t="str">
        <f>VLOOKUP(Table2[[#This Row],[product_id]],Table3[#All],3,FALSE)</f>
        <v>Devon &amp; Jones</v>
      </c>
      <c r="J2157" t="str">
        <f>VLOOKUP(Table2[[#This Row],[product_id]],Table3[#All],5,FALSE)</f>
        <v>Philadelphia PA</v>
      </c>
    </row>
    <row r="2158" spans="1:10" x14ac:dyDescent="0.2">
      <c r="A2158" t="s">
        <v>512</v>
      </c>
      <c r="B2158" s="1">
        <v>45108</v>
      </c>
      <c r="C2158" t="str">
        <f t="shared" si="66"/>
        <v>Saturday</v>
      </c>
      <c r="D2158" s="2">
        <v>0.44305555555555554</v>
      </c>
      <c r="E2158" t="str">
        <f t="shared" si="67"/>
        <v>night to midnight</v>
      </c>
      <c r="F2158" s="7">
        <v>15</v>
      </c>
      <c r="G2158" s="7">
        <f>VLOOKUP(Table2[[#This Row],[product_id]],Table3[#All],2,FALSE)</f>
        <v>85</v>
      </c>
      <c r="H2158" s="7" t="b">
        <f>IF(Table2[[#This Row],[cost]]&gt;Table2[[#This Row],[revenue]],TRUE,FALSE)</f>
        <v>1</v>
      </c>
      <c r="I2158" t="str">
        <f>VLOOKUP(Table2[[#This Row],[product_id]],Table3[#All],3,FALSE)</f>
        <v>Devon &amp; Jones</v>
      </c>
      <c r="J2158" t="str">
        <f>VLOOKUP(Table2[[#This Row],[product_id]],Table3[#All],5,FALSE)</f>
        <v>Philadelphia PA</v>
      </c>
    </row>
    <row r="2159" spans="1:10" x14ac:dyDescent="0.2">
      <c r="A2159" t="s">
        <v>512</v>
      </c>
      <c r="B2159" s="1">
        <v>44928</v>
      </c>
      <c r="C2159" t="str">
        <f t="shared" si="66"/>
        <v>Monday</v>
      </c>
      <c r="D2159" s="2">
        <v>0.90069444444444446</v>
      </c>
      <c r="E2159" t="str">
        <f t="shared" si="67"/>
        <v>midnight to dawn</v>
      </c>
      <c r="F2159" s="7">
        <v>15</v>
      </c>
      <c r="G2159" s="7">
        <f>VLOOKUP(Table2[[#This Row],[product_id]],Table3[#All],2,FALSE)</f>
        <v>85</v>
      </c>
      <c r="H2159" s="7" t="b">
        <f>IF(Table2[[#This Row],[cost]]&gt;Table2[[#This Row],[revenue]],TRUE,FALSE)</f>
        <v>1</v>
      </c>
      <c r="I2159" t="str">
        <f>VLOOKUP(Table2[[#This Row],[product_id]],Table3[#All],3,FALSE)</f>
        <v>Devon &amp; Jones</v>
      </c>
      <c r="J2159" t="str">
        <f>VLOOKUP(Table2[[#This Row],[product_id]],Table3[#All],5,FALSE)</f>
        <v>Philadelphia PA</v>
      </c>
    </row>
    <row r="2160" spans="1:10" x14ac:dyDescent="0.2">
      <c r="A2160" t="s">
        <v>512</v>
      </c>
      <c r="B2160" s="1">
        <v>45089</v>
      </c>
      <c r="C2160" t="str">
        <f t="shared" si="66"/>
        <v>Monday</v>
      </c>
      <c r="D2160" s="2">
        <v>2.0833333333333332E-2</v>
      </c>
      <c r="E2160" t="str">
        <f t="shared" si="67"/>
        <v>midnight to dawn</v>
      </c>
      <c r="F2160" s="7">
        <v>15</v>
      </c>
      <c r="G2160" s="7">
        <f>VLOOKUP(Table2[[#This Row],[product_id]],Table3[#All],2,FALSE)</f>
        <v>85</v>
      </c>
      <c r="H2160" s="7" t="b">
        <f>IF(Table2[[#This Row],[cost]]&gt;Table2[[#This Row],[revenue]],TRUE,FALSE)</f>
        <v>1</v>
      </c>
      <c r="I2160" t="str">
        <f>VLOOKUP(Table2[[#This Row],[product_id]],Table3[#All],3,FALSE)</f>
        <v>Devon &amp; Jones</v>
      </c>
      <c r="J2160" t="str">
        <f>VLOOKUP(Table2[[#This Row],[product_id]],Table3[#All],5,FALSE)</f>
        <v>Philadelphia PA</v>
      </c>
    </row>
    <row r="2161" spans="1:10" x14ac:dyDescent="0.2">
      <c r="A2161" t="s">
        <v>512</v>
      </c>
      <c r="B2161" s="1">
        <v>45104</v>
      </c>
      <c r="C2161" t="str">
        <f t="shared" si="66"/>
        <v>Tuesday</v>
      </c>
      <c r="D2161" s="2">
        <v>3.6111111111111115E-2</v>
      </c>
      <c r="E2161" t="str">
        <f t="shared" si="67"/>
        <v>midnight to dawn</v>
      </c>
      <c r="F2161" s="7">
        <v>15</v>
      </c>
      <c r="G2161" s="7">
        <f>VLOOKUP(Table2[[#This Row],[product_id]],Table3[#All],2,FALSE)</f>
        <v>85</v>
      </c>
      <c r="H2161" s="7" t="b">
        <f>IF(Table2[[#This Row],[cost]]&gt;Table2[[#This Row],[revenue]],TRUE,FALSE)</f>
        <v>1</v>
      </c>
      <c r="I2161" t="str">
        <f>VLOOKUP(Table2[[#This Row],[product_id]],Table3[#All],3,FALSE)</f>
        <v>Devon &amp; Jones</v>
      </c>
      <c r="J2161" t="str">
        <f>VLOOKUP(Table2[[#This Row],[product_id]],Table3[#All],5,FALSE)</f>
        <v>Philadelphia PA</v>
      </c>
    </row>
    <row r="2162" spans="1:10" x14ac:dyDescent="0.2">
      <c r="A2162" t="s">
        <v>512</v>
      </c>
      <c r="B2162" s="1">
        <v>44974</v>
      </c>
      <c r="C2162" t="str">
        <f t="shared" si="66"/>
        <v>Friday</v>
      </c>
      <c r="D2162" s="2">
        <v>5.5555555555555558E-3</v>
      </c>
      <c r="E2162" t="str">
        <f t="shared" si="67"/>
        <v>midnight to dawn</v>
      </c>
      <c r="F2162" s="7">
        <v>15</v>
      </c>
      <c r="G2162" s="7">
        <f>VLOOKUP(Table2[[#This Row],[product_id]],Table3[#All],2,FALSE)</f>
        <v>85</v>
      </c>
      <c r="H2162" s="7" t="b">
        <f>IF(Table2[[#This Row],[cost]]&gt;Table2[[#This Row],[revenue]],TRUE,FALSE)</f>
        <v>1</v>
      </c>
      <c r="I2162" t="str">
        <f>VLOOKUP(Table2[[#This Row],[product_id]],Table3[#All],3,FALSE)</f>
        <v>Devon &amp; Jones</v>
      </c>
      <c r="J2162" t="str">
        <f>VLOOKUP(Table2[[#This Row],[product_id]],Table3[#All],5,FALSE)</f>
        <v>Philadelphia PA</v>
      </c>
    </row>
    <row r="2163" spans="1:10" x14ac:dyDescent="0.2">
      <c r="A2163" t="s">
        <v>513</v>
      </c>
      <c r="B2163" s="1">
        <v>44718</v>
      </c>
      <c r="C2163" t="str">
        <f t="shared" si="66"/>
        <v>Monday</v>
      </c>
      <c r="D2163" s="2">
        <v>6.3888888888888884E-2</v>
      </c>
      <c r="E2163" t="str">
        <f t="shared" si="67"/>
        <v>midnight to dawn</v>
      </c>
      <c r="F2163" s="7">
        <v>13</v>
      </c>
      <c r="G2163" s="7">
        <f>VLOOKUP(Table2[[#This Row],[product_id]],Table3[#All],2,FALSE)</f>
        <v>76</v>
      </c>
      <c r="H2163" s="7" t="b">
        <f>IF(Table2[[#This Row],[cost]]&gt;Table2[[#This Row],[revenue]],TRUE,FALSE)</f>
        <v>1</v>
      </c>
      <c r="I2163" t="str">
        <f>VLOOKUP(Table2[[#This Row],[product_id]],Table3[#All],3,FALSE)</f>
        <v>Karen Kane</v>
      </c>
      <c r="J2163" t="str">
        <f>VLOOKUP(Table2[[#This Row],[product_id]],Table3[#All],5,FALSE)</f>
        <v>Los Angeles CA</v>
      </c>
    </row>
    <row r="2164" spans="1:10" x14ac:dyDescent="0.2">
      <c r="A2164" t="s">
        <v>513</v>
      </c>
      <c r="B2164" s="1">
        <v>44878</v>
      </c>
      <c r="C2164" t="str">
        <f t="shared" si="66"/>
        <v>Sunday</v>
      </c>
      <c r="D2164" s="2">
        <v>0.18888888888888888</v>
      </c>
      <c r="E2164" t="str">
        <f t="shared" si="67"/>
        <v>afternoon to evening</v>
      </c>
      <c r="F2164" s="7">
        <v>13</v>
      </c>
      <c r="G2164" s="7">
        <f>VLOOKUP(Table2[[#This Row],[product_id]],Table3[#All],2,FALSE)</f>
        <v>76</v>
      </c>
      <c r="H2164" s="7" t="b">
        <f>IF(Table2[[#This Row],[cost]]&gt;Table2[[#This Row],[revenue]],TRUE,FALSE)</f>
        <v>1</v>
      </c>
      <c r="I2164" t="str">
        <f>VLOOKUP(Table2[[#This Row],[product_id]],Table3[#All],3,FALSE)</f>
        <v>Karen Kane</v>
      </c>
      <c r="J2164" t="str">
        <f>VLOOKUP(Table2[[#This Row],[product_id]],Table3[#All],5,FALSE)</f>
        <v>Los Angeles CA</v>
      </c>
    </row>
    <row r="2165" spans="1:10" x14ac:dyDescent="0.2">
      <c r="A2165" t="s">
        <v>513</v>
      </c>
      <c r="B2165" s="1">
        <v>45011</v>
      </c>
      <c r="C2165" t="str">
        <f t="shared" si="66"/>
        <v>Sunday</v>
      </c>
      <c r="D2165" s="2">
        <v>0.68194444444444446</v>
      </c>
      <c r="E2165" t="str">
        <f t="shared" si="67"/>
        <v>midnight to dawn</v>
      </c>
      <c r="F2165" s="7">
        <v>13</v>
      </c>
      <c r="G2165" s="7">
        <f>VLOOKUP(Table2[[#This Row],[product_id]],Table3[#All],2,FALSE)</f>
        <v>76</v>
      </c>
      <c r="H2165" s="7" t="b">
        <f>IF(Table2[[#This Row],[cost]]&gt;Table2[[#This Row],[revenue]],TRUE,FALSE)</f>
        <v>1</v>
      </c>
      <c r="I2165" t="str">
        <f>VLOOKUP(Table2[[#This Row],[product_id]],Table3[#All],3,FALSE)</f>
        <v>Karen Kane</v>
      </c>
      <c r="J2165" t="str">
        <f>VLOOKUP(Table2[[#This Row],[product_id]],Table3[#All],5,FALSE)</f>
        <v>Los Angeles CA</v>
      </c>
    </row>
    <row r="2166" spans="1:10" x14ac:dyDescent="0.2">
      <c r="A2166" t="s">
        <v>514</v>
      </c>
      <c r="B2166" s="1">
        <v>45109</v>
      </c>
      <c r="C2166" t="str">
        <f t="shared" si="66"/>
        <v>Sunday</v>
      </c>
      <c r="D2166" s="2">
        <v>0.16319444444444445</v>
      </c>
      <c r="E2166" t="str">
        <f t="shared" si="67"/>
        <v>midnight to dawn</v>
      </c>
      <c r="F2166" s="7">
        <v>26</v>
      </c>
      <c r="G2166" s="7">
        <f>VLOOKUP(Table2[[#This Row],[product_id]],Table3[#All],2,FALSE)</f>
        <v>15</v>
      </c>
      <c r="H2166" s="7" t="b">
        <f>IF(Table2[[#This Row],[cost]]&gt;Table2[[#This Row],[revenue]],TRUE,FALSE)</f>
        <v>0</v>
      </c>
      <c r="I2166" t="str">
        <f>VLOOKUP(Table2[[#This Row],[product_id]],Table3[#All],3,FALSE)</f>
        <v>Tommy Hilfiger</v>
      </c>
      <c r="J2166" t="str">
        <f>VLOOKUP(Table2[[#This Row],[product_id]],Table3[#All],5,FALSE)</f>
        <v>Memphis TN</v>
      </c>
    </row>
    <row r="2167" spans="1:10" x14ac:dyDescent="0.2">
      <c r="A2167" t="s">
        <v>514</v>
      </c>
      <c r="B2167" s="1">
        <v>44466</v>
      </c>
      <c r="C2167" t="str">
        <f t="shared" si="66"/>
        <v>Monday</v>
      </c>
      <c r="D2167" s="2">
        <v>0.23819444444444446</v>
      </c>
      <c r="E2167" t="str">
        <f t="shared" si="67"/>
        <v>midnight to dawn</v>
      </c>
      <c r="F2167" s="7">
        <v>26</v>
      </c>
      <c r="G2167" s="7">
        <f>VLOOKUP(Table2[[#This Row],[product_id]],Table3[#All],2,FALSE)</f>
        <v>15</v>
      </c>
      <c r="H2167" s="7" t="b">
        <f>IF(Table2[[#This Row],[cost]]&gt;Table2[[#This Row],[revenue]],TRUE,FALSE)</f>
        <v>0</v>
      </c>
      <c r="I2167" t="str">
        <f>VLOOKUP(Table2[[#This Row],[product_id]],Table3[#All],3,FALSE)</f>
        <v>Tommy Hilfiger</v>
      </c>
      <c r="J2167" t="str">
        <f>VLOOKUP(Table2[[#This Row],[product_id]],Table3[#All],5,FALSE)</f>
        <v>Memphis TN</v>
      </c>
    </row>
    <row r="2168" spans="1:10" x14ac:dyDescent="0.2">
      <c r="A2168" t="s">
        <v>514</v>
      </c>
      <c r="B2168" s="1">
        <v>44936</v>
      </c>
      <c r="C2168" t="str">
        <f t="shared" si="66"/>
        <v>Tuesday</v>
      </c>
      <c r="D2168" s="2">
        <v>1.4583333333333332E-2</v>
      </c>
      <c r="E2168" t="str">
        <f t="shared" si="67"/>
        <v>midnight to dawn</v>
      </c>
      <c r="F2168" s="7">
        <v>26</v>
      </c>
      <c r="G2168" s="7">
        <f>VLOOKUP(Table2[[#This Row],[product_id]],Table3[#All],2,FALSE)</f>
        <v>15</v>
      </c>
      <c r="H2168" s="7" t="b">
        <f>IF(Table2[[#This Row],[cost]]&gt;Table2[[#This Row],[revenue]],TRUE,FALSE)</f>
        <v>0</v>
      </c>
      <c r="I2168" t="str">
        <f>VLOOKUP(Table2[[#This Row],[product_id]],Table3[#All],3,FALSE)</f>
        <v>Tommy Hilfiger</v>
      </c>
      <c r="J2168" t="str">
        <f>VLOOKUP(Table2[[#This Row],[product_id]],Table3[#All],5,FALSE)</f>
        <v>Memphis TN</v>
      </c>
    </row>
    <row r="2169" spans="1:10" x14ac:dyDescent="0.2">
      <c r="A2169" t="s">
        <v>514</v>
      </c>
      <c r="B2169" s="1">
        <v>44582</v>
      </c>
      <c r="C2169" t="str">
        <f t="shared" si="66"/>
        <v>Friday</v>
      </c>
      <c r="D2169" s="2">
        <v>8.4027777777777771E-2</v>
      </c>
      <c r="E2169" t="str">
        <f t="shared" si="67"/>
        <v>morning to noon</v>
      </c>
      <c r="F2169" s="7">
        <v>26</v>
      </c>
      <c r="G2169" s="7">
        <f>VLOOKUP(Table2[[#This Row],[product_id]],Table3[#All],2,FALSE)</f>
        <v>15</v>
      </c>
      <c r="H2169" s="7" t="b">
        <f>IF(Table2[[#This Row],[cost]]&gt;Table2[[#This Row],[revenue]],TRUE,FALSE)</f>
        <v>0</v>
      </c>
      <c r="I2169" t="str">
        <f>VLOOKUP(Table2[[#This Row],[product_id]],Table3[#All],3,FALSE)</f>
        <v>Tommy Hilfiger</v>
      </c>
      <c r="J2169" t="str">
        <f>VLOOKUP(Table2[[#This Row],[product_id]],Table3[#All],5,FALSE)</f>
        <v>Memphis TN</v>
      </c>
    </row>
    <row r="2170" spans="1:10" x14ac:dyDescent="0.2">
      <c r="A2170" t="s">
        <v>514</v>
      </c>
      <c r="B2170" s="1">
        <v>45002</v>
      </c>
      <c r="C2170" t="str">
        <f t="shared" si="66"/>
        <v>Friday</v>
      </c>
      <c r="D2170" s="2">
        <v>0.43958333333333338</v>
      </c>
      <c r="E2170" t="str">
        <f t="shared" si="67"/>
        <v>midnight to dawn</v>
      </c>
      <c r="F2170" s="7">
        <v>26</v>
      </c>
      <c r="G2170" s="7">
        <f>VLOOKUP(Table2[[#This Row],[product_id]],Table3[#All],2,FALSE)</f>
        <v>15</v>
      </c>
      <c r="H2170" s="7" t="b">
        <f>IF(Table2[[#This Row],[cost]]&gt;Table2[[#This Row],[revenue]],TRUE,FALSE)</f>
        <v>0</v>
      </c>
      <c r="I2170" t="str">
        <f>VLOOKUP(Table2[[#This Row],[product_id]],Table3[#All],3,FALSE)</f>
        <v>Tommy Hilfiger</v>
      </c>
      <c r="J2170" t="str">
        <f>VLOOKUP(Table2[[#This Row],[product_id]],Table3[#All],5,FALSE)</f>
        <v>Memphis TN</v>
      </c>
    </row>
    <row r="2171" spans="1:10" x14ac:dyDescent="0.2">
      <c r="A2171" t="s">
        <v>514</v>
      </c>
      <c r="B2171" s="1">
        <v>44905</v>
      </c>
      <c r="C2171" t="str">
        <f t="shared" si="66"/>
        <v>Saturday</v>
      </c>
      <c r="D2171" s="2">
        <v>0.24374999999999999</v>
      </c>
      <c r="E2171" t="str">
        <f t="shared" si="67"/>
        <v>morning to noon</v>
      </c>
      <c r="F2171" s="7">
        <v>26</v>
      </c>
      <c r="G2171" s="7">
        <f>VLOOKUP(Table2[[#This Row],[product_id]],Table3[#All],2,FALSE)</f>
        <v>15</v>
      </c>
      <c r="H2171" s="7" t="b">
        <f>IF(Table2[[#This Row],[cost]]&gt;Table2[[#This Row],[revenue]],TRUE,FALSE)</f>
        <v>0</v>
      </c>
      <c r="I2171" t="str">
        <f>VLOOKUP(Table2[[#This Row],[product_id]],Table3[#All],3,FALSE)</f>
        <v>Tommy Hilfiger</v>
      </c>
      <c r="J2171" t="str">
        <f>VLOOKUP(Table2[[#This Row],[product_id]],Table3[#All],5,FALSE)</f>
        <v>Memphis TN</v>
      </c>
    </row>
    <row r="2172" spans="1:10" x14ac:dyDescent="0.2">
      <c r="A2172" t="s">
        <v>514</v>
      </c>
      <c r="B2172" s="1">
        <v>45047</v>
      </c>
      <c r="C2172" t="str">
        <f t="shared" si="66"/>
        <v>Monday</v>
      </c>
      <c r="D2172" s="2">
        <v>0.28194444444444444</v>
      </c>
      <c r="E2172" t="str">
        <f t="shared" si="67"/>
        <v>afternoon to evening</v>
      </c>
      <c r="F2172" s="7">
        <v>26</v>
      </c>
      <c r="G2172" s="7">
        <f>VLOOKUP(Table2[[#This Row],[product_id]],Table3[#All],2,FALSE)</f>
        <v>15</v>
      </c>
      <c r="H2172" s="7" t="b">
        <f>IF(Table2[[#This Row],[cost]]&gt;Table2[[#This Row],[revenue]],TRUE,FALSE)</f>
        <v>0</v>
      </c>
      <c r="I2172" t="str">
        <f>VLOOKUP(Table2[[#This Row],[product_id]],Table3[#All],3,FALSE)</f>
        <v>Tommy Hilfiger</v>
      </c>
      <c r="J2172" t="str">
        <f>VLOOKUP(Table2[[#This Row],[product_id]],Table3[#All],5,FALSE)</f>
        <v>Memphis TN</v>
      </c>
    </row>
    <row r="2173" spans="1:10" x14ac:dyDescent="0.2">
      <c r="A2173" t="s">
        <v>514</v>
      </c>
      <c r="B2173" s="1">
        <v>44362</v>
      </c>
      <c r="C2173" t="str">
        <f t="shared" si="66"/>
        <v>Tuesday</v>
      </c>
      <c r="D2173" s="2">
        <v>0.6333333333333333</v>
      </c>
      <c r="E2173" t="str">
        <f t="shared" si="67"/>
        <v>morning to noon</v>
      </c>
      <c r="F2173" s="7">
        <v>26</v>
      </c>
      <c r="G2173" s="7">
        <f>VLOOKUP(Table2[[#This Row],[product_id]],Table3[#All],2,FALSE)</f>
        <v>15</v>
      </c>
      <c r="H2173" s="7" t="b">
        <f>IF(Table2[[#This Row],[cost]]&gt;Table2[[#This Row],[revenue]],TRUE,FALSE)</f>
        <v>0</v>
      </c>
      <c r="I2173" t="str">
        <f>VLOOKUP(Table2[[#This Row],[product_id]],Table3[#All],3,FALSE)</f>
        <v>Tommy Hilfiger</v>
      </c>
      <c r="J2173" t="str">
        <f>VLOOKUP(Table2[[#This Row],[product_id]],Table3[#All],5,FALSE)</f>
        <v>Memphis TN</v>
      </c>
    </row>
    <row r="2174" spans="1:10" x14ac:dyDescent="0.2">
      <c r="A2174" t="s">
        <v>514</v>
      </c>
      <c r="B2174" s="1">
        <v>45113</v>
      </c>
      <c r="C2174" t="str">
        <f t="shared" si="66"/>
        <v>Thursday</v>
      </c>
      <c r="D2174" s="2">
        <v>0.50486111111111109</v>
      </c>
      <c r="E2174" t="str">
        <f t="shared" si="67"/>
        <v>midnight to dawn</v>
      </c>
      <c r="F2174" s="7">
        <v>26</v>
      </c>
      <c r="G2174" s="7">
        <f>VLOOKUP(Table2[[#This Row],[product_id]],Table3[#All],2,FALSE)</f>
        <v>15</v>
      </c>
      <c r="H2174" s="7" t="b">
        <f>IF(Table2[[#This Row],[cost]]&gt;Table2[[#This Row],[revenue]],TRUE,FALSE)</f>
        <v>0</v>
      </c>
      <c r="I2174" t="str">
        <f>VLOOKUP(Table2[[#This Row],[product_id]],Table3[#All],3,FALSE)</f>
        <v>Tommy Hilfiger</v>
      </c>
      <c r="J2174" t="str">
        <f>VLOOKUP(Table2[[#This Row],[product_id]],Table3[#All],5,FALSE)</f>
        <v>Memphis TN</v>
      </c>
    </row>
    <row r="2175" spans="1:10" x14ac:dyDescent="0.2">
      <c r="A2175" t="s">
        <v>515</v>
      </c>
      <c r="B2175" s="1">
        <v>43894</v>
      </c>
      <c r="C2175" t="str">
        <f t="shared" si="66"/>
        <v>Wednesday</v>
      </c>
      <c r="D2175" s="2">
        <v>7.7083333333333337E-2</v>
      </c>
      <c r="E2175" t="str">
        <f t="shared" si="67"/>
        <v>midnight to dawn</v>
      </c>
      <c r="F2175" s="7">
        <v>91</v>
      </c>
      <c r="G2175" s="7">
        <f>VLOOKUP(Table2[[#This Row],[product_id]],Table3[#All],2,FALSE)</f>
        <v>48</v>
      </c>
      <c r="H2175" s="7" t="b">
        <f>IF(Table2[[#This Row],[cost]]&gt;Table2[[#This Row],[revenue]],TRUE,FALSE)</f>
        <v>0</v>
      </c>
      <c r="I2175" t="str">
        <f>VLOOKUP(Table2[[#This Row],[product_id]],Table3[#All],3,FALSE)</f>
        <v>Allegra K</v>
      </c>
      <c r="J2175" t="str">
        <f>VLOOKUP(Table2[[#This Row],[product_id]],Table3[#All],5,FALSE)</f>
        <v>Charleston SC</v>
      </c>
    </row>
    <row r="2176" spans="1:10" x14ac:dyDescent="0.2">
      <c r="A2176" t="s">
        <v>515</v>
      </c>
      <c r="B2176" s="1">
        <v>45076</v>
      </c>
      <c r="C2176" t="str">
        <f t="shared" si="66"/>
        <v>Tuesday</v>
      </c>
      <c r="D2176" s="2">
        <v>7.1527777777777787E-2</v>
      </c>
      <c r="E2176" t="str">
        <f t="shared" si="67"/>
        <v>afternoon to evening</v>
      </c>
      <c r="F2176" s="7">
        <v>91</v>
      </c>
      <c r="G2176" s="7">
        <f>VLOOKUP(Table2[[#This Row],[product_id]],Table3[#All],2,FALSE)</f>
        <v>48</v>
      </c>
      <c r="H2176" s="7" t="b">
        <f>IF(Table2[[#This Row],[cost]]&gt;Table2[[#This Row],[revenue]],TRUE,FALSE)</f>
        <v>0</v>
      </c>
      <c r="I2176" t="str">
        <f>VLOOKUP(Table2[[#This Row],[product_id]],Table3[#All],3,FALSE)</f>
        <v>Allegra K</v>
      </c>
      <c r="J2176" t="str">
        <f>VLOOKUP(Table2[[#This Row],[product_id]],Table3[#All],5,FALSE)</f>
        <v>Charleston SC</v>
      </c>
    </row>
    <row r="2177" spans="1:10" x14ac:dyDescent="0.2">
      <c r="A2177" t="s">
        <v>515</v>
      </c>
      <c r="B2177" s="1">
        <v>44151</v>
      </c>
      <c r="C2177" t="str">
        <f t="shared" si="66"/>
        <v>Monday</v>
      </c>
      <c r="D2177" s="2">
        <v>0.66736111111111107</v>
      </c>
      <c r="E2177" t="str">
        <f t="shared" si="67"/>
        <v>afternoon to evening</v>
      </c>
      <c r="F2177" s="7">
        <v>91</v>
      </c>
      <c r="G2177" s="7">
        <f>VLOOKUP(Table2[[#This Row],[product_id]],Table3[#All],2,FALSE)</f>
        <v>48</v>
      </c>
      <c r="H2177" s="7" t="b">
        <f>IF(Table2[[#This Row],[cost]]&gt;Table2[[#This Row],[revenue]],TRUE,FALSE)</f>
        <v>0</v>
      </c>
      <c r="I2177" t="str">
        <f>VLOOKUP(Table2[[#This Row],[product_id]],Table3[#All],3,FALSE)</f>
        <v>Allegra K</v>
      </c>
      <c r="J2177" t="str">
        <f>VLOOKUP(Table2[[#This Row],[product_id]],Table3[#All],5,FALSE)</f>
        <v>Charleston SC</v>
      </c>
    </row>
    <row r="2178" spans="1:10" x14ac:dyDescent="0.2">
      <c r="A2178" t="s">
        <v>515</v>
      </c>
      <c r="B2178" s="1">
        <v>44443</v>
      </c>
      <c r="C2178" t="str">
        <f t="shared" si="66"/>
        <v>Saturday</v>
      </c>
      <c r="D2178" s="2">
        <v>0.61458333333333337</v>
      </c>
      <c r="E2178" t="str">
        <f t="shared" si="67"/>
        <v>morning to noon</v>
      </c>
      <c r="F2178" s="7">
        <v>91</v>
      </c>
      <c r="G2178" s="7">
        <f>VLOOKUP(Table2[[#This Row],[product_id]],Table3[#All],2,FALSE)</f>
        <v>48</v>
      </c>
      <c r="H2178" s="7" t="b">
        <f>IF(Table2[[#This Row],[cost]]&gt;Table2[[#This Row],[revenue]],TRUE,FALSE)</f>
        <v>0</v>
      </c>
      <c r="I2178" t="str">
        <f>VLOOKUP(Table2[[#This Row],[product_id]],Table3[#All],3,FALSE)</f>
        <v>Allegra K</v>
      </c>
      <c r="J2178" t="str">
        <f>VLOOKUP(Table2[[#This Row],[product_id]],Table3[#All],5,FALSE)</f>
        <v>Charleston SC</v>
      </c>
    </row>
    <row r="2179" spans="1:10" x14ac:dyDescent="0.2">
      <c r="A2179" t="s">
        <v>515</v>
      </c>
      <c r="B2179" s="1">
        <v>45013</v>
      </c>
      <c r="C2179" t="str">
        <f t="shared" ref="C2179:C2242" si="68">_xlfn.IFS(WEEKDAY(B2179,2)=1,"Monday",WEEKDAY(B2179,2)=2,"Tuesday",WEEKDAY(B2179,2)=3,"Wednesday",WEEKDAY(B2179,2)=4,"Thursday",WEEKDAY(B2179,2)=5,"Friday",WEEKDAY(B2179,2)=6,"Saturday",WEEKDAY(B2179,2)=7,"Sunday")</f>
        <v>Tuesday</v>
      </c>
      <c r="D2179" s="2">
        <v>0.32569444444444445</v>
      </c>
      <c r="E2179" t="str">
        <f t="shared" ref="E2179:E2242" si="69">_xlfn.IFS(AND(D2180&gt;=VALUE("00:00"),D2180&lt;VALUE("6:00")),"midnight to dawn",AND(D2180&gt;=VALUE("6:00"),D2180&lt;VALUE("13:00")),"morning to noon",AND(D2180&gt;=VALUE("13:00"),D2180&lt;VALUE("20:00")),"afternoon to evening",AND(D2180&gt;=VALUE("20:00"),D2180&lt;VALUE("24:00")),"night to midnight")</f>
        <v>morning to noon</v>
      </c>
      <c r="F2179" s="7">
        <v>91</v>
      </c>
      <c r="G2179" s="7">
        <f>VLOOKUP(Table2[[#This Row],[product_id]],Table3[#All],2,FALSE)</f>
        <v>48</v>
      </c>
      <c r="H2179" s="7" t="b">
        <f>IF(Table2[[#This Row],[cost]]&gt;Table2[[#This Row],[revenue]],TRUE,FALSE)</f>
        <v>0</v>
      </c>
      <c r="I2179" t="str">
        <f>VLOOKUP(Table2[[#This Row],[product_id]],Table3[#All],3,FALSE)</f>
        <v>Allegra K</v>
      </c>
      <c r="J2179" t="str">
        <f>VLOOKUP(Table2[[#This Row],[product_id]],Table3[#All],5,FALSE)</f>
        <v>Charleston SC</v>
      </c>
    </row>
    <row r="2180" spans="1:10" x14ac:dyDescent="0.2">
      <c r="A2180" t="s">
        <v>515</v>
      </c>
      <c r="B2180" s="1">
        <v>44179</v>
      </c>
      <c r="C2180" t="str">
        <f t="shared" si="68"/>
        <v>Monday</v>
      </c>
      <c r="D2180" s="2">
        <v>0.43888888888888888</v>
      </c>
      <c r="E2180" t="str">
        <f t="shared" si="69"/>
        <v>afternoon to evening</v>
      </c>
      <c r="F2180" s="7">
        <v>91</v>
      </c>
      <c r="G2180" s="7">
        <f>VLOOKUP(Table2[[#This Row],[product_id]],Table3[#All],2,FALSE)</f>
        <v>48</v>
      </c>
      <c r="H2180" s="7" t="b">
        <f>IF(Table2[[#This Row],[cost]]&gt;Table2[[#This Row],[revenue]],TRUE,FALSE)</f>
        <v>0</v>
      </c>
      <c r="I2180" t="str">
        <f>VLOOKUP(Table2[[#This Row],[product_id]],Table3[#All],3,FALSE)</f>
        <v>Allegra K</v>
      </c>
      <c r="J2180" t="str">
        <f>VLOOKUP(Table2[[#This Row],[product_id]],Table3[#All],5,FALSE)</f>
        <v>Charleston SC</v>
      </c>
    </row>
    <row r="2181" spans="1:10" x14ac:dyDescent="0.2">
      <c r="A2181" t="s">
        <v>515</v>
      </c>
      <c r="B2181" s="1">
        <v>44536</v>
      </c>
      <c r="C2181" t="str">
        <f t="shared" si="68"/>
        <v>Monday</v>
      </c>
      <c r="D2181" s="2">
        <v>0.68125000000000002</v>
      </c>
      <c r="E2181" t="str">
        <f t="shared" si="69"/>
        <v>night to midnight</v>
      </c>
      <c r="F2181" s="7">
        <v>91</v>
      </c>
      <c r="G2181" s="7">
        <f>VLOOKUP(Table2[[#This Row],[product_id]],Table3[#All],2,FALSE)</f>
        <v>48</v>
      </c>
      <c r="H2181" s="7" t="b">
        <f>IF(Table2[[#This Row],[cost]]&gt;Table2[[#This Row],[revenue]],TRUE,FALSE)</f>
        <v>0</v>
      </c>
      <c r="I2181" t="str">
        <f>VLOOKUP(Table2[[#This Row],[product_id]],Table3[#All],3,FALSE)</f>
        <v>Allegra K</v>
      </c>
      <c r="J2181" t="str">
        <f>VLOOKUP(Table2[[#This Row],[product_id]],Table3[#All],5,FALSE)</f>
        <v>Charleston SC</v>
      </c>
    </row>
    <row r="2182" spans="1:10" x14ac:dyDescent="0.2">
      <c r="A2182" t="s">
        <v>515</v>
      </c>
      <c r="B2182" s="1">
        <v>44925</v>
      </c>
      <c r="C2182" t="str">
        <f t="shared" si="68"/>
        <v>Friday</v>
      </c>
      <c r="D2182" s="2">
        <v>0.9770833333333333</v>
      </c>
      <c r="E2182" t="str">
        <f t="shared" si="69"/>
        <v>midnight to dawn</v>
      </c>
      <c r="F2182" s="7">
        <v>91</v>
      </c>
      <c r="G2182" s="7">
        <f>VLOOKUP(Table2[[#This Row],[product_id]],Table3[#All],2,FALSE)</f>
        <v>48</v>
      </c>
      <c r="H2182" s="7" t="b">
        <f>IF(Table2[[#This Row],[cost]]&gt;Table2[[#This Row],[revenue]],TRUE,FALSE)</f>
        <v>0</v>
      </c>
      <c r="I2182" t="str">
        <f>VLOOKUP(Table2[[#This Row],[product_id]],Table3[#All],3,FALSE)</f>
        <v>Allegra K</v>
      </c>
      <c r="J2182" t="str">
        <f>VLOOKUP(Table2[[#This Row],[product_id]],Table3[#All],5,FALSE)</f>
        <v>Charleston SC</v>
      </c>
    </row>
    <row r="2183" spans="1:10" x14ac:dyDescent="0.2">
      <c r="A2183" t="s">
        <v>516</v>
      </c>
      <c r="B2183" s="1">
        <v>44766</v>
      </c>
      <c r="C2183" t="str">
        <f t="shared" si="68"/>
        <v>Sunday</v>
      </c>
      <c r="D2183" s="2">
        <v>0.23263888888888887</v>
      </c>
      <c r="E2183" t="str">
        <f t="shared" si="69"/>
        <v>midnight to dawn</v>
      </c>
      <c r="F2183" s="7">
        <v>13</v>
      </c>
      <c r="G2183" s="7">
        <f>VLOOKUP(Table2[[#This Row],[product_id]],Table3[#All],2,FALSE)</f>
        <v>79</v>
      </c>
      <c r="H2183" s="7" t="b">
        <f>IF(Table2[[#This Row],[cost]]&gt;Table2[[#This Row],[revenue]],TRUE,FALSE)</f>
        <v>1</v>
      </c>
      <c r="I2183" t="str">
        <f>VLOOKUP(Table2[[#This Row],[product_id]],Table3[#All],3,FALSE)</f>
        <v>MTC</v>
      </c>
      <c r="J2183" t="str">
        <f>VLOOKUP(Table2[[#This Row],[product_id]],Table3[#All],5,FALSE)</f>
        <v>Los Angeles CA</v>
      </c>
    </row>
    <row r="2184" spans="1:10" x14ac:dyDescent="0.2">
      <c r="A2184" t="s">
        <v>516</v>
      </c>
      <c r="B2184" s="1">
        <v>44805</v>
      </c>
      <c r="C2184" t="str">
        <f t="shared" si="68"/>
        <v>Thursday</v>
      </c>
      <c r="D2184" s="2">
        <v>0.1013888888888889</v>
      </c>
      <c r="E2184" t="str">
        <f t="shared" si="69"/>
        <v>afternoon to evening</v>
      </c>
      <c r="F2184" s="7">
        <v>13</v>
      </c>
      <c r="G2184" s="7">
        <f>VLOOKUP(Table2[[#This Row],[product_id]],Table3[#All],2,FALSE)</f>
        <v>79</v>
      </c>
      <c r="H2184" s="7" t="b">
        <f>IF(Table2[[#This Row],[cost]]&gt;Table2[[#This Row],[revenue]],TRUE,FALSE)</f>
        <v>1</v>
      </c>
      <c r="I2184" t="str">
        <f>VLOOKUP(Table2[[#This Row],[product_id]],Table3[#All],3,FALSE)</f>
        <v>MTC</v>
      </c>
      <c r="J2184" t="str">
        <f>VLOOKUP(Table2[[#This Row],[product_id]],Table3[#All],5,FALSE)</f>
        <v>Los Angeles CA</v>
      </c>
    </row>
    <row r="2185" spans="1:10" x14ac:dyDescent="0.2">
      <c r="A2185" t="s">
        <v>516</v>
      </c>
      <c r="B2185" s="1">
        <v>43885</v>
      </c>
      <c r="C2185" t="str">
        <f t="shared" si="68"/>
        <v>Monday</v>
      </c>
      <c r="D2185" s="2">
        <v>0.64444444444444449</v>
      </c>
      <c r="E2185" t="str">
        <f t="shared" si="69"/>
        <v>morning to noon</v>
      </c>
      <c r="F2185" s="7">
        <v>13</v>
      </c>
      <c r="G2185" s="7">
        <f>VLOOKUP(Table2[[#This Row],[product_id]],Table3[#All],2,FALSE)</f>
        <v>79</v>
      </c>
      <c r="H2185" s="7" t="b">
        <f>IF(Table2[[#This Row],[cost]]&gt;Table2[[#This Row],[revenue]],TRUE,FALSE)</f>
        <v>1</v>
      </c>
      <c r="I2185" t="str">
        <f>VLOOKUP(Table2[[#This Row],[product_id]],Table3[#All],3,FALSE)</f>
        <v>MTC</v>
      </c>
      <c r="J2185" t="str">
        <f>VLOOKUP(Table2[[#This Row],[product_id]],Table3[#All],5,FALSE)</f>
        <v>Los Angeles CA</v>
      </c>
    </row>
    <row r="2186" spans="1:10" x14ac:dyDescent="0.2">
      <c r="A2186" t="s">
        <v>516</v>
      </c>
      <c r="B2186" s="1">
        <v>45096</v>
      </c>
      <c r="C2186" t="str">
        <f t="shared" si="68"/>
        <v>Monday</v>
      </c>
      <c r="D2186" s="2">
        <v>0.48055555555555557</v>
      </c>
      <c r="E2186" t="str">
        <f t="shared" si="69"/>
        <v>night to midnight</v>
      </c>
      <c r="F2186" s="7">
        <v>13</v>
      </c>
      <c r="G2186" s="7">
        <f>VLOOKUP(Table2[[#This Row],[product_id]],Table3[#All],2,FALSE)</f>
        <v>79</v>
      </c>
      <c r="H2186" s="7" t="b">
        <f>IF(Table2[[#This Row],[cost]]&gt;Table2[[#This Row],[revenue]],TRUE,FALSE)</f>
        <v>1</v>
      </c>
      <c r="I2186" t="str">
        <f>VLOOKUP(Table2[[#This Row],[product_id]],Table3[#All],3,FALSE)</f>
        <v>MTC</v>
      </c>
      <c r="J2186" t="str">
        <f>VLOOKUP(Table2[[#This Row],[product_id]],Table3[#All],5,FALSE)</f>
        <v>Los Angeles CA</v>
      </c>
    </row>
    <row r="2187" spans="1:10" x14ac:dyDescent="0.2">
      <c r="A2187" t="s">
        <v>516</v>
      </c>
      <c r="B2187" s="1">
        <v>44653</v>
      </c>
      <c r="C2187" t="str">
        <f t="shared" si="68"/>
        <v>Saturday</v>
      </c>
      <c r="D2187" s="2">
        <v>0.89444444444444438</v>
      </c>
      <c r="E2187" t="str">
        <f t="shared" si="69"/>
        <v>night to midnight</v>
      </c>
      <c r="F2187" s="7">
        <v>13</v>
      </c>
      <c r="G2187" s="7">
        <f>VLOOKUP(Table2[[#This Row],[product_id]],Table3[#All],2,FALSE)</f>
        <v>79</v>
      </c>
      <c r="H2187" s="7" t="b">
        <f>IF(Table2[[#This Row],[cost]]&gt;Table2[[#This Row],[revenue]],TRUE,FALSE)</f>
        <v>1</v>
      </c>
      <c r="I2187" t="str">
        <f>VLOOKUP(Table2[[#This Row],[product_id]],Table3[#All],3,FALSE)</f>
        <v>MTC</v>
      </c>
      <c r="J2187" t="str">
        <f>VLOOKUP(Table2[[#This Row],[product_id]],Table3[#All],5,FALSE)</f>
        <v>Los Angeles CA</v>
      </c>
    </row>
    <row r="2188" spans="1:10" x14ac:dyDescent="0.2">
      <c r="A2188" t="s">
        <v>516</v>
      </c>
      <c r="B2188" s="1">
        <v>45000</v>
      </c>
      <c r="C2188" t="str">
        <f t="shared" si="68"/>
        <v>Wednesday</v>
      </c>
      <c r="D2188" s="2">
        <v>0.99861111111111101</v>
      </c>
      <c r="E2188" t="str">
        <f t="shared" si="69"/>
        <v>night to midnight</v>
      </c>
      <c r="F2188" s="7">
        <v>13</v>
      </c>
      <c r="G2188" s="7">
        <f>VLOOKUP(Table2[[#This Row],[product_id]],Table3[#All],2,FALSE)</f>
        <v>79</v>
      </c>
      <c r="H2188" s="7" t="b">
        <f>IF(Table2[[#This Row],[cost]]&gt;Table2[[#This Row],[revenue]],TRUE,FALSE)</f>
        <v>1</v>
      </c>
      <c r="I2188" t="str">
        <f>VLOOKUP(Table2[[#This Row],[product_id]],Table3[#All],3,FALSE)</f>
        <v>MTC</v>
      </c>
      <c r="J2188" t="str">
        <f>VLOOKUP(Table2[[#This Row],[product_id]],Table3[#All],5,FALSE)</f>
        <v>Los Angeles CA</v>
      </c>
    </row>
    <row r="2189" spans="1:10" x14ac:dyDescent="0.2">
      <c r="A2189" t="s">
        <v>516</v>
      </c>
      <c r="B2189" s="1">
        <v>44969</v>
      </c>
      <c r="C2189" t="str">
        <f t="shared" si="68"/>
        <v>Sunday</v>
      </c>
      <c r="D2189" s="2">
        <v>0.90138888888888891</v>
      </c>
      <c r="E2189" t="str">
        <f t="shared" si="69"/>
        <v>morning to noon</v>
      </c>
      <c r="F2189" s="7">
        <v>13</v>
      </c>
      <c r="G2189" s="7">
        <f>VLOOKUP(Table2[[#This Row],[product_id]],Table3[#All],2,FALSE)</f>
        <v>79</v>
      </c>
      <c r="H2189" s="7" t="b">
        <f>IF(Table2[[#This Row],[cost]]&gt;Table2[[#This Row],[revenue]],TRUE,FALSE)</f>
        <v>1</v>
      </c>
      <c r="I2189" t="str">
        <f>VLOOKUP(Table2[[#This Row],[product_id]],Table3[#All],3,FALSE)</f>
        <v>MTC</v>
      </c>
      <c r="J2189" t="str">
        <f>VLOOKUP(Table2[[#This Row],[product_id]],Table3[#All],5,FALSE)</f>
        <v>Los Angeles CA</v>
      </c>
    </row>
    <row r="2190" spans="1:10" x14ac:dyDescent="0.2">
      <c r="A2190" t="s">
        <v>517</v>
      </c>
      <c r="B2190" s="1">
        <v>44554</v>
      </c>
      <c r="C2190" t="str">
        <f t="shared" si="68"/>
        <v>Friday</v>
      </c>
      <c r="D2190" s="2">
        <v>0.38541666666666669</v>
      </c>
      <c r="E2190" t="str">
        <f t="shared" si="69"/>
        <v>midnight to dawn</v>
      </c>
      <c r="F2190" s="7">
        <v>62</v>
      </c>
      <c r="G2190" s="7">
        <f>VLOOKUP(Table2[[#This Row],[product_id]],Table3[#All],2,FALSE)</f>
        <v>34</v>
      </c>
      <c r="H2190" s="7" t="b">
        <f>IF(Table2[[#This Row],[cost]]&gt;Table2[[#This Row],[revenue]],TRUE,FALSE)</f>
        <v>0</v>
      </c>
      <c r="I2190" t="str">
        <f>VLOOKUP(Table2[[#This Row],[product_id]],Table3[#All],3,FALSE)</f>
        <v>Three Dots</v>
      </c>
      <c r="J2190" t="str">
        <f>VLOOKUP(Table2[[#This Row],[product_id]],Table3[#All],5,FALSE)</f>
        <v>Los Angeles CA</v>
      </c>
    </row>
    <row r="2191" spans="1:10" x14ac:dyDescent="0.2">
      <c r="A2191" t="s">
        <v>517</v>
      </c>
      <c r="B2191" s="1">
        <v>43850</v>
      </c>
      <c r="C2191" t="str">
        <f t="shared" si="68"/>
        <v>Monday</v>
      </c>
      <c r="D2191" s="2">
        <v>8.6805555555555566E-2</v>
      </c>
      <c r="E2191" t="str">
        <f t="shared" si="69"/>
        <v>midnight to dawn</v>
      </c>
      <c r="F2191" s="7">
        <v>62</v>
      </c>
      <c r="G2191" s="7">
        <f>VLOOKUP(Table2[[#This Row],[product_id]],Table3[#All],2,FALSE)</f>
        <v>34</v>
      </c>
      <c r="H2191" s="7" t="b">
        <f>IF(Table2[[#This Row],[cost]]&gt;Table2[[#This Row],[revenue]],TRUE,FALSE)</f>
        <v>0</v>
      </c>
      <c r="I2191" t="str">
        <f>VLOOKUP(Table2[[#This Row],[product_id]],Table3[#All],3,FALSE)</f>
        <v>Three Dots</v>
      </c>
      <c r="J2191" t="str">
        <f>VLOOKUP(Table2[[#This Row],[product_id]],Table3[#All],5,FALSE)</f>
        <v>Los Angeles CA</v>
      </c>
    </row>
    <row r="2192" spans="1:10" x14ac:dyDescent="0.2">
      <c r="A2192" t="s">
        <v>517</v>
      </c>
      <c r="B2192" s="1">
        <v>44396</v>
      </c>
      <c r="C2192" t="str">
        <f t="shared" si="68"/>
        <v>Monday</v>
      </c>
      <c r="D2192" s="2">
        <v>6.25E-2</v>
      </c>
      <c r="E2192" t="str">
        <f t="shared" si="69"/>
        <v>morning to noon</v>
      </c>
      <c r="F2192" s="7">
        <v>62</v>
      </c>
      <c r="G2192" s="7">
        <f>VLOOKUP(Table2[[#This Row],[product_id]],Table3[#All],2,FALSE)</f>
        <v>34</v>
      </c>
      <c r="H2192" s="7" t="b">
        <f>IF(Table2[[#This Row],[cost]]&gt;Table2[[#This Row],[revenue]],TRUE,FALSE)</f>
        <v>0</v>
      </c>
      <c r="I2192" t="str">
        <f>VLOOKUP(Table2[[#This Row],[product_id]],Table3[#All],3,FALSE)</f>
        <v>Three Dots</v>
      </c>
      <c r="J2192" t="str">
        <f>VLOOKUP(Table2[[#This Row],[product_id]],Table3[#All],5,FALSE)</f>
        <v>Los Angeles CA</v>
      </c>
    </row>
    <row r="2193" spans="1:10" x14ac:dyDescent="0.2">
      <c r="A2193" t="s">
        <v>517</v>
      </c>
      <c r="B2193" s="1">
        <v>44860</v>
      </c>
      <c r="C2193" t="str">
        <f t="shared" si="68"/>
        <v>Wednesday</v>
      </c>
      <c r="D2193" s="2">
        <v>0.31388888888888888</v>
      </c>
      <c r="E2193" t="str">
        <f t="shared" si="69"/>
        <v>morning to noon</v>
      </c>
      <c r="F2193" s="7">
        <v>62</v>
      </c>
      <c r="G2193" s="7">
        <f>VLOOKUP(Table2[[#This Row],[product_id]],Table3[#All],2,FALSE)</f>
        <v>34</v>
      </c>
      <c r="H2193" s="7" t="b">
        <f>IF(Table2[[#This Row],[cost]]&gt;Table2[[#This Row],[revenue]],TRUE,FALSE)</f>
        <v>0</v>
      </c>
      <c r="I2193" t="str">
        <f>VLOOKUP(Table2[[#This Row],[product_id]],Table3[#All],3,FALSE)</f>
        <v>Three Dots</v>
      </c>
      <c r="J2193" t="str">
        <f>VLOOKUP(Table2[[#This Row],[product_id]],Table3[#All],5,FALSE)</f>
        <v>Los Angeles CA</v>
      </c>
    </row>
    <row r="2194" spans="1:10" x14ac:dyDescent="0.2">
      <c r="A2194" t="s">
        <v>517</v>
      </c>
      <c r="B2194" s="1">
        <v>44890</v>
      </c>
      <c r="C2194" t="str">
        <f t="shared" si="68"/>
        <v>Friday</v>
      </c>
      <c r="D2194" s="2">
        <v>0.46666666666666662</v>
      </c>
      <c r="E2194" t="str">
        <f t="shared" si="69"/>
        <v>morning to noon</v>
      </c>
      <c r="F2194" s="7">
        <v>62</v>
      </c>
      <c r="G2194" s="7">
        <f>VLOOKUP(Table2[[#This Row],[product_id]],Table3[#All],2,FALSE)</f>
        <v>34</v>
      </c>
      <c r="H2194" s="7" t="b">
        <f>IF(Table2[[#This Row],[cost]]&gt;Table2[[#This Row],[revenue]],TRUE,FALSE)</f>
        <v>0</v>
      </c>
      <c r="I2194" t="str">
        <f>VLOOKUP(Table2[[#This Row],[product_id]],Table3[#All],3,FALSE)</f>
        <v>Three Dots</v>
      </c>
      <c r="J2194" t="str">
        <f>VLOOKUP(Table2[[#This Row],[product_id]],Table3[#All],5,FALSE)</f>
        <v>Los Angeles CA</v>
      </c>
    </row>
    <row r="2195" spans="1:10" x14ac:dyDescent="0.2">
      <c r="A2195" t="s">
        <v>518</v>
      </c>
      <c r="B2195" s="1">
        <v>44714</v>
      </c>
      <c r="C2195" t="str">
        <f t="shared" si="68"/>
        <v>Thursday</v>
      </c>
      <c r="D2195" s="2">
        <v>0.43402777777777773</v>
      </c>
      <c r="E2195" t="str">
        <f t="shared" si="69"/>
        <v>afternoon to evening</v>
      </c>
      <c r="F2195" s="7">
        <v>39</v>
      </c>
      <c r="G2195" s="7">
        <f>VLOOKUP(Table2[[#This Row],[product_id]],Table3[#All],2,FALSE)</f>
        <v>23</v>
      </c>
      <c r="H2195" s="7" t="b">
        <f>IF(Table2[[#This Row],[cost]]&gt;Table2[[#This Row],[revenue]],TRUE,FALSE)</f>
        <v>0</v>
      </c>
      <c r="I2195" t="str">
        <f>VLOOKUP(Table2[[#This Row],[product_id]],Table3[#All],3,FALSE)</f>
        <v>Funfash</v>
      </c>
      <c r="J2195" t="str">
        <f>VLOOKUP(Table2[[#This Row],[product_id]],Table3[#All],5,FALSE)</f>
        <v>Memphis TN</v>
      </c>
    </row>
    <row r="2196" spans="1:10" x14ac:dyDescent="0.2">
      <c r="A2196" t="s">
        <v>518</v>
      </c>
      <c r="B2196" s="1">
        <v>44286</v>
      </c>
      <c r="C2196" t="str">
        <f t="shared" si="68"/>
        <v>Wednesday</v>
      </c>
      <c r="D2196" s="2">
        <v>0.54791666666666672</v>
      </c>
      <c r="E2196" t="str">
        <f t="shared" si="69"/>
        <v>midnight to dawn</v>
      </c>
      <c r="F2196" s="7">
        <v>39</v>
      </c>
      <c r="G2196" s="7">
        <f>VLOOKUP(Table2[[#This Row],[product_id]],Table3[#All],2,FALSE)</f>
        <v>23</v>
      </c>
      <c r="H2196" s="7" t="b">
        <f>IF(Table2[[#This Row],[cost]]&gt;Table2[[#This Row],[revenue]],TRUE,FALSE)</f>
        <v>0</v>
      </c>
      <c r="I2196" t="str">
        <f>VLOOKUP(Table2[[#This Row],[product_id]],Table3[#All],3,FALSE)</f>
        <v>Funfash</v>
      </c>
      <c r="J2196" t="str">
        <f>VLOOKUP(Table2[[#This Row],[product_id]],Table3[#All],5,FALSE)</f>
        <v>Memphis TN</v>
      </c>
    </row>
    <row r="2197" spans="1:10" x14ac:dyDescent="0.2">
      <c r="A2197" t="s">
        <v>518</v>
      </c>
      <c r="B2197" s="1">
        <v>45065</v>
      </c>
      <c r="C2197" t="str">
        <f t="shared" si="68"/>
        <v>Friday</v>
      </c>
      <c r="D2197" s="2">
        <v>4.2361111111111106E-2</v>
      </c>
      <c r="E2197" t="str">
        <f t="shared" si="69"/>
        <v>midnight to dawn</v>
      </c>
      <c r="F2197" s="7">
        <v>39</v>
      </c>
      <c r="G2197" s="7">
        <f>VLOOKUP(Table2[[#This Row],[product_id]],Table3[#All],2,FALSE)</f>
        <v>23</v>
      </c>
      <c r="H2197" s="7" t="b">
        <f>IF(Table2[[#This Row],[cost]]&gt;Table2[[#This Row],[revenue]],TRUE,FALSE)</f>
        <v>0</v>
      </c>
      <c r="I2197" t="str">
        <f>VLOOKUP(Table2[[#This Row],[product_id]],Table3[#All],3,FALSE)</f>
        <v>Funfash</v>
      </c>
      <c r="J2197" t="str">
        <f>VLOOKUP(Table2[[#This Row],[product_id]],Table3[#All],5,FALSE)</f>
        <v>Memphis TN</v>
      </c>
    </row>
    <row r="2198" spans="1:10" x14ac:dyDescent="0.2">
      <c r="A2198" t="s">
        <v>518</v>
      </c>
      <c r="B2198" s="1">
        <v>44942</v>
      </c>
      <c r="C2198" t="str">
        <f t="shared" si="68"/>
        <v>Monday</v>
      </c>
      <c r="D2198" s="2">
        <v>0.15625</v>
      </c>
      <c r="E2198" t="str">
        <f t="shared" si="69"/>
        <v>midnight to dawn</v>
      </c>
      <c r="F2198" s="7">
        <v>39</v>
      </c>
      <c r="G2198" s="7">
        <f>VLOOKUP(Table2[[#This Row],[product_id]],Table3[#All],2,FALSE)</f>
        <v>23</v>
      </c>
      <c r="H2198" s="7" t="b">
        <f>IF(Table2[[#This Row],[cost]]&gt;Table2[[#This Row],[revenue]],TRUE,FALSE)</f>
        <v>0</v>
      </c>
      <c r="I2198" t="str">
        <f>VLOOKUP(Table2[[#This Row],[product_id]],Table3[#All],3,FALSE)</f>
        <v>Funfash</v>
      </c>
      <c r="J2198" t="str">
        <f>VLOOKUP(Table2[[#This Row],[product_id]],Table3[#All],5,FALSE)</f>
        <v>Memphis TN</v>
      </c>
    </row>
    <row r="2199" spans="1:10" x14ac:dyDescent="0.2">
      <c r="A2199" t="s">
        <v>518</v>
      </c>
      <c r="B2199" s="1">
        <v>44705</v>
      </c>
      <c r="C2199" t="str">
        <f t="shared" si="68"/>
        <v>Tuesday</v>
      </c>
      <c r="D2199" s="2">
        <v>0.10208333333333335</v>
      </c>
      <c r="E2199" t="str">
        <f t="shared" si="69"/>
        <v>afternoon to evening</v>
      </c>
      <c r="F2199" s="7">
        <v>39</v>
      </c>
      <c r="G2199" s="7">
        <f>VLOOKUP(Table2[[#This Row],[product_id]],Table3[#All],2,FALSE)</f>
        <v>23</v>
      </c>
      <c r="H2199" s="7" t="b">
        <f>IF(Table2[[#This Row],[cost]]&gt;Table2[[#This Row],[revenue]],TRUE,FALSE)</f>
        <v>0</v>
      </c>
      <c r="I2199" t="str">
        <f>VLOOKUP(Table2[[#This Row],[product_id]],Table3[#All],3,FALSE)</f>
        <v>Funfash</v>
      </c>
      <c r="J2199" t="str">
        <f>VLOOKUP(Table2[[#This Row],[product_id]],Table3[#All],5,FALSE)</f>
        <v>Memphis TN</v>
      </c>
    </row>
    <row r="2200" spans="1:10" x14ac:dyDescent="0.2">
      <c r="A2200" t="s">
        <v>518</v>
      </c>
      <c r="B2200" s="1">
        <v>44795</v>
      </c>
      <c r="C2200" t="str">
        <f t="shared" si="68"/>
        <v>Monday</v>
      </c>
      <c r="D2200" s="2">
        <v>0.58194444444444449</v>
      </c>
      <c r="E2200" t="str">
        <f t="shared" si="69"/>
        <v>morning to noon</v>
      </c>
      <c r="F2200" s="7">
        <v>39</v>
      </c>
      <c r="G2200" s="7">
        <f>VLOOKUP(Table2[[#This Row],[product_id]],Table3[#All],2,FALSE)</f>
        <v>23</v>
      </c>
      <c r="H2200" s="7" t="b">
        <f>IF(Table2[[#This Row],[cost]]&gt;Table2[[#This Row],[revenue]],TRUE,FALSE)</f>
        <v>0</v>
      </c>
      <c r="I2200" t="str">
        <f>VLOOKUP(Table2[[#This Row],[product_id]],Table3[#All],3,FALSE)</f>
        <v>Funfash</v>
      </c>
      <c r="J2200" t="str">
        <f>VLOOKUP(Table2[[#This Row],[product_id]],Table3[#All],5,FALSE)</f>
        <v>Memphis TN</v>
      </c>
    </row>
    <row r="2201" spans="1:10" x14ac:dyDescent="0.2">
      <c r="A2201" t="s">
        <v>518</v>
      </c>
      <c r="B2201" s="1">
        <v>44919</v>
      </c>
      <c r="C2201" t="str">
        <f t="shared" si="68"/>
        <v>Saturday</v>
      </c>
      <c r="D2201" s="2">
        <v>0.31875000000000003</v>
      </c>
      <c r="E2201" t="str">
        <f t="shared" si="69"/>
        <v>morning to noon</v>
      </c>
      <c r="F2201" s="7">
        <v>39</v>
      </c>
      <c r="G2201" s="7">
        <f>VLOOKUP(Table2[[#This Row],[product_id]],Table3[#All],2,FALSE)</f>
        <v>23</v>
      </c>
      <c r="H2201" s="7" t="b">
        <f>IF(Table2[[#This Row],[cost]]&gt;Table2[[#This Row],[revenue]],TRUE,FALSE)</f>
        <v>0</v>
      </c>
      <c r="I2201" t="str">
        <f>VLOOKUP(Table2[[#This Row],[product_id]],Table3[#All],3,FALSE)</f>
        <v>Funfash</v>
      </c>
      <c r="J2201" t="str">
        <f>VLOOKUP(Table2[[#This Row],[product_id]],Table3[#All],5,FALSE)</f>
        <v>Memphis TN</v>
      </c>
    </row>
    <row r="2202" spans="1:10" x14ac:dyDescent="0.2">
      <c r="A2202" t="s">
        <v>519</v>
      </c>
      <c r="B2202" s="1">
        <v>44617</v>
      </c>
      <c r="C2202" t="str">
        <f t="shared" si="68"/>
        <v>Friday</v>
      </c>
      <c r="D2202" s="2">
        <v>0.26666666666666666</v>
      </c>
      <c r="E2202" t="str">
        <f t="shared" si="69"/>
        <v>night to midnight</v>
      </c>
      <c r="F2202" s="7">
        <v>28</v>
      </c>
      <c r="G2202" s="7">
        <f>VLOOKUP(Table2[[#This Row],[product_id]],Table3[#All],2,FALSE)</f>
        <v>16</v>
      </c>
      <c r="H2202" s="7" t="b">
        <f>IF(Table2[[#This Row],[cost]]&gt;Table2[[#This Row],[revenue]],TRUE,FALSE)</f>
        <v>0</v>
      </c>
      <c r="I2202" t="str">
        <f>VLOOKUP(Table2[[#This Row],[product_id]],Table3[#All],3,FALSE)</f>
        <v>Patty</v>
      </c>
      <c r="J2202" t="str">
        <f>VLOOKUP(Table2[[#This Row],[product_id]],Table3[#All],5,FALSE)</f>
        <v>Memphis TN</v>
      </c>
    </row>
    <row r="2203" spans="1:10" x14ac:dyDescent="0.2">
      <c r="A2203" t="s">
        <v>519</v>
      </c>
      <c r="B2203" s="1">
        <v>43873</v>
      </c>
      <c r="C2203" t="str">
        <f t="shared" si="68"/>
        <v>Wednesday</v>
      </c>
      <c r="D2203" s="2">
        <v>0.98402777777777783</v>
      </c>
      <c r="E2203" t="str">
        <f t="shared" si="69"/>
        <v>midnight to dawn</v>
      </c>
      <c r="F2203" s="7">
        <v>28</v>
      </c>
      <c r="G2203" s="7">
        <f>VLOOKUP(Table2[[#This Row],[product_id]],Table3[#All],2,FALSE)</f>
        <v>16</v>
      </c>
      <c r="H2203" s="7" t="b">
        <f>IF(Table2[[#This Row],[cost]]&gt;Table2[[#This Row],[revenue]],TRUE,FALSE)</f>
        <v>0</v>
      </c>
      <c r="I2203" t="str">
        <f>VLOOKUP(Table2[[#This Row],[product_id]],Table3[#All],3,FALSE)</f>
        <v>Patty</v>
      </c>
      <c r="J2203" t="str">
        <f>VLOOKUP(Table2[[#This Row],[product_id]],Table3[#All],5,FALSE)</f>
        <v>Memphis TN</v>
      </c>
    </row>
    <row r="2204" spans="1:10" x14ac:dyDescent="0.2">
      <c r="A2204" t="s">
        <v>519</v>
      </c>
      <c r="B2204" s="1">
        <v>44571</v>
      </c>
      <c r="C2204" t="str">
        <f t="shared" si="68"/>
        <v>Monday</v>
      </c>
      <c r="D2204" s="2">
        <v>4.0972222222222222E-2</v>
      </c>
      <c r="E2204" t="str">
        <f t="shared" si="69"/>
        <v>morning to noon</v>
      </c>
      <c r="F2204" s="7">
        <v>28</v>
      </c>
      <c r="G2204" s="7">
        <f>VLOOKUP(Table2[[#This Row],[product_id]],Table3[#All],2,FALSE)</f>
        <v>16</v>
      </c>
      <c r="H2204" s="7" t="b">
        <f>IF(Table2[[#This Row],[cost]]&gt;Table2[[#This Row],[revenue]],TRUE,FALSE)</f>
        <v>0</v>
      </c>
      <c r="I2204" t="str">
        <f>VLOOKUP(Table2[[#This Row],[product_id]],Table3[#All],3,FALSE)</f>
        <v>Patty</v>
      </c>
      <c r="J2204" t="str">
        <f>VLOOKUP(Table2[[#This Row],[product_id]],Table3[#All],5,FALSE)</f>
        <v>Memphis TN</v>
      </c>
    </row>
    <row r="2205" spans="1:10" x14ac:dyDescent="0.2">
      <c r="A2205" t="s">
        <v>519</v>
      </c>
      <c r="B2205" s="1">
        <v>45098</v>
      </c>
      <c r="C2205" t="str">
        <f t="shared" si="68"/>
        <v>Wednesday</v>
      </c>
      <c r="D2205" s="2">
        <v>0.35416666666666669</v>
      </c>
      <c r="E2205" t="str">
        <f t="shared" si="69"/>
        <v>midnight to dawn</v>
      </c>
      <c r="F2205" s="7">
        <v>28</v>
      </c>
      <c r="G2205" s="7">
        <f>VLOOKUP(Table2[[#This Row],[product_id]],Table3[#All],2,FALSE)</f>
        <v>16</v>
      </c>
      <c r="H2205" s="7" t="b">
        <f>IF(Table2[[#This Row],[cost]]&gt;Table2[[#This Row],[revenue]],TRUE,FALSE)</f>
        <v>0</v>
      </c>
      <c r="I2205" t="str">
        <f>VLOOKUP(Table2[[#This Row],[product_id]],Table3[#All],3,FALSE)</f>
        <v>Patty</v>
      </c>
      <c r="J2205" t="str">
        <f>VLOOKUP(Table2[[#This Row],[product_id]],Table3[#All],5,FALSE)</f>
        <v>Memphis TN</v>
      </c>
    </row>
    <row r="2206" spans="1:10" x14ac:dyDescent="0.2">
      <c r="A2206" t="s">
        <v>520</v>
      </c>
      <c r="B2206" s="1">
        <v>44593</v>
      </c>
      <c r="C2206" t="str">
        <f t="shared" si="68"/>
        <v>Tuesday</v>
      </c>
      <c r="D2206" s="2">
        <v>8.4722222222222213E-2</v>
      </c>
      <c r="E2206" t="str">
        <f t="shared" si="69"/>
        <v>midnight to dawn</v>
      </c>
      <c r="F2206" s="7">
        <v>22</v>
      </c>
      <c r="G2206" s="7">
        <f>VLOOKUP(Table2[[#This Row],[product_id]],Table3[#All],2,FALSE)</f>
        <v>13</v>
      </c>
      <c r="H2206" s="7" t="b">
        <f>IF(Table2[[#This Row],[cost]]&gt;Table2[[#This Row],[revenue]],TRUE,FALSE)</f>
        <v>0</v>
      </c>
      <c r="I2206" t="str">
        <f>VLOOKUP(Table2[[#This Row],[product_id]],Table3[#All],3,FALSE)</f>
        <v>Next Level</v>
      </c>
      <c r="J2206" t="str">
        <f>VLOOKUP(Table2[[#This Row],[product_id]],Table3[#All],5,FALSE)</f>
        <v>Port Authority of New York/New Jersey NY/NJ</v>
      </c>
    </row>
    <row r="2207" spans="1:10" x14ac:dyDescent="0.2">
      <c r="A2207" t="s">
        <v>520</v>
      </c>
      <c r="B2207" s="1">
        <v>44390</v>
      </c>
      <c r="C2207" t="str">
        <f t="shared" si="68"/>
        <v>Tuesday</v>
      </c>
      <c r="D2207" s="2">
        <v>0.16111111111111112</v>
      </c>
      <c r="E2207" t="str">
        <f t="shared" si="69"/>
        <v>midnight to dawn</v>
      </c>
      <c r="F2207" s="7">
        <v>22</v>
      </c>
      <c r="G2207" s="7">
        <f>VLOOKUP(Table2[[#This Row],[product_id]],Table3[#All],2,FALSE)</f>
        <v>13</v>
      </c>
      <c r="H2207" s="7" t="b">
        <f>IF(Table2[[#This Row],[cost]]&gt;Table2[[#This Row],[revenue]],TRUE,FALSE)</f>
        <v>0</v>
      </c>
      <c r="I2207" t="str">
        <f>VLOOKUP(Table2[[#This Row],[product_id]],Table3[#All],3,FALSE)</f>
        <v>Next Level</v>
      </c>
      <c r="J2207" t="str">
        <f>VLOOKUP(Table2[[#This Row],[product_id]],Table3[#All],5,FALSE)</f>
        <v>Port Authority of New York/New Jersey NY/NJ</v>
      </c>
    </row>
    <row r="2208" spans="1:10" x14ac:dyDescent="0.2">
      <c r="A2208" t="s">
        <v>520</v>
      </c>
      <c r="B2208" s="1">
        <v>44347</v>
      </c>
      <c r="C2208" t="str">
        <f t="shared" si="68"/>
        <v>Monday</v>
      </c>
      <c r="D2208" s="2">
        <v>1.2499999999999999E-2</v>
      </c>
      <c r="E2208" t="str">
        <f t="shared" si="69"/>
        <v>morning to noon</v>
      </c>
      <c r="F2208" s="7">
        <v>22</v>
      </c>
      <c r="G2208" s="7">
        <f>VLOOKUP(Table2[[#This Row],[product_id]],Table3[#All],2,FALSE)</f>
        <v>13</v>
      </c>
      <c r="H2208" s="7" t="b">
        <f>IF(Table2[[#This Row],[cost]]&gt;Table2[[#This Row],[revenue]],TRUE,FALSE)</f>
        <v>0</v>
      </c>
      <c r="I2208" t="str">
        <f>VLOOKUP(Table2[[#This Row],[product_id]],Table3[#All],3,FALSE)</f>
        <v>Next Level</v>
      </c>
      <c r="J2208" t="str">
        <f>VLOOKUP(Table2[[#This Row],[product_id]],Table3[#All],5,FALSE)</f>
        <v>Port Authority of New York/New Jersey NY/NJ</v>
      </c>
    </row>
    <row r="2209" spans="1:10" x14ac:dyDescent="0.2">
      <c r="A2209" t="s">
        <v>520</v>
      </c>
      <c r="B2209" s="1">
        <v>45100</v>
      </c>
      <c r="C2209" t="str">
        <f t="shared" si="68"/>
        <v>Friday</v>
      </c>
      <c r="D2209" s="2">
        <v>0.44027777777777777</v>
      </c>
      <c r="E2209" t="str">
        <f t="shared" si="69"/>
        <v>morning to noon</v>
      </c>
      <c r="F2209" s="7">
        <v>22</v>
      </c>
      <c r="G2209" s="7">
        <f>VLOOKUP(Table2[[#This Row],[product_id]],Table3[#All],2,FALSE)</f>
        <v>13</v>
      </c>
      <c r="H2209" s="7" t="b">
        <f>IF(Table2[[#This Row],[cost]]&gt;Table2[[#This Row],[revenue]],TRUE,FALSE)</f>
        <v>0</v>
      </c>
      <c r="I2209" t="str">
        <f>VLOOKUP(Table2[[#This Row],[product_id]],Table3[#All],3,FALSE)</f>
        <v>Next Level</v>
      </c>
      <c r="J2209" t="str">
        <f>VLOOKUP(Table2[[#This Row],[product_id]],Table3[#All],5,FALSE)</f>
        <v>Port Authority of New York/New Jersey NY/NJ</v>
      </c>
    </row>
    <row r="2210" spans="1:10" x14ac:dyDescent="0.2">
      <c r="A2210" t="s">
        <v>520</v>
      </c>
      <c r="B2210" s="1">
        <v>44741</v>
      </c>
      <c r="C2210" t="str">
        <f t="shared" si="68"/>
        <v>Wednesday</v>
      </c>
      <c r="D2210" s="2">
        <v>0.35486111111111113</v>
      </c>
      <c r="E2210" t="str">
        <f t="shared" si="69"/>
        <v>morning to noon</v>
      </c>
      <c r="F2210" s="7">
        <v>22</v>
      </c>
      <c r="G2210" s="7">
        <f>VLOOKUP(Table2[[#This Row],[product_id]],Table3[#All],2,FALSE)</f>
        <v>13</v>
      </c>
      <c r="H2210" s="7" t="b">
        <f>IF(Table2[[#This Row],[cost]]&gt;Table2[[#This Row],[revenue]],TRUE,FALSE)</f>
        <v>0</v>
      </c>
      <c r="I2210" t="str">
        <f>VLOOKUP(Table2[[#This Row],[product_id]],Table3[#All],3,FALSE)</f>
        <v>Next Level</v>
      </c>
      <c r="J2210" t="str">
        <f>VLOOKUP(Table2[[#This Row],[product_id]],Table3[#All],5,FALSE)</f>
        <v>Port Authority of New York/New Jersey NY/NJ</v>
      </c>
    </row>
    <row r="2211" spans="1:10" x14ac:dyDescent="0.2">
      <c r="A2211" t="s">
        <v>520</v>
      </c>
      <c r="B2211" s="1">
        <v>45109</v>
      </c>
      <c r="C2211" t="str">
        <f t="shared" si="68"/>
        <v>Sunday</v>
      </c>
      <c r="D2211" s="2">
        <v>0.34861111111111115</v>
      </c>
      <c r="E2211" t="str">
        <f t="shared" si="69"/>
        <v>morning to noon</v>
      </c>
      <c r="F2211" s="7">
        <v>22</v>
      </c>
      <c r="G2211" s="7">
        <f>VLOOKUP(Table2[[#This Row],[product_id]],Table3[#All],2,FALSE)</f>
        <v>13</v>
      </c>
      <c r="H2211" s="7" t="b">
        <f>IF(Table2[[#This Row],[cost]]&gt;Table2[[#This Row],[revenue]],TRUE,FALSE)</f>
        <v>0</v>
      </c>
      <c r="I2211" t="str">
        <f>VLOOKUP(Table2[[#This Row],[product_id]],Table3[#All],3,FALSE)</f>
        <v>Next Level</v>
      </c>
      <c r="J2211" t="str">
        <f>VLOOKUP(Table2[[#This Row],[product_id]],Table3[#All],5,FALSE)</f>
        <v>Port Authority of New York/New Jersey NY/NJ</v>
      </c>
    </row>
    <row r="2212" spans="1:10" x14ac:dyDescent="0.2">
      <c r="A2212" t="s">
        <v>521</v>
      </c>
      <c r="B2212" s="1">
        <v>44370</v>
      </c>
      <c r="C2212" t="str">
        <f t="shared" si="68"/>
        <v>Wednesday</v>
      </c>
      <c r="D2212" s="2">
        <v>0.46527777777777773</v>
      </c>
      <c r="E2212" t="str">
        <f t="shared" si="69"/>
        <v>midnight to dawn</v>
      </c>
      <c r="F2212" s="7">
        <v>24</v>
      </c>
      <c r="G2212" s="7">
        <f>VLOOKUP(Table2[[#This Row],[product_id]],Table3[#All],2,FALSE)</f>
        <v>13</v>
      </c>
      <c r="H2212" s="7" t="b">
        <f>IF(Table2[[#This Row],[cost]]&gt;Table2[[#This Row],[revenue]],TRUE,FALSE)</f>
        <v>0</v>
      </c>
      <c r="I2212" t="str">
        <f>VLOOKUP(Table2[[#This Row],[product_id]],Table3[#All],3,FALSE)</f>
        <v>AnimalShirtsUSA</v>
      </c>
      <c r="J2212" t="str">
        <f>VLOOKUP(Table2[[#This Row],[product_id]],Table3[#All],5,FALSE)</f>
        <v>Port Authority of New York/New Jersey NY/NJ</v>
      </c>
    </row>
    <row r="2213" spans="1:10" x14ac:dyDescent="0.2">
      <c r="A2213" t="s">
        <v>521</v>
      </c>
      <c r="B2213" s="1">
        <v>44946</v>
      </c>
      <c r="C2213" t="str">
        <f t="shared" si="68"/>
        <v>Friday</v>
      </c>
      <c r="D2213" s="2">
        <v>0.18124999999999999</v>
      </c>
      <c r="E2213" t="str">
        <f t="shared" si="69"/>
        <v>afternoon to evening</v>
      </c>
      <c r="F2213" s="7">
        <v>24</v>
      </c>
      <c r="G2213" s="7">
        <f>VLOOKUP(Table2[[#This Row],[product_id]],Table3[#All],2,FALSE)</f>
        <v>13</v>
      </c>
      <c r="H2213" s="7" t="b">
        <f>IF(Table2[[#This Row],[cost]]&gt;Table2[[#This Row],[revenue]],TRUE,FALSE)</f>
        <v>0</v>
      </c>
      <c r="I2213" t="str">
        <f>VLOOKUP(Table2[[#This Row],[product_id]],Table3[#All],3,FALSE)</f>
        <v>AnimalShirtsUSA</v>
      </c>
      <c r="J2213" t="str">
        <f>VLOOKUP(Table2[[#This Row],[product_id]],Table3[#All],5,FALSE)</f>
        <v>Port Authority of New York/New Jersey NY/NJ</v>
      </c>
    </row>
    <row r="2214" spans="1:10" x14ac:dyDescent="0.2">
      <c r="A2214" t="s">
        <v>521</v>
      </c>
      <c r="B2214" s="1">
        <v>44927</v>
      </c>
      <c r="C2214" t="str">
        <f t="shared" si="68"/>
        <v>Sunday</v>
      </c>
      <c r="D2214" s="2">
        <v>0.60347222222222219</v>
      </c>
      <c r="E2214" t="str">
        <f t="shared" si="69"/>
        <v>afternoon to evening</v>
      </c>
      <c r="F2214" s="7">
        <v>24</v>
      </c>
      <c r="G2214" s="7">
        <f>VLOOKUP(Table2[[#This Row],[product_id]],Table3[#All],2,FALSE)</f>
        <v>13</v>
      </c>
      <c r="H2214" s="7" t="b">
        <f>IF(Table2[[#This Row],[cost]]&gt;Table2[[#This Row],[revenue]],TRUE,FALSE)</f>
        <v>0</v>
      </c>
      <c r="I2214" t="str">
        <f>VLOOKUP(Table2[[#This Row],[product_id]],Table3[#All],3,FALSE)</f>
        <v>AnimalShirtsUSA</v>
      </c>
      <c r="J2214" t="str">
        <f>VLOOKUP(Table2[[#This Row],[product_id]],Table3[#All],5,FALSE)</f>
        <v>Port Authority of New York/New Jersey NY/NJ</v>
      </c>
    </row>
    <row r="2215" spans="1:10" x14ac:dyDescent="0.2">
      <c r="A2215" t="s">
        <v>521</v>
      </c>
      <c r="B2215" s="1">
        <v>45022</v>
      </c>
      <c r="C2215" t="str">
        <f t="shared" si="68"/>
        <v>Thursday</v>
      </c>
      <c r="D2215" s="2">
        <v>0.76666666666666661</v>
      </c>
      <c r="E2215" t="str">
        <f t="shared" si="69"/>
        <v>night to midnight</v>
      </c>
      <c r="F2215" s="7">
        <v>24</v>
      </c>
      <c r="G2215" s="7">
        <f>VLOOKUP(Table2[[#This Row],[product_id]],Table3[#All],2,FALSE)</f>
        <v>13</v>
      </c>
      <c r="H2215" s="7" t="b">
        <f>IF(Table2[[#This Row],[cost]]&gt;Table2[[#This Row],[revenue]],TRUE,FALSE)</f>
        <v>0</v>
      </c>
      <c r="I2215" t="str">
        <f>VLOOKUP(Table2[[#This Row],[product_id]],Table3[#All],3,FALSE)</f>
        <v>AnimalShirtsUSA</v>
      </c>
      <c r="J2215" t="str">
        <f>VLOOKUP(Table2[[#This Row],[product_id]],Table3[#All],5,FALSE)</f>
        <v>Port Authority of New York/New Jersey NY/NJ</v>
      </c>
    </row>
    <row r="2216" spans="1:10" x14ac:dyDescent="0.2">
      <c r="A2216" t="s">
        <v>521</v>
      </c>
      <c r="B2216" s="1">
        <v>44555</v>
      </c>
      <c r="C2216" t="str">
        <f t="shared" si="68"/>
        <v>Saturday</v>
      </c>
      <c r="D2216" s="2">
        <v>0.88194444444444453</v>
      </c>
      <c r="E2216" t="str">
        <f t="shared" si="69"/>
        <v>midnight to dawn</v>
      </c>
      <c r="F2216" s="7">
        <v>24</v>
      </c>
      <c r="G2216" s="7">
        <f>VLOOKUP(Table2[[#This Row],[product_id]],Table3[#All],2,FALSE)</f>
        <v>13</v>
      </c>
      <c r="H2216" s="7" t="b">
        <f>IF(Table2[[#This Row],[cost]]&gt;Table2[[#This Row],[revenue]],TRUE,FALSE)</f>
        <v>0</v>
      </c>
      <c r="I2216" t="str">
        <f>VLOOKUP(Table2[[#This Row],[product_id]],Table3[#All],3,FALSE)</f>
        <v>AnimalShirtsUSA</v>
      </c>
      <c r="J2216" t="str">
        <f>VLOOKUP(Table2[[#This Row],[product_id]],Table3[#All],5,FALSE)</f>
        <v>Port Authority of New York/New Jersey NY/NJ</v>
      </c>
    </row>
    <row r="2217" spans="1:10" x14ac:dyDescent="0.2">
      <c r="A2217" t="s">
        <v>521</v>
      </c>
      <c r="B2217" s="1">
        <v>45028</v>
      </c>
      <c r="C2217" t="str">
        <f t="shared" si="68"/>
        <v>Wednesday</v>
      </c>
      <c r="D2217" s="2">
        <v>1.4583333333333332E-2</v>
      </c>
      <c r="E2217" t="str">
        <f t="shared" si="69"/>
        <v>midnight to dawn</v>
      </c>
      <c r="F2217" s="7">
        <v>24</v>
      </c>
      <c r="G2217" s="7">
        <f>VLOOKUP(Table2[[#This Row],[product_id]],Table3[#All],2,FALSE)</f>
        <v>13</v>
      </c>
      <c r="H2217" s="7" t="b">
        <f>IF(Table2[[#This Row],[cost]]&gt;Table2[[#This Row],[revenue]],TRUE,FALSE)</f>
        <v>0</v>
      </c>
      <c r="I2217" t="str">
        <f>VLOOKUP(Table2[[#This Row],[product_id]],Table3[#All],3,FALSE)</f>
        <v>AnimalShirtsUSA</v>
      </c>
      <c r="J2217" t="str">
        <f>VLOOKUP(Table2[[#This Row],[product_id]],Table3[#All],5,FALSE)</f>
        <v>Port Authority of New York/New Jersey NY/NJ</v>
      </c>
    </row>
    <row r="2218" spans="1:10" x14ac:dyDescent="0.2">
      <c r="A2218" t="s">
        <v>522</v>
      </c>
      <c r="B2218" s="1">
        <v>45093</v>
      </c>
      <c r="C2218" t="str">
        <f t="shared" si="68"/>
        <v>Friday</v>
      </c>
      <c r="D2218" s="2">
        <v>0.1763888888888889</v>
      </c>
      <c r="E2218" t="str">
        <f t="shared" si="69"/>
        <v>afternoon to evening</v>
      </c>
      <c r="F2218" s="7">
        <v>31</v>
      </c>
      <c r="G2218" s="7">
        <f>VLOOKUP(Table2[[#This Row],[product_id]],Table3[#All],2,FALSE)</f>
        <v>17</v>
      </c>
      <c r="H2218" s="7" t="b">
        <f>IF(Table2[[#This Row],[cost]]&gt;Table2[[#This Row],[revenue]],TRUE,FALSE)</f>
        <v>0</v>
      </c>
      <c r="I2218" t="str">
        <f>VLOOKUP(Table2[[#This Row],[product_id]],Table3[#All],3,FALSE)</f>
        <v>Patty</v>
      </c>
      <c r="J2218" t="str">
        <f>VLOOKUP(Table2[[#This Row],[product_id]],Table3[#All],5,FALSE)</f>
        <v>Memphis TN</v>
      </c>
    </row>
    <row r="2219" spans="1:10" x14ac:dyDescent="0.2">
      <c r="A2219" t="s">
        <v>522</v>
      </c>
      <c r="B2219" s="1">
        <v>45108</v>
      </c>
      <c r="C2219" t="str">
        <f t="shared" si="68"/>
        <v>Saturday</v>
      </c>
      <c r="D2219" s="2">
        <v>0.55902777777777779</v>
      </c>
      <c r="E2219" t="str">
        <f t="shared" si="69"/>
        <v>morning to noon</v>
      </c>
      <c r="F2219" s="7">
        <v>31</v>
      </c>
      <c r="G2219" s="7">
        <f>VLOOKUP(Table2[[#This Row],[product_id]],Table3[#All],2,FALSE)</f>
        <v>17</v>
      </c>
      <c r="H2219" s="7" t="b">
        <f>IF(Table2[[#This Row],[cost]]&gt;Table2[[#This Row],[revenue]],TRUE,FALSE)</f>
        <v>0</v>
      </c>
      <c r="I2219" t="str">
        <f>VLOOKUP(Table2[[#This Row],[product_id]],Table3[#All],3,FALSE)</f>
        <v>Patty</v>
      </c>
      <c r="J2219" t="str">
        <f>VLOOKUP(Table2[[#This Row],[product_id]],Table3[#All],5,FALSE)</f>
        <v>Memphis TN</v>
      </c>
    </row>
    <row r="2220" spans="1:10" x14ac:dyDescent="0.2">
      <c r="A2220" t="s">
        <v>522</v>
      </c>
      <c r="B2220" s="1">
        <v>45001</v>
      </c>
      <c r="C2220" t="str">
        <f t="shared" si="68"/>
        <v>Thursday</v>
      </c>
      <c r="D2220" s="2">
        <v>0.47500000000000003</v>
      </c>
      <c r="E2220" t="str">
        <f t="shared" si="69"/>
        <v>morning to noon</v>
      </c>
      <c r="F2220" s="7">
        <v>31</v>
      </c>
      <c r="G2220" s="7">
        <f>VLOOKUP(Table2[[#This Row],[product_id]],Table3[#All],2,FALSE)</f>
        <v>17</v>
      </c>
      <c r="H2220" s="7" t="b">
        <f>IF(Table2[[#This Row],[cost]]&gt;Table2[[#This Row],[revenue]],TRUE,FALSE)</f>
        <v>0</v>
      </c>
      <c r="I2220" t="str">
        <f>VLOOKUP(Table2[[#This Row],[product_id]],Table3[#All],3,FALSE)</f>
        <v>Patty</v>
      </c>
      <c r="J2220" t="str">
        <f>VLOOKUP(Table2[[#This Row],[product_id]],Table3[#All],5,FALSE)</f>
        <v>Memphis TN</v>
      </c>
    </row>
    <row r="2221" spans="1:10" x14ac:dyDescent="0.2">
      <c r="A2221" t="s">
        <v>522</v>
      </c>
      <c r="B2221" s="1">
        <v>45109</v>
      </c>
      <c r="C2221" t="str">
        <f t="shared" si="68"/>
        <v>Sunday</v>
      </c>
      <c r="D2221" s="2">
        <v>0.4145833333333333</v>
      </c>
      <c r="E2221" t="str">
        <f t="shared" si="69"/>
        <v>morning to noon</v>
      </c>
      <c r="F2221" s="7">
        <v>31</v>
      </c>
      <c r="G2221" s="7">
        <f>VLOOKUP(Table2[[#This Row],[product_id]],Table3[#All],2,FALSE)</f>
        <v>17</v>
      </c>
      <c r="H2221" s="7" t="b">
        <f>IF(Table2[[#This Row],[cost]]&gt;Table2[[#This Row],[revenue]],TRUE,FALSE)</f>
        <v>0</v>
      </c>
      <c r="I2221" t="str">
        <f>VLOOKUP(Table2[[#This Row],[product_id]],Table3[#All],3,FALSE)</f>
        <v>Patty</v>
      </c>
      <c r="J2221" t="str">
        <f>VLOOKUP(Table2[[#This Row],[product_id]],Table3[#All],5,FALSE)</f>
        <v>Memphis TN</v>
      </c>
    </row>
    <row r="2222" spans="1:10" x14ac:dyDescent="0.2">
      <c r="A2222" t="s">
        <v>522</v>
      </c>
      <c r="B2222" s="1">
        <v>44043</v>
      </c>
      <c r="C2222" t="str">
        <f t="shared" si="68"/>
        <v>Friday</v>
      </c>
      <c r="D2222" s="2">
        <v>0.44097222222222227</v>
      </c>
      <c r="E2222" t="str">
        <f t="shared" si="69"/>
        <v>night to midnight</v>
      </c>
      <c r="F2222" s="7">
        <v>31</v>
      </c>
      <c r="G2222" s="7">
        <f>VLOOKUP(Table2[[#This Row],[product_id]],Table3[#All],2,FALSE)</f>
        <v>17</v>
      </c>
      <c r="H2222" s="7" t="b">
        <f>IF(Table2[[#This Row],[cost]]&gt;Table2[[#This Row],[revenue]],TRUE,FALSE)</f>
        <v>0</v>
      </c>
      <c r="I2222" t="str">
        <f>VLOOKUP(Table2[[#This Row],[product_id]],Table3[#All],3,FALSE)</f>
        <v>Patty</v>
      </c>
      <c r="J2222" t="str">
        <f>VLOOKUP(Table2[[#This Row],[product_id]],Table3[#All],5,FALSE)</f>
        <v>Memphis TN</v>
      </c>
    </row>
    <row r="2223" spans="1:10" x14ac:dyDescent="0.2">
      <c r="A2223" t="s">
        <v>522</v>
      </c>
      <c r="B2223" s="1">
        <v>44845</v>
      </c>
      <c r="C2223" t="str">
        <f t="shared" si="68"/>
        <v>Tuesday</v>
      </c>
      <c r="D2223" s="2">
        <v>0.93611111111111101</v>
      </c>
      <c r="E2223" t="str">
        <f t="shared" si="69"/>
        <v>afternoon to evening</v>
      </c>
      <c r="F2223" s="7">
        <v>31</v>
      </c>
      <c r="G2223" s="7">
        <f>VLOOKUP(Table2[[#This Row],[product_id]],Table3[#All],2,FALSE)</f>
        <v>17</v>
      </c>
      <c r="H2223" s="7" t="b">
        <f>IF(Table2[[#This Row],[cost]]&gt;Table2[[#This Row],[revenue]],TRUE,FALSE)</f>
        <v>0</v>
      </c>
      <c r="I2223" t="str">
        <f>VLOOKUP(Table2[[#This Row],[product_id]],Table3[#All],3,FALSE)</f>
        <v>Patty</v>
      </c>
      <c r="J2223" t="str">
        <f>VLOOKUP(Table2[[#This Row],[product_id]],Table3[#All],5,FALSE)</f>
        <v>Memphis TN</v>
      </c>
    </row>
    <row r="2224" spans="1:10" x14ac:dyDescent="0.2">
      <c r="A2224" t="s">
        <v>522</v>
      </c>
      <c r="B2224" s="1">
        <v>44842</v>
      </c>
      <c r="C2224" t="str">
        <f t="shared" si="68"/>
        <v>Saturday</v>
      </c>
      <c r="D2224" s="2">
        <v>0.61458333333333337</v>
      </c>
      <c r="E2224" t="str">
        <f t="shared" si="69"/>
        <v>night to midnight</v>
      </c>
      <c r="F2224" s="7">
        <v>31</v>
      </c>
      <c r="G2224" s="7">
        <f>VLOOKUP(Table2[[#This Row],[product_id]],Table3[#All],2,FALSE)</f>
        <v>17</v>
      </c>
      <c r="H2224" s="7" t="b">
        <f>IF(Table2[[#This Row],[cost]]&gt;Table2[[#This Row],[revenue]],TRUE,FALSE)</f>
        <v>0</v>
      </c>
      <c r="I2224" t="str">
        <f>VLOOKUP(Table2[[#This Row],[product_id]],Table3[#All],3,FALSE)</f>
        <v>Patty</v>
      </c>
      <c r="J2224" t="str">
        <f>VLOOKUP(Table2[[#This Row],[product_id]],Table3[#All],5,FALSE)</f>
        <v>Memphis TN</v>
      </c>
    </row>
    <row r="2225" spans="1:10" x14ac:dyDescent="0.2">
      <c r="A2225" t="s">
        <v>523</v>
      </c>
      <c r="B2225" s="1">
        <v>45045</v>
      </c>
      <c r="C2225" t="str">
        <f t="shared" si="68"/>
        <v>Saturday</v>
      </c>
      <c r="D2225" s="2">
        <v>0.97986111111111107</v>
      </c>
      <c r="E2225" t="str">
        <f t="shared" si="69"/>
        <v>night to midnight</v>
      </c>
      <c r="F2225" s="7">
        <v>90</v>
      </c>
      <c r="G2225" s="7">
        <f>VLOOKUP(Table2[[#This Row],[product_id]],Table3[#All],2,FALSE)</f>
        <v>51</v>
      </c>
      <c r="H2225" s="7" t="b">
        <f>IF(Table2[[#This Row],[cost]]&gt;Table2[[#This Row],[revenue]],TRUE,FALSE)</f>
        <v>0</v>
      </c>
      <c r="I2225" t="str">
        <f>VLOOKUP(Table2[[#This Row],[product_id]],Table3[#All],3,FALSE)</f>
        <v>Neon Buddha</v>
      </c>
      <c r="J2225" t="str">
        <f>VLOOKUP(Table2[[#This Row],[product_id]],Table3[#All],5,FALSE)</f>
        <v>Memphis TN</v>
      </c>
    </row>
    <row r="2226" spans="1:10" x14ac:dyDescent="0.2">
      <c r="A2226" t="s">
        <v>523</v>
      </c>
      <c r="B2226" s="1">
        <v>44923</v>
      </c>
      <c r="C2226" t="str">
        <f t="shared" si="68"/>
        <v>Wednesday</v>
      </c>
      <c r="D2226" s="2">
        <v>0.97499999999999998</v>
      </c>
      <c r="E2226" t="str">
        <f t="shared" si="69"/>
        <v>midnight to dawn</v>
      </c>
      <c r="F2226" s="7">
        <v>90</v>
      </c>
      <c r="G2226" s="7">
        <f>VLOOKUP(Table2[[#This Row],[product_id]],Table3[#All],2,FALSE)</f>
        <v>51</v>
      </c>
      <c r="H2226" s="7" t="b">
        <f>IF(Table2[[#This Row],[cost]]&gt;Table2[[#This Row],[revenue]],TRUE,FALSE)</f>
        <v>0</v>
      </c>
      <c r="I2226" t="str">
        <f>VLOOKUP(Table2[[#This Row],[product_id]],Table3[#All],3,FALSE)</f>
        <v>Neon Buddha</v>
      </c>
      <c r="J2226" t="str">
        <f>VLOOKUP(Table2[[#This Row],[product_id]],Table3[#All],5,FALSE)</f>
        <v>Memphis TN</v>
      </c>
    </row>
    <row r="2227" spans="1:10" x14ac:dyDescent="0.2">
      <c r="A2227" t="s">
        <v>523</v>
      </c>
      <c r="B2227" s="1">
        <v>44643</v>
      </c>
      <c r="C2227" t="str">
        <f t="shared" si="68"/>
        <v>Wednesday</v>
      </c>
      <c r="D2227" s="2">
        <v>6.1111111111111116E-2</v>
      </c>
      <c r="E2227" t="str">
        <f t="shared" si="69"/>
        <v>midnight to dawn</v>
      </c>
      <c r="F2227" s="7">
        <v>90</v>
      </c>
      <c r="G2227" s="7">
        <f>VLOOKUP(Table2[[#This Row],[product_id]],Table3[#All],2,FALSE)</f>
        <v>51</v>
      </c>
      <c r="H2227" s="7" t="b">
        <f>IF(Table2[[#This Row],[cost]]&gt;Table2[[#This Row],[revenue]],TRUE,FALSE)</f>
        <v>0</v>
      </c>
      <c r="I2227" t="str">
        <f>VLOOKUP(Table2[[#This Row],[product_id]],Table3[#All],3,FALSE)</f>
        <v>Neon Buddha</v>
      </c>
      <c r="J2227" t="str">
        <f>VLOOKUP(Table2[[#This Row],[product_id]],Table3[#All],5,FALSE)</f>
        <v>Memphis TN</v>
      </c>
    </row>
    <row r="2228" spans="1:10" x14ac:dyDescent="0.2">
      <c r="A2228" t="s">
        <v>523</v>
      </c>
      <c r="B2228" s="1">
        <v>44689</v>
      </c>
      <c r="C2228" t="str">
        <f t="shared" si="68"/>
        <v>Sunday</v>
      </c>
      <c r="D2228" s="2">
        <v>8.1944444444444445E-2</v>
      </c>
      <c r="E2228" t="str">
        <f t="shared" si="69"/>
        <v>morning to noon</v>
      </c>
      <c r="F2228" s="7">
        <v>90</v>
      </c>
      <c r="G2228" s="7">
        <f>VLOOKUP(Table2[[#This Row],[product_id]],Table3[#All],2,FALSE)</f>
        <v>51</v>
      </c>
      <c r="H2228" s="7" t="b">
        <f>IF(Table2[[#This Row],[cost]]&gt;Table2[[#This Row],[revenue]],TRUE,FALSE)</f>
        <v>0</v>
      </c>
      <c r="I2228" t="str">
        <f>VLOOKUP(Table2[[#This Row],[product_id]],Table3[#All],3,FALSE)</f>
        <v>Neon Buddha</v>
      </c>
      <c r="J2228" t="str">
        <f>VLOOKUP(Table2[[#This Row],[product_id]],Table3[#All],5,FALSE)</f>
        <v>Memphis TN</v>
      </c>
    </row>
    <row r="2229" spans="1:10" x14ac:dyDescent="0.2">
      <c r="A2229" t="s">
        <v>523</v>
      </c>
      <c r="B2229" s="1">
        <v>44864</v>
      </c>
      <c r="C2229" t="str">
        <f t="shared" si="68"/>
        <v>Sunday</v>
      </c>
      <c r="D2229" s="2">
        <v>0.50763888888888886</v>
      </c>
      <c r="E2229" t="str">
        <f t="shared" si="69"/>
        <v>afternoon to evening</v>
      </c>
      <c r="F2229" s="7">
        <v>90</v>
      </c>
      <c r="G2229" s="7">
        <f>VLOOKUP(Table2[[#This Row],[product_id]],Table3[#All],2,FALSE)</f>
        <v>51</v>
      </c>
      <c r="H2229" s="7" t="b">
        <f>IF(Table2[[#This Row],[cost]]&gt;Table2[[#This Row],[revenue]],TRUE,FALSE)</f>
        <v>0</v>
      </c>
      <c r="I2229" t="str">
        <f>VLOOKUP(Table2[[#This Row],[product_id]],Table3[#All],3,FALSE)</f>
        <v>Neon Buddha</v>
      </c>
      <c r="J2229" t="str">
        <f>VLOOKUP(Table2[[#This Row],[product_id]],Table3[#All],5,FALSE)</f>
        <v>Memphis TN</v>
      </c>
    </row>
    <row r="2230" spans="1:10" x14ac:dyDescent="0.2">
      <c r="A2230" t="s">
        <v>523</v>
      </c>
      <c r="B2230" s="1">
        <v>44513</v>
      </c>
      <c r="C2230" t="str">
        <f t="shared" si="68"/>
        <v>Saturday</v>
      </c>
      <c r="D2230" s="2">
        <v>0.66666666666666663</v>
      </c>
      <c r="E2230" t="str">
        <f t="shared" si="69"/>
        <v>midnight to dawn</v>
      </c>
      <c r="F2230" s="7">
        <v>90</v>
      </c>
      <c r="G2230" s="7">
        <f>VLOOKUP(Table2[[#This Row],[product_id]],Table3[#All],2,FALSE)</f>
        <v>51</v>
      </c>
      <c r="H2230" s="7" t="b">
        <f>IF(Table2[[#This Row],[cost]]&gt;Table2[[#This Row],[revenue]],TRUE,FALSE)</f>
        <v>0</v>
      </c>
      <c r="I2230" t="str">
        <f>VLOOKUP(Table2[[#This Row],[product_id]],Table3[#All],3,FALSE)</f>
        <v>Neon Buddha</v>
      </c>
      <c r="J2230" t="str">
        <f>VLOOKUP(Table2[[#This Row],[product_id]],Table3[#All],5,FALSE)</f>
        <v>Memphis TN</v>
      </c>
    </row>
    <row r="2231" spans="1:10" x14ac:dyDescent="0.2">
      <c r="A2231" t="s">
        <v>523</v>
      </c>
      <c r="B2231" s="1">
        <v>44710</v>
      </c>
      <c r="C2231" t="str">
        <f t="shared" si="68"/>
        <v>Sunday</v>
      </c>
      <c r="D2231" s="2">
        <v>0.11180555555555556</v>
      </c>
      <c r="E2231" t="str">
        <f t="shared" si="69"/>
        <v>morning to noon</v>
      </c>
      <c r="F2231" s="7">
        <v>90</v>
      </c>
      <c r="G2231" s="7">
        <f>VLOOKUP(Table2[[#This Row],[product_id]],Table3[#All],2,FALSE)</f>
        <v>51</v>
      </c>
      <c r="H2231" s="7" t="b">
        <f>IF(Table2[[#This Row],[cost]]&gt;Table2[[#This Row],[revenue]],TRUE,FALSE)</f>
        <v>0</v>
      </c>
      <c r="I2231" t="str">
        <f>VLOOKUP(Table2[[#This Row],[product_id]],Table3[#All],3,FALSE)</f>
        <v>Neon Buddha</v>
      </c>
      <c r="J2231" t="str">
        <f>VLOOKUP(Table2[[#This Row],[product_id]],Table3[#All],5,FALSE)</f>
        <v>Memphis TN</v>
      </c>
    </row>
    <row r="2232" spans="1:10" x14ac:dyDescent="0.2">
      <c r="A2232" t="s">
        <v>523</v>
      </c>
      <c r="B2232" s="1">
        <v>44318</v>
      </c>
      <c r="C2232" t="str">
        <f t="shared" si="68"/>
        <v>Sunday</v>
      </c>
      <c r="D2232" s="2">
        <v>0.29375000000000001</v>
      </c>
      <c r="E2232" t="str">
        <f t="shared" si="69"/>
        <v>midnight to dawn</v>
      </c>
      <c r="F2232" s="7">
        <v>90</v>
      </c>
      <c r="G2232" s="7">
        <f>VLOOKUP(Table2[[#This Row],[product_id]],Table3[#All],2,FALSE)</f>
        <v>51</v>
      </c>
      <c r="H2232" s="7" t="b">
        <f>IF(Table2[[#This Row],[cost]]&gt;Table2[[#This Row],[revenue]],TRUE,FALSE)</f>
        <v>0</v>
      </c>
      <c r="I2232" t="str">
        <f>VLOOKUP(Table2[[#This Row],[product_id]],Table3[#All],3,FALSE)</f>
        <v>Neon Buddha</v>
      </c>
      <c r="J2232" t="str">
        <f>VLOOKUP(Table2[[#This Row],[product_id]],Table3[#All],5,FALSE)</f>
        <v>Memphis TN</v>
      </c>
    </row>
    <row r="2233" spans="1:10" x14ac:dyDescent="0.2">
      <c r="A2233" t="s">
        <v>523</v>
      </c>
      <c r="B2233" s="1">
        <v>44301</v>
      </c>
      <c r="C2233" t="str">
        <f t="shared" si="68"/>
        <v>Thursday</v>
      </c>
      <c r="D2233" s="2">
        <v>9.375E-2</v>
      </c>
      <c r="E2233" t="str">
        <f t="shared" si="69"/>
        <v>morning to noon</v>
      </c>
      <c r="F2233" s="7">
        <v>90</v>
      </c>
      <c r="G2233" s="7">
        <f>VLOOKUP(Table2[[#This Row],[product_id]],Table3[#All],2,FALSE)</f>
        <v>51</v>
      </c>
      <c r="H2233" s="7" t="b">
        <f>IF(Table2[[#This Row],[cost]]&gt;Table2[[#This Row],[revenue]],TRUE,FALSE)</f>
        <v>0</v>
      </c>
      <c r="I2233" t="str">
        <f>VLOOKUP(Table2[[#This Row],[product_id]],Table3[#All],3,FALSE)</f>
        <v>Neon Buddha</v>
      </c>
      <c r="J2233" t="str">
        <f>VLOOKUP(Table2[[#This Row],[product_id]],Table3[#All],5,FALSE)</f>
        <v>Memphis TN</v>
      </c>
    </row>
    <row r="2234" spans="1:10" x14ac:dyDescent="0.2">
      <c r="A2234" t="s">
        <v>524</v>
      </c>
      <c r="B2234" s="1">
        <v>44870</v>
      </c>
      <c r="C2234" t="str">
        <f t="shared" si="68"/>
        <v>Saturday</v>
      </c>
      <c r="D2234" s="2">
        <v>0.4826388888888889</v>
      </c>
      <c r="E2234" t="str">
        <f t="shared" si="69"/>
        <v>morning to noon</v>
      </c>
      <c r="F2234" s="7">
        <v>95</v>
      </c>
      <c r="G2234" s="7">
        <f>VLOOKUP(Table2[[#This Row],[product_id]],Table3[#All],2,FALSE)</f>
        <v>57</v>
      </c>
      <c r="H2234" s="7" t="b">
        <f>IF(Table2[[#This Row],[cost]]&gt;Table2[[#This Row],[revenue]],TRUE,FALSE)</f>
        <v>0</v>
      </c>
      <c r="I2234" t="str">
        <f>VLOOKUP(Table2[[#This Row],[product_id]],Table3[#All],3,FALSE)</f>
        <v>Allegra K</v>
      </c>
      <c r="J2234" t="str">
        <f>VLOOKUP(Table2[[#This Row],[product_id]],Table3[#All],5,FALSE)</f>
        <v>Charleston SC</v>
      </c>
    </row>
    <row r="2235" spans="1:10" x14ac:dyDescent="0.2">
      <c r="A2235" t="s">
        <v>524</v>
      </c>
      <c r="B2235" s="1">
        <v>44890</v>
      </c>
      <c r="C2235" t="str">
        <f t="shared" si="68"/>
        <v>Friday</v>
      </c>
      <c r="D2235" s="2">
        <v>0.29444444444444445</v>
      </c>
      <c r="E2235" t="str">
        <f t="shared" si="69"/>
        <v>morning to noon</v>
      </c>
      <c r="F2235" s="7">
        <v>95</v>
      </c>
      <c r="G2235" s="7">
        <f>VLOOKUP(Table2[[#This Row],[product_id]],Table3[#All],2,FALSE)</f>
        <v>57</v>
      </c>
      <c r="H2235" s="7" t="b">
        <f>IF(Table2[[#This Row],[cost]]&gt;Table2[[#This Row],[revenue]],TRUE,FALSE)</f>
        <v>0</v>
      </c>
      <c r="I2235" t="str">
        <f>VLOOKUP(Table2[[#This Row],[product_id]],Table3[#All],3,FALSE)</f>
        <v>Allegra K</v>
      </c>
      <c r="J2235" t="str">
        <f>VLOOKUP(Table2[[#This Row],[product_id]],Table3[#All],5,FALSE)</f>
        <v>Charleston SC</v>
      </c>
    </row>
    <row r="2236" spans="1:10" x14ac:dyDescent="0.2">
      <c r="A2236" t="s">
        <v>524</v>
      </c>
      <c r="B2236" s="1">
        <v>44890</v>
      </c>
      <c r="C2236" t="str">
        <f t="shared" si="68"/>
        <v>Friday</v>
      </c>
      <c r="D2236" s="2">
        <v>0.26458333333333334</v>
      </c>
      <c r="E2236" t="str">
        <f t="shared" si="69"/>
        <v>midnight to dawn</v>
      </c>
      <c r="F2236" s="7">
        <v>95</v>
      </c>
      <c r="G2236" s="7">
        <f>VLOOKUP(Table2[[#This Row],[product_id]],Table3[#All],2,FALSE)</f>
        <v>57</v>
      </c>
      <c r="H2236" s="7" t="b">
        <f>IF(Table2[[#This Row],[cost]]&gt;Table2[[#This Row],[revenue]],TRUE,FALSE)</f>
        <v>0</v>
      </c>
      <c r="I2236" t="str">
        <f>VLOOKUP(Table2[[#This Row],[product_id]],Table3[#All],3,FALSE)</f>
        <v>Allegra K</v>
      </c>
      <c r="J2236" t="str">
        <f>VLOOKUP(Table2[[#This Row],[product_id]],Table3[#All],5,FALSE)</f>
        <v>Charleston SC</v>
      </c>
    </row>
    <row r="2237" spans="1:10" x14ac:dyDescent="0.2">
      <c r="A2237" t="s">
        <v>524</v>
      </c>
      <c r="B2237" s="1">
        <v>44840</v>
      </c>
      <c r="C2237" t="str">
        <f t="shared" si="68"/>
        <v>Thursday</v>
      </c>
      <c r="D2237" s="2">
        <v>0.21458333333333335</v>
      </c>
      <c r="E2237" t="str">
        <f t="shared" si="69"/>
        <v>morning to noon</v>
      </c>
      <c r="F2237" s="7">
        <v>95</v>
      </c>
      <c r="G2237" s="7">
        <f>VLOOKUP(Table2[[#This Row],[product_id]],Table3[#All],2,FALSE)</f>
        <v>57</v>
      </c>
      <c r="H2237" s="7" t="b">
        <f>IF(Table2[[#This Row],[cost]]&gt;Table2[[#This Row],[revenue]],TRUE,FALSE)</f>
        <v>0</v>
      </c>
      <c r="I2237" t="str">
        <f>VLOOKUP(Table2[[#This Row],[product_id]],Table3[#All],3,FALSE)</f>
        <v>Allegra K</v>
      </c>
      <c r="J2237" t="str">
        <f>VLOOKUP(Table2[[#This Row],[product_id]],Table3[#All],5,FALSE)</f>
        <v>Charleston SC</v>
      </c>
    </row>
    <row r="2238" spans="1:10" x14ac:dyDescent="0.2">
      <c r="A2238" t="s">
        <v>524</v>
      </c>
      <c r="B2238" s="1">
        <v>44539</v>
      </c>
      <c r="C2238" t="str">
        <f t="shared" si="68"/>
        <v>Thursday</v>
      </c>
      <c r="D2238" s="2">
        <v>0.30069444444444443</v>
      </c>
      <c r="E2238" t="str">
        <f t="shared" si="69"/>
        <v>midnight to dawn</v>
      </c>
      <c r="F2238" s="7">
        <v>95</v>
      </c>
      <c r="G2238" s="7">
        <f>VLOOKUP(Table2[[#This Row],[product_id]],Table3[#All],2,FALSE)</f>
        <v>57</v>
      </c>
      <c r="H2238" s="7" t="b">
        <f>IF(Table2[[#This Row],[cost]]&gt;Table2[[#This Row],[revenue]],TRUE,FALSE)</f>
        <v>0</v>
      </c>
      <c r="I2238" t="str">
        <f>VLOOKUP(Table2[[#This Row],[product_id]],Table3[#All],3,FALSE)</f>
        <v>Allegra K</v>
      </c>
      <c r="J2238" t="str">
        <f>VLOOKUP(Table2[[#This Row],[product_id]],Table3[#All],5,FALSE)</f>
        <v>Charleston SC</v>
      </c>
    </row>
    <row r="2239" spans="1:10" x14ac:dyDescent="0.2">
      <c r="A2239" t="s">
        <v>524</v>
      </c>
      <c r="B2239" s="1">
        <v>44968</v>
      </c>
      <c r="C2239" t="str">
        <f t="shared" si="68"/>
        <v>Saturday</v>
      </c>
      <c r="D2239" s="2">
        <v>4.1666666666666666E-3</v>
      </c>
      <c r="E2239" t="str">
        <f t="shared" si="69"/>
        <v>midnight to dawn</v>
      </c>
      <c r="F2239" s="7">
        <v>95</v>
      </c>
      <c r="G2239" s="7">
        <f>VLOOKUP(Table2[[#This Row],[product_id]],Table3[#All],2,FALSE)</f>
        <v>57</v>
      </c>
      <c r="H2239" s="7" t="b">
        <f>IF(Table2[[#This Row],[cost]]&gt;Table2[[#This Row],[revenue]],TRUE,FALSE)</f>
        <v>0</v>
      </c>
      <c r="I2239" t="str">
        <f>VLOOKUP(Table2[[#This Row],[product_id]],Table3[#All],3,FALSE)</f>
        <v>Allegra K</v>
      </c>
      <c r="J2239" t="str">
        <f>VLOOKUP(Table2[[#This Row],[product_id]],Table3[#All],5,FALSE)</f>
        <v>Charleston SC</v>
      </c>
    </row>
    <row r="2240" spans="1:10" x14ac:dyDescent="0.2">
      <c r="A2240" t="s">
        <v>524</v>
      </c>
      <c r="B2240" s="1">
        <v>45025</v>
      </c>
      <c r="C2240" t="str">
        <f t="shared" si="68"/>
        <v>Sunday</v>
      </c>
      <c r="D2240" s="2">
        <v>0.19166666666666665</v>
      </c>
      <c r="E2240" t="str">
        <f t="shared" si="69"/>
        <v>morning to noon</v>
      </c>
      <c r="F2240" s="7">
        <v>95</v>
      </c>
      <c r="G2240" s="7">
        <f>VLOOKUP(Table2[[#This Row],[product_id]],Table3[#All],2,FALSE)</f>
        <v>57</v>
      </c>
      <c r="H2240" s="7" t="b">
        <f>IF(Table2[[#This Row],[cost]]&gt;Table2[[#This Row],[revenue]],TRUE,FALSE)</f>
        <v>0</v>
      </c>
      <c r="I2240" t="str">
        <f>VLOOKUP(Table2[[#This Row],[product_id]],Table3[#All],3,FALSE)</f>
        <v>Allegra K</v>
      </c>
      <c r="J2240" t="str">
        <f>VLOOKUP(Table2[[#This Row],[product_id]],Table3[#All],5,FALSE)</f>
        <v>Charleston SC</v>
      </c>
    </row>
    <row r="2241" spans="1:10" x14ac:dyDescent="0.2">
      <c r="A2241" t="s">
        <v>524</v>
      </c>
      <c r="B2241" s="1">
        <v>43612</v>
      </c>
      <c r="C2241" t="str">
        <f t="shared" si="68"/>
        <v>Monday</v>
      </c>
      <c r="D2241" s="2">
        <v>0.47847222222222219</v>
      </c>
      <c r="E2241" t="str">
        <f t="shared" si="69"/>
        <v>afternoon to evening</v>
      </c>
      <c r="F2241" s="7">
        <v>95</v>
      </c>
      <c r="G2241" s="7">
        <f>VLOOKUP(Table2[[#This Row],[product_id]],Table3[#All],2,FALSE)</f>
        <v>57</v>
      </c>
      <c r="H2241" s="7" t="b">
        <f>IF(Table2[[#This Row],[cost]]&gt;Table2[[#This Row],[revenue]],TRUE,FALSE)</f>
        <v>0</v>
      </c>
      <c r="I2241" t="str">
        <f>VLOOKUP(Table2[[#This Row],[product_id]],Table3[#All],3,FALSE)</f>
        <v>Allegra K</v>
      </c>
      <c r="J2241" t="str">
        <f>VLOOKUP(Table2[[#This Row],[product_id]],Table3[#All],5,FALSE)</f>
        <v>Charleston SC</v>
      </c>
    </row>
    <row r="2242" spans="1:10" x14ac:dyDescent="0.2">
      <c r="A2242" t="s">
        <v>525</v>
      </c>
      <c r="B2242" s="1">
        <v>45036</v>
      </c>
      <c r="C2242" t="str">
        <f t="shared" si="68"/>
        <v>Thursday</v>
      </c>
      <c r="D2242" s="2">
        <v>0.62361111111111112</v>
      </c>
      <c r="E2242" t="str">
        <f t="shared" si="69"/>
        <v>afternoon to evening</v>
      </c>
      <c r="F2242" s="7">
        <v>16</v>
      </c>
      <c r="G2242" s="7">
        <f>VLOOKUP(Table2[[#This Row],[product_id]],Table3[#All],2,FALSE)</f>
        <v>90</v>
      </c>
      <c r="H2242" s="7" t="b">
        <f>IF(Table2[[#This Row],[cost]]&gt;Table2[[#This Row],[revenue]],TRUE,FALSE)</f>
        <v>1</v>
      </c>
      <c r="I2242" t="str">
        <f>VLOOKUP(Table2[[#This Row],[product_id]],Table3[#All],3,FALSE)</f>
        <v>Shirt City</v>
      </c>
      <c r="J2242" t="str">
        <f>VLOOKUP(Table2[[#This Row],[product_id]],Table3[#All],5,FALSE)</f>
        <v>Houston TX</v>
      </c>
    </row>
    <row r="2243" spans="1:10" x14ac:dyDescent="0.2">
      <c r="A2243" t="s">
        <v>525</v>
      </c>
      <c r="B2243" s="1">
        <v>44408</v>
      </c>
      <c r="C2243" t="str">
        <f t="shared" ref="C2243:C2306" si="70">_xlfn.IFS(WEEKDAY(B2243,2)=1,"Monday",WEEKDAY(B2243,2)=2,"Tuesday",WEEKDAY(B2243,2)=3,"Wednesday",WEEKDAY(B2243,2)=4,"Thursday",WEEKDAY(B2243,2)=5,"Friday",WEEKDAY(B2243,2)=6,"Saturday",WEEKDAY(B2243,2)=7,"Sunday")</f>
        <v>Saturday</v>
      </c>
      <c r="D2243" s="2">
        <v>0.71875</v>
      </c>
      <c r="E2243" t="str">
        <f t="shared" ref="E2243:E2306" si="71">_xlfn.IFS(AND(D2244&gt;=VALUE("00:00"),D2244&lt;VALUE("6:00")),"midnight to dawn",AND(D2244&gt;=VALUE("6:00"),D2244&lt;VALUE("13:00")),"morning to noon",AND(D2244&gt;=VALUE("13:00"),D2244&lt;VALUE("20:00")),"afternoon to evening",AND(D2244&gt;=VALUE("20:00"),D2244&lt;VALUE("24:00")),"night to midnight")</f>
        <v>morning to noon</v>
      </c>
      <c r="F2243" s="7">
        <v>16</v>
      </c>
      <c r="G2243" s="7">
        <f>VLOOKUP(Table2[[#This Row],[product_id]],Table3[#All],2,FALSE)</f>
        <v>90</v>
      </c>
      <c r="H2243" s="7" t="b">
        <f>IF(Table2[[#This Row],[cost]]&gt;Table2[[#This Row],[revenue]],TRUE,FALSE)</f>
        <v>1</v>
      </c>
      <c r="I2243" t="str">
        <f>VLOOKUP(Table2[[#This Row],[product_id]],Table3[#All],3,FALSE)</f>
        <v>Shirt City</v>
      </c>
      <c r="J2243" t="str">
        <f>VLOOKUP(Table2[[#This Row],[product_id]],Table3[#All],5,FALSE)</f>
        <v>Houston TX</v>
      </c>
    </row>
    <row r="2244" spans="1:10" x14ac:dyDescent="0.2">
      <c r="A2244" t="s">
        <v>525</v>
      </c>
      <c r="B2244" s="1">
        <v>45108</v>
      </c>
      <c r="C2244" t="str">
        <f t="shared" si="70"/>
        <v>Saturday</v>
      </c>
      <c r="D2244" s="2">
        <v>0.41597222222222219</v>
      </c>
      <c r="E2244" t="str">
        <f t="shared" si="71"/>
        <v>morning to noon</v>
      </c>
      <c r="F2244" s="7">
        <v>16</v>
      </c>
      <c r="G2244" s="7">
        <f>VLOOKUP(Table2[[#This Row],[product_id]],Table3[#All],2,FALSE)</f>
        <v>90</v>
      </c>
      <c r="H2244" s="7" t="b">
        <f>IF(Table2[[#This Row],[cost]]&gt;Table2[[#This Row],[revenue]],TRUE,FALSE)</f>
        <v>1</v>
      </c>
      <c r="I2244" t="str">
        <f>VLOOKUP(Table2[[#This Row],[product_id]],Table3[#All],3,FALSE)</f>
        <v>Shirt City</v>
      </c>
      <c r="J2244" t="str">
        <f>VLOOKUP(Table2[[#This Row],[product_id]],Table3[#All],5,FALSE)</f>
        <v>Houston TX</v>
      </c>
    </row>
    <row r="2245" spans="1:10" x14ac:dyDescent="0.2">
      <c r="A2245" t="s">
        <v>525</v>
      </c>
      <c r="B2245" s="1">
        <v>44991</v>
      </c>
      <c r="C2245" t="str">
        <f t="shared" si="70"/>
        <v>Monday</v>
      </c>
      <c r="D2245" s="2">
        <v>0.34236111111111112</v>
      </c>
      <c r="E2245" t="str">
        <f t="shared" si="71"/>
        <v>morning to noon</v>
      </c>
      <c r="F2245" s="7">
        <v>16</v>
      </c>
      <c r="G2245" s="7">
        <f>VLOOKUP(Table2[[#This Row],[product_id]],Table3[#All],2,FALSE)</f>
        <v>90</v>
      </c>
      <c r="H2245" s="7" t="b">
        <f>IF(Table2[[#This Row],[cost]]&gt;Table2[[#This Row],[revenue]],TRUE,FALSE)</f>
        <v>1</v>
      </c>
      <c r="I2245" t="str">
        <f>VLOOKUP(Table2[[#This Row],[product_id]],Table3[#All],3,FALSE)</f>
        <v>Shirt City</v>
      </c>
      <c r="J2245" t="str">
        <f>VLOOKUP(Table2[[#This Row],[product_id]],Table3[#All],5,FALSE)</f>
        <v>Houston TX</v>
      </c>
    </row>
    <row r="2246" spans="1:10" x14ac:dyDescent="0.2">
      <c r="A2246" t="s">
        <v>525</v>
      </c>
      <c r="B2246" s="1">
        <v>44768</v>
      </c>
      <c r="C2246" t="str">
        <f t="shared" si="70"/>
        <v>Tuesday</v>
      </c>
      <c r="D2246" s="2">
        <v>0.41875000000000001</v>
      </c>
      <c r="E2246" t="str">
        <f t="shared" si="71"/>
        <v>morning to noon</v>
      </c>
      <c r="F2246" s="7">
        <v>16</v>
      </c>
      <c r="G2246" s="7">
        <f>VLOOKUP(Table2[[#This Row],[product_id]],Table3[#All],2,FALSE)</f>
        <v>90</v>
      </c>
      <c r="H2246" s="7" t="b">
        <f>IF(Table2[[#This Row],[cost]]&gt;Table2[[#This Row],[revenue]],TRUE,FALSE)</f>
        <v>1</v>
      </c>
      <c r="I2246" t="str">
        <f>VLOOKUP(Table2[[#This Row],[product_id]],Table3[#All],3,FALSE)</f>
        <v>Shirt City</v>
      </c>
      <c r="J2246" t="str">
        <f>VLOOKUP(Table2[[#This Row],[product_id]],Table3[#All],5,FALSE)</f>
        <v>Houston TX</v>
      </c>
    </row>
    <row r="2247" spans="1:10" x14ac:dyDescent="0.2">
      <c r="A2247" t="s">
        <v>526</v>
      </c>
      <c r="B2247" s="1">
        <v>45074</v>
      </c>
      <c r="C2247" t="str">
        <f t="shared" si="70"/>
        <v>Sunday</v>
      </c>
      <c r="D2247" s="2">
        <v>0.35000000000000003</v>
      </c>
      <c r="E2247" t="str">
        <f t="shared" si="71"/>
        <v>midnight to dawn</v>
      </c>
      <c r="F2247" s="7">
        <v>98</v>
      </c>
      <c r="G2247" s="7">
        <f>VLOOKUP(Table2[[#This Row],[product_id]],Table3[#All],2,FALSE)</f>
        <v>52</v>
      </c>
      <c r="H2247" s="7" t="b">
        <f>IF(Table2[[#This Row],[cost]]&gt;Table2[[#This Row],[revenue]],TRUE,FALSE)</f>
        <v>0</v>
      </c>
      <c r="I2247" t="str">
        <f>VLOOKUP(Table2[[#This Row],[product_id]],Table3[#All],3,FALSE)</f>
        <v>Lilla P</v>
      </c>
      <c r="J2247" t="str">
        <f>VLOOKUP(Table2[[#This Row],[product_id]],Table3[#All],5,FALSE)</f>
        <v>Chicago IL</v>
      </c>
    </row>
    <row r="2248" spans="1:10" x14ac:dyDescent="0.2">
      <c r="A2248" t="s">
        <v>526</v>
      </c>
      <c r="B2248" s="1">
        <v>44113</v>
      </c>
      <c r="C2248" t="str">
        <f t="shared" si="70"/>
        <v>Friday</v>
      </c>
      <c r="D2248" s="2">
        <v>0.16527777777777777</v>
      </c>
      <c r="E2248" t="str">
        <f t="shared" si="71"/>
        <v>afternoon to evening</v>
      </c>
      <c r="F2248" s="7">
        <v>98</v>
      </c>
      <c r="G2248" s="7">
        <f>VLOOKUP(Table2[[#This Row],[product_id]],Table3[#All],2,FALSE)</f>
        <v>52</v>
      </c>
      <c r="H2248" s="7" t="b">
        <f>IF(Table2[[#This Row],[cost]]&gt;Table2[[#This Row],[revenue]],TRUE,FALSE)</f>
        <v>0</v>
      </c>
      <c r="I2248" t="str">
        <f>VLOOKUP(Table2[[#This Row],[product_id]],Table3[#All],3,FALSE)</f>
        <v>Lilla P</v>
      </c>
      <c r="J2248" t="str">
        <f>VLOOKUP(Table2[[#This Row],[product_id]],Table3[#All],5,FALSE)</f>
        <v>Chicago IL</v>
      </c>
    </row>
    <row r="2249" spans="1:10" x14ac:dyDescent="0.2">
      <c r="A2249" t="s">
        <v>526</v>
      </c>
      <c r="B2249" s="1">
        <v>45013</v>
      </c>
      <c r="C2249" t="str">
        <f t="shared" si="70"/>
        <v>Tuesday</v>
      </c>
      <c r="D2249" s="2">
        <v>0.55277777777777781</v>
      </c>
      <c r="E2249" t="str">
        <f t="shared" si="71"/>
        <v>morning to noon</v>
      </c>
      <c r="F2249" s="7">
        <v>98</v>
      </c>
      <c r="G2249" s="7">
        <f>VLOOKUP(Table2[[#This Row],[product_id]],Table3[#All],2,FALSE)</f>
        <v>52</v>
      </c>
      <c r="H2249" s="7" t="b">
        <f>IF(Table2[[#This Row],[cost]]&gt;Table2[[#This Row],[revenue]],TRUE,FALSE)</f>
        <v>0</v>
      </c>
      <c r="I2249" t="str">
        <f>VLOOKUP(Table2[[#This Row],[product_id]],Table3[#All],3,FALSE)</f>
        <v>Lilla P</v>
      </c>
      <c r="J2249" t="str">
        <f>VLOOKUP(Table2[[#This Row],[product_id]],Table3[#All],5,FALSE)</f>
        <v>Chicago IL</v>
      </c>
    </row>
    <row r="2250" spans="1:10" x14ac:dyDescent="0.2">
      <c r="A2250" t="s">
        <v>526</v>
      </c>
      <c r="B2250" s="1">
        <v>44478</v>
      </c>
      <c r="C2250" t="str">
        <f t="shared" si="70"/>
        <v>Saturday</v>
      </c>
      <c r="D2250" s="2">
        <v>0.49513888888888885</v>
      </c>
      <c r="E2250" t="str">
        <f t="shared" si="71"/>
        <v>morning to noon</v>
      </c>
      <c r="F2250" s="7">
        <v>98</v>
      </c>
      <c r="G2250" s="7">
        <f>VLOOKUP(Table2[[#This Row],[product_id]],Table3[#All],2,FALSE)</f>
        <v>52</v>
      </c>
      <c r="H2250" s="7" t="b">
        <f>IF(Table2[[#This Row],[cost]]&gt;Table2[[#This Row],[revenue]],TRUE,FALSE)</f>
        <v>0</v>
      </c>
      <c r="I2250" t="str">
        <f>VLOOKUP(Table2[[#This Row],[product_id]],Table3[#All],3,FALSE)</f>
        <v>Lilla P</v>
      </c>
      <c r="J2250" t="str">
        <f>VLOOKUP(Table2[[#This Row],[product_id]],Table3[#All],5,FALSE)</f>
        <v>Chicago IL</v>
      </c>
    </row>
    <row r="2251" spans="1:10" x14ac:dyDescent="0.2">
      <c r="A2251" t="s">
        <v>526</v>
      </c>
      <c r="B2251" s="1">
        <v>45028</v>
      </c>
      <c r="C2251" t="str">
        <f t="shared" si="70"/>
        <v>Wednesday</v>
      </c>
      <c r="D2251" s="2">
        <v>0.38611111111111113</v>
      </c>
      <c r="E2251" t="str">
        <f t="shared" si="71"/>
        <v>midnight to dawn</v>
      </c>
      <c r="F2251" s="7">
        <v>98</v>
      </c>
      <c r="G2251" s="7">
        <f>VLOOKUP(Table2[[#This Row],[product_id]],Table3[#All],2,FALSE)</f>
        <v>52</v>
      </c>
      <c r="H2251" s="7" t="b">
        <f>IF(Table2[[#This Row],[cost]]&gt;Table2[[#This Row],[revenue]],TRUE,FALSE)</f>
        <v>0</v>
      </c>
      <c r="I2251" t="str">
        <f>VLOOKUP(Table2[[#This Row],[product_id]],Table3[#All],3,FALSE)</f>
        <v>Lilla P</v>
      </c>
      <c r="J2251" t="str">
        <f>VLOOKUP(Table2[[#This Row],[product_id]],Table3[#All],5,FALSE)</f>
        <v>Chicago IL</v>
      </c>
    </row>
    <row r="2252" spans="1:10" x14ac:dyDescent="0.2">
      <c r="A2252" t="s">
        <v>526</v>
      </c>
      <c r="B2252" s="1">
        <v>45056</v>
      </c>
      <c r="C2252" t="str">
        <f t="shared" si="70"/>
        <v>Wednesday</v>
      </c>
      <c r="D2252" s="2">
        <v>0.1986111111111111</v>
      </c>
      <c r="E2252" t="str">
        <f t="shared" si="71"/>
        <v>midnight to dawn</v>
      </c>
      <c r="F2252" s="7">
        <v>98</v>
      </c>
      <c r="G2252" s="7">
        <f>VLOOKUP(Table2[[#This Row],[product_id]],Table3[#All],2,FALSE)</f>
        <v>52</v>
      </c>
      <c r="H2252" s="7" t="b">
        <f>IF(Table2[[#This Row],[cost]]&gt;Table2[[#This Row],[revenue]],TRUE,FALSE)</f>
        <v>0</v>
      </c>
      <c r="I2252" t="str">
        <f>VLOOKUP(Table2[[#This Row],[product_id]],Table3[#All],3,FALSE)</f>
        <v>Lilla P</v>
      </c>
      <c r="J2252" t="str">
        <f>VLOOKUP(Table2[[#This Row],[product_id]],Table3[#All],5,FALSE)</f>
        <v>Chicago IL</v>
      </c>
    </row>
    <row r="2253" spans="1:10" x14ac:dyDescent="0.2">
      <c r="A2253" t="s">
        <v>526</v>
      </c>
      <c r="B2253" s="1">
        <v>45031</v>
      </c>
      <c r="C2253" t="str">
        <f t="shared" si="70"/>
        <v>Saturday</v>
      </c>
      <c r="D2253" s="2">
        <v>3.7499999999999999E-2</v>
      </c>
      <c r="E2253" t="str">
        <f t="shared" si="71"/>
        <v>night to midnight</v>
      </c>
      <c r="F2253" s="7">
        <v>98</v>
      </c>
      <c r="G2253" s="7">
        <f>VLOOKUP(Table2[[#This Row],[product_id]],Table3[#All],2,FALSE)</f>
        <v>52</v>
      </c>
      <c r="H2253" s="7" t="b">
        <f>IF(Table2[[#This Row],[cost]]&gt;Table2[[#This Row],[revenue]],TRUE,FALSE)</f>
        <v>0</v>
      </c>
      <c r="I2253" t="str">
        <f>VLOOKUP(Table2[[#This Row],[product_id]],Table3[#All],3,FALSE)</f>
        <v>Lilla P</v>
      </c>
      <c r="J2253" t="str">
        <f>VLOOKUP(Table2[[#This Row],[product_id]],Table3[#All],5,FALSE)</f>
        <v>Chicago IL</v>
      </c>
    </row>
    <row r="2254" spans="1:10" x14ac:dyDescent="0.2">
      <c r="A2254" t="s">
        <v>527</v>
      </c>
      <c r="B2254" s="1">
        <v>45022</v>
      </c>
      <c r="C2254" t="str">
        <f t="shared" si="70"/>
        <v>Thursday</v>
      </c>
      <c r="D2254" s="2">
        <v>0.99444444444444446</v>
      </c>
      <c r="E2254" t="str">
        <f t="shared" si="71"/>
        <v>afternoon to evening</v>
      </c>
      <c r="F2254" s="7">
        <v>73</v>
      </c>
      <c r="G2254" s="7">
        <f>VLOOKUP(Table2[[#This Row],[product_id]],Table3[#All],2,FALSE)</f>
        <v>44</v>
      </c>
      <c r="H2254" s="7" t="b">
        <f>IF(Table2[[#This Row],[cost]]&gt;Table2[[#This Row],[revenue]],TRUE,FALSE)</f>
        <v>0</v>
      </c>
      <c r="I2254" t="str">
        <f>VLOOKUP(Table2[[#This Row],[product_id]],Table3[#All],3,FALSE)</f>
        <v>Allegra K</v>
      </c>
      <c r="J2254" t="str">
        <f>VLOOKUP(Table2[[#This Row],[product_id]],Table3[#All],5,FALSE)</f>
        <v>Charleston SC</v>
      </c>
    </row>
    <row r="2255" spans="1:10" x14ac:dyDescent="0.2">
      <c r="A2255" t="s">
        <v>527</v>
      </c>
      <c r="B2255" s="1">
        <v>43966</v>
      </c>
      <c r="C2255" t="str">
        <f t="shared" si="70"/>
        <v>Friday</v>
      </c>
      <c r="D2255" s="2">
        <v>0.57500000000000007</v>
      </c>
      <c r="E2255" t="str">
        <f t="shared" si="71"/>
        <v>night to midnight</v>
      </c>
      <c r="F2255" s="7">
        <v>73</v>
      </c>
      <c r="G2255" s="7">
        <f>VLOOKUP(Table2[[#This Row],[product_id]],Table3[#All],2,FALSE)</f>
        <v>44</v>
      </c>
      <c r="H2255" s="7" t="b">
        <f>IF(Table2[[#This Row],[cost]]&gt;Table2[[#This Row],[revenue]],TRUE,FALSE)</f>
        <v>0</v>
      </c>
      <c r="I2255" t="str">
        <f>VLOOKUP(Table2[[#This Row],[product_id]],Table3[#All],3,FALSE)</f>
        <v>Allegra K</v>
      </c>
      <c r="J2255" t="str">
        <f>VLOOKUP(Table2[[#This Row],[product_id]],Table3[#All],5,FALSE)</f>
        <v>Charleston SC</v>
      </c>
    </row>
    <row r="2256" spans="1:10" x14ac:dyDescent="0.2">
      <c r="A2256" t="s">
        <v>527</v>
      </c>
      <c r="B2256" s="1">
        <v>44367</v>
      </c>
      <c r="C2256" t="str">
        <f t="shared" si="70"/>
        <v>Sunday</v>
      </c>
      <c r="D2256" s="2">
        <v>0.9916666666666667</v>
      </c>
      <c r="E2256" t="str">
        <f t="shared" si="71"/>
        <v>morning to noon</v>
      </c>
      <c r="F2256" s="7">
        <v>73</v>
      </c>
      <c r="G2256" s="7">
        <f>VLOOKUP(Table2[[#This Row],[product_id]],Table3[#All],2,FALSE)</f>
        <v>44</v>
      </c>
      <c r="H2256" s="7" t="b">
        <f>IF(Table2[[#This Row],[cost]]&gt;Table2[[#This Row],[revenue]],TRUE,FALSE)</f>
        <v>0</v>
      </c>
      <c r="I2256" t="str">
        <f>VLOOKUP(Table2[[#This Row],[product_id]],Table3[#All],3,FALSE)</f>
        <v>Allegra K</v>
      </c>
      <c r="J2256" t="str">
        <f>VLOOKUP(Table2[[#This Row],[product_id]],Table3[#All],5,FALSE)</f>
        <v>Charleston SC</v>
      </c>
    </row>
    <row r="2257" spans="1:10" x14ac:dyDescent="0.2">
      <c r="A2257" t="s">
        <v>527</v>
      </c>
      <c r="B2257" s="1">
        <v>44891</v>
      </c>
      <c r="C2257" t="str">
        <f t="shared" si="70"/>
        <v>Saturday</v>
      </c>
      <c r="D2257" s="2">
        <v>0.49722222222222223</v>
      </c>
      <c r="E2257" t="str">
        <f t="shared" si="71"/>
        <v>morning to noon</v>
      </c>
      <c r="F2257" s="7">
        <v>73</v>
      </c>
      <c r="G2257" s="7">
        <f>VLOOKUP(Table2[[#This Row],[product_id]],Table3[#All],2,FALSE)</f>
        <v>44</v>
      </c>
      <c r="H2257" s="7" t="b">
        <f>IF(Table2[[#This Row],[cost]]&gt;Table2[[#This Row],[revenue]],TRUE,FALSE)</f>
        <v>0</v>
      </c>
      <c r="I2257" t="str">
        <f>VLOOKUP(Table2[[#This Row],[product_id]],Table3[#All],3,FALSE)</f>
        <v>Allegra K</v>
      </c>
      <c r="J2257" t="str">
        <f>VLOOKUP(Table2[[#This Row],[product_id]],Table3[#All],5,FALSE)</f>
        <v>Charleston SC</v>
      </c>
    </row>
    <row r="2258" spans="1:10" x14ac:dyDescent="0.2">
      <c r="A2258" t="s">
        <v>527</v>
      </c>
      <c r="B2258" s="1">
        <v>44556</v>
      </c>
      <c r="C2258" t="str">
        <f t="shared" si="70"/>
        <v>Sunday</v>
      </c>
      <c r="D2258" s="2">
        <v>0.40763888888888888</v>
      </c>
      <c r="E2258" t="str">
        <f t="shared" si="71"/>
        <v>night to midnight</v>
      </c>
      <c r="F2258" s="7">
        <v>73</v>
      </c>
      <c r="G2258" s="7">
        <f>VLOOKUP(Table2[[#This Row],[product_id]],Table3[#All],2,FALSE)</f>
        <v>44</v>
      </c>
      <c r="H2258" s="7" t="b">
        <f>IF(Table2[[#This Row],[cost]]&gt;Table2[[#This Row],[revenue]],TRUE,FALSE)</f>
        <v>0</v>
      </c>
      <c r="I2258" t="str">
        <f>VLOOKUP(Table2[[#This Row],[product_id]],Table3[#All],3,FALSE)</f>
        <v>Allegra K</v>
      </c>
      <c r="J2258" t="str">
        <f>VLOOKUP(Table2[[#This Row],[product_id]],Table3[#All],5,FALSE)</f>
        <v>Charleston SC</v>
      </c>
    </row>
    <row r="2259" spans="1:10" x14ac:dyDescent="0.2">
      <c r="A2259" t="s">
        <v>527</v>
      </c>
      <c r="B2259" s="1">
        <v>44678</v>
      </c>
      <c r="C2259" t="str">
        <f t="shared" si="70"/>
        <v>Wednesday</v>
      </c>
      <c r="D2259" s="2">
        <v>0.9604166666666667</v>
      </c>
      <c r="E2259" t="str">
        <f t="shared" si="71"/>
        <v>afternoon to evening</v>
      </c>
      <c r="F2259" s="7">
        <v>73</v>
      </c>
      <c r="G2259" s="7">
        <f>VLOOKUP(Table2[[#This Row],[product_id]],Table3[#All],2,FALSE)</f>
        <v>44</v>
      </c>
      <c r="H2259" s="7" t="b">
        <f>IF(Table2[[#This Row],[cost]]&gt;Table2[[#This Row],[revenue]],TRUE,FALSE)</f>
        <v>0</v>
      </c>
      <c r="I2259" t="str">
        <f>VLOOKUP(Table2[[#This Row],[product_id]],Table3[#All],3,FALSE)</f>
        <v>Allegra K</v>
      </c>
      <c r="J2259" t="str">
        <f>VLOOKUP(Table2[[#This Row],[product_id]],Table3[#All],5,FALSE)</f>
        <v>Charleston SC</v>
      </c>
    </row>
    <row r="2260" spans="1:10" x14ac:dyDescent="0.2">
      <c r="A2260" t="s">
        <v>527</v>
      </c>
      <c r="B2260" s="1">
        <v>44700</v>
      </c>
      <c r="C2260" t="str">
        <f t="shared" si="70"/>
        <v>Thursday</v>
      </c>
      <c r="D2260" s="2">
        <v>0.60625000000000007</v>
      </c>
      <c r="E2260" t="str">
        <f t="shared" si="71"/>
        <v>morning to noon</v>
      </c>
      <c r="F2260" s="7">
        <v>73</v>
      </c>
      <c r="G2260" s="7">
        <f>VLOOKUP(Table2[[#This Row],[product_id]],Table3[#All],2,FALSE)</f>
        <v>44</v>
      </c>
      <c r="H2260" s="7" t="b">
        <f>IF(Table2[[#This Row],[cost]]&gt;Table2[[#This Row],[revenue]],TRUE,FALSE)</f>
        <v>0</v>
      </c>
      <c r="I2260" t="str">
        <f>VLOOKUP(Table2[[#This Row],[product_id]],Table3[#All],3,FALSE)</f>
        <v>Allegra K</v>
      </c>
      <c r="J2260" t="str">
        <f>VLOOKUP(Table2[[#This Row],[product_id]],Table3[#All],5,FALSE)</f>
        <v>Charleston SC</v>
      </c>
    </row>
    <row r="2261" spans="1:10" x14ac:dyDescent="0.2">
      <c r="A2261" t="s">
        <v>528</v>
      </c>
      <c r="B2261" s="1">
        <v>45091</v>
      </c>
      <c r="C2261" t="str">
        <f t="shared" si="70"/>
        <v>Wednesday</v>
      </c>
      <c r="D2261" s="2">
        <v>0.3840277777777778</v>
      </c>
      <c r="E2261" t="str">
        <f t="shared" si="71"/>
        <v>morning to noon</v>
      </c>
      <c r="F2261" s="7">
        <v>31</v>
      </c>
      <c r="G2261" s="7">
        <f>VLOOKUP(Table2[[#This Row],[product_id]],Table3[#All],2,FALSE)</f>
        <v>18</v>
      </c>
      <c r="H2261" s="7" t="b">
        <f>IF(Table2[[#This Row],[cost]]&gt;Table2[[#This Row],[revenue]],TRUE,FALSE)</f>
        <v>0</v>
      </c>
      <c r="I2261" t="str">
        <f>VLOOKUP(Table2[[#This Row],[product_id]],Table3[#All],3,FALSE)</f>
        <v>Patty</v>
      </c>
      <c r="J2261" t="str">
        <f>VLOOKUP(Table2[[#This Row],[product_id]],Table3[#All],5,FALSE)</f>
        <v>Memphis TN</v>
      </c>
    </row>
    <row r="2262" spans="1:10" x14ac:dyDescent="0.2">
      <c r="A2262" t="s">
        <v>529</v>
      </c>
      <c r="B2262" s="1">
        <v>44665</v>
      </c>
      <c r="C2262" t="str">
        <f t="shared" si="70"/>
        <v>Thursday</v>
      </c>
      <c r="D2262" s="2">
        <v>0.41388888888888892</v>
      </c>
      <c r="E2262" t="str">
        <f t="shared" si="71"/>
        <v>midnight to dawn</v>
      </c>
      <c r="F2262" s="7">
        <v>23</v>
      </c>
      <c r="G2262" s="7">
        <f>VLOOKUP(Table2[[#This Row],[product_id]],Table3[#All],2,FALSE)</f>
        <v>12</v>
      </c>
      <c r="H2262" s="7" t="b">
        <f>IF(Table2[[#This Row],[cost]]&gt;Table2[[#This Row],[revenue]],TRUE,FALSE)</f>
        <v>0</v>
      </c>
      <c r="I2262" t="str">
        <f>VLOOKUP(Table2[[#This Row],[product_id]],Table3[#All],3,FALSE)</f>
        <v>Moon Shine Attitude Attire</v>
      </c>
      <c r="J2262" t="str">
        <f>VLOOKUP(Table2[[#This Row],[product_id]],Table3[#All],5,FALSE)</f>
        <v>Port Authority of New York/New Jersey NY/NJ</v>
      </c>
    </row>
    <row r="2263" spans="1:10" x14ac:dyDescent="0.2">
      <c r="A2263" t="s">
        <v>529</v>
      </c>
      <c r="B2263" s="1">
        <v>45109</v>
      </c>
      <c r="C2263" t="str">
        <f t="shared" si="70"/>
        <v>Sunday</v>
      </c>
      <c r="D2263" s="2">
        <v>0.12638888888888888</v>
      </c>
      <c r="E2263" t="str">
        <f t="shared" si="71"/>
        <v>morning to noon</v>
      </c>
      <c r="F2263" s="7">
        <v>23</v>
      </c>
      <c r="G2263" s="7">
        <f>VLOOKUP(Table2[[#This Row],[product_id]],Table3[#All],2,FALSE)</f>
        <v>12</v>
      </c>
      <c r="H2263" s="7" t="b">
        <f>IF(Table2[[#This Row],[cost]]&gt;Table2[[#This Row],[revenue]],TRUE,FALSE)</f>
        <v>0</v>
      </c>
      <c r="I2263" t="str">
        <f>VLOOKUP(Table2[[#This Row],[product_id]],Table3[#All],3,FALSE)</f>
        <v>Moon Shine Attitude Attire</v>
      </c>
      <c r="J2263" t="str">
        <f>VLOOKUP(Table2[[#This Row],[product_id]],Table3[#All],5,FALSE)</f>
        <v>Port Authority of New York/New Jersey NY/NJ</v>
      </c>
    </row>
    <row r="2264" spans="1:10" x14ac:dyDescent="0.2">
      <c r="A2264" t="s">
        <v>529</v>
      </c>
      <c r="B2264" s="1">
        <v>44249</v>
      </c>
      <c r="C2264" t="str">
        <f t="shared" si="70"/>
        <v>Monday</v>
      </c>
      <c r="D2264" s="2">
        <v>0.27986111111111112</v>
      </c>
      <c r="E2264" t="str">
        <f t="shared" si="71"/>
        <v>midnight to dawn</v>
      </c>
      <c r="F2264" s="7">
        <v>23</v>
      </c>
      <c r="G2264" s="7">
        <f>VLOOKUP(Table2[[#This Row],[product_id]],Table3[#All],2,FALSE)</f>
        <v>12</v>
      </c>
      <c r="H2264" s="7" t="b">
        <f>IF(Table2[[#This Row],[cost]]&gt;Table2[[#This Row],[revenue]],TRUE,FALSE)</f>
        <v>0</v>
      </c>
      <c r="I2264" t="str">
        <f>VLOOKUP(Table2[[#This Row],[product_id]],Table3[#All],3,FALSE)</f>
        <v>Moon Shine Attitude Attire</v>
      </c>
      <c r="J2264" t="str">
        <f>VLOOKUP(Table2[[#This Row],[product_id]],Table3[#All],5,FALSE)</f>
        <v>Port Authority of New York/New Jersey NY/NJ</v>
      </c>
    </row>
    <row r="2265" spans="1:10" x14ac:dyDescent="0.2">
      <c r="A2265" t="s">
        <v>529</v>
      </c>
      <c r="B2265" s="1">
        <v>44415</v>
      </c>
      <c r="C2265" t="str">
        <f t="shared" si="70"/>
        <v>Saturday</v>
      </c>
      <c r="D2265" s="2">
        <v>6.5972222222222224E-2</v>
      </c>
      <c r="E2265" t="str">
        <f t="shared" si="71"/>
        <v>midnight to dawn</v>
      </c>
      <c r="F2265" s="7">
        <v>23</v>
      </c>
      <c r="G2265" s="7">
        <f>VLOOKUP(Table2[[#This Row],[product_id]],Table3[#All],2,FALSE)</f>
        <v>12</v>
      </c>
      <c r="H2265" s="7" t="b">
        <f>IF(Table2[[#This Row],[cost]]&gt;Table2[[#This Row],[revenue]],TRUE,FALSE)</f>
        <v>0</v>
      </c>
      <c r="I2265" t="str">
        <f>VLOOKUP(Table2[[#This Row],[product_id]],Table3[#All],3,FALSE)</f>
        <v>Moon Shine Attitude Attire</v>
      </c>
      <c r="J2265" t="str">
        <f>VLOOKUP(Table2[[#This Row],[product_id]],Table3[#All],5,FALSE)</f>
        <v>Port Authority of New York/New Jersey NY/NJ</v>
      </c>
    </row>
    <row r="2266" spans="1:10" x14ac:dyDescent="0.2">
      <c r="A2266" t="s">
        <v>529</v>
      </c>
      <c r="B2266" s="1">
        <v>45103</v>
      </c>
      <c r="C2266" t="str">
        <f t="shared" si="70"/>
        <v>Monday</v>
      </c>
      <c r="D2266" s="2">
        <v>3.2638888888888891E-2</v>
      </c>
      <c r="E2266" t="str">
        <f t="shared" si="71"/>
        <v>afternoon to evening</v>
      </c>
      <c r="F2266" s="7">
        <v>23</v>
      </c>
      <c r="G2266" s="7">
        <f>VLOOKUP(Table2[[#This Row],[product_id]],Table3[#All],2,FALSE)</f>
        <v>12</v>
      </c>
      <c r="H2266" s="7" t="b">
        <f>IF(Table2[[#This Row],[cost]]&gt;Table2[[#This Row],[revenue]],TRUE,FALSE)</f>
        <v>0</v>
      </c>
      <c r="I2266" t="str">
        <f>VLOOKUP(Table2[[#This Row],[product_id]],Table3[#All],3,FALSE)</f>
        <v>Moon Shine Attitude Attire</v>
      </c>
      <c r="J2266" t="str">
        <f>VLOOKUP(Table2[[#This Row],[product_id]],Table3[#All],5,FALSE)</f>
        <v>Port Authority of New York/New Jersey NY/NJ</v>
      </c>
    </row>
    <row r="2267" spans="1:10" x14ac:dyDescent="0.2">
      <c r="A2267" t="s">
        <v>530</v>
      </c>
      <c r="B2267" s="1">
        <v>45038</v>
      </c>
      <c r="C2267" t="str">
        <f t="shared" si="70"/>
        <v>Saturday</v>
      </c>
      <c r="D2267" s="2">
        <v>0.63680555555555551</v>
      </c>
      <c r="E2267" t="str">
        <f t="shared" si="71"/>
        <v>midnight to dawn</v>
      </c>
      <c r="F2267" s="7">
        <v>49</v>
      </c>
      <c r="G2267" s="7">
        <f>VLOOKUP(Table2[[#This Row],[product_id]],Table3[#All],2,FALSE)</f>
        <v>28</v>
      </c>
      <c r="H2267" s="7" t="b">
        <f>IF(Table2[[#This Row],[cost]]&gt;Table2[[#This Row],[revenue]],TRUE,FALSE)</f>
        <v>0</v>
      </c>
      <c r="I2267" t="str">
        <f>VLOOKUP(Table2[[#This Row],[product_id]],Table3[#All],3,FALSE)</f>
        <v>Lucky Brand</v>
      </c>
      <c r="J2267" t="str">
        <f>VLOOKUP(Table2[[#This Row],[product_id]],Table3[#All],5,FALSE)</f>
        <v>New Orleans LA</v>
      </c>
    </row>
    <row r="2268" spans="1:10" x14ac:dyDescent="0.2">
      <c r="A2268" t="s">
        <v>530</v>
      </c>
      <c r="B2268" s="1">
        <v>44932</v>
      </c>
      <c r="C2268" t="str">
        <f t="shared" si="70"/>
        <v>Friday</v>
      </c>
      <c r="D2268" s="2">
        <v>0.19583333333333333</v>
      </c>
      <c r="E2268" t="str">
        <f t="shared" si="71"/>
        <v>night to midnight</v>
      </c>
      <c r="F2268" s="7">
        <v>49</v>
      </c>
      <c r="G2268" s="7">
        <f>VLOOKUP(Table2[[#This Row],[product_id]],Table3[#All],2,FALSE)</f>
        <v>28</v>
      </c>
      <c r="H2268" s="7" t="b">
        <f>IF(Table2[[#This Row],[cost]]&gt;Table2[[#This Row],[revenue]],TRUE,FALSE)</f>
        <v>0</v>
      </c>
      <c r="I2268" t="str">
        <f>VLOOKUP(Table2[[#This Row],[product_id]],Table3[#All],3,FALSE)</f>
        <v>Lucky Brand</v>
      </c>
      <c r="J2268" t="str">
        <f>VLOOKUP(Table2[[#This Row],[product_id]],Table3[#All],5,FALSE)</f>
        <v>New Orleans LA</v>
      </c>
    </row>
    <row r="2269" spans="1:10" x14ac:dyDescent="0.2">
      <c r="A2269" t="s">
        <v>530</v>
      </c>
      <c r="B2269" s="1">
        <v>45024</v>
      </c>
      <c r="C2269" t="str">
        <f t="shared" si="70"/>
        <v>Saturday</v>
      </c>
      <c r="D2269" s="2">
        <v>0.92847222222222225</v>
      </c>
      <c r="E2269" t="str">
        <f t="shared" si="71"/>
        <v>morning to noon</v>
      </c>
      <c r="F2269" s="7">
        <v>49</v>
      </c>
      <c r="G2269" s="7">
        <f>VLOOKUP(Table2[[#This Row],[product_id]],Table3[#All],2,FALSE)</f>
        <v>28</v>
      </c>
      <c r="H2269" s="7" t="b">
        <f>IF(Table2[[#This Row],[cost]]&gt;Table2[[#This Row],[revenue]],TRUE,FALSE)</f>
        <v>0</v>
      </c>
      <c r="I2269" t="str">
        <f>VLOOKUP(Table2[[#This Row],[product_id]],Table3[#All],3,FALSE)</f>
        <v>Lucky Brand</v>
      </c>
      <c r="J2269" t="str">
        <f>VLOOKUP(Table2[[#This Row],[product_id]],Table3[#All],5,FALSE)</f>
        <v>New Orleans LA</v>
      </c>
    </row>
    <row r="2270" spans="1:10" x14ac:dyDescent="0.2">
      <c r="A2270" t="s">
        <v>530</v>
      </c>
      <c r="B2270" s="1">
        <v>43999</v>
      </c>
      <c r="C2270" t="str">
        <f t="shared" si="70"/>
        <v>Wednesday</v>
      </c>
      <c r="D2270" s="2">
        <v>0.43055555555555558</v>
      </c>
      <c r="E2270" t="str">
        <f t="shared" si="71"/>
        <v>morning to noon</v>
      </c>
      <c r="F2270" s="7">
        <v>49</v>
      </c>
      <c r="G2270" s="7">
        <f>VLOOKUP(Table2[[#This Row],[product_id]],Table3[#All],2,FALSE)</f>
        <v>28</v>
      </c>
      <c r="H2270" s="7" t="b">
        <f>IF(Table2[[#This Row],[cost]]&gt;Table2[[#This Row],[revenue]],TRUE,FALSE)</f>
        <v>0</v>
      </c>
      <c r="I2270" t="str">
        <f>VLOOKUP(Table2[[#This Row],[product_id]],Table3[#All],3,FALSE)</f>
        <v>Lucky Brand</v>
      </c>
      <c r="J2270" t="str">
        <f>VLOOKUP(Table2[[#This Row],[product_id]],Table3[#All],5,FALSE)</f>
        <v>New Orleans LA</v>
      </c>
    </row>
    <row r="2271" spans="1:10" x14ac:dyDescent="0.2">
      <c r="A2271" t="s">
        <v>531</v>
      </c>
      <c r="B2271" s="1">
        <v>45071</v>
      </c>
      <c r="C2271" t="str">
        <f t="shared" si="70"/>
        <v>Thursday</v>
      </c>
      <c r="D2271" s="2">
        <v>0.25694444444444448</v>
      </c>
      <c r="E2271" t="str">
        <f t="shared" si="71"/>
        <v>morning to noon</v>
      </c>
      <c r="F2271" s="7">
        <v>32</v>
      </c>
      <c r="G2271" s="7">
        <f>VLOOKUP(Table2[[#This Row],[product_id]],Table3[#All],2,FALSE)</f>
        <v>17</v>
      </c>
      <c r="H2271" s="7" t="b">
        <f>IF(Table2[[#This Row],[cost]]&gt;Table2[[#This Row],[revenue]],TRUE,FALSE)</f>
        <v>0</v>
      </c>
      <c r="I2271" t="str">
        <f>VLOOKUP(Table2[[#This Row],[product_id]],Table3[#All],3,FALSE)</f>
        <v>Patty</v>
      </c>
      <c r="J2271" t="str">
        <f>VLOOKUP(Table2[[#This Row],[product_id]],Table3[#All],5,FALSE)</f>
        <v>Memphis TN</v>
      </c>
    </row>
    <row r="2272" spans="1:10" x14ac:dyDescent="0.2">
      <c r="A2272" t="s">
        <v>531</v>
      </c>
      <c r="B2272" s="1">
        <v>44767</v>
      </c>
      <c r="C2272" t="str">
        <f t="shared" si="70"/>
        <v>Monday</v>
      </c>
      <c r="D2272" s="2">
        <v>0.4513888888888889</v>
      </c>
      <c r="E2272" t="str">
        <f t="shared" si="71"/>
        <v>morning to noon</v>
      </c>
      <c r="F2272" s="7">
        <v>32</v>
      </c>
      <c r="G2272" s="7">
        <f>VLOOKUP(Table2[[#This Row],[product_id]],Table3[#All],2,FALSE)</f>
        <v>17</v>
      </c>
      <c r="H2272" s="7" t="b">
        <f>IF(Table2[[#This Row],[cost]]&gt;Table2[[#This Row],[revenue]],TRUE,FALSE)</f>
        <v>0</v>
      </c>
      <c r="I2272" t="str">
        <f>VLOOKUP(Table2[[#This Row],[product_id]],Table3[#All],3,FALSE)</f>
        <v>Patty</v>
      </c>
      <c r="J2272" t="str">
        <f>VLOOKUP(Table2[[#This Row],[product_id]],Table3[#All],5,FALSE)</f>
        <v>Memphis TN</v>
      </c>
    </row>
    <row r="2273" spans="1:10" x14ac:dyDescent="0.2">
      <c r="A2273" t="s">
        <v>531</v>
      </c>
      <c r="B2273" s="1">
        <v>44682</v>
      </c>
      <c r="C2273" t="str">
        <f t="shared" si="70"/>
        <v>Sunday</v>
      </c>
      <c r="D2273" s="2">
        <v>0.29236111111111113</v>
      </c>
      <c r="E2273" t="str">
        <f t="shared" si="71"/>
        <v>night to midnight</v>
      </c>
      <c r="F2273" s="7">
        <v>32</v>
      </c>
      <c r="G2273" s="7">
        <f>VLOOKUP(Table2[[#This Row],[product_id]],Table3[#All],2,FALSE)</f>
        <v>17</v>
      </c>
      <c r="H2273" s="7" t="b">
        <f>IF(Table2[[#This Row],[cost]]&gt;Table2[[#This Row],[revenue]],TRUE,FALSE)</f>
        <v>0</v>
      </c>
      <c r="I2273" t="str">
        <f>VLOOKUP(Table2[[#This Row],[product_id]],Table3[#All],3,FALSE)</f>
        <v>Patty</v>
      </c>
      <c r="J2273" t="str">
        <f>VLOOKUP(Table2[[#This Row],[product_id]],Table3[#All],5,FALSE)</f>
        <v>Memphis TN</v>
      </c>
    </row>
    <row r="2274" spans="1:10" x14ac:dyDescent="0.2">
      <c r="A2274" t="s">
        <v>531</v>
      </c>
      <c r="B2274" s="1">
        <v>44776</v>
      </c>
      <c r="C2274" t="str">
        <f t="shared" si="70"/>
        <v>Wednesday</v>
      </c>
      <c r="D2274" s="2">
        <v>0.87847222222222221</v>
      </c>
      <c r="E2274" t="str">
        <f t="shared" si="71"/>
        <v>morning to noon</v>
      </c>
      <c r="F2274" s="7">
        <v>32</v>
      </c>
      <c r="G2274" s="7">
        <f>VLOOKUP(Table2[[#This Row],[product_id]],Table3[#All],2,FALSE)</f>
        <v>17</v>
      </c>
      <c r="H2274" s="7" t="b">
        <f>IF(Table2[[#This Row],[cost]]&gt;Table2[[#This Row],[revenue]],TRUE,FALSE)</f>
        <v>0</v>
      </c>
      <c r="I2274" t="str">
        <f>VLOOKUP(Table2[[#This Row],[product_id]],Table3[#All],3,FALSE)</f>
        <v>Patty</v>
      </c>
      <c r="J2274" t="str">
        <f>VLOOKUP(Table2[[#This Row],[product_id]],Table3[#All],5,FALSE)</f>
        <v>Memphis TN</v>
      </c>
    </row>
    <row r="2275" spans="1:10" x14ac:dyDescent="0.2">
      <c r="A2275" t="s">
        <v>531</v>
      </c>
      <c r="B2275" s="1">
        <v>45108</v>
      </c>
      <c r="C2275" t="str">
        <f t="shared" si="70"/>
        <v>Saturday</v>
      </c>
      <c r="D2275" s="2">
        <v>0.26250000000000001</v>
      </c>
      <c r="E2275" t="str">
        <f t="shared" si="71"/>
        <v>morning to noon</v>
      </c>
      <c r="F2275" s="7">
        <v>32</v>
      </c>
      <c r="G2275" s="7">
        <f>VLOOKUP(Table2[[#This Row],[product_id]],Table3[#All],2,FALSE)</f>
        <v>17</v>
      </c>
      <c r="H2275" s="7" t="b">
        <f>IF(Table2[[#This Row],[cost]]&gt;Table2[[#This Row],[revenue]],TRUE,FALSE)</f>
        <v>0</v>
      </c>
      <c r="I2275" t="str">
        <f>VLOOKUP(Table2[[#This Row],[product_id]],Table3[#All],3,FALSE)</f>
        <v>Patty</v>
      </c>
      <c r="J2275" t="str">
        <f>VLOOKUP(Table2[[#This Row],[product_id]],Table3[#All],5,FALSE)</f>
        <v>Memphis TN</v>
      </c>
    </row>
    <row r="2276" spans="1:10" x14ac:dyDescent="0.2">
      <c r="A2276" t="s">
        <v>531</v>
      </c>
      <c r="B2276" s="1">
        <v>45053</v>
      </c>
      <c r="C2276" t="str">
        <f t="shared" si="70"/>
        <v>Sunday</v>
      </c>
      <c r="D2276" s="2">
        <v>0.4284722222222222</v>
      </c>
      <c r="E2276" t="str">
        <f t="shared" si="71"/>
        <v>morning to noon</v>
      </c>
      <c r="F2276" s="7">
        <v>32</v>
      </c>
      <c r="G2276" s="7">
        <f>VLOOKUP(Table2[[#This Row],[product_id]],Table3[#All],2,FALSE)</f>
        <v>17</v>
      </c>
      <c r="H2276" s="7" t="b">
        <f>IF(Table2[[#This Row],[cost]]&gt;Table2[[#This Row],[revenue]],TRUE,FALSE)</f>
        <v>0</v>
      </c>
      <c r="I2276" t="str">
        <f>VLOOKUP(Table2[[#This Row],[product_id]],Table3[#All],3,FALSE)</f>
        <v>Patty</v>
      </c>
      <c r="J2276" t="str">
        <f>VLOOKUP(Table2[[#This Row],[product_id]],Table3[#All],5,FALSE)</f>
        <v>Memphis TN</v>
      </c>
    </row>
    <row r="2277" spans="1:10" x14ac:dyDescent="0.2">
      <c r="A2277" t="s">
        <v>531</v>
      </c>
      <c r="B2277" s="1">
        <v>44188</v>
      </c>
      <c r="C2277" t="str">
        <f t="shared" si="70"/>
        <v>Wednesday</v>
      </c>
      <c r="D2277" s="2">
        <v>0.44930555555555557</v>
      </c>
      <c r="E2277" t="str">
        <f t="shared" si="71"/>
        <v>afternoon to evening</v>
      </c>
      <c r="F2277" s="7">
        <v>32</v>
      </c>
      <c r="G2277" s="7">
        <f>VLOOKUP(Table2[[#This Row],[product_id]],Table3[#All],2,FALSE)</f>
        <v>17</v>
      </c>
      <c r="H2277" s="7" t="b">
        <f>IF(Table2[[#This Row],[cost]]&gt;Table2[[#This Row],[revenue]],TRUE,FALSE)</f>
        <v>0</v>
      </c>
      <c r="I2277" t="str">
        <f>VLOOKUP(Table2[[#This Row],[product_id]],Table3[#All],3,FALSE)</f>
        <v>Patty</v>
      </c>
      <c r="J2277" t="str">
        <f>VLOOKUP(Table2[[#This Row],[product_id]],Table3[#All],5,FALSE)</f>
        <v>Memphis TN</v>
      </c>
    </row>
    <row r="2278" spans="1:10" x14ac:dyDescent="0.2">
      <c r="A2278" t="s">
        <v>531</v>
      </c>
      <c r="B2278" s="1">
        <v>44822</v>
      </c>
      <c r="C2278" t="str">
        <f t="shared" si="70"/>
        <v>Sunday</v>
      </c>
      <c r="D2278" s="2">
        <v>0.61597222222222225</v>
      </c>
      <c r="E2278" t="str">
        <f t="shared" si="71"/>
        <v>morning to noon</v>
      </c>
      <c r="F2278" s="7">
        <v>32</v>
      </c>
      <c r="G2278" s="7">
        <f>VLOOKUP(Table2[[#This Row],[product_id]],Table3[#All],2,FALSE)</f>
        <v>17</v>
      </c>
      <c r="H2278" s="7" t="b">
        <f>IF(Table2[[#This Row],[cost]]&gt;Table2[[#This Row],[revenue]],TRUE,FALSE)</f>
        <v>0</v>
      </c>
      <c r="I2278" t="str">
        <f>VLOOKUP(Table2[[#This Row],[product_id]],Table3[#All],3,FALSE)</f>
        <v>Patty</v>
      </c>
      <c r="J2278" t="str">
        <f>VLOOKUP(Table2[[#This Row],[product_id]],Table3[#All],5,FALSE)</f>
        <v>Memphis TN</v>
      </c>
    </row>
    <row r="2279" spans="1:10" x14ac:dyDescent="0.2">
      <c r="A2279" t="s">
        <v>532</v>
      </c>
      <c r="B2279" s="1">
        <v>45008</v>
      </c>
      <c r="C2279" t="str">
        <f t="shared" si="70"/>
        <v>Thursday</v>
      </c>
      <c r="D2279" s="2">
        <v>0.5229166666666667</v>
      </c>
      <c r="E2279" t="str">
        <f t="shared" si="71"/>
        <v>afternoon to evening</v>
      </c>
      <c r="F2279" s="7">
        <v>23</v>
      </c>
      <c r="G2279" s="7">
        <f>VLOOKUP(Table2[[#This Row],[product_id]],Table3[#All],2,FALSE)</f>
        <v>13</v>
      </c>
      <c r="H2279" s="7" t="b">
        <f>IF(Table2[[#This Row],[cost]]&gt;Table2[[#This Row],[revenue]],TRUE,FALSE)</f>
        <v>0</v>
      </c>
      <c r="I2279" t="str">
        <f>VLOOKUP(Table2[[#This Row],[product_id]],Table3[#All],3,FALSE)</f>
        <v>Bella</v>
      </c>
      <c r="J2279" t="str">
        <f>VLOOKUP(Table2[[#This Row],[product_id]],Table3[#All],5,FALSE)</f>
        <v>Los Angeles CA</v>
      </c>
    </row>
    <row r="2280" spans="1:10" x14ac:dyDescent="0.2">
      <c r="A2280" t="s">
        <v>532</v>
      </c>
      <c r="B2280" s="1">
        <v>44952</v>
      </c>
      <c r="C2280" t="str">
        <f t="shared" si="70"/>
        <v>Thursday</v>
      </c>
      <c r="D2280" s="2">
        <v>0.59444444444444444</v>
      </c>
      <c r="E2280" t="str">
        <f t="shared" si="71"/>
        <v>morning to noon</v>
      </c>
      <c r="F2280" s="7">
        <v>23</v>
      </c>
      <c r="G2280" s="7">
        <f>VLOOKUP(Table2[[#This Row],[product_id]],Table3[#All],2,FALSE)</f>
        <v>13</v>
      </c>
      <c r="H2280" s="7" t="b">
        <f>IF(Table2[[#This Row],[cost]]&gt;Table2[[#This Row],[revenue]],TRUE,FALSE)</f>
        <v>0</v>
      </c>
      <c r="I2280" t="str">
        <f>VLOOKUP(Table2[[#This Row],[product_id]],Table3[#All],3,FALSE)</f>
        <v>Bella</v>
      </c>
      <c r="J2280" t="str">
        <f>VLOOKUP(Table2[[#This Row],[product_id]],Table3[#All],5,FALSE)</f>
        <v>Los Angeles CA</v>
      </c>
    </row>
    <row r="2281" spans="1:10" x14ac:dyDescent="0.2">
      <c r="A2281" t="s">
        <v>532</v>
      </c>
      <c r="B2281" s="1">
        <v>45071</v>
      </c>
      <c r="C2281" t="str">
        <f t="shared" si="70"/>
        <v>Thursday</v>
      </c>
      <c r="D2281" s="2">
        <v>0.44236111111111115</v>
      </c>
      <c r="E2281" t="str">
        <f t="shared" si="71"/>
        <v>midnight to dawn</v>
      </c>
      <c r="F2281" s="7">
        <v>23</v>
      </c>
      <c r="G2281" s="7">
        <f>VLOOKUP(Table2[[#This Row],[product_id]],Table3[#All],2,FALSE)</f>
        <v>13</v>
      </c>
      <c r="H2281" s="7" t="b">
        <f>IF(Table2[[#This Row],[cost]]&gt;Table2[[#This Row],[revenue]],TRUE,FALSE)</f>
        <v>0</v>
      </c>
      <c r="I2281" t="str">
        <f>VLOOKUP(Table2[[#This Row],[product_id]],Table3[#All],3,FALSE)</f>
        <v>Bella</v>
      </c>
      <c r="J2281" t="str">
        <f>VLOOKUP(Table2[[#This Row],[product_id]],Table3[#All],5,FALSE)</f>
        <v>Los Angeles CA</v>
      </c>
    </row>
    <row r="2282" spans="1:10" x14ac:dyDescent="0.2">
      <c r="A2282" t="s">
        <v>532</v>
      </c>
      <c r="B2282" s="1">
        <v>45109</v>
      </c>
      <c r="C2282" t="str">
        <f t="shared" si="70"/>
        <v>Sunday</v>
      </c>
      <c r="D2282" s="2">
        <v>0.17291666666666669</v>
      </c>
      <c r="E2282" t="str">
        <f t="shared" si="71"/>
        <v>morning to noon</v>
      </c>
      <c r="F2282" s="7">
        <v>23</v>
      </c>
      <c r="G2282" s="7">
        <f>VLOOKUP(Table2[[#This Row],[product_id]],Table3[#All],2,FALSE)</f>
        <v>13</v>
      </c>
      <c r="H2282" s="7" t="b">
        <f>IF(Table2[[#This Row],[cost]]&gt;Table2[[#This Row],[revenue]],TRUE,FALSE)</f>
        <v>0</v>
      </c>
      <c r="I2282" t="str">
        <f>VLOOKUP(Table2[[#This Row],[product_id]],Table3[#All],3,FALSE)</f>
        <v>Bella</v>
      </c>
      <c r="J2282" t="str">
        <f>VLOOKUP(Table2[[#This Row],[product_id]],Table3[#All],5,FALSE)</f>
        <v>Los Angeles CA</v>
      </c>
    </row>
    <row r="2283" spans="1:10" x14ac:dyDescent="0.2">
      <c r="A2283" t="s">
        <v>533</v>
      </c>
      <c r="B2283" s="1">
        <v>44921</v>
      </c>
      <c r="C2283" t="str">
        <f t="shared" si="70"/>
        <v>Monday</v>
      </c>
      <c r="D2283" s="2">
        <v>0.36319444444444443</v>
      </c>
      <c r="E2283" t="str">
        <f t="shared" si="71"/>
        <v>afternoon to evening</v>
      </c>
      <c r="F2283" s="7">
        <v>19</v>
      </c>
      <c r="G2283" s="7">
        <f>VLOOKUP(Table2[[#This Row],[product_id]],Table3[#All],2,FALSE)</f>
        <v>11</v>
      </c>
      <c r="H2283" s="7" t="b">
        <f>IF(Table2[[#This Row],[cost]]&gt;Table2[[#This Row],[revenue]],TRUE,FALSE)</f>
        <v>0</v>
      </c>
      <c r="I2283" t="str">
        <f>VLOOKUP(Table2[[#This Row],[product_id]],Table3[#All],3,FALSE)</f>
        <v>Walking Dead</v>
      </c>
      <c r="J2283" t="str">
        <f>VLOOKUP(Table2[[#This Row],[product_id]],Table3[#All],5,FALSE)</f>
        <v>Mobile AL</v>
      </c>
    </row>
    <row r="2284" spans="1:10" x14ac:dyDescent="0.2">
      <c r="A2284" t="s">
        <v>533</v>
      </c>
      <c r="B2284" s="1">
        <v>44966</v>
      </c>
      <c r="C2284" t="str">
        <f t="shared" si="70"/>
        <v>Thursday</v>
      </c>
      <c r="D2284" s="2">
        <v>0.59861111111111109</v>
      </c>
      <c r="E2284" t="str">
        <f t="shared" si="71"/>
        <v>midnight to dawn</v>
      </c>
      <c r="F2284" s="7">
        <v>19</v>
      </c>
      <c r="G2284" s="7">
        <f>VLOOKUP(Table2[[#This Row],[product_id]],Table3[#All],2,FALSE)</f>
        <v>11</v>
      </c>
      <c r="H2284" s="7" t="b">
        <f>IF(Table2[[#This Row],[cost]]&gt;Table2[[#This Row],[revenue]],TRUE,FALSE)</f>
        <v>0</v>
      </c>
      <c r="I2284" t="str">
        <f>VLOOKUP(Table2[[#This Row],[product_id]],Table3[#All],3,FALSE)</f>
        <v>Walking Dead</v>
      </c>
      <c r="J2284" t="str">
        <f>VLOOKUP(Table2[[#This Row],[product_id]],Table3[#All],5,FALSE)</f>
        <v>Mobile AL</v>
      </c>
    </row>
    <row r="2285" spans="1:10" x14ac:dyDescent="0.2">
      <c r="A2285" t="s">
        <v>533</v>
      </c>
      <c r="B2285" s="1">
        <v>44205</v>
      </c>
      <c r="C2285" t="str">
        <f t="shared" si="70"/>
        <v>Saturday</v>
      </c>
      <c r="D2285" s="2">
        <v>0.21944444444444444</v>
      </c>
      <c r="E2285" t="str">
        <f t="shared" si="71"/>
        <v>night to midnight</v>
      </c>
      <c r="F2285" s="7">
        <v>19</v>
      </c>
      <c r="G2285" s="7">
        <f>VLOOKUP(Table2[[#This Row],[product_id]],Table3[#All],2,FALSE)</f>
        <v>11</v>
      </c>
      <c r="H2285" s="7" t="b">
        <f>IF(Table2[[#This Row],[cost]]&gt;Table2[[#This Row],[revenue]],TRUE,FALSE)</f>
        <v>0</v>
      </c>
      <c r="I2285" t="str">
        <f>VLOOKUP(Table2[[#This Row],[product_id]],Table3[#All],3,FALSE)</f>
        <v>Walking Dead</v>
      </c>
      <c r="J2285" t="str">
        <f>VLOOKUP(Table2[[#This Row],[product_id]],Table3[#All],5,FALSE)</f>
        <v>Mobile AL</v>
      </c>
    </row>
    <row r="2286" spans="1:10" x14ac:dyDescent="0.2">
      <c r="A2286" t="s">
        <v>533</v>
      </c>
      <c r="B2286" s="1">
        <v>45060</v>
      </c>
      <c r="C2286" t="str">
        <f t="shared" si="70"/>
        <v>Sunday</v>
      </c>
      <c r="D2286" s="2">
        <v>0.95624999999999993</v>
      </c>
      <c r="E2286" t="str">
        <f t="shared" si="71"/>
        <v>morning to noon</v>
      </c>
      <c r="F2286" s="7">
        <v>19</v>
      </c>
      <c r="G2286" s="7">
        <f>VLOOKUP(Table2[[#This Row],[product_id]],Table3[#All],2,FALSE)</f>
        <v>11</v>
      </c>
      <c r="H2286" s="7" t="b">
        <f>IF(Table2[[#This Row],[cost]]&gt;Table2[[#This Row],[revenue]],TRUE,FALSE)</f>
        <v>0</v>
      </c>
      <c r="I2286" t="str">
        <f>VLOOKUP(Table2[[#This Row],[product_id]],Table3[#All],3,FALSE)</f>
        <v>Walking Dead</v>
      </c>
      <c r="J2286" t="str">
        <f>VLOOKUP(Table2[[#This Row],[product_id]],Table3[#All],5,FALSE)</f>
        <v>Mobile AL</v>
      </c>
    </row>
    <row r="2287" spans="1:10" x14ac:dyDescent="0.2">
      <c r="A2287" t="s">
        <v>534</v>
      </c>
      <c r="B2287" s="1">
        <v>44403</v>
      </c>
      <c r="C2287" t="str">
        <f t="shared" si="70"/>
        <v>Monday</v>
      </c>
      <c r="D2287" s="2">
        <v>0.51666666666666672</v>
      </c>
      <c r="E2287" t="str">
        <f t="shared" si="71"/>
        <v>morning to noon</v>
      </c>
      <c r="F2287" s="7">
        <v>25</v>
      </c>
      <c r="G2287" s="7">
        <f>VLOOKUP(Table2[[#This Row],[product_id]],Table3[#All],2,FALSE)</f>
        <v>14</v>
      </c>
      <c r="H2287" s="7" t="b">
        <f>IF(Table2[[#This Row],[cost]]&gt;Table2[[#This Row],[revenue]],TRUE,FALSE)</f>
        <v>0</v>
      </c>
      <c r="I2287" t="str">
        <f>VLOOKUP(Table2[[#This Row],[product_id]],Table3[#All],3,FALSE)</f>
        <v>Southpole</v>
      </c>
      <c r="J2287" t="str">
        <f>VLOOKUP(Table2[[#This Row],[product_id]],Table3[#All],5,FALSE)</f>
        <v>Memphis TN</v>
      </c>
    </row>
    <row r="2288" spans="1:10" x14ac:dyDescent="0.2">
      <c r="A2288" t="s">
        <v>534</v>
      </c>
      <c r="B2288" s="1">
        <v>44949</v>
      </c>
      <c r="C2288" t="str">
        <f t="shared" si="70"/>
        <v>Monday</v>
      </c>
      <c r="D2288" s="2">
        <v>0.34097222222222223</v>
      </c>
      <c r="E2288" t="str">
        <f t="shared" si="71"/>
        <v>morning to noon</v>
      </c>
      <c r="F2288" s="7">
        <v>25</v>
      </c>
      <c r="G2288" s="7">
        <f>VLOOKUP(Table2[[#This Row],[product_id]],Table3[#All],2,FALSE)</f>
        <v>14</v>
      </c>
      <c r="H2288" s="7" t="b">
        <f>IF(Table2[[#This Row],[cost]]&gt;Table2[[#This Row],[revenue]],TRUE,FALSE)</f>
        <v>0</v>
      </c>
      <c r="I2288" t="str">
        <f>VLOOKUP(Table2[[#This Row],[product_id]],Table3[#All],3,FALSE)</f>
        <v>Southpole</v>
      </c>
      <c r="J2288" t="str">
        <f>VLOOKUP(Table2[[#This Row],[product_id]],Table3[#All],5,FALSE)</f>
        <v>Memphis TN</v>
      </c>
    </row>
    <row r="2289" spans="1:10" x14ac:dyDescent="0.2">
      <c r="A2289" t="s">
        <v>534</v>
      </c>
      <c r="B2289" s="1">
        <v>44953</v>
      </c>
      <c r="C2289" t="str">
        <f t="shared" si="70"/>
        <v>Friday</v>
      </c>
      <c r="D2289" s="2">
        <v>0.3979166666666667</v>
      </c>
      <c r="E2289" t="str">
        <f t="shared" si="71"/>
        <v>night to midnight</v>
      </c>
      <c r="F2289" s="7">
        <v>25</v>
      </c>
      <c r="G2289" s="7">
        <f>VLOOKUP(Table2[[#This Row],[product_id]],Table3[#All],2,FALSE)</f>
        <v>14</v>
      </c>
      <c r="H2289" s="7" t="b">
        <f>IF(Table2[[#This Row],[cost]]&gt;Table2[[#This Row],[revenue]],TRUE,FALSE)</f>
        <v>0</v>
      </c>
      <c r="I2289" t="str">
        <f>VLOOKUP(Table2[[#This Row],[product_id]],Table3[#All],3,FALSE)</f>
        <v>Southpole</v>
      </c>
      <c r="J2289" t="str">
        <f>VLOOKUP(Table2[[#This Row],[product_id]],Table3[#All],5,FALSE)</f>
        <v>Memphis TN</v>
      </c>
    </row>
    <row r="2290" spans="1:10" x14ac:dyDescent="0.2">
      <c r="A2290" t="s">
        <v>535</v>
      </c>
      <c r="B2290" s="1">
        <v>44753</v>
      </c>
      <c r="C2290" t="str">
        <f t="shared" si="70"/>
        <v>Monday</v>
      </c>
      <c r="D2290" s="2">
        <v>0.99583333333333324</v>
      </c>
      <c r="E2290" t="str">
        <f t="shared" si="71"/>
        <v>afternoon to evening</v>
      </c>
      <c r="F2290" s="7">
        <v>10</v>
      </c>
      <c r="G2290" s="7">
        <f>VLOOKUP(Table2[[#This Row],[product_id]],Table3[#All],2,FALSE)</f>
        <v>54</v>
      </c>
      <c r="H2290" s="7" t="b">
        <f>IF(Table2[[#This Row],[cost]]&gt;Table2[[#This Row],[revenue]],TRUE,FALSE)</f>
        <v>1</v>
      </c>
      <c r="I2290" t="str">
        <f>VLOOKUP(Table2[[#This Row],[product_id]],Table3[#All],3,FALSE)</f>
        <v>Neon Buddha</v>
      </c>
      <c r="J2290" t="str">
        <f>VLOOKUP(Table2[[#This Row],[product_id]],Table3[#All],5,FALSE)</f>
        <v>Memphis TN</v>
      </c>
    </row>
    <row r="2291" spans="1:10" x14ac:dyDescent="0.2">
      <c r="A2291" t="s">
        <v>535</v>
      </c>
      <c r="B2291" s="1">
        <v>44856</v>
      </c>
      <c r="C2291" t="str">
        <f t="shared" si="70"/>
        <v>Saturday</v>
      </c>
      <c r="D2291" s="2">
        <v>0.67013888888888884</v>
      </c>
      <c r="E2291" t="str">
        <f t="shared" si="71"/>
        <v>morning to noon</v>
      </c>
      <c r="F2291" s="7">
        <v>10</v>
      </c>
      <c r="G2291" s="7">
        <f>VLOOKUP(Table2[[#This Row],[product_id]],Table3[#All],2,FALSE)</f>
        <v>54</v>
      </c>
      <c r="H2291" s="7" t="b">
        <f>IF(Table2[[#This Row],[cost]]&gt;Table2[[#This Row],[revenue]],TRUE,FALSE)</f>
        <v>1</v>
      </c>
      <c r="I2291" t="str">
        <f>VLOOKUP(Table2[[#This Row],[product_id]],Table3[#All],3,FALSE)</f>
        <v>Neon Buddha</v>
      </c>
      <c r="J2291" t="str">
        <f>VLOOKUP(Table2[[#This Row],[product_id]],Table3[#All],5,FALSE)</f>
        <v>Memphis TN</v>
      </c>
    </row>
    <row r="2292" spans="1:10" x14ac:dyDescent="0.2">
      <c r="A2292" t="s">
        <v>535</v>
      </c>
      <c r="B2292" s="1">
        <v>44572</v>
      </c>
      <c r="C2292" t="str">
        <f t="shared" si="70"/>
        <v>Tuesday</v>
      </c>
      <c r="D2292" s="2">
        <v>0.45208333333333334</v>
      </c>
      <c r="E2292" t="str">
        <f t="shared" si="71"/>
        <v>morning to noon</v>
      </c>
      <c r="F2292" s="7">
        <v>10</v>
      </c>
      <c r="G2292" s="7">
        <f>VLOOKUP(Table2[[#This Row],[product_id]],Table3[#All],2,FALSE)</f>
        <v>54</v>
      </c>
      <c r="H2292" s="7" t="b">
        <f>IF(Table2[[#This Row],[cost]]&gt;Table2[[#This Row],[revenue]],TRUE,FALSE)</f>
        <v>1</v>
      </c>
      <c r="I2292" t="str">
        <f>VLOOKUP(Table2[[#This Row],[product_id]],Table3[#All],3,FALSE)</f>
        <v>Neon Buddha</v>
      </c>
      <c r="J2292" t="str">
        <f>VLOOKUP(Table2[[#This Row],[product_id]],Table3[#All],5,FALSE)</f>
        <v>Memphis TN</v>
      </c>
    </row>
    <row r="2293" spans="1:10" x14ac:dyDescent="0.2">
      <c r="A2293" t="s">
        <v>535</v>
      </c>
      <c r="B2293" s="1">
        <v>44941</v>
      </c>
      <c r="C2293" t="str">
        <f t="shared" si="70"/>
        <v>Sunday</v>
      </c>
      <c r="D2293" s="2">
        <v>0.32430555555555557</v>
      </c>
      <c r="E2293" t="str">
        <f t="shared" si="71"/>
        <v>morning to noon</v>
      </c>
      <c r="F2293" s="7">
        <v>10</v>
      </c>
      <c r="G2293" s="7">
        <f>VLOOKUP(Table2[[#This Row],[product_id]],Table3[#All],2,FALSE)</f>
        <v>54</v>
      </c>
      <c r="H2293" s="7" t="b">
        <f>IF(Table2[[#This Row],[cost]]&gt;Table2[[#This Row],[revenue]],TRUE,FALSE)</f>
        <v>1</v>
      </c>
      <c r="I2293" t="str">
        <f>VLOOKUP(Table2[[#This Row],[product_id]],Table3[#All],3,FALSE)</f>
        <v>Neon Buddha</v>
      </c>
      <c r="J2293" t="str">
        <f>VLOOKUP(Table2[[#This Row],[product_id]],Table3[#All],5,FALSE)</f>
        <v>Memphis TN</v>
      </c>
    </row>
    <row r="2294" spans="1:10" x14ac:dyDescent="0.2">
      <c r="A2294" t="s">
        <v>535</v>
      </c>
      <c r="B2294" s="1">
        <v>44675</v>
      </c>
      <c r="C2294" t="str">
        <f t="shared" si="70"/>
        <v>Sunday</v>
      </c>
      <c r="D2294" s="2">
        <v>0.45555555555555555</v>
      </c>
      <c r="E2294" t="str">
        <f t="shared" si="71"/>
        <v>afternoon to evening</v>
      </c>
      <c r="F2294" s="7">
        <v>10</v>
      </c>
      <c r="G2294" s="7">
        <f>VLOOKUP(Table2[[#This Row],[product_id]],Table3[#All],2,FALSE)</f>
        <v>54</v>
      </c>
      <c r="H2294" s="7" t="b">
        <f>IF(Table2[[#This Row],[cost]]&gt;Table2[[#This Row],[revenue]],TRUE,FALSE)</f>
        <v>1</v>
      </c>
      <c r="I2294" t="str">
        <f>VLOOKUP(Table2[[#This Row],[product_id]],Table3[#All],3,FALSE)</f>
        <v>Neon Buddha</v>
      </c>
      <c r="J2294" t="str">
        <f>VLOOKUP(Table2[[#This Row],[product_id]],Table3[#All],5,FALSE)</f>
        <v>Memphis TN</v>
      </c>
    </row>
    <row r="2295" spans="1:10" x14ac:dyDescent="0.2">
      <c r="A2295" t="s">
        <v>535</v>
      </c>
      <c r="B2295" s="1">
        <v>44968</v>
      </c>
      <c r="C2295" t="str">
        <f t="shared" si="70"/>
        <v>Saturday</v>
      </c>
      <c r="D2295" s="2">
        <v>0.5541666666666667</v>
      </c>
      <c r="E2295" t="str">
        <f t="shared" si="71"/>
        <v>afternoon to evening</v>
      </c>
      <c r="F2295" s="7">
        <v>10</v>
      </c>
      <c r="G2295" s="7">
        <f>VLOOKUP(Table2[[#This Row],[product_id]],Table3[#All],2,FALSE)</f>
        <v>54</v>
      </c>
      <c r="H2295" s="7" t="b">
        <f>IF(Table2[[#This Row],[cost]]&gt;Table2[[#This Row],[revenue]],TRUE,FALSE)</f>
        <v>1</v>
      </c>
      <c r="I2295" t="str">
        <f>VLOOKUP(Table2[[#This Row],[product_id]],Table3[#All],3,FALSE)</f>
        <v>Neon Buddha</v>
      </c>
      <c r="J2295" t="str">
        <f>VLOOKUP(Table2[[#This Row],[product_id]],Table3[#All],5,FALSE)</f>
        <v>Memphis TN</v>
      </c>
    </row>
    <row r="2296" spans="1:10" x14ac:dyDescent="0.2">
      <c r="A2296" t="s">
        <v>536</v>
      </c>
      <c r="B2296" s="1">
        <v>45087</v>
      </c>
      <c r="C2296" t="str">
        <f t="shared" si="70"/>
        <v>Saturday</v>
      </c>
      <c r="D2296" s="2">
        <v>0.58194444444444449</v>
      </c>
      <c r="E2296" t="str">
        <f t="shared" si="71"/>
        <v>afternoon to evening</v>
      </c>
      <c r="F2296" s="7">
        <v>29</v>
      </c>
      <c r="G2296" s="7">
        <f>VLOOKUP(Table2[[#This Row],[product_id]],Table3[#All],2,FALSE)</f>
        <v>17</v>
      </c>
      <c r="H2296" s="7" t="b">
        <f>IF(Table2[[#This Row],[cost]]&gt;Table2[[#This Row],[revenue]],TRUE,FALSE)</f>
        <v>0</v>
      </c>
      <c r="I2296" t="str">
        <f>VLOOKUP(Table2[[#This Row],[product_id]],Table3[#All],3,FALSE)</f>
        <v>Ed Hardy</v>
      </c>
      <c r="J2296" t="str">
        <f>VLOOKUP(Table2[[#This Row],[product_id]],Table3[#All],5,FALSE)</f>
        <v>New Orleans LA</v>
      </c>
    </row>
    <row r="2297" spans="1:10" x14ac:dyDescent="0.2">
      <c r="A2297" t="s">
        <v>536</v>
      </c>
      <c r="B2297" s="1">
        <v>44207</v>
      </c>
      <c r="C2297" t="str">
        <f t="shared" si="70"/>
        <v>Monday</v>
      </c>
      <c r="D2297" s="2">
        <v>0.6118055555555556</v>
      </c>
      <c r="E2297" t="str">
        <f t="shared" si="71"/>
        <v>midnight to dawn</v>
      </c>
      <c r="F2297" s="7">
        <v>29</v>
      </c>
      <c r="G2297" s="7">
        <f>VLOOKUP(Table2[[#This Row],[product_id]],Table3[#All],2,FALSE)</f>
        <v>17</v>
      </c>
      <c r="H2297" s="7" t="b">
        <f>IF(Table2[[#This Row],[cost]]&gt;Table2[[#This Row],[revenue]],TRUE,FALSE)</f>
        <v>0</v>
      </c>
      <c r="I2297" t="str">
        <f>VLOOKUP(Table2[[#This Row],[product_id]],Table3[#All],3,FALSE)</f>
        <v>Ed Hardy</v>
      </c>
      <c r="J2297" t="str">
        <f>VLOOKUP(Table2[[#This Row],[product_id]],Table3[#All],5,FALSE)</f>
        <v>New Orleans LA</v>
      </c>
    </row>
    <row r="2298" spans="1:10" x14ac:dyDescent="0.2">
      <c r="A2298" t="s">
        <v>536</v>
      </c>
      <c r="B2298" s="1">
        <v>44916</v>
      </c>
      <c r="C2298" t="str">
        <f t="shared" si="70"/>
        <v>Wednesday</v>
      </c>
      <c r="D2298" s="2">
        <v>8.5416666666666655E-2</v>
      </c>
      <c r="E2298" t="str">
        <f t="shared" si="71"/>
        <v>morning to noon</v>
      </c>
      <c r="F2298" s="7">
        <v>29</v>
      </c>
      <c r="G2298" s="7">
        <f>VLOOKUP(Table2[[#This Row],[product_id]],Table3[#All],2,FALSE)</f>
        <v>17</v>
      </c>
      <c r="H2298" s="7" t="b">
        <f>IF(Table2[[#This Row],[cost]]&gt;Table2[[#This Row],[revenue]],TRUE,FALSE)</f>
        <v>0</v>
      </c>
      <c r="I2298" t="str">
        <f>VLOOKUP(Table2[[#This Row],[product_id]],Table3[#All],3,FALSE)</f>
        <v>Ed Hardy</v>
      </c>
      <c r="J2298" t="str">
        <f>VLOOKUP(Table2[[#This Row],[product_id]],Table3[#All],5,FALSE)</f>
        <v>New Orleans LA</v>
      </c>
    </row>
    <row r="2299" spans="1:10" x14ac:dyDescent="0.2">
      <c r="A2299" t="s">
        <v>536</v>
      </c>
      <c r="B2299" s="1">
        <v>44773</v>
      </c>
      <c r="C2299" t="str">
        <f t="shared" si="70"/>
        <v>Sunday</v>
      </c>
      <c r="D2299" s="2">
        <v>0.38472222222222219</v>
      </c>
      <c r="E2299" t="str">
        <f t="shared" si="71"/>
        <v>midnight to dawn</v>
      </c>
      <c r="F2299" s="7">
        <v>29</v>
      </c>
      <c r="G2299" s="7">
        <f>VLOOKUP(Table2[[#This Row],[product_id]],Table3[#All],2,FALSE)</f>
        <v>17</v>
      </c>
      <c r="H2299" s="7" t="b">
        <f>IF(Table2[[#This Row],[cost]]&gt;Table2[[#This Row],[revenue]],TRUE,FALSE)</f>
        <v>0</v>
      </c>
      <c r="I2299" t="str">
        <f>VLOOKUP(Table2[[#This Row],[product_id]],Table3[#All],3,FALSE)</f>
        <v>Ed Hardy</v>
      </c>
      <c r="J2299" t="str">
        <f>VLOOKUP(Table2[[#This Row],[product_id]],Table3[#All],5,FALSE)</f>
        <v>New Orleans LA</v>
      </c>
    </row>
    <row r="2300" spans="1:10" x14ac:dyDescent="0.2">
      <c r="A2300" t="s">
        <v>537</v>
      </c>
      <c r="B2300" s="1">
        <v>44877</v>
      </c>
      <c r="C2300" t="str">
        <f t="shared" si="70"/>
        <v>Saturday</v>
      </c>
      <c r="D2300" s="2">
        <v>7.6388888888888886E-3</v>
      </c>
      <c r="E2300" t="str">
        <f t="shared" si="71"/>
        <v>night to midnight</v>
      </c>
      <c r="F2300" s="7">
        <v>45</v>
      </c>
      <c r="G2300" s="7">
        <f>VLOOKUP(Table2[[#This Row],[product_id]],Table3[#All],2,FALSE)</f>
        <v>10</v>
      </c>
      <c r="H2300" s="7" t="b">
        <f>IF(Table2[[#This Row],[cost]]&gt;Table2[[#This Row],[revenue]],TRUE,FALSE)</f>
        <v>0</v>
      </c>
      <c r="I2300" t="str">
        <f>VLOOKUP(Table2[[#This Row],[product_id]],Table3[#All],3,FALSE)</f>
        <v>G by GUESS</v>
      </c>
      <c r="J2300" t="str">
        <f>VLOOKUP(Table2[[#This Row],[product_id]],Table3[#All],5,FALSE)</f>
        <v>Houston TX</v>
      </c>
    </row>
    <row r="2301" spans="1:10" x14ac:dyDescent="0.2">
      <c r="A2301" t="s">
        <v>537</v>
      </c>
      <c r="B2301" s="1">
        <v>45108</v>
      </c>
      <c r="C2301" t="str">
        <f t="shared" si="70"/>
        <v>Saturday</v>
      </c>
      <c r="D2301" s="2">
        <v>0.88124999999999998</v>
      </c>
      <c r="E2301" t="str">
        <f t="shared" si="71"/>
        <v>morning to noon</v>
      </c>
      <c r="F2301" s="7">
        <v>45</v>
      </c>
      <c r="G2301" s="7">
        <f>VLOOKUP(Table2[[#This Row],[product_id]],Table3[#All],2,FALSE)</f>
        <v>10</v>
      </c>
      <c r="H2301" s="7" t="b">
        <f>IF(Table2[[#This Row],[cost]]&gt;Table2[[#This Row],[revenue]],TRUE,FALSE)</f>
        <v>0</v>
      </c>
      <c r="I2301" t="str">
        <f>VLOOKUP(Table2[[#This Row],[product_id]],Table3[#All],3,FALSE)</f>
        <v>G by GUESS</v>
      </c>
      <c r="J2301" t="str">
        <f>VLOOKUP(Table2[[#This Row],[product_id]],Table3[#All],5,FALSE)</f>
        <v>Houston TX</v>
      </c>
    </row>
    <row r="2302" spans="1:10" x14ac:dyDescent="0.2">
      <c r="A2302" t="s">
        <v>537</v>
      </c>
      <c r="B2302" s="1">
        <v>45105</v>
      </c>
      <c r="C2302" t="str">
        <f t="shared" si="70"/>
        <v>Wednesday</v>
      </c>
      <c r="D2302" s="2">
        <v>0.4381944444444445</v>
      </c>
      <c r="E2302" t="str">
        <f t="shared" si="71"/>
        <v>midnight to dawn</v>
      </c>
      <c r="F2302" s="7">
        <v>45</v>
      </c>
      <c r="G2302" s="7">
        <f>VLOOKUP(Table2[[#This Row],[product_id]],Table3[#All],2,FALSE)</f>
        <v>10</v>
      </c>
      <c r="H2302" s="7" t="b">
        <f>IF(Table2[[#This Row],[cost]]&gt;Table2[[#This Row],[revenue]],TRUE,FALSE)</f>
        <v>0</v>
      </c>
      <c r="I2302" t="str">
        <f>VLOOKUP(Table2[[#This Row],[product_id]],Table3[#All],3,FALSE)</f>
        <v>G by GUESS</v>
      </c>
      <c r="J2302" t="str">
        <f>VLOOKUP(Table2[[#This Row],[product_id]],Table3[#All],5,FALSE)</f>
        <v>Houston TX</v>
      </c>
    </row>
    <row r="2303" spans="1:10" x14ac:dyDescent="0.2">
      <c r="A2303" t="s">
        <v>537</v>
      </c>
      <c r="B2303" s="1">
        <v>44687</v>
      </c>
      <c r="C2303" t="str">
        <f t="shared" si="70"/>
        <v>Friday</v>
      </c>
      <c r="D2303" s="2">
        <v>0.16041666666666668</v>
      </c>
      <c r="E2303" t="str">
        <f t="shared" si="71"/>
        <v>afternoon to evening</v>
      </c>
      <c r="F2303" s="7">
        <v>45</v>
      </c>
      <c r="G2303" s="7">
        <f>VLOOKUP(Table2[[#This Row],[product_id]],Table3[#All],2,FALSE)</f>
        <v>10</v>
      </c>
      <c r="H2303" s="7" t="b">
        <f>IF(Table2[[#This Row],[cost]]&gt;Table2[[#This Row],[revenue]],TRUE,FALSE)</f>
        <v>0</v>
      </c>
      <c r="I2303" t="str">
        <f>VLOOKUP(Table2[[#This Row],[product_id]],Table3[#All],3,FALSE)</f>
        <v>G by GUESS</v>
      </c>
      <c r="J2303" t="str">
        <f>VLOOKUP(Table2[[#This Row],[product_id]],Table3[#All],5,FALSE)</f>
        <v>Houston TX</v>
      </c>
    </row>
    <row r="2304" spans="1:10" x14ac:dyDescent="0.2">
      <c r="A2304" t="s">
        <v>537</v>
      </c>
      <c r="B2304" s="1">
        <v>44844</v>
      </c>
      <c r="C2304" t="str">
        <f t="shared" si="70"/>
        <v>Monday</v>
      </c>
      <c r="D2304" s="2">
        <v>0.64652777777777781</v>
      </c>
      <c r="E2304" t="str">
        <f t="shared" si="71"/>
        <v>morning to noon</v>
      </c>
      <c r="F2304" s="7">
        <v>45</v>
      </c>
      <c r="G2304" s="7">
        <f>VLOOKUP(Table2[[#This Row],[product_id]],Table3[#All],2,FALSE)</f>
        <v>10</v>
      </c>
      <c r="H2304" s="7" t="b">
        <f>IF(Table2[[#This Row],[cost]]&gt;Table2[[#This Row],[revenue]],TRUE,FALSE)</f>
        <v>0</v>
      </c>
      <c r="I2304" t="str">
        <f>VLOOKUP(Table2[[#This Row],[product_id]],Table3[#All],3,FALSE)</f>
        <v>G by GUESS</v>
      </c>
      <c r="J2304" t="str">
        <f>VLOOKUP(Table2[[#This Row],[product_id]],Table3[#All],5,FALSE)</f>
        <v>Houston TX</v>
      </c>
    </row>
    <row r="2305" spans="1:10" x14ac:dyDescent="0.2">
      <c r="A2305" t="s">
        <v>537</v>
      </c>
      <c r="B2305" s="1">
        <v>45058</v>
      </c>
      <c r="C2305" t="str">
        <f t="shared" si="70"/>
        <v>Friday</v>
      </c>
      <c r="D2305" s="2">
        <v>0.48888888888888887</v>
      </c>
      <c r="E2305" t="str">
        <f t="shared" si="71"/>
        <v>afternoon to evening</v>
      </c>
      <c r="F2305" s="7">
        <v>45</v>
      </c>
      <c r="G2305" s="7">
        <f>VLOOKUP(Table2[[#This Row],[product_id]],Table3[#All],2,FALSE)</f>
        <v>10</v>
      </c>
      <c r="H2305" s="7" t="b">
        <f>IF(Table2[[#This Row],[cost]]&gt;Table2[[#This Row],[revenue]],TRUE,FALSE)</f>
        <v>0</v>
      </c>
      <c r="I2305" t="str">
        <f>VLOOKUP(Table2[[#This Row],[product_id]],Table3[#All],3,FALSE)</f>
        <v>G by GUESS</v>
      </c>
      <c r="J2305" t="str">
        <f>VLOOKUP(Table2[[#This Row],[product_id]],Table3[#All],5,FALSE)</f>
        <v>Houston TX</v>
      </c>
    </row>
    <row r="2306" spans="1:10" x14ac:dyDescent="0.2">
      <c r="A2306" t="s">
        <v>537</v>
      </c>
      <c r="B2306" s="1">
        <v>45056</v>
      </c>
      <c r="C2306" t="str">
        <f t="shared" si="70"/>
        <v>Wednesday</v>
      </c>
      <c r="D2306" s="2">
        <v>0.55486111111111114</v>
      </c>
      <c r="E2306" t="str">
        <f t="shared" si="71"/>
        <v>morning to noon</v>
      </c>
      <c r="F2306" s="7">
        <v>45</v>
      </c>
      <c r="G2306" s="7">
        <f>VLOOKUP(Table2[[#This Row],[product_id]],Table3[#All],2,FALSE)</f>
        <v>10</v>
      </c>
      <c r="H2306" s="7" t="b">
        <f>IF(Table2[[#This Row],[cost]]&gt;Table2[[#This Row],[revenue]],TRUE,FALSE)</f>
        <v>0</v>
      </c>
      <c r="I2306" t="str">
        <f>VLOOKUP(Table2[[#This Row],[product_id]],Table3[#All],3,FALSE)</f>
        <v>G by GUESS</v>
      </c>
      <c r="J2306" t="str">
        <f>VLOOKUP(Table2[[#This Row],[product_id]],Table3[#All],5,FALSE)</f>
        <v>Houston TX</v>
      </c>
    </row>
    <row r="2307" spans="1:10" x14ac:dyDescent="0.2">
      <c r="A2307" t="s">
        <v>538</v>
      </c>
      <c r="B2307" s="1">
        <v>44792</v>
      </c>
      <c r="C2307" t="str">
        <f t="shared" ref="C2307:C2370" si="72">_xlfn.IFS(WEEKDAY(B2307,2)=1,"Monday",WEEKDAY(B2307,2)=2,"Tuesday",WEEKDAY(B2307,2)=3,"Wednesday",WEEKDAY(B2307,2)=4,"Thursday",WEEKDAY(B2307,2)=5,"Friday",WEEKDAY(B2307,2)=6,"Saturday",WEEKDAY(B2307,2)=7,"Sunday")</f>
        <v>Friday</v>
      </c>
      <c r="D2307" s="2">
        <v>0.27361111111111108</v>
      </c>
      <c r="E2307" t="str">
        <f t="shared" ref="E2307:E2370" si="73">_xlfn.IFS(AND(D2308&gt;=VALUE("00:00"),D2308&lt;VALUE("6:00")),"midnight to dawn",AND(D2308&gt;=VALUE("6:00"),D2308&lt;VALUE("13:00")),"morning to noon",AND(D2308&gt;=VALUE("13:00"),D2308&lt;VALUE("20:00")),"afternoon to evening",AND(D2308&gt;=VALUE("20:00"),D2308&lt;VALUE("24:00")),"night to midnight")</f>
        <v>afternoon to evening</v>
      </c>
      <c r="F2307" s="7">
        <v>38</v>
      </c>
      <c r="G2307" s="7">
        <f>VLOOKUP(Table2[[#This Row],[product_id]],Table3[#All],2,FALSE)</f>
        <v>22</v>
      </c>
      <c r="H2307" s="7" t="b">
        <f>IF(Table2[[#This Row],[cost]]&gt;Table2[[#This Row],[revenue]],TRUE,FALSE)</f>
        <v>0</v>
      </c>
      <c r="I2307" t="str">
        <f>VLOOKUP(Table2[[#This Row],[product_id]],Table3[#All],3,FALSE)</f>
        <v>Van Heusen</v>
      </c>
      <c r="J2307" t="str">
        <f>VLOOKUP(Table2[[#This Row],[product_id]],Table3[#All],5,FALSE)</f>
        <v>Port Authority of New York/New Jersey NY/NJ</v>
      </c>
    </row>
    <row r="2308" spans="1:10" x14ac:dyDescent="0.2">
      <c r="A2308" t="s">
        <v>538</v>
      </c>
      <c r="B2308" s="1">
        <v>44518</v>
      </c>
      <c r="C2308" t="str">
        <f t="shared" si="72"/>
        <v>Thursday</v>
      </c>
      <c r="D2308" s="2">
        <v>0.71458333333333324</v>
      </c>
      <c r="E2308" t="str">
        <f t="shared" si="73"/>
        <v>afternoon to evening</v>
      </c>
      <c r="F2308" s="7">
        <v>38</v>
      </c>
      <c r="G2308" s="7">
        <f>VLOOKUP(Table2[[#This Row],[product_id]],Table3[#All],2,FALSE)</f>
        <v>22</v>
      </c>
      <c r="H2308" s="7" t="b">
        <f>IF(Table2[[#This Row],[cost]]&gt;Table2[[#This Row],[revenue]],TRUE,FALSE)</f>
        <v>0</v>
      </c>
      <c r="I2308" t="str">
        <f>VLOOKUP(Table2[[#This Row],[product_id]],Table3[#All],3,FALSE)</f>
        <v>Van Heusen</v>
      </c>
      <c r="J2308" t="str">
        <f>VLOOKUP(Table2[[#This Row],[product_id]],Table3[#All],5,FALSE)</f>
        <v>Port Authority of New York/New Jersey NY/NJ</v>
      </c>
    </row>
    <row r="2309" spans="1:10" x14ac:dyDescent="0.2">
      <c r="A2309" t="s">
        <v>538</v>
      </c>
      <c r="B2309" s="1">
        <v>44548</v>
      </c>
      <c r="C2309" t="str">
        <f t="shared" si="72"/>
        <v>Saturday</v>
      </c>
      <c r="D2309" s="2">
        <v>0.73819444444444438</v>
      </c>
      <c r="E2309" t="str">
        <f t="shared" si="73"/>
        <v>afternoon to evening</v>
      </c>
      <c r="F2309" s="7">
        <v>38</v>
      </c>
      <c r="G2309" s="7">
        <f>VLOOKUP(Table2[[#This Row],[product_id]],Table3[#All],2,FALSE)</f>
        <v>22</v>
      </c>
      <c r="H2309" s="7" t="b">
        <f>IF(Table2[[#This Row],[cost]]&gt;Table2[[#This Row],[revenue]],TRUE,FALSE)</f>
        <v>0</v>
      </c>
      <c r="I2309" t="str">
        <f>VLOOKUP(Table2[[#This Row],[product_id]],Table3[#All],3,FALSE)</f>
        <v>Van Heusen</v>
      </c>
      <c r="J2309" t="str">
        <f>VLOOKUP(Table2[[#This Row],[product_id]],Table3[#All],5,FALSE)</f>
        <v>Port Authority of New York/New Jersey NY/NJ</v>
      </c>
    </row>
    <row r="2310" spans="1:10" x14ac:dyDescent="0.2">
      <c r="A2310" t="s">
        <v>538</v>
      </c>
      <c r="B2310" s="1">
        <v>44087</v>
      </c>
      <c r="C2310" t="str">
        <f t="shared" si="72"/>
        <v>Sunday</v>
      </c>
      <c r="D2310" s="2">
        <v>0.59236111111111112</v>
      </c>
      <c r="E2310" t="str">
        <f t="shared" si="73"/>
        <v>morning to noon</v>
      </c>
      <c r="F2310" s="7">
        <v>38</v>
      </c>
      <c r="G2310" s="7">
        <f>VLOOKUP(Table2[[#This Row],[product_id]],Table3[#All],2,FALSE)</f>
        <v>22</v>
      </c>
      <c r="H2310" s="7" t="b">
        <f>IF(Table2[[#This Row],[cost]]&gt;Table2[[#This Row],[revenue]],TRUE,FALSE)</f>
        <v>0</v>
      </c>
      <c r="I2310" t="str">
        <f>VLOOKUP(Table2[[#This Row],[product_id]],Table3[#All],3,FALSE)</f>
        <v>Van Heusen</v>
      </c>
      <c r="J2310" t="str">
        <f>VLOOKUP(Table2[[#This Row],[product_id]],Table3[#All],5,FALSE)</f>
        <v>Port Authority of New York/New Jersey NY/NJ</v>
      </c>
    </row>
    <row r="2311" spans="1:10" x14ac:dyDescent="0.2">
      <c r="A2311" t="s">
        <v>539</v>
      </c>
      <c r="B2311" s="1">
        <v>44389</v>
      </c>
      <c r="C2311" t="str">
        <f t="shared" si="72"/>
        <v>Monday</v>
      </c>
      <c r="D2311" s="2">
        <v>0.4145833333333333</v>
      </c>
      <c r="E2311" t="str">
        <f t="shared" si="73"/>
        <v>afternoon to evening</v>
      </c>
      <c r="F2311" s="7">
        <v>72</v>
      </c>
      <c r="G2311" s="7">
        <f>VLOOKUP(Table2[[#This Row],[product_id]],Table3[#All],2,FALSE)</f>
        <v>41</v>
      </c>
      <c r="H2311" s="7" t="b">
        <f>IF(Table2[[#This Row],[cost]]&gt;Table2[[#This Row],[revenue]],TRUE,FALSE)</f>
        <v>0</v>
      </c>
      <c r="I2311" t="str">
        <f>VLOOKUP(Table2[[#This Row],[product_id]],Table3[#All],3,FALSE)</f>
        <v>Cosabella</v>
      </c>
      <c r="J2311" t="str">
        <f>VLOOKUP(Table2[[#This Row],[product_id]],Table3[#All],5,FALSE)</f>
        <v>Savannah GA</v>
      </c>
    </row>
    <row r="2312" spans="1:10" x14ac:dyDescent="0.2">
      <c r="A2312" t="s">
        <v>539</v>
      </c>
      <c r="B2312" s="1">
        <v>44097</v>
      </c>
      <c r="C2312" t="str">
        <f t="shared" si="72"/>
        <v>Wednesday</v>
      </c>
      <c r="D2312" s="2">
        <v>0.62152777777777779</v>
      </c>
      <c r="E2312" t="str">
        <f t="shared" si="73"/>
        <v>night to midnight</v>
      </c>
      <c r="F2312" s="7">
        <v>72</v>
      </c>
      <c r="G2312" s="7">
        <f>VLOOKUP(Table2[[#This Row],[product_id]],Table3[#All],2,FALSE)</f>
        <v>41</v>
      </c>
      <c r="H2312" s="7" t="b">
        <f>IF(Table2[[#This Row],[cost]]&gt;Table2[[#This Row],[revenue]],TRUE,FALSE)</f>
        <v>0</v>
      </c>
      <c r="I2312" t="str">
        <f>VLOOKUP(Table2[[#This Row],[product_id]],Table3[#All],3,FALSE)</f>
        <v>Cosabella</v>
      </c>
      <c r="J2312" t="str">
        <f>VLOOKUP(Table2[[#This Row],[product_id]],Table3[#All],5,FALSE)</f>
        <v>Savannah GA</v>
      </c>
    </row>
    <row r="2313" spans="1:10" x14ac:dyDescent="0.2">
      <c r="A2313" t="s">
        <v>539</v>
      </c>
      <c r="B2313" s="1">
        <v>44850</v>
      </c>
      <c r="C2313" t="str">
        <f t="shared" si="72"/>
        <v>Sunday</v>
      </c>
      <c r="D2313" s="2">
        <v>0.98611111111111116</v>
      </c>
      <c r="E2313" t="str">
        <f t="shared" si="73"/>
        <v>morning to noon</v>
      </c>
      <c r="F2313" s="7">
        <v>72</v>
      </c>
      <c r="G2313" s="7">
        <f>VLOOKUP(Table2[[#This Row],[product_id]],Table3[#All],2,FALSE)</f>
        <v>41</v>
      </c>
      <c r="H2313" s="7" t="b">
        <f>IF(Table2[[#This Row],[cost]]&gt;Table2[[#This Row],[revenue]],TRUE,FALSE)</f>
        <v>0</v>
      </c>
      <c r="I2313" t="str">
        <f>VLOOKUP(Table2[[#This Row],[product_id]],Table3[#All],3,FALSE)</f>
        <v>Cosabella</v>
      </c>
      <c r="J2313" t="str">
        <f>VLOOKUP(Table2[[#This Row],[product_id]],Table3[#All],5,FALSE)</f>
        <v>Savannah GA</v>
      </c>
    </row>
    <row r="2314" spans="1:10" x14ac:dyDescent="0.2">
      <c r="A2314" t="s">
        <v>540</v>
      </c>
      <c r="B2314" s="1">
        <v>44682</v>
      </c>
      <c r="C2314" t="str">
        <f t="shared" si="72"/>
        <v>Sunday</v>
      </c>
      <c r="D2314" s="2">
        <v>0.34583333333333338</v>
      </c>
      <c r="E2314" t="str">
        <f t="shared" si="73"/>
        <v>morning to noon</v>
      </c>
      <c r="F2314" s="7">
        <v>39</v>
      </c>
      <c r="G2314" s="7">
        <f>VLOOKUP(Table2[[#This Row],[product_id]],Table3[#All],2,FALSE)</f>
        <v>20</v>
      </c>
      <c r="H2314" s="7" t="b">
        <f>IF(Table2[[#This Row],[cost]]&gt;Table2[[#This Row],[revenue]],TRUE,FALSE)</f>
        <v>0</v>
      </c>
      <c r="I2314" t="str">
        <f>VLOOKUP(Table2[[#This Row],[product_id]],Table3[#All],3,FALSE)</f>
        <v>Lucky Brand</v>
      </c>
      <c r="J2314" t="str">
        <f>VLOOKUP(Table2[[#This Row],[product_id]],Table3[#All],5,FALSE)</f>
        <v>New Orleans LA</v>
      </c>
    </row>
    <row r="2315" spans="1:10" x14ac:dyDescent="0.2">
      <c r="A2315" t="s">
        <v>540</v>
      </c>
      <c r="B2315" s="1">
        <v>44368</v>
      </c>
      <c r="C2315" t="str">
        <f t="shared" si="72"/>
        <v>Monday</v>
      </c>
      <c r="D2315" s="2">
        <v>0.36944444444444446</v>
      </c>
      <c r="E2315" t="str">
        <f t="shared" si="73"/>
        <v>midnight to dawn</v>
      </c>
      <c r="F2315" s="7">
        <v>39</v>
      </c>
      <c r="G2315" s="7">
        <f>VLOOKUP(Table2[[#This Row],[product_id]],Table3[#All],2,FALSE)</f>
        <v>20</v>
      </c>
      <c r="H2315" s="7" t="b">
        <f>IF(Table2[[#This Row],[cost]]&gt;Table2[[#This Row],[revenue]],TRUE,FALSE)</f>
        <v>0</v>
      </c>
      <c r="I2315" t="str">
        <f>VLOOKUP(Table2[[#This Row],[product_id]],Table3[#All],3,FALSE)</f>
        <v>Lucky Brand</v>
      </c>
      <c r="J2315" t="str">
        <f>VLOOKUP(Table2[[#This Row],[product_id]],Table3[#All],5,FALSE)</f>
        <v>New Orleans LA</v>
      </c>
    </row>
    <row r="2316" spans="1:10" x14ac:dyDescent="0.2">
      <c r="A2316" t="s">
        <v>540</v>
      </c>
      <c r="B2316" s="1">
        <v>44586</v>
      </c>
      <c r="C2316" t="str">
        <f t="shared" si="72"/>
        <v>Tuesday</v>
      </c>
      <c r="D2316" s="2">
        <v>1.2499999999999999E-2</v>
      </c>
      <c r="E2316" t="str">
        <f t="shared" si="73"/>
        <v>midnight to dawn</v>
      </c>
      <c r="F2316" s="7">
        <v>39</v>
      </c>
      <c r="G2316" s="7">
        <f>VLOOKUP(Table2[[#This Row],[product_id]],Table3[#All],2,FALSE)</f>
        <v>20</v>
      </c>
      <c r="H2316" s="7" t="b">
        <f>IF(Table2[[#This Row],[cost]]&gt;Table2[[#This Row],[revenue]],TRUE,FALSE)</f>
        <v>0</v>
      </c>
      <c r="I2316" t="str">
        <f>VLOOKUP(Table2[[#This Row],[product_id]],Table3[#All],3,FALSE)</f>
        <v>Lucky Brand</v>
      </c>
      <c r="J2316" t="str">
        <f>VLOOKUP(Table2[[#This Row],[product_id]],Table3[#All],5,FALSE)</f>
        <v>New Orleans LA</v>
      </c>
    </row>
    <row r="2317" spans="1:10" x14ac:dyDescent="0.2">
      <c r="A2317" t="s">
        <v>540</v>
      </c>
      <c r="B2317" s="1">
        <v>43921</v>
      </c>
      <c r="C2317" t="str">
        <f t="shared" si="72"/>
        <v>Tuesday</v>
      </c>
      <c r="D2317" s="2">
        <v>0.12013888888888889</v>
      </c>
      <c r="E2317" t="str">
        <f t="shared" si="73"/>
        <v>midnight to dawn</v>
      </c>
      <c r="F2317" s="7">
        <v>39</v>
      </c>
      <c r="G2317" s="7">
        <f>VLOOKUP(Table2[[#This Row],[product_id]],Table3[#All],2,FALSE)</f>
        <v>20</v>
      </c>
      <c r="H2317" s="7" t="b">
        <f>IF(Table2[[#This Row],[cost]]&gt;Table2[[#This Row],[revenue]],TRUE,FALSE)</f>
        <v>0</v>
      </c>
      <c r="I2317" t="str">
        <f>VLOOKUP(Table2[[#This Row],[product_id]],Table3[#All],3,FALSE)</f>
        <v>Lucky Brand</v>
      </c>
      <c r="J2317" t="str">
        <f>VLOOKUP(Table2[[#This Row],[product_id]],Table3[#All],5,FALSE)</f>
        <v>New Orleans LA</v>
      </c>
    </row>
    <row r="2318" spans="1:10" x14ac:dyDescent="0.2">
      <c r="A2318" t="s">
        <v>540</v>
      </c>
      <c r="B2318" s="1">
        <v>44611</v>
      </c>
      <c r="C2318" t="str">
        <f t="shared" si="72"/>
        <v>Saturday</v>
      </c>
      <c r="D2318" s="2">
        <v>0.12638888888888888</v>
      </c>
      <c r="E2318" t="str">
        <f t="shared" si="73"/>
        <v>morning to noon</v>
      </c>
      <c r="F2318" s="7">
        <v>39</v>
      </c>
      <c r="G2318" s="7">
        <f>VLOOKUP(Table2[[#This Row],[product_id]],Table3[#All],2,FALSE)</f>
        <v>20</v>
      </c>
      <c r="H2318" s="7" t="b">
        <f>IF(Table2[[#This Row],[cost]]&gt;Table2[[#This Row],[revenue]],TRUE,FALSE)</f>
        <v>0</v>
      </c>
      <c r="I2318" t="str">
        <f>VLOOKUP(Table2[[#This Row],[product_id]],Table3[#All],3,FALSE)</f>
        <v>Lucky Brand</v>
      </c>
      <c r="J2318" t="str">
        <f>VLOOKUP(Table2[[#This Row],[product_id]],Table3[#All],5,FALSE)</f>
        <v>New Orleans LA</v>
      </c>
    </row>
    <row r="2319" spans="1:10" x14ac:dyDescent="0.2">
      <c r="A2319" t="s">
        <v>540</v>
      </c>
      <c r="B2319" s="1">
        <v>44284</v>
      </c>
      <c r="C2319" t="str">
        <f t="shared" si="72"/>
        <v>Monday</v>
      </c>
      <c r="D2319" s="2">
        <v>0.43124999999999997</v>
      </c>
      <c r="E2319" t="str">
        <f t="shared" si="73"/>
        <v>morning to noon</v>
      </c>
      <c r="F2319" s="7">
        <v>39</v>
      </c>
      <c r="G2319" s="7">
        <f>VLOOKUP(Table2[[#This Row],[product_id]],Table3[#All],2,FALSE)</f>
        <v>20</v>
      </c>
      <c r="H2319" s="7" t="b">
        <f>IF(Table2[[#This Row],[cost]]&gt;Table2[[#This Row],[revenue]],TRUE,FALSE)</f>
        <v>0</v>
      </c>
      <c r="I2319" t="str">
        <f>VLOOKUP(Table2[[#This Row],[product_id]],Table3[#All],3,FALSE)</f>
        <v>Lucky Brand</v>
      </c>
      <c r="J2319" t="str">
        <f>VLOOKUP(Table2[[#This Row],[product_id]],Table3[#All],5,FALSE)</f>
        <v>New Orleans LA</v>
      </c>
    </row>
    <row r="2320" spans="1:10" x14ac:dyDescent="0.2">
      <c r="A2320" t="s">
        <v>540</v>
      </c>
      <c r="B2320" s="1">
        <v>44753</v>
      </c>
      <c r="C2320" t="str">
        <f t="shared" si="72"/>
        <v>Monday</v>
      </c>
      <c r="D2320" s="2">
        <v>0.26319444444444445</v>
      </c>
      <c r="E2320" t="str">
        <f t="shared" si="73"/>
        <v>midnight to dawn</v>
      </c>
      <c r="F2320" s="7">
        <v>39</v>
      </c>
      <c r="G2320" s="7">
        <f>VLOOKUP(Table2[[#This Row],[product_id]],Table3[#All],2,FALSE)</f>
        <v>20</v>
      </c>
      <c r="H2320" s="7" t="b">
        <f>IF(Table2[[#This Row],[cost]]&gt;Table2[[#This Row],[revenue]],TRUE,FALSE)</f>
        <v>0</v>
      </c>
      <c r="I2320" t="str">
        <f>VLOOKUP(Table2[[#This Row],[product_id]],Table3[#All],3,FALSE)</f>
        <v>Lucky Brand</v>
      </c>
      <c r="J2320" t="str">
        <f>VLOOKUP(Table2[[#This Row],[product_id]],Table3[#All],5,FALSE)</f>
        <v>New Orleans LA</v>
      </c>
    </row>
    <row r="2321" spans="1:10" x14ac:dyDescent="0.2">
      <c r="A2321" t="s">
        <v>541</v>
      </c>
      <c r="B2321" s="1">
        <v>44897</v>
      </c>
      <c r="C2321" t="str">
        <f t="shared" si="72"/>
        <v>Friday</v>
      </c>
      <c r="D2321" s="2">
        <v>8.6805555555555566E-2</v>
      </c>
      <c r="E2321" t="str">
        <f t="shared" si="73"/>
        <v>midnight to dawn</v>
      </c>
      <c r="F2321" s="7">
        <v>19</v>
      </c>
      <c r="G2321" s="7">
        <f>VLOOKUP(Table2[[#This Row],[product_id]],Table3[#All],2,FALSE)</f>
        <v>11</v>
      </c>
      <c r="H2321" s="7" t="b">
        <f>IF(Table2[[#This Row],[cost]]&gt;Table2[[#This Row],[revenue]],TRUE,FALSE)</f>
        <v>0</v>
      </c>
      <c r="I2321" t="str">
        <f>VLOOKUP(Table2[[#This Row],[product_id]],Table3[#All],3,FALSE)</f>
        <v>Next Level</v>
      </c>
      <c r="J2321" t="str">
        <f>VLOOKUP(Table2[[#This Row],[product_id]],Table3[#All],5,FALSE)</f>
        <v>Port Authority of New York/New Jersey NY/NJ</v>
      </c>
    </row>
    <row r="2322" spans="1:10" x14ac:dyDescent="0.2">
      <c r="A2322" t="s">
        <v>541</v>
      </c>
      <c r="B2322" s="1">
        <v>44615</v>
      </c>
      <c r="C2322" t="str">
        <f t="shared" si="72"/>
        <v>Wednesday</v>
      </c>
      <c r="D2322" s="2">
        <v>0.17430555555555557</v>
      </c>
      <c r="E2322" t="str">
        <f t="shared" si="73"/>
        <v>morning to noon</v>
      </c>
      <c r="F2322" s="7">
        <v>19</v>
      </c>
      <c r="G2322" s="7">
        <f>VLOOKUP(Table2[[#This Row],[product_id]],Table3[#All],2,FALSE)</f>
        <v>11</v>
      </c>
      <c r="H2322" s="7" t="b">
        <f>IF(Table2[[#This Row],[cost]]&gt;Table2[[#This Row],[revenue]],TRUE,FALSE)</f>
        <v>0</v>
      </c>
      <c r="I2322" t="str">
        <f>VLOOKUP(Table2[[#This Row],[product_id]],Table3[#All],3,FALSE)</f>
        <v>Next Level</v>
      </c>
      <c r="J2322" t="str">
        <f>VLOOKUP(Table2[[#This Row],[product_id]],Table3[#All],5,FALSE)</f>
        <v>Port Authority of New York/New Jersey NY/NJ</v>
      </c>
    </row>
    <row r="2323" spans="1:10" x14ac:dyDescent="0.2">
      <c r="A2323" t="s">
        <v>541</v>
      </c>
      <c r="B2323" s="1">
        <v>44966</v>
      </c>
      <c r="C2323" t="str">
        <f t="shared" si="72"/>
        <v>Thursday</v>
      </c>
      <c r="D2323" s="2">
        <v>0.26111111111111113</v>
      </c>
      <c r="E2323" t="str">
        <f t="shared" si="73"/>
        <v>afternoon to evening</v>
      </c>
      <c r="F2323" s="7">
        <v>19</v>
      </c>
      <c r="G2323" s="7">
        <f>VLOOKUP(Table2[[#This Row],[product_id]],Table3[#All],2,FALSE)</f>
        <v>11</v>
      </c>
      <c r="H2323" s="7" t="b">
        <f>IF(Table2[[#This Row],[cost]]&gt;Table2[[#This Row],[revenue]],TRUE,FALSE)</f>
        <v>0</v>
      </c>
      <c r="I2323" t="str">
        <f>VLOOKUP(Table2[[#This Row],[product_id]],Table3[#All],3,FALSE)</f>
        <v>Next Level</v>
      </c>
      <c r="J2323" t="str">
        <f>VLOOKUP(Table2[[#This Row],[product_id]],Table3[#All],5,FALSE)</f>
        <v>Port Authority of New York/New Jersey NY/NJ</v>
      </c>
    </row>
    <row r="2324" spans="1:10" x14ac:dyDescent="0.2">
      <c r="A2324" t="s">
        <v>541</v>
      </c>
      <c r="B2324" s="1">
        <v>44972</v>
      </c>
      <c r="C2324" t="str">
        <f t="shared" si="72"/>
        <v>Wednesday</v>
      </c>
      <c r="D2324" s="2">
        <v>0.60277777777777775</v>
      </c>
      <c r="E2324" t="str">
        <f t="shared" si="73"/>
        <v>morning to noon</v>
      </c>
      <c r="F2324" s="7">
        <v>19</v>
      </c>
      <c r="G2324" s="7">
        <f>VLOOKUP(Table2[[#This Row],[product_id]],Table3[#All],2,FALSE)</f>
        <v>11</v>
      </c>
      <c r="H2324" s="7" t="b">
        <f>IF(Table2[[#This Row],[cost]]&gt;Table2[[#This Row],[revenue]],TRUE,FALSE)</f>
        <v>0</v>
      </c>
      <c r="I2324" t="str">
        <f>VLOOKUP(Table2[[#This Row],[product_id]],Table3[#All],3,FALSE)</f>
        <v>Next Level</v>
      </c>
      <c r="J2324" t="str">
        <f>VLOOKUP(Table2[[#This Row],[product_id]],Table3[#All],5,FALSE)</f>
        <v>Port Authority of New York/New Jersey NY/NJ</v>
      </c>
    </row>
    <row r="2325" spans="1:10" x14ac:dyDescent="0.2">
      <c r="A2325" t="s">
        <v>541</v>
      </c>
      <c r="B2325" s="1">
        <v>45011</v>
      </c>
      <c r="C2325" t="str">
        <f t="shared" si="72"/>
        <v>Sunday</v>
      </c>
      <c r="D2325" s="2">
        <v>0.51944444444444449</v>
      </c>
      <c r="E2325" t="str">
        <f t="shared" si="73"/>
        <v>morning to noon</v>
      </c>
      <c r="F2325" s="7">
        <v>19</v>
      </c>
      <c r="G2325" s="7">
        <f>VLOOKUP(Table2[[#This Row],[product_id]],Table3[#All],2,FALSE)</f>
        <v>11</v>
      </c>
      <c r="H2325" s="7" t="b">
        <f>IF(Table2[[#This Row],[cost]]&gt;Table2[[#This Row],[revenue]],TRUE,FALSE)</f>
        <v>0</v>
      </c>
      <c r="I2325" t="str">
        <f>VLOOKUP(Table2[[#This Row],[product_id]],Table3[#All],3,FALSE)</f>
        <v>Next Level</v>
      </c>
      <c r="J2325" t="str">
        <f>VLOOKUP(Table2[[#This Row],[product_id]],Table3[#All],5,FALSE)</f>
        <v>Port Authority of New York/New Jersey NY/NJ</v>
      </c>
    </row>
    <row r="2326" spans="1:10" x14ac:dyDescent="0.2">
      <c r="A2326" t="s">
        <v>541</v>
      </c>
      <c r="B2326" s="1">
        <v>44627</v>
      </c>
      <c r="C2326" t="str">
        <f t="shared" si="72"/>
        <v>Monday</v>
      </c>
      <c r="D2326" s="2">
        <v>0.31319444444444444</v>
      </c>
      <c r="E2326" t="str">
        <f t="shared" si="73"/>
        <v>morning to noon</v>
      </c>
      <c r="F2326" s="7">
        <v>19</v>
      </c>
      <c r="G2326" s="7">
        <f>VLOOKUP(Table2[[#This Row],[product_id]],Table3[#All],2,FALSE)</f>
        <v>11</v>
      </c>
      <c r="H2326" s="7" t="b">
        <f>IF(Table2[[#This Row],[cost]]&gt;Table2[[#This Row],[revenue]],TRUE,FALSE)</f>
        <v>0</v>
      </c>
      <c r="I2326" t="str">
        <f>VLOOKUP(Table2[[#This Row],[product_id]],Table3[#All],3,FALSE)</f>
        <v>Next Level</v>
      </c>
      <c r="J2326" t="str">
        <f>VLOOKUP(Table2[[#This Row],[product_id]],Table3[#All],5,FALSE)</f>
        <v>Port Authority of New York/New Jersey NY/NJ</v>
      </c>
    </row>
    <row r="2327" spans="1:10" x14ac:dyDescent="0.2">
      <c r="A2327" t="s">
        <v>542</v>
      </c>
      <c r="B2327" s="1">
        <v>44998</v>
      </c>
      <c r="C2327" t="str">
        <f t="shared" si="72"/>
        <v>Monday</v>
      </c>
      <c r="D2327" s="2">
        <v>0.32361111111111113</v>
      </c>
      <c r="E2327" t="str">
        <f t="shared" si="73"/>
        <v>morning to noon</v>
      </c>
      <c r="F2327" s="7">
        <v>53</v>
      </c>
      <c r="G2327" s="7">
        <f>VLOOKUP(Table2[[#This Row],[product_id]],Table3[#All],2,FALSE)</f>
        <v>30</v>
      </c>
      <c r="H2327" s="7" t="b">
        <f>IF(Table2[[#This Row],[cost]]&gt;Table2[[#This Row],[revenue]],TRUE,FALSE)</f>
        <v>0</v>
      </c>
      <c r="I2327" t="str">
        <f>VLOOKUP(Table2[[#This Row],[product_id]],Table3[#All],3,FALSE)</f>
        <v>Van Heusen</v>
      </c>
      <c r="J2327" t="str">
        <f>VLOOKUP(Table2[[#This Row],[product_id]],Table3[#All],5,FALSE)</f>
        <v>Port Authority of New York/New Jersey NY/NJ</v>
      </c>
    </row>
    <row r="2328" spans="1:10" x14ac:dyDescent="0.2">
      <c r="A2328" t="s">
        <v>542</v>
      </c>
      <c r="B2328" s="1">
        <v>45084</v>
      </c>
      <c r="C2328" t="str">
        <f t="shared" si="72"/>
        <v>Wednesday</v>
      </c>
      <c r="D2328" s="2">
        <v>0.38611111111111113</v>
      </c>
      <c r="E2328" t="str">
        <f t="shared" si="73"/>
        <v>morning to noon</v>
      </c>
      <c r="F2328" s="7">
        <v>53</v>
      </c>
      <c r="G2328" s="7">
        <f>VLOOKUP(Table2[[#This Row],[product_id]],Table3[#All],2,FALSE)</f>
        <v>30</v>
      </c>
      <c r="H2328" s="7" t="b">
        <f>IF(Table2[[#This Row],[cost]]&gt;Table2[[#This Row],[revenue]],TRUE,FALSE)</f>
        <v>0</v>
      </c>
      <c r="I2328" t="str">
        <f>VLOOKUP(Table2[[#This Row],[product_id]],Table3[#All],3,FALSE)</f>
        <v>Van Heusen</v>
      </c>
      <c r="J2328" t="str">
        <f>VLOOKUP(Table2[[#This Row],[product_id]],Table3[#All],5,FALSE)</f>
        <v>Port Authority of New York/New Jersey NY/NJ</v>
      </c>
    </row>
    <row r="2329" spans="1:10" x14ac:dyDescent="0.2">
      <c r="A2329" t="s">
        <v>542</v>
      </c>
      <c r="B2329" s="1">
        <v>44212</v>
      </c>
      <c r="C2329" t="str">
        <f t="shared" si="72"/>
        <v>Saturday</v>
      </c>
      <c r="D2329" s="2">
        <v>0.27361111111111108</v>
      </c>
      <c r="E2329" t="str">
        <f t="shared" si="73"/>
        <v>midnight to dawn</v>
      </c>
      <c r="F2329" s="7">
        <v>53</v>
      </c>
      <c r="G2329" s="7">
        <f>VLOOKUP(Table2[[#This Row],[product_id]],Table3[#All],2,FALSE)</f>
        <v>30</v>
      </c>
      <c r="H2329" s="7" t="b">
        <f>IF(Table2[[#This Row],[cost]]&gt;Table2[[#This Row],[revenue]],TRUE,FALSE)</f>
        <v>0</v>
      </c>
      <c r="I2329" t="str">
        <f>VLOOKUP(Table2[[#This Row],[product_id]],Table3[#All],3,FALSE)</f>
        <v>Van Heusen</v>
      </c>
      <c r="J2329" t="str">
        <f>VLOOKUP(Table2[[#This Row],[product_id]],Table3[#All],5,FALSE)</f>
        <v>Port Authority of New York/New Jersey NY/NJ</v>
      </c>
    </row>
    <row r="2330" spans="1:10" x14ac:dyDescent="0.2">
      <c r="A2330" t="s">
        <v>542</v>
      </c>
      <c r="B2330" s="1">
        <v>45010</v>
      </c>
      <c r="C2330" t="str">
        <f t="shared" si="72"/>
        <v>Saturday</v>
      </c>
      <c r="D2330" s="2">
        <v>9.0277777777777787E-3</v>
      </c>
      <c r="E2330" t="str">
        <f t="shared" si="73"/>
        <v>midnight to dawn</v>
      </c>
      <c r="F2330" s="7">
        <v>53</v>
      </c>
      <c r="G2330" s="7">
        <f>VLOOKUP(Table2[[#This Row],[product_id]],Table3[#All],2,FALSE)</f>
        <v>30</v>
      </c>
      <c r="H2330" s="7" t="b">
        <f>IF(Table2[[#This Row],[cost]]&gt;Table2[[#This Row],[revenue]],TRUE,FALSE)</f>
        <v>0</v>
      </c>
      <c r="I2330" t="str">
        <f>VLOOKUP(Table2[[#This Row],[product_id]],Table3[#All],3,FALSE)</f>
        <v>Van Heusen</v>
      </c>
      <c r="J2330" t="str">
        <f>VLOOKUP(Table2[[#This Row],[product_id]],Table3[#All],5,FALSE)</f>
        <v>Port Authority of New York/New Jersey NY/NJ</v>
      </c>
    </row>
    <row r="2331" spans="1:10" x14ac:dyDescent="0.2">
      <c r="A2331" t="s">
        <v>542</v>
      </c>
      <c r="B2331" s="1">
        <v>44667</v>
      </c>
      <c r="C2331" t="str">
        <f t="shared" si="72"/>
        <v>Saturday</v>
      </c>
      <c r="D2331" s="2">
        <v>2.7777777777777779E-3</v>
      </c>
      <c r="E2331" t="str">
        <f t="shared" si="73"/>
        <v>morning to noon</v>
      </c>
      <c r="F2331" s="7">
        <v>53</v>
      </c>
      <c r="G2331" s="7">
        <f>VLOOKUP(Table2[[#This Row],[product_id]],Table3[#All],2,FALSE)</f>
        <v>30</v>
      </c>
      <c r="H2331" s="7" t="b">
        <f>IF(Table2[[#This Row],[cost]]&gt;Table2[[#This Row],[revenue]],TRUE,FALSE)</f>
        <v>0</v>
      </c>
      <c r="I2331" t="str">
        <f>VLOOKUP(Table2[[#This Row],[product_id]],Table3[#All],3,FALSE)</f>
        <v>Van Heusen</v>
      </c>
      <c r="J2331" t="str">
        <f>VLOOKUP(Table2[[#This Row],[product_id]],Table3[#All],5,FALSE)</f>
        <v>Port Authority of New York/New Jersey NY/NJ</v>
      </c>
    </row>
    <row r="2332" spans="1:10" x14ac:dyDescent="0.2">
      <c r="A2332" t="s">
        <v>542</v>
      </c>
      <c r="B2332" s="1">
        <v>44677</v>
      </c>
      <c r="C2332" t="str">
        <f t="shared" si="72"/>
        <v>Tuesday</v>
      </c>
      <c r="D2332" s="2">
        <v>0.25416666666666665</v>
      </c>
      <c r="E2332" t="str">
        <f t="shared" si="73"/>
        <v>morning to noon</v>
      </c>
      <c r="F2332" s="7">
        <v>53</v>
      </c>
      <c r="G2332" s="7">
        <f>VLOOKUP(Table2[[#This Row],[product_id]],Table3[#All],2,FALSE)</f>
        <v>30</v>
      </c>
      <c r="H2332" s="7" t="b">
        <f>IF(Table2[[#This Row],[cost]]&gt;Table2[[#This Row],[revenue]],TRUE,FALSE)</f>
        <v>0</v>
      </c>
      <c r="I2332" t="str">
        <f>VLOOKUP(Table2[[#This Row],[product_id]],Table3[#All],3,FALSE)</f>
        <v>Van Heusen</v>
      </c>
      <c r="J2332" t="str">
        <f>VLOOKUP(Table2[[#This Row],[product_id]],Table3[#All],5,FALSE)</f>
        <v>Port Authority of New York/New Jersey NY/NJ</v>
      </c>
    </row>
    <row r="2333" spans="1:10" x14ac:dyDescent="0.2">
      <c r="A2333" t="s">
        <v>542</v>
      </c>
      <c r="B2333" s="1">
        <v>45063</v>
      </c>
      <c r="C2333" t="str">
        <f t="shared" si="72"/>
        <v>Wednesday</v>
      </c>
      <c r="D2333" s="2">
        <v>0.41666666666666669</v>
      </c>
      <c r="E2333" t="str">
        <f t="shared" si="73"/>
        <v>night to midnight</v>
      </c>
      <c r="F2333" s="7">
        <v>53</v>
      </c>
      <c r="G2333" s="7">
        <f>VLOOKUP(Table2[[#This Row],[product_id]],Table3[#All],2,FALSE)</f>
        <v>30</v>
      </c>
      <c r="H2333" s="7" t="b">
        <f>IF(Table2[[#This Row],[cost]]&gt;Table2[[#This Row],[revenue]],TRUE,FALSE)</f>
        <v>0</v>
      </c>
      <c r="I2333" t="str">
        <f>VLOOKUP(Table2[[#This Row],[product_id]],Table3[#All],3,FALSE)</f>
        <v>Van Heusen</v>
      </c>
      <c r="J2333" t="str">
        <f>VLOOKUP(Table2[[#This Row],[product_id]],Table3[#All],5,FALSE)</f>
        <v>Port Authority of New York/New Jersey NY/NJ</v>
      </c>
    </row>
    <row r="2334" spans="1:10" x14ac:dyDescent="0.2">
      <c r="A2334" t="s">
        <v>542</v>
      </c>
      <c r="B2334" s="1">
        <v>44333</v>
      </c>
      <c r="C2334" t="str">
        <f t="shared" si="72"/>
        <v>Monday</v>
      </c>
      <c r="D2334" s="2">
        <v>0.92708333333333337</v>
      </c>
      <c r="E2334" t="str">
        <f t="shared" si="73"/>
        <v>midnight to dawn</v>
      </c>
      <c r="F2334" s="7">
        <v>53</v>
      </c>
      <c r="G2334" s="7">
        <f>VLOOKUP(Table2[[#This Row],[product_id]],Table3[#All],2,FALSE)</f>
        <v>30</v>
      </c>
      <c r="H2334" s="7" t="b">
        <f>IF(Table2[[#This Row],[cost]]&gt;Table2[[#This Row],[revenue]],TRUE,FALSE)</f>
        <v>0</v>
      </c>
      <c r="I2334" t="str">
        <f>VLOOKUP(Table2[[#This Row],[product_id]],Table3[#All],3,FALSE)</f>
        <v>Van Heusen</v>
      </c>
      <c r="J2334" t="str">
        <f>VLOOKUP(Table2[[#This Row],[product_id]],Table3[#All],5,FALSE)</f>
        <v>Port Authority of New York/New Jersey NY/NJ</v>
      </c>
    </row>
    <row r="2335" spans="1:10" x14ac:dyDescent="0.2">
      <c r="A2335" t="s">
        <v>543</v>
      </c>
      <c r="B2335" s="1">
        <v>44851</v>
      </c>
      <c r="C2335" t="str">
        <f t="shared" si="72"/>
        <v>Monday</v>
      </c>
      <c r="D2335" s="2">
        <v>2.6388888888888889E-2</v>
      </c>
      <c r="E2335" t="str">
        <f t="shared" si="73"/>
        <v>afternoon to evening</v>
      </c>
      <c r="F2335" s="7">
        <v>97</v>
      </c>
      <c r="G2335" s="7">
        <f>VLOOKUP(Table2[[#This Row],[product_id]],Table3[#All],2,FALSE)</f>
        <v>53</v>
      </c>
      <c r="H2335" s="7" t="b">
        <f>IF(Table2[[#This Row],[cost]]&gt;Table2[[#This Row],[revenue]],TRUE,FALSE)</f>
        <v>0</v>
      </c>
      <c r="I2335" t="str">
        <f>VLOOKUP(Table2[[#This Row],[product_id]],Table3[#All],3,FALSE)</f>
        <v>Allegra K</v>
      </c>
      <c r="J2335" t="str">
        <f>VLOOKUP(Table2[[#This Row],[product_id]],Table3[#All],5,FALSE)</f>
        <v>Charleston SC</v>
      </c>
    </row>
    <row r="2336" spans="1:10" x14ac:dyDescent="0.2">
      <c r="A2336" t="s">
        <v>543</v>
      </c>
      <c r="B2336" s="1">
        <v>44891</v>
      </c>
      <c r="C2336" t="str">
        <f t="shared" si="72"/>
        <v>Saturday</v>
      </c>
      <c r="D2336" s="2">
        <v>0.7583333333333333</v>
      </c>
      <c r="E2336" t="str">
        <f t="shared" si="73"/>
        <v>midnight to dawn</v>
      </c>
      <c r="F2336" s="7">
        <v>97</v>
      </c>
      <c r="G2336" s="7">
        <f>VLOOKUP(Table2[[#This Row],[product_id]],Table3[#All],2,FALSE)</f>
        <v>53</v>
      </c>
      <c r="H2336" s="7" t="b">
        <f>IF(Table2[[#This Row],[cost]]&gt;Table2[[#This Row],[revenue]],TRUE,FALSE)</f>
        <v>0</v>
      </c>
      <c r="I2336" t="str">
        <f>VLOOKUP(Table2[[#This Row],[product_id]],Table3[#All],3,FALSE)</f>
        <v>Allegra K</v>
      </c>
      <c r="J2336" t="str">
        <f>VLOOKUP(Table2[[#This Row],[product_id]],Table3[#All],5,FALSE)</f>
        <v>Charleston SC</v>
      </c>
    </row>
    <row r="2337" spans="1:10" x14ac:dyDescent="0.2">
      <c r="A2337" t="s">
        <v>543</v>
      </c>
      <c r="B2337" s="1">
        <v>44477</v>
      </c>
      <c r="C2337" t="str">
        <f t="shared" si="72"/>
        <v>Friday</v>
      </c>
      <c r="D2337" s="2">
        <v>7.2916666666666671E-2</v>
      </c>
      <c r="E2337" t="str">
        <f t="shared" si="73"/>
        <v>morning to noon</v>
      </c>
      <c r="F2337" s="7">
        <v>97</v>
      </c>
      <c r="G2337" s="7">
        <f>VLOOKUP(Table2[[#This Row],[product_id]],Table3[#All],2,FALSE)</f>
        <v>53</v>
      </c>
      <c r="H2337" s="7" t="b">
        <f>IF(Table2[[#This Row],[cost]]&gt;Table2[[#This Row],[revenue]],TRUE,FALSE)</f>
        <v>0</v>
      </c>
      <c r="I2337" t="str">
        <f>VLOOKUP(Table2[[#This Row],[product_id]],Table3[#All],3,FALSE)</f>
        <v>Allegra K</v>
      </c>
      <c r="J2337" t="str">
        <f>VLOOKUP(Table2[[#This Row],[product_id]],Table3[#All],5,FALSE)</f>
        <v>Charleston SC</v>
      </c>
    </row>
    <row r="2338" spans="1:10" x14ac:dyDescent="0.2">
      <c r="A2338" t="s">
        <v>543</v>
      </c>
      <c r="B2338" s="1">
        <v>44277</v>
      </c>
      <c r="C2338" t="str">
        <f t="shared" si="72"/>
        <v>Monday</v>
      </c>
      <c r="D2338" s="2">
        <v>0.49444444444444446</v>
      </c>
      <c r="E2338" t="str">
        <f t="shared" si="73"/>
        <v>afternoon to evening</v>
      </c>
      <c r="F2338" s="7">
        <v>97</v>
      </c>
      <c r="G2338" s="7">
        <f>VLOOKUP(Table2[[#This Row],[product_id]],Table3[#All],2,FALSE)</f>
        <v>53</v>
      </c>
      <c r="H2338" s="7" t="b">
        <f>IF(Table2[[#This Row],[cost]]&gt;Table2[[#This Row],[revenue]],TRUE,FALSE)</f>
        <v>0</v>
      </c>
      <c r="I2338" t="str">
        <f>VLOOKUP(Table2[[#This Row],[product_id]],Table3[#All],3,FALSE)</f>
        <v>Allegra K</v>
      </c>
      <c r="J2338" t="str">
        <f>VLOOKUP(Table2[[#This Row],[product_id]],Table3[#All],5,FALSE)</f>
        <v>Charleston SC</v>
      </c>
    </row>
    <row r="2339" spans="1:10" x14ac:dyDescent="0.2">
      <c r="A2339" t="s">
        <v>544</v>
      </c>
      <c r="B2339" s="1">
        <v>44950</v>
      </c>
      <c r="C2339" t="str">
        <f t="shared" si="72"/>
        <v>Tuesday</v>
      </c>
      <c r="D2339" s="2">
        <v>0.59722222222222221</v>
      </c>
      <c r="E2339" t="str">
        <f t="shared" si="73"/>
        <v>morning to noon</v>
      </c>
      <c r="F2339" s="7">
        <v>13</v>
      </c>
      <c r="G2339" s="7">
        <f>VLOOKUP(Table2[[#This Row],[product_id]],Table3[#All],2,FALSE)</f>
        <v>75</v>
      </c>
      <c r="H2339" s="7" t="b">
        <f>IF(Table2[[#This Row],[cost]]&gt;Table2[[#This Row],[revenue]],TRUE,FALSE)</f>
        <v>1</v>
      </c>
      <c r="I2339" t="str">
        <f>VLOOKUP(Table2[[#This Row],[product_id]],Table3[#All],3,FALSE)</f>
        <v>Allegra K</v>
      </c>
      <c r="J2339" t="str">
        <f>VLOOKUP(Table2[[#This Row],[product_id]],Table3[#All],5,FALSE)</f>
        <v>Charleston SC</v>
      </c>
    </row>
    <row r="2340" spans="1:10" x14ac:dyDescent="0.2">
      <c r="A2340" t="s">
        <v>544</v>
      </c>
      <c r="B2340" s="1">
        <v>44847</v>
      </c>
      <c r="C2340" t="str">
        <f t="shared" si="72"/>
        <v>Thursday</v>
      </c>
      <c r="D2340" s="2">
        <v>0.3354166666666667</v>
      </c>
      <c r="E2340" t="str">
        <f t="shared" si="73"/>
        <v>midnight to dawn</v>
      </c>
      <c r="F2340" s="7">
        <v>13</v>
      </c>
      <c r="G2340" s="7">
        <f>VLOOKUP(Table2[[#This Row],[product_id]],Table3[#All],2,FALSE)</f>
        <v>75</v>
      </c>
      <c r="H2340" s="7" t="b">
        <f>IF(Table2[[#This Row],[cost]]&gt;Table2[[#This Row],[revenue]],TRUE,FALSE)</f>
        <v>1</v>
      </c>
      <c r="I2340" t="str">
        <f>VLOOKUP(Table2[[#This Row],[product_id]],Table3[#All],3,FALSE)</f>
        <v>Allegra K</v>
      </c>
      <c r="J2340" t="str">
        <f>VLOOKUP(Table2[[#This Row],[product_id]],Table3[#All],5,FALSE)</f>
        <v>Charleston SC</v>
      </c>
    </row>
    <row r="2341" spans="1:10" x14ac:dyDescent="0.2">
      <c r="A2341" t="s">
        <v>544</v>
      </c>
      <c r="B2341" s="1">
        <v>44965</v>
      </c>
      <c r="C2341" t="str">
        <f t="shared" si="72"/>
        <v>Wednesday</v>
      </c>
      <c r="D2341" s="2">
        <v>1.5277777777777777E-2</v>
      </c>
      <c r="E2341" t="str">
        <f t="shared" si="73"/>
        <v>night to midnight</v>
      </c>
      <c r="F2341" s="7">
        <v>13</v>
      </c>
      <c r="G2341" s="7">
        <f>VLOOKUP(Table2[[#This Row],[product_id]],Table3[#All],2,FALSE)</f>
        <v>75</v>
      </c>
      <c r="H2341" s="7" t="b">
        <f>IF(Table2[[#This Row],[cost]]&gt;Table2[[#This Row],[revenue]],TRUE,FALSE)</f>
        <v>1</v>
      </c>
      <c r="I2341" t="str">
        <f>VLOOKUP(Table2[[#This Row],[product_id]],Table3[#All],3,FALSE)</f>
        <v>Allegra K</v>
      </c>
      <c r="J2341" t="str">
        <f>VLOOKUP(Table2[[#This Row],[product_id]],Table3[#All],5,FALSE)</f>
        <v>Charleston SC</v>
      </c>
    </row>
    <row r="2342" spans="1:10" x14ac:dyDescent="0.2">
      <c r="A2342" t="s">
        <v>544</v>
      </c>
      <c r="B2342" s="1">
        <v>44996</v>
      </c>
      <c r="C2342" t="str">
        <f t="shared" si="72"/>
        <v>Saturday</v>
      </c>
      <c r="D2342" s="2">
        <v>0.9784722222222223</v>
      </c>
      <c r="E2342" t="str">
        <f t="shared" si="73"/>
        <v>midnight to dawn</v>
      </c>
      <c r="F2342" s="7">
        <v>13</v>
      </c>
      <c r="G2342" s="7">
        <f>VLOOKUP(Table2[[#This Row],[product_id]],Table3[#All],2,FALSE)</f>
        <v>75</v>
      </c>
      <c r="H2342" s="7" t="b">
        <f>IF(Table2[[#This Row],[cost]]&gt;Table2[[#This Row],[revenue]],TRUE,FALSE)</f>
        <v>1</v>
      </c>
      <c r="I2342" t="str">
        <f>VLOOKUP(Table2[[#This Row],[product_id]],Table3[#All],3,FALSE)</f>
        <v>Allegra K</v>
      </c>
      <c r="J2342" t="str">
        <f>VLOOKUP(Table2[[#This Row],[product_id]],Table3[#All],5,FALSE)</f>
        <v>Charleston SC</v>
      </c>
    </row>
    <row r="2343" spans="1:10" x14ac:dyDescent="0.2">
      <c r="A2343" t="s">
        <v>544</v>
      </c>
      <c r="B2343" s="1">
        <v>44990</v>
      </c>
      <c r="C2343" t="str">
        <f t="shared" si="72"/>
        <v>Sunday</v>
      </c>
      <c r="D2343" s="2">
        <v>2.0833333333333332E-2</v>
      </c>
      <c r="E2343" t="str">
        <f t="shared" si="73"/>
        <v>morning to noon</v>
      </c>
      <c r="F2343" s="7">
        <v>13</v>
      </c>
      <c r="G2343" s="7">
        <f>VLOOKUP(Table2[[#This Row],[product_id]],Table3[#All],2,FALSE)</f>
        <v>75</v>
      </c>
      <c r="H2343" s="7" t="b">
        <f>IF(Table2[[#This Row],[cost]]&gt;Table2[[#This Row],[revenue]],TRUE,FALSE)</f>
        <v>1</v>
      </c>
      <c r="I2343" t="str">
        <f>VLOOKUP(Table2[[#This Row],[product_id]],Table3[#All],3,FALSE)</f>
        <v>Allegra K</v>
      </c>
      <c r="J2343" t="str">
        <f>VLOOKUP(Table2[[#This Row],[product_id]],Table3[#All],5,FALSE)</f>
        <v>Charleston SC</v>
      </c>
    </row>
    <row r="2344" spans="1:10" x14ac:dyDescent="0.2">
      <c r="A2344" t="s">
        <v>544</v>
      </c>
      <c r="B2344" s="1">
        <v>45079</v>
      </c>
      <c r="C2344" t="str">
        <f t="shared" si="72"/>
        <v>Friday</v>
      </c>
      <c r="D2344" s="2">
        <v>0.35902777777777778</v>
      </c>
      <c r="E2344" t="str">
        <f t="shared" si="73"/>
        <v>midnight to dawn</v>
      </c>
      <c r="F2344" s="7">
        <v>13</v>
      </c>
      <c r="G2344" s="7">
        <f>VLOOKUP(Table2[[#This Row],[product_id]],Table3[#All],2,FALSE)</f>
        <v>75</v>
      </c>
      <c r="H2344" s="7" t="b">
        <f>IF(Table2[[#This Row],[cost]]&gt;Table2[[#This Row],[revenue]],TRUE,FALSE)</f>
        <v>1</v>
      </c>
      <c r="I2344" t="str">
        <f>VLOOKUP(Table2[[#This Row],[product_id]],Table3[#All],3,FALSE)</f>
        <v>Allegra K</v>
      </c>
      <c r="J2344" t="str">
        <f>VLOOKUP(Table2[[#This Row],[product_id]],Table3[#All],5,FALSE)</f>
        <v>Charleston SC</v>
      </c>
    </row>
    <row r="2345" spans="1:10" x14ac:dyDescent="0.2">
      <c r="A2345" t="s">
        <v>544</v>
      </c>
      <c r="B2345" s="1">
        <v>45021</v>
      </c>
      <c r="C2345" t="str">
        <f t="shared" si="72"/>
        <v>Wednesday</v>
      </c>
      <c r="D2345" s="2">
        <v>8.7500000000000008E-2</v>
      </c>
      <c r="E2345" t="str">
        <f t="shared" si="73"/>
        <v>morning to noon</v>
      </c>
      <c r="F2345" s="7">
        <v>13</v>
      </c>
      <c r="G2345" s="7">
        <f>VLOOKUP(Table2[[#This Row],[product_id]],Table3[#All],2,FALSE)</f>
        <v>75</v>
      </c>
      <c r="H2345" s="7" t="b">
        <f>IF(Table2[[#This Row],[cost]]&gt;Table2[[#This Row],[revenue]],TRUE,FALSE)</f>
        <v>1</v>
      </c>
      <c r="I2345" t="str">
        <f>VLOOKUP(Table2[[#This Row],[product_id]],Table3[#All],3,FALSE)</f>
        <v>Allegra K</v>
      </c>
      <c r="J2345" t="str">
        <f>VLOOKUP(Table2[[#This Row],[product_id]],Table3[#All],5,FALSE)</f>
        <v>Charleston SC</v>
      </c>
    </row>
    <row r="2346" spans="1:10" x14ac:dyDescent="0.2">
      <c r="A2346" t="s">
        <v>545</v>
      </c>
      <c r="B2346" s="1">
        <v>45077</v>
      </c>
      <c r="C2346" t="str">
        <f t="shared" si="72"/>
        <v>Wednesday</v>
      </c>
      <c r="D2346" s="2">
        <v>0.32916666666666666</v>
      </c>
      <c r="E2346" t="str">
        <f t="shared" si="73"/>
        <v>midnight to dawn</v>
      </c>
      <c r="F2346" s="7">
        <v>14</v>
      </c>
      <c r="G2346" s="7">
        <f>VLOOKUP(Table2[[#This Row],[product_id]],Table3[#All],2,FALSE)</f>
        <v>76</v>
      </c>
      <c r="H2346" s="7" t="b">
        <f>IF(Table2[[#This Row],[cost]]&gt;Table2[[#This Row],[revenue]],TRUE,FALSE)</f>
        <v>1</v>
      </c>
      <c r="I2346" t="str">
        <f>VLOOKUP(Table2[[#This Row],[product_id]],Table3[#All],3,FALSE)</f>
        <v>Allegra K</v>
      </c>
      <c r="J2346" t="str">
        <f>VLOOKUP(Table2[[#This Row],[product_id]],Table3[#All],5,FALSE)</f>
        <v>Charleston SC</v>
      </c>
    </row>
    <row r="2347" spans="1:10" x14ac:dyDescent="0.2">
      <c r="A2347" t="s">
        <v>545</v>
      </c>
      <c r="B2347" s="1">
        <v>45098</v>
      </c>
      <c r="C2347" t="str">
        <f t="shared" si="72"/>
        <v>Wednesday</v>
      </c>
      <c r="D2347" s="2">
        <v>0.24305555555555555</v>
      </c>
      <c r="E2347" t="str">
        <f t="shared" si="73"/>
        <v>midnight to dawn</v>
      </c>
      <c r="F2347" s="7">
        <v>14</v>
      </c>
      <c r="G2347" s="7">
        <f>VLOOKUP(Table2[[#This Row],[product_id]],Table3[#All],2,FALSE)</f>
        <v>76</v>
      </c>
      <c r="H2347" s="7" t="b">
        <f>IF(Table2[[#This Row],[cost]]&gt;Table2[[#This Row],[revenue]],TRUE,FALSE)</f>
        <v>1</v>
      </c>
      <c r="I2347" t="str">
        <f>VLOOKUP(Table2[[#This Row],[product_id]],Table3[#All],3,FALSE)</f>
        <v>Allegra K</v>
      </c>
      <c r="J2347" t="str">
        <f>VLOOKUP(Table2[[#This Row],[product_id]],Table3[#All],5,FALSE)</f>
        <v>Charleston SC</v>
      </c>
    </row>
    <row r="2348" spans="1:10" x14ac:dyDescent="0.2">
      <c r="A2348" t="s">
        <v>545</v>
      </c>
      <c r="B2348" s="1">
        <v>44898</v>
      </c>
      <c r="C2348" t="str">
        <f t="shared" si="72"/>
        <v>Saturday</v>
      </c>
      <c r="D2348" s="2">
        <v>2.013888888888889E-2</v>
      </c>
      <c r="E2348" t="str">
        <f t="shared" si="73"/>
        <v>night to midnight</v>
      </c>
      <c r="F2348" s="7">
        <v>14</v>
      </c>
      <c r="G2348" s="7">
        <f>VLOOKUP(Table2[[#This Row],[product_id]],Table3[#All],2,FALSE)</f>
        <v>76</v>
      </c>
      <c r="H2348" s="7" t="b">
        <f>IF(Table2[[#This Row],[cost]]&gt;Table2[[#This Row],[revenue]],TRUE,FALSE)</f>
        <v>1</v>
      </c>
      <c r="I2348" t="str">
        <f>VLOOKUP(Table2[[#This Row],[product_id]],Table3[#All],3,FALSE)</f>
        <v>Allegra K</v>
      </c>
      <c r="J2348" t="str">
        <f>VLOOKUP(Table2[[#This Row],[product_id]],Table3[#All],5,FALSE)</f>
        <v>Charleston SC</v>
      </c>
    </row>
    <row r="2349" spans="1:10" x14ac:dyDescent="0.2">
      <c r="A2349" t="s">
        <v>545</v>
      </c>
      <c r="B2349" s="1">
        <v>44951</v>
      </c>
      <c r="C2349" t="str">
        <f t="shared" si="72"/>
        <v>Wednesday</v>
      </c>
      <c r="D2349" s="2">
        <v>0.97083333333333333</v>
      </c>
      <c r="E2349" t="str">
        <f t="shared" si="73"/>
        <v>midnight to dawn</v>
      </c>
      <c r="F2349" s="7">
        <v>14</v>
      </c>
      <c r="G2349" s="7">
        <f>VLOOKUP(Table2[[#This Row],[product_id]],Table3[#All],2,FALSE)</f>
        <v>76</v>
      </c>
      <c r="H2349" s="7" t="b">
        <f>IF(Table2[[#This Row],[cost]]&gt;Table2[[#This Row],[revenue]],TRUE,FALSE)</f>
        <v>1</v>
      </c>
      <c r="I2349" t="str">
        <f>VLOOKUP(Table2[[#This Row],[product_id]],Table3[#All],3,FALSE)</f>
        <v>Allegra K</v>
      </c>
      <c r="J2349" t="str">
        <f>VLOOKUP(Table2[[#This Row],[product_id]],Table3[#All],5,FALSE)</f>
        <v>Charleston SC</v>
      </c>
    </row>
    <row r="2350" spans="1:10" x14ac:dyDescent="0.2">
      <c r="A2350" t="s">
        <v>545</v>
      </c>
      <c r="B2350" s="1">
        <v>44828</v>
      </c>
      <c r="C2350" t="str">
        <f t="shared" si="72"/>
        <v>Saturday</v>
      </c>
      <c r="D2350" s="2">
        <v>9.0972222222222218E-2</v>
      </c>
      <c r="E2350" t="str">
        <f t="shared" si="73"/>
        <v>morning to noon</v>
      </c>
      <c r="F2350" s="7">
        <v>14</v>
      </c>
      <c r="G2350" s="7">
        <f>VLOOKUP(Table2[[#This Row],[product_id]],Table3[#All],2,FALSE)</f>
        <v>76</v>
      </c>
      <c r="H2350" s="7" t="b">
        <f>IF(Table2[[#This Row],[cost]]&gt;Table2[[#This Row],[revenue]],TRUE,FALSE)</f>
        <v>1</v>
      </c>
      <c r="I2350" t="str">
        <f>VLOOKUP(Table2[[#This Row],[product_id]],Table3[#All],3,FALSE)</f>
        <v>Allegra K</v>
      </c>
      <c r="J2350" t="str">
        <f>VLOOKUP(Table2[[#This Row],[product_id]],Table3[#All],5,FALSE)</f>
        <v>Charleston SC</v>
      </c>
    </row>
    <row r="2351" spans="1:10" x14ac:dyDescent="0.2">
      <c r="A2351" t="s">
        <v>545</v>
      </c>
      <c r="B2351" s="1">
        <v>45062</v>
      </c>
      <c r="C2351" t="str">
        <f t="shared" si="72"/>
        <v>Tuesday</v>
      </c>
      <c r="D2351" s="2">
        <v>0.4284722222222222</v>
      </c>
      <c r="E2351" t="str">
        <f t="shared" si="73"/>
        <v>afternoon to evening</v>
      </c>
      <c r="F2351" s="7">
        <v>14</v>
      </c>
      <c r="G2351" s="7">
        <f>VLOOKUP(Table2[[#This Row],[product_id]],Table3[#All],2,FALSE)</f>
        <v>76</v>
      </c>
      <c r="H2351" s="7" t="b">
        <f>IF(Table2[[#This Row],[cost]]&gt;Table2[[#This Row],[revenue]],TRUE,FALSE)</f>
        <v>1</v>
      </c>
      <c r="I2351" t="str">
        <f>VLOOKUP(Table2[[#This Row],[product_id]],Table3[#All],3,FALSE)</f>
        <v>Allegra K</v>
      </c>
      <c r="J2351" t="str">
        <f>VLOOKUP(Table2[[#This Row],[product_id]],Table3[#All],5,FALSE)</f>
        <v>Charleston SC</v>
      </c>
    </row>
    <row r="2352" spans="1:10" x14ac:dyDescent="0.2">
      <c r="A2352" t="s">
        <v>546</v>
      </c>
      <c r="B2352" s="1">
        <v>44815</v>
      </c>
      <c r="C2352" t="str">
        <f t="shared" si="72"/>
        <v>Sunday</v>
      </c>
      <c r="D2352" s="2">
        <v>0.69652777777777775</v>
      </c>
      <c r="E2352" t="str">
        <f t="shared" si="73"/>
        <v>midnight to dawn</v>
      </c>
      <c r="F2352" s="7">
        <v>10</v>
      </c>
      <c r="G2352" s="7">
        <f>VLOOKUP(Table2[[#This Row],[product_id]],Table3[#All],2,FALSE)</f>
        <v>56</v>
      </c>
      <c r="H2352" s="7" t="b">
        <f>IF(Table2[[#This Row],[cost]]&gt;Table2[[#This Row],[revenue]],TRUE,FALSE)</f>
        <v>1</v>
      </c>
      <c r="I2352" t="str">
        <f>VLOOKUP(Table2[[#This Row],[product_id]],Table3[#All],3,FALSE)</f>
        <v>Allegra K</v>
      </c>
      <c r="J2352" t="str">
        <f>VLOOKUP(Table2[[#This Row],[product_id]],Table3[#All],5,FALSE)</f>
        <v>Charleston SC</v>
      </c>
    </row>
    <row r="2353" spans="1:10" x14ac:dyDescent="0.2">
      <c r="A2353" t="s">
        <v>546</v>
      </c>
      <c r="B2353" s="1">
        <v>44941</v>
      </c>
      <c r="C2353" t="str">
        <f t="shared" si="72"/>
        <v>Sunday</v>
      </c>
      <c r="D2353" s="2">
        <v>6.8749999999999992E-2</v>
      </c>
      <c r="E2353" t="str">
        <f t="shared" si="73"/>
        <v>afternoon to evening</v>
      </c>
      <c r="F2353" s="7">
        <v>10</v>
      </c>
      <c r="G2353" s="7">
        <f>VLOOKUP(Table2[[#This Row],[product_id]],Table3[#All],2,FALSE)</f>
        <v>56</v>
      </c>
      <c r="H2353" s="7" t="b">
        <f>IF(Table2[[#This Row],[cost]]&gt;Table2[[#This Row],[revenue]],TRUE,FALSE)</f>
        <v>1</v>
      </c>
      <c r="I2353" t="str">
        <f>VLOOKUP(Table2[[#This Row],[product_id]],Table3[#All],3,FALSE)</f>
        <v>Allegra K</v>
      </c>
      <c r="J2353" t="str">
        <f>VLOOKUP(Table2[[#This Row],[product_id]],Table3[#All],5,FALSE)</f>
        <v>Charleston SC</v>
      </c>
    </row>
    <row r="2354" spans="1:10" x14ac:dyDescent="0.2">
      <c r="A2354" t="s">
        <v>546</v>
      </c>
      <c r="B2354" s="1">
        <v>44633</v>
      </c>
      <c r="C2354" t="str">
        <f t="shared" si="72"/>
        <v>Sunday</v>
      </c>
      <c r="D2354" s="2">
        <v>0.63611111111111118</v>
      </c>
      <c r="E2354" t="str">
        <f t="shared" si="73"/>
        <v>night to midnight</v>
      </c>
      <c r="F2354" s="7">
        <v>10</v>
      </c>
      <c r="G2354" s="7">
        <f>VLOOKUP(Table2[[#This Row],[product_id]],Table3[#All],2,FALSE)</f>
        <v>56</v>
      </c>
      <c r="H2354" s="7" t="b">
        <f>IF(Table2[[#This Row],[cost]]&gt;Table2[[#This Row],[revenue]],TRUE,FALSE)</f>
        <v>1</v>
      </c>
      <c r="I2354" t="str">
        <f>VLOOKUP(Table2[[#This Row],[product_id]],Table3[#All],3,FALSE)</f>
        <v>Allegra K</v>
      </c>
      <c r="J2354" t="str">
        <f>VLOOKUP(Table2[[#This Row],[product_id]],Table3[#All],5,FALSE)</f>
        <v>Charleston SC</v>
      </c>
    </row>
    <row r="2355" spans="1:10" x14ac:dyDescent="0.2">
      <c r="A2355" t="s">
        <v>546</v>
      </c>
      <c r="B2355" s="1">
        <v>44207</v>
      </c>
      <c r="C2355" t="str">
        <f t="shared" si="72"/>
        <v>Monday</v>
      </c>
      <c r="D2355" s="2">
        <v>0.94305555555555554</v>
      </c>
      <c r="E2355" t="str">
        <f t="shared" si="73"/>
        <v>midnight to dawn</v>
      </c>
      <c r="F2355" s="7">
        <v>10</v>
      </c>
      <c r="G2355" s="7">
        <f>VLOOKUP(Table2[[#This Row],[product_id]],Table3[#All],2,FALSE)</f>
        <v>56</v>
      </c>
      <c r="H2355" s="7" t="b">
        <f>IF(Table2[[#This Row],[cost]]&gt;Table2[[#This Row],[revenue]],TRUE,FALSE)</f>
        <v>1</v>
      </c>
      <c r="I2355" t="str">
        <f>VLOOKUP(Table2[[#This Row],[product_id]],Table3[#All],3,FALSE)</f>
        <v>Allegra K</v>
      </c>
      <c r="J2355" t="str">
        <f>VLOOKUP(Table2[[#This Row],[product_id]],Table3[#All],5,FALSE)</f>
        <v>Charleston SC</v>
      </c>
    </row>
    <row r="2356" spans="1:10" x14ac:dyDescent="0.2">
      <c r="A2356" t="s">
        <v>546</v>
      </c>
      <c r="B2356" s="1">
        <v>45083</v>
      </c>
      <c r="C2356" t="str">
        <f t="shared" si="72"/>
        <v>Tuesday</v>
      </c>
      <c r="D2356" s="2">
        <v>0.13819444444444443</v>
      </c>
      <c r="E2356" t="str">
        <f t="shared" si="73"/>
        <v>midnight to dawn</v>
      </c>
      <c r="F2356" s="7">
        <v>10</v>
      </c>
      <c r="G2356" s="7">
        <f>VLOOKUP(Table2[[#This Row],[product_id]],Table3[#All],2,FALSE)</f>
        <v>56</v>
      </c>
      <c r="H2356" s="7" t="b">
        <f>IF(Table2[[#This Row],[cost]]&gt;Table2[[#This Row],[revenue]],TRUE,FALSE)</f>
        <v>1</v>
      </c>
      <c r="I2356" t="str">
        <f>VLOOKUP(Table2[[#This Row],[product_id]],Table3[#All],3,FALSE)</f>
        <v>Allegra K</v>
      </c>
      <c r="J2356" t="str">
        <f>VLOOKUP(Table2[[#This Row],[product_id]],Table3[#All],5,FALSE)</f>
        <v>Charleston SC</v>
      </c>
    </row>
    <row r="2357" spans="1:10" x14ac:dyDescent="0.2">
      <c r="A2357" t="s">
        <v>546</v>
      </c>
      <c r="B2357" s="1">
        <v>45035</v>
      </c>
      <c r="C2357" t="str">
        <f t="shared" si="72"/>
        <v>Wednesday</v>
      </c>
      <c r="D2357" s="2">
        <v>0.19166666666666665</v>
      </c>
      <c r="E2357" t="str">
        <f t="shared" si="73"/>
        <v>midnight to dawn</v>
      </c>
      <c r="F2357" s="7">
        <v>10</v>
      </c>
      <c r="G2357" s="7">
        <f>VLOOKUP(Table2[[#This Row],[product_id]],Table3[#All],2,FALSE)</f>
        <v>56</v>
      </c>
      <c r="H2357" s="7" t="b">
        <f>IF(Table2[[#This Row],[cost]]&gt;Table2[[#This Row],[revenue]],TRUE,FALSE)</f>
        <v>1</v>
      </c>
      <c r="I2357" t="str">
        <f>VLOOKUP(Table2[[#This Row],[product_id]],Table3[#All],3,FALSE)</f>
        <v>Allegra K</v>
      </c>
      <c r="J2357" t="str">
        <f>VLOOKUP(Table2[[#This Row],[product_id]],Table3[#All],5,FALSE)</f>
        <v>Charleston SC</v>
      </c>
    </row>
    <row r="2358" spans="1:10" x14ac:dyDescent="0.2">
      <c r="A2358" t="s">
        <v>546</v>
      </c>
      <c r="B2358" s="1">
        <v>44970</v>
      </c>
      <c r="C2358" t="str">
        <f t="shared" si="72"/>
        <v>Monday</v>
      </c>
      <c r="D2358" s="2">
        <v>0.22361111111111109</v>
      </c>
      <c r="E2358" t="str">
        <f t="shared" si="73"/>
        <v>morning to noon</v>
      </c>
      <c r="F2358" s="7">
        <v>10</v>
      </c>
      <c r="G2358" s="7">
        <f>VLOOKUP(Table2[[#This Row],[product_id]],Table3[#All],2,FALSE)</f>
        <v>56</v>
      </c>
      <c r="H2358" s="7" t="b">
        <f>IF(Table2[[#This Row],[cost]]&gt;Table2[[#This Row],[revenue]],TRUE,FALSE)</f>
        <v>1</v>
      </c>
      <c r="I2358" t="str">
        <f>VLOOKUP(Table2[[#This Row],[product_id]],Table3[#All],3,FALSE)</f>
        <v>Allegra K</v>
      </c>
      <c r="J2358" t="str">
        <f>VLOOKUP(Table2[[#This Row],[product_id]],Table3[#All],5,FALSE)</f>
        <v>Charleston SC</v>
      </c>
    </row>
    <row r="2359" spans="1:10" x14ac:dyDescent="0.2">
      <c r="A2359" t="s">
        <v>546</v>
      </c>
      <c r="B2359" s="1">
        <v>44593</v>
      </c>
      <c r="C2359" t="str">
        <f t="shared" si="72"/>
        <v>Tuesday</v>
      </c>
      <c r="D2359" s="2">
        <v>0.41944444444444445</v>
      </c>
      <c r="E2359" t="str">
        <f t="shared" si="73"/>
        <v>morning to noon</v>
      </c>
      <c r="F2359" s="7">
        <v>10</v>
      </c>
      <c r="G2359" s="7">
        <f>VLOOKUP(Table2[[#This Row],[product_id]],Table3[#All],2,FALSE)</f>
        <v>56</v>
      </c>
      <c r="H2359" s="7" t="b">
        <f>IF(Table2[[#This Row],[cost]]&gt;Table2[[#This Row],[revenue]],TRUE,FALSE)</f>
        <v>1</v>
      </c>
      <c r="I2359" t="str">
        <f>VLOOKUP(Table2[[#This Row],[product_id]],Table3[#All],3,FALSE)</f>
        <v>Allegra K</v>
      </c>
      <c r="J2359" t="str">
        <f>VLOOKUP(Table2[[#This Row],[product_id]],Table3[#All],5,FALSE)</f>
        <v>Charleston SC</v>
      </c>
    </row>
    <row r="2360" spans="1:10" x14ac:dyDescent="0.2">
      <c r="A2360" t="s">
        <v>547</v>
      </c>
      <c r="B2360" s="1">
        <v>45026</v>
      </c>
      <c r="C2360" t="str">
        <f t="shared" si="72"/>
        <v>Monday</v>
      </c>
      <c r="D2360" s="2">
        <v>0.29791666666666666</v>
      </c>
      <c r="E2360" t="str">
        <f t="shared" si="73"/>
        <v>midnight to dawn</v>
      </c>
      <c r="F2360" s="7">
        <v>34</v>
      </c>
      <c r="G2360" s="7">
        <f>VLOOKUP(Table2[[#This Row],[product_id]],Table3[#All],2,FALSE)</f>
        <v>18</v>
      </c>
      <c r="H2360" s="7" t="b">
        <f>IF(Table2[[#This Row],[cost]]&gt;Table2[[#This Row],[revenue]],TRUE,FALSE)</f>
        <v>0</v>
      </c>
      <c r="I2360" t="str">
        <f>VLOOKUP(Table2[[#This Row],[product_id]],Table3[#All],3,FALSE)</f>
        <v>Patty</v>
      </c>
      <c r="J2360" t="str">
        <f>VLOOKUP(Table2[[#This Row],[product_id]],Table3[#All],5,FALSE)</f>
        <v>Memphis TN</v>
      </c>
    </row>
    <row r="2361" spans="1:10" x14ac:dyDescent="0.2">
      <c r="A2361" t="s">
        <v>547</v>
      </c>
      <c r="B2361" s="1">
        <v>45082</v>
      </c>
      <c r="C2361" t="str">
        <f t="shared" si="72"/>
        <v>Monday</v>
      </c>
      <c r="D2361" s="2">
        <v>9.7916666666666666E-2</v>
      </c>
      <c r="E2361" t="str">
        <f t="shared" si="73"/>
        <v>morning to noon</v>
      </c>
      <c r="F2361" s="7">
        <v>34</v>
      </c>
      <c r="G2361" s="7">
        <f>VLOOKUP(Table2[[#This Row],[product_id]],Table3[#All],2,FALSE)</f>
        <v>18</v>
      </c>
      <c r="H2361" s="7" t="b">
        <f>IF(Table2[[#This Row],[cost]]&gt;Table2[[#This Row],[revenue]],TRUE,FALSE)</f>
        <v>0</v>
      </c>
      <c r="I2361" t="str">
        <f>VLOOKUP(Table2[[#This Row],[product_id]],Table3[#All],3,FALSE)</f>
        <v>Patty</v>
      </c>
      <c r="J2361" t="str">
        <f>VLOOKUP(Table2[[#This Row],[product_id]],Table3[#All],5,FALSE)</f>
        <v>Memphis TN</v>
      </c>
    </row>
    <row r="2362" spans="1:10" x14ac:dyDescent="0.2">
      <c r="A2362" t="s">
        <v>547</v>
      </c>
      <c r="B2362" s="1">
        <v>44942</v>
      </c>
      <c r="C2362" t="str">
        <f t="shared" si="72"/>
        <v>Monday</v>
      </c>
      <c r="D2362" s="2">
        <v>0.36180555555555555</v>
      </c>
      <c r="E2362" t="str">
        <f t="shared" si="73"/>
        <v>morning to noon</v>
      </c>
      <c r="F2362" s="7">
        <v>34</v>
      </c>
      <c r="G2362" s="7">
        <f>VLOOKUP(Table2[[#This Row],[product_id]],Table3[#All],2,FALSE)</f>
        <v>18</v>
      </c>
      <c r="H2362" s="7" t="b">
        <f>IF(Table2[[#This Row],[cost]]&gt;Table2[[#This Row],[revenue]],TRUE,FALSE)</f>
        <v>0</v>
      </c>
      <c r="I2362" t="str">
        <f>VLOOKUP(Table2[[#This Row],[product_id]],Table3[#All],3,FALSE)</f>
        <v>Patty</v>
      </c>
      <c r="J2362" t="str">
        <f>VLOOKUP(Table2[[#This Row],[product_id]],Table3[#All],5,FALSE)</f>
        <v>Memphis TN</v>
      </c>
    </row>
    <row r="2363" spans="1:10" x14ac:dyDescent="0.2">
      <c r="A2363" t="s">
        <v>547</v>
      </c>
      <c r="B2363" s="1">
        <v>44128</v>
      </c>
      <c r="C2363" t="str">
        <f t="shared" si="72"/>
        <v>Saturday</v>
      </c>
      <c r="D2363" s="2">
        <v>0.2902777777777778</v>
      </c>
      <c r="E2363" t="str">
        <f t="shared" si="73"/>
        <v>morning to noon</v>
      </c>
      <c r="F2363" s="7">
        <v>34</v>
      </c>
      <c r="G2363" s="7">
        <f>VLOOKUP(Table2[[#This Row],[product_id]],Table3[#All],2,FALSE)</f>
        <v>18</v>
      </c>
      <c r="H2363" s="7" t="b">
        <f>IF(Table2[[#This Row],[cost]]&gt;Table2[[#This Row],[revenue]],TRUE,FALSE)</f>
        <v>0</v>
      </c>
      <c r="I2363" t="str">
        <f>VLOOKUP(Table2[[#This Row],[product_id]],Table3[#All],3,FALSE)</f>
        <v>Patty</v>
      </c>
      <c r="J2363" t="str">
        <f>VLOOKUP(Table2[[#This Row],[product_id]],Table3[#All],5,FALSE)</f>
        <v>Memphis TN</v>
      </c>
    </row>
    <row r="2364" spans="1:10" x14ac:dyDescent="0.2">
      <c r="A2364" t="s">
        <v>547</v>
      </c>
      <c r="B2364" s="1">
        <v>44718</v>
      </c>
      <c r="C2364" t="str">
        <f t="shared" si="72"/>
        <v>Monday</v>
      </c>
      <c r="D2364" s="2">
        <v>0.3979166666666667</v>
      </c>
      <c r="E2364" t="str">
        <f t="shared" si="73"/>
        <v>midnight to dawn</v>
      </c>
      <c r="F2364" s="7">
        <v>34</v>
      </c>
      <c r="G2364" s="7">
        <f>VLOOKUP(Table2[[#This Row],[product_id]],Table3[#All],2,FALSE)</f>
        <v>18</v>
      </c>
      <c r="H2364" s="7" t="b">
        <f>IF(Table2[[#This Row],[cost]]&gt;Table2[[#This Row],[revenue]],TRUE,FALSE)</f>
        <v>0</v>
      </c>
      <c r="I2364" t="str">
        <f>VLOOKUP(Table2[[#This Row],[product_id]],Table3[#All],3,FALSE)</f>
        <v>Patty</v>
      </c>
      <c r="J2364" t="str">
        <f>VLOOKUP(Table2[[#This Row],[product_id]],Table3[#All],5,FALSE)</f>
        <v>Memphis TN</v>
      </c>
    </row>
    <row r="2365" spans="1:10" x14ac:dyDescent="0.2">
      <c r="A2365" t="s">
        <v>547</v>
      </c>
      <c r="B2365" s="1">
        <v>44820</v>
      </c>
      <c r="C2365" t="str">
        <f t="shared" si="72"/>
        <v>Friday</v>
      </c>
      <c r="D2365" s="2">
        <v>2.4305555555555556E-2</v>
      </c>
      <c r="E2365" t="str">
        <f t="shared" si="73"/>
        <v>afternoon to evening</v>
      </c>
      <c r="F2365" s="7">
        <v>34</v>
      </c>
      <c r="G2365" s="7">
        <f>VLOOKUP(Table2[[#This Row],[product_id]],Table3[#All],2,FALSE)</f>
        <v>18</v>
      </c>
      <c r="H2365" s="7" t="b">
        <f>IF(Table2[[#This Row],[cost]]&gt;Table2[[#This Row],[revenue]],TRUE,FALSE)</f>
        <v>0</v>
      </c>
      <c r="I2365" t="str">
        <f>VLOOKUP(Table2[[#This Row],[product_id]],Table3[#All],3,FALSE)</f>
        <v>Patty</v>
      </c>
      <c r="J2365" t="str">
        <f>VLOOKUP(Table2[[#This Row],[product_id]],Table3[#All],5,FALSE)</f>
        <v>Memphis TN</v>
      </c>
    </row>
    <row r="2366" spans="1:10" x14ac:dyDescent="0.2">
      <c r="A2366" t="s">
        <v>547</v>
      </c>
      <c r="B2366" s="1">
        <v>44401</v>
      </c>
      <c r="C2366" t="str">
        <f t="shared" si="72"/>
        <v>Saturday</v>
      </c>
      <c r="D2366" s="2">
        <v>0.65138888888888891</v>
      </c>
      <c r="E2366" t="str">
        <f t="shared" si="73"/>
        <v>morning to noon</v>
      </c>
      <c r="F2366" s="7">
        <v>34</v>
      </c>
      <c r="G2366" s="7">
        <f>VLOOKUP(Table2[[#This Row],[product_id]],Table3[#All],2,FALSE)</f>
        <v>18</v>
      </c>
      <c r="H2366" s="7" t="b">
        <f>IF(Table2[[#This Row],[cost]]&gt;Table2[[#This Row],[revenue]],TRUE,FALSE)</f>
        <v>0</v>
      </c>
      <c r="I2366" t="str">
        <f>VLOOKUP(Table2[[#This Row],[product_id]],Table3[#All],3,FALSE)</f>
        <v>Patty</v>
      </c>
      <c r="J2366" t="str">
        <f>VLOOKUP(Table2[[#This Row],[product_id]],Table3[#All],5,FALSE)</f>
        <v>Memphis TN</v>
      </c>
    </row>
    <row r="2367" spans="1:10" x14ac:dyDescent="0.2">
      <c r="A2367" t="s">
        <v>547</v>
      </c>
      <c r="B2367" s="1">
        <v>45026</v>
      </c>
      <c r="C2367" t="str">
        <f t="shared" si="72"/>
        <v>Monday</v>
      </c>
      <c r="D2367" s="2">
        <v>0.53680555555555554</v>
      </c>
      <c r="E2367" t="str">
        <f t="shared" si="73"/>
        <v>morning to noon</v>
      </c>
      <c r="F2367" s="7">
        <v>34</v>
      </c>
      <c r="G2367" s="7">
        <f>VLOOKUP(Table2[[#This Row],[product_id]],Table3[#All],2,FALSE)</f>
        <v>18</v>
      </c>
      <c r="H2367" s="7" t="b">
        <f>IF(Table2[[#This Row],[cost]]&gt;Table2[[#This Row],[revenue]],TRUE,FALSE)</f>
        <v>0</v>
      </c>
      <c r="I2367" t="str">
        <f>VLOOKUP(Table2[[#This Row],[product_id]],Table3[#All],3,FALSE)</f>
        <v>Patty</v>
      </c>
      <c r="J2367" t="str">
        <f>VLOOKUP(Table2[[#This Row],[product_id]],Table3[#All],5,FALSE)</f>
        <v>Memphis TN</v>
      </c>
    </row>
    <row r="2368" spans="1:10" x14ac:dyDescent="0.2">
      <c r="A2368" t="s">
        <v>547</v>
      </c>
      <c r="B2368" s="1">
        <v>44665</v>
      </c>
      <c r="C2368" t="str">
        <f t="shared" si="72"/>
        <v>Thursday</v>
      </c>
      <c r="D2368" s="2">
        <v>0.46249999999999997</v>
      </c>
      <c r="E2368" t="str">
        <f t="shared" si="73"/>
        <v>morning to noon</v>
      </c>
      <c r="F2368" s="7">
        <v>34</v>
      </c>
      <c r="G2368" s="7">
        <f>VLOOKUP(Table2[[#This Row],[product_id]],Table3[#All],2,FALSE)</f>
        <v>18</v>
      </c>
      <c r="H2368" s="7" t="b">
        <f>IF(Table2[[#This Row],[cost]]&gt;Table2[[#This Row],[revenue]],TRUE,FALSE)</f>
        <v>0</v>
      </c>
      <c r="I2368" t="str">
        <f>VLOOKUP(Table2[[#This Row],[product_id]],Table3[#All],3,FALSE)</f>
        <v>Patty</v>
      </c>
      <c r="J2368" t="str">
        <f>VLOOKUP(Table2[[#This Row],[product_id]],Table3[#All],5,FALSE)</f>
        <v>Memphis TN</v>
      </c>
    </row>
    <row r="2369" spans="1:10" x14ac:dyDescent="0.2">
      <c r="A2369" t="s">
        <v>548</v>
      </c>
      <c r="B2369" s="1">
        <v>44669</v>
      </c>
      <c r="C2369" t="str">
        <f t="shared" si="72"/>
        <v>Monday</v>
      </c>
      <c r="D2369" s="2">
        <v>0.52013888888888882</v>
      </c>
      <c r="E2369" t="str">
        <f t="shared" si="73"/>
        <v>midnight to dawn</v>
      </c>
      <c r="F2369" s="7">
        <v>27</v>
      </c>
      <c r="G2369" s="7">
        <f>VLOOKUP(Table2[[#This Row],[product_id]],Table3[#All],2,FALSE)</f>
        <v>16</v>
      </c>
      <c r="H2369" s="7" t="b">
        <f>IF(Table2[[#This Row],[cost]]&gt;Table2[[#This Row],[revenue]],TRUE,FALSE)</f>
        <v>0</v>
      </c>
      <c r="I2369" t="str">
        <f>VLOOKUP(Table2[[#This Row],[product_id]],Table3[#All],3,FALSE)</f>
        <v>Harry Potter</v>
      </c>
      <c r="J2369" t="str">
        <f>VLOOKUP(Table2[[#This Row],[product_id]],Table3[#All],5,FALSE)</f>
        <v>Houston TX</v>
      </c>
    </row>
    <row r="2370" spans="1:10" x14ac:dyDescent="0.2">
      <c r="A2370" t="s">
        <v>548</v>
      </c>
      <c r="B2370" s="1">
        <v>44210</v>
      </c>
      <c r="C2370" t="str">
        <f t="shared" si="72"/>
        <v>Thursday</v>
      </c>
      <c r="D2370" s="2">
        <v>0.14375000000000002</v>
      </c>
      <c r="E2370" t="str">
        <f t="shared" si="73"/>
        <v>morning to noon</v>
      </c>
      <c r="F2370" s="7">
        <v>27</v>
      </c>
      <c r="G2370" s="7">
        <f>VLOOKUP(Table2[[#This Row],[product_id]],Table3[#All],2,FALSE)</f>
        <v>16</v>
      </c>
      <c r="H2370" s="7" t="b">
        <f>IF(Table2[[#This Row],[cost]]&gt;Table2[[#This Row],[revenue]],TRUE,FALSE)</f>
        <v>0</v>
      </c>
      <c r="I2370" t="str">
        <f>VLOOKUP(Table2[[#This Row],[product_id]],Table3[#All],3,FALSE)</f>
        <v>Harry Potter</v>
      </c>
      <c r="J2370" t="str">
        <f>VLOOKUP(Table2[[#This Row],[product_id]],Table3[#All],5,FALSE)</f>
        <v>Houston TX</v>
      </c>
    </row>
    <row r="2371" spans="1:10" x14ac:dyDescent="0.2">
      <c r="A2371" t="s">
        <v>548</v>
      </c>
      <c r="B2371" s="1">
        <v>44886</v>
      </c>
      <c r="C2371" t="str">
        <f t="shared" ref="C2371:C2434" si="74">_xlfn.IFS(WEEKDAY(B2371,2)=1,"Monday",WEEKDAY(B2371,2)=2,"Tuesday",WEEKDAY(B2371,2)=3,"Wednesday",WEEKDAY(B2371,2)=4,"Thursday",WEEKDAY(B2371,2)=5,"Friday",WEEKDAY(B2371,2)=6,"Saturday",WEEKDAY(B2371,2)=7,"Sunday")</f>
        <v>Monday</v>
      </c>
      <c r="D2371" s="2">
        <v>0.53611111111111109</v>
      </c>
      <c r="E2371" t="str">
        <f t="shared" ref="E2371:E2434" si="75">_xlfn.IFS(AND(D2372&gt;=VALUE("00:00"),D2372&lt;VALUE("6:00")),"midnight to dawn",AND(D2372&gt;=VALUE("6:00"),D2372&lt;VALUE("13:00")),"morning to noon",AND(D2372&gt;=VALUE("13:00"),D2372&lt;VALUE("20:00")),"afternoon to evening",AND(D2372&gt;=VALUE("20:00"),D2372&lt;VALUE("24:00")),"night to midnight")</f>
        <v>morning to noon</v>
      </c>
      <c r="F2371" s="7">
        <v>27</v>
      </c>
      <c r="G2371" s="7">
        <f>VLOOKUP(Table2[[#This Row],[product_id]],Table3[#All],2,FALSE)</f>
        <v>16</v>
      </c>
      <c r="H2371" s="7" t="b">
        <f>IF(Table2[[#This Row],[cost]]&gt;Table2[[#This Row],[revenue]],TRUE,FALSE)</f>
        <v>0</v>
      </c>
      <c r="I2371" t="str">
        <f>VLOOKUP(Table2[[#This Row],[product_id]],Table3[#All],3,FALSE)</f>
        <v>Harry Potter</v>
      </c>
      <c r="J2371" t="str">
        <f>VLOOKUP(Table2[[#This Row],[product_id]],Table3[#All],5,FALSE)</f>
        <v>Houston TX</v>
      </c>
    </row>
    <row r="2372" spans="1:10" x14ac:dyDescent="0.2">
      <c r="A2372" t="s">
        <v>548</v>
      </c>
      <c r="B2372" s="1">
        <v>44976</v>
      </c>
      <c r="C2372" t="str">
        <f t="shared" si="74"/>
        <v>Sunday</v>
      </c>
      <c r="D2372" s="2">
        <v>0.53055555555555556</v>
      </c>
      <c r="E2372" t="str">
        <f t="shared" si="75"/>
        <v>midnight to dawn</v>
      </c>
      <c r="F2372" s="7">
        <v>27</v>
      </c>
      <c r="G2372" s="7">
        <f>VLOOKUP(Table2[[#This Row],[product_id]],Table3[#All],2,FALSE)</f>
        <v>16</v>
      </c>
      <c r="H2372" s="7" t="b">
        <f>IF(Table2[[#This Row],[cost]]&gt;Table2[[#This Row],[revenue]],TRUE,FALSE)</f>
        <v>0</v>
      </c>
      <c r="I2372" t="str">
        <f>VLOOKUP(Table2[[#This Row],[product_id]],Table3[#All],3,FALSE)</f>
        <v>Harry Potter</v>
      </c>
      <c r="J2372" t="str">
        <f>VLOOKUP(Table2[[#This Row],[product_id]],Table3[#All],5,FALSE)</f>
        <v>Houston TX</v>
      </c>
    </row>
    <row r="2373" spans="1:10" x14ac:dyDescent="0.2">
      <c r="A2373" t="s">
        <v>548</v>
      </c>
      <c r="B2373" s="1">
        <v>44509</v>
      </c>
      <c r="C2373" t="str">
        <f t="shared" si="74"/>
        <v>Tuesday</v>
      </c>
      <c r="D2373" s="2">
        <v>4.4444444444444446E-2</v>
      </c>
      <c r="E2373" t="str">
        <f t="shared" si="75"/>
        <v>afternoon to evening</v>
      </c>
      <c r="F2373" s="7">
        <v>27</v>
      </c>
      <c r="G2373" s="7">
        <f>VLOOKUP(Table2[[#This Row],[product_id]],Table3[#All],2,FALSE)</f>
        <v>16</v>
      </c>
      <c r="H2373" s="7" t="b">
        <f>IF(Table2[[#This Row],[cost]]&gt;Table2[[#This Row],[revenue]],TRUE,FALSE)</f>
        <v>0</v>
      </c>
      <c r="I2373" t="str">
        <f>VLOOKUP(Table2[[#This Row],[product_id]],Table3[#All],3,FALSE)</f>
        <v>Harry Potter</v>
      </c>
      <c r="J2373" t="str">
        <f>VLOOKUP(Table2[[#This Row],[product_id]],Table3[#All],5,FALSE)</f>
        <v>Houston TX</v>
      </c>
    </row>
    <row r="2374" spans="1:10" x14ac:dyDescent="0.2">
      <c r="A2374" t="s">
        <v>548</v>
      </c>
      <c r="B2374" s="1">
        <v>44947</v>
      </c>
      <c r="C2374" t="str">
        <f t="shared" si="74"/>
        <v>Saturday</v>
      </c>
      <c r="D2374" s="2">
        <v>0.64513888888888882</v>
      </c>
      <c r="E2374" t="str">
        <f t="shared" si="75"/>
        <v>midnight to dawn</v>
      </c>
      <c r="F2374" s="7">
        <v>27</v>
      </c>
      <c r="G2374" s="7">
        <f>VLOOKUP(Table2[[#This Row],[product_id]],Table3[#All],2,FALSE)</f>
        <v>16</v>
      </c>
      <c r="H2374" s="7" t="b">
        <f>IF(Table2[[#This Row],[cost]]&gt;Table2[[#This Row],[revenue]],TRUE,FALSE)</f>
        <v>0</v>
      </c>
      <c r="I2374" t="str">
        <f>VLOOKUP(Table2[[#This Row],[product_id]],Table3[#All],3,FALSE)</f>
        <v>Harry Potter</v>
      </c>
      <c r="J2374" t="str">
        <f>VLOOKUP(Table2[[#This Row],[product_id]],Table3[#All],5,FALSE)</f>
        <v>Houston TX</v>
      </c>
    </row>
    <row r="2375" spans="1:10" x14ac:dyDescent="0.2">
      <c r="A2375" t="s">
        <v>548</v>
      </c>
      <c r="B2375" s="1">
        <v>44870</v>
      </c>
      <c r="C2375" t="str">
        <f t="shared" si="74"/>
        <v>Saturday</v>
      </c>
      <c r="D2375" s="2">
        <v>0.10555555555555556</v>
      </c>
      <c r="E2375" t="str">
        <f t="shared" si="75"/>
        <v>midnight to dawn</v>
      </c>
      <c r="F2375" s="7">
        <v>27</v>
      </c>
      <c r="G2375" s="7">
        <f>VLOOKUP(Table2[[#This Row],[product_id]],Table3[#All],2,FALSE)</f>
        <v>16</v>
      </c>
      <c r="H2375" s="7" t="b">
        <f>IF(Table2[[#This Row],[cost]]&gt;Table2[[#This Row],[revenue]],TRUE,FALSE)</f>
        <v>0</v>
      </c>
      <c r="I2375" t="str">
        <f>VLOOKUP(Table2[[#This Row],[product_id]],Table3[#All],3,FALSE)</f>
        <v>Harry Potter</v>
      </c>
      <c r="J2375" t="str">
        <f>VLOOKUP(Table2[[#This Row],[product_id]],Table3[#All],5,FALSE)</f>
        <v>Houston TX</v>
      </c>
    </row>
    <row r="2376" spans="1:10" x14ac:dyDescent="0.2">
      <c r="A2376" t="s">
        <v>548</v>
      </c>
      <c r="B2376" s="1">
        <v>45024</v>
      </c>
      <c r="C2376" t="str">
        <f t="shared" si="74"/>
        <v>Saturday</v>
      </c>
      <c r="D2376" s="2">
        <v>4.5833333333333337E-2</v>
      </c>
      <c r="E2376" t="str">
        <f t="shared" si="75"/>
        <v>morning to noon</v>
      </c>
      <c r="F2376" s="7">
        <v>27</v>
      </c>
      <c r="G2376" s="7">
        <f>VLOOKUP(Table2[[#This Row],[product_id]],Table3[#All],2,FALSE)</f>
        <v>16</v>
      </c>
      <c r="H2376" s="7" t="b">
        <f>IF(Table2[[#This Row],[cost]]&gt;Table2[[#This Row],[revenue]],TRUE,FALSE)</f>
        <v>0</v>
      </c>
      <c r="I2376" t="str">
        <f>VLOOKUP(Table2[[#This Row],[product_id]],Table3[#All],3,FALSE)</f>
        <v>Harry Potter</v>
      </c>
      <c r="J2376" t="str">
        <f>VLOOKUP(Table2[[#This Row],[product_id]],Table3[#All],5,FALSE)</f>
        <v>Houston TX</v>
      </c>
    </row>
    <row r="2377" spans="1:10" x14ac:dyDescent="0.2">
      <c r="A2377" t="s">
        <v>548</v>
      </c>
      <c r="B2377" s="1">
        <v>44706</v>
      </c>
      <c r="C2377" t="str">
        <f t="shared" si="74"/>
        <v>Wednesday</v>
      </c>
      <c r="D2377" s="2">
        <v>0.29236111111111113</v>
      </c>
      <c r="E2377" t="str">
        <f t="shared" si="75"/>
        <v>midnight to dawn</v>
      </c>
      <c r="F2377" s="7">
        <v>27</v>
      </c>
      <c r="G2377" s="7">
        <f>VLOOKUP(Table2[[#This Row],[product_id]],Table3[#All],2,FALSE)</f>
        <v>16</v>
      </c>
      <c r="H2377" s="7" t="b">
        <f>IF(Table2[[#This Row],[cost]]&gt;Table2[[#This Row],[revenue]],TRUE,FALSE)</f>
        <v>0</v>
      </c>
      <c r="I2377" t="str">
        <f>VLOOKUP(Table2[[#This Row],[product_id]],Table3[#All],3,FALSE)</f>
        <v>Harry Potter</v>
      </c>
      <c r="J2377" t="str">
        <f>VLOOKUP(Table2[[#This Row],[product_id]],Table3[#All],5,FALSE)</f>
        <v>Houston TX</v>
      </c>
    </row>
    <row r="2378" spans="1:10" x14ac:dyDescent="0.2">
      <c r="A2378" t="s">
        <v>549</v>
      </c>
      <c r="B2378" s="1">
        <v>44199</v>
      </c>
      <c r="C2378" t="str">
        <f t="shared" si="74"/>
        <v>Sunday</v>
      </c>
      <c r="D2378" s="2">
        <v>2.2222222222222223E-2</v>
      </c>
      <c r="E2378" t="str">
        <f t="shared" si="75"/>
        <v>midnight to dawn</v>
      </c>
      <c r="F2378" s="7">
        <v>24</v>
      </c>
      <c r="G2378" s="7">
        <f>VLOOKUP(Table2[[#This Row],[product_id]],Table3[#All],2,FALSE)</f>
        <v>14</v>
      </c>
      <c r="H2378" s="7" t="b">
        <f>IF(Table2[[#This Row],[cost]]&gt;Table2[[#This Row],[revenue]],TRUE,FALSE)</f>
        <v>0</v>
      </c>
      <c r="I2378" t="str">
        <f>VLOOKUP(Table2[[#This Row],[product_id]],Table3[#All],3,FALSE)</f>
        <v>AnimalShirtsUSA</v>
      </c>
      <c r="J2378" t="str">
        <f>VLOOKUP(Table2[[#This Row],[product_id]],Table3[#All],5,FALSE)</f>
        <v>Port Authority of New York/New Jersey NY/NJ</v>
      </c>
    </row>
    <row r="2379" spans="1:10" x14ac:dyDescent="0.2">
      <c r="A2379" t="s">
        <v>549</v>
      </c>
      <c r="B2379" s="1">
        <v>44762</v>
      </c>
      <c r="C2379" t="str">
        <f t="shared" si="74"/>
        <v>Wednesday</v>
      </c>
      <c r="D2379" s="2">
        <v>8.6111111111111124E-2</v>
      </c>
      <c r="E2379" t="str">
        <f t="shared" si="75"/>
        <v>morning to noon</v>
      </c>
      <c r="F2379" s="7">
        <v>24</v>
      </c>
      <c r="G2379" s="7">
        <f>VLOOKUP(Table2[[#This Row],[product_id]],Table3[#All],2,FALSE)</f>
        <v>14</v>
      </c>
      <c r="H2379" s="7" t="b">
        <f>IF(Table2[[#This Row],[cost]]&gt;Table2[[#This Row],[revenue]],TRUE,FALSE)</f>
        <v>0</v>
      </c>
      <c r="I2379" t="str">
        <f>VLOOKUP(Table2[[#This Row],[product_id]],Table3[#All],3,FALSE)</f>
        <v>AnimalShirtsUSA</v>
      </c>
      <c r="J2379" t="str">
        <f>VLOOKUP(Table2[[#This Row],[product_id]],Table3[#All],5,FALSE)</f>
        <v>Port Authority of New York/New Jersey NY/NJ</v>
      </c>
    </row>
    <row r="2380" spans="1:10" x14ac:dyDescent="0.2">
      <c r="A2380" t="s">
        <v>549</v>
      </c>
      <c r="B2380" s="1">
        <v>44357</v>
      </c>
      <c r="C2380" t="str">
        <f t="shared" si="74"/>
        <v>Thursday</v>
      </c>
      <c r="D2380" s="2">
        <v>0.3034722222222222</v>
      </c>
      <c r="E2380" t="str">
        <f t="shared" si="75"/>
        <v>morning to noon</v>
      </c>
      <c r="F2380" s="7">
        <v>24</v>
      </c>
      <c r="G2380" s="7">
        <f>VLOOKUP(Table2[[#This Row],[product_id]],Table3[#All],2,FALSE)</f>
        <v>14</v>
      </c>
      <c r="H2380" s="7" t="b">
        <f>IF(Table2[[#This Row],[cost]]&gt;Table2[[#This Row],[revenue]],TRUE,FALSE)</f>
        <v>0</v>
      </c>
      <c r="I2380" t="str">
        <f>VLOOKUP(Table2[[#This Row],[product_id]],Table3[#All],3,FALSE)</f>
        <v>AnimalShirtsUSA</v>
      </c>
      <c r="J2380" t="str">
        <f>VLOOKUP(Table2[[#This Row],[product_id]],Table3[#All],5,FALSE)</f>
        <v>Port Authority of New York/New Jersey NY/NJ</v>
      </c>
    </row>
    <row r="2381" spans="1:10" x14ac:dyDescent="0.2">
      <c r="A2381" t="s">
        <v>549</v>
      </c>
      <c r="B2381" s="1">
        <v>43706</v>
      </c>
      <c r="C2381" t="str">
        <f t="shared" si="74"/>
        <v>Thursday</v>
      </c>
      <c r="D2381" s="2">
        <v>0.30208333333333331</v>
      </c>
      <c r="E2381" t="str">
        <f t="shared" si="75"/>
        <v>afternoon to evening</v>
      </c>
      <c r="F2381" s="7">
        <v>24</v>
      </c>
      <c r="G2381" s="7">
        <f>VLOOKUP(Table2[[#This Row],[product_id]],Table3[#All],2,FALSE)</f>
        <v>14</v>
      </c>
      <c r="H2381" s="7" t="b">
        <f>IF(Table2[[#This Row],[cost]]&gt;Table2[[#This Row],[revenue]],TRUE,FALSE)</f>
        <v>0</v>
      </c>
      <c r="I2381" t="str">
        <f>VLOOKUP(Table2[[#This Row],[product_id]],Table3[#All],3,FALSE)</f>
        <v>AnimalShirtsUSA</v>
      </c>
      <c r="J2381" t="str">
        <f>VLOOKUP(Table2[[#This Row],[product_id]],Table3[#All],5,FALSE)</f>
        <v>Port Authority of New York/New Jersey NY/NJ</v>
      </c>
    </row>
    <row r="2382" spans="1:10" x14ac:dyDescent="0.2">
      <c r="A2382" t="s">
        <v>549</v>
      </c>
      <c r="B2382" s="1">
        <v>44822</v>
      </c>
      <c r="C2382" t="str">
        <f t="shared" si="74"/>
        <v>Sunday</v>
      </c>
      <c r="D2382" s="2">
        <v>0.55277777777777781</v>
      </c>
      <c r="E2382" t="str">
        <f t="shared" si="75"/>
        <v>midnight to dawn</v>
      </c>
      <c r="F2382" s="7">
        <v>24</v>
      </c>
      <c r="G2382" s="7">
        <f>VLOOKUP(Table2[[#This Row],[product_id]],Table3[#All],2,FALSE)</f>
        <v>14</v>
      </c>
      <c r="H2382" s="7" t="b">
        <f>IF(Table2[[#This Row],[cost]]&gt;Table2[[#This Row],[revenue]],TRUE,FALSE)</f>
        <v>0</v>
      </c>
      <c r="I2382" t="str">
        <f>VLOOKUP(Table2[[#This Row],[product_id]],Table3[#All],3,FALSE)</f>
        <v>AnimalShirtsUSA</v>
      </c>
      <c r="J2382" t="str">
        <f>VLOOKUP(Table2[[#This Row],[product_id]],Table3[#All],5,FALSE)</f>
        <v>Port Authority of New York/New Jersey NY/NJ</v>
      </c>
    </row>
    <row r="2383" spans="1:10" x14ac:dyDescent="0.2">
      <c r="A2383" t="s">
        <v>550</v>
      </c>
      <c r="B2383" s="1">
        <v>44905</v>
      </c>
      <c r="C2383" t="str">
        <f t="shared" si="74"/>
        <v>Saturday</v>
      </c>
      <c r="D2383" s="2">
        <v>0.21249999999999999</v>
      </c>
      <c r="E2383" t="str">
        <f t="shared" si="75"/>
        <v>afternoon to evening</v>
      </c>
      <c r="F2383" s="7">
        <v>10</v>
      </c>
      <c r="G2383" s="7">
        <f>VLOOKUP(Table2[[#This Row],[product_id]],Table3[#All],2,FALSE)</f>
        <v>60</v>
      </c>
      <c r="H2383" s="7" t="b">
        <f>IF(Table2[[#This Row],[cost]]&gt;Table2[[#This Row],[revenue]],TRUE,FALSE)</f>
        <v>1</v>
      </c>
      <c r="I2383" t="str">
        <f>VLOOKUP(Table2[[#This Row],[product_id]],Table3[#All],3,FALSE)</f>
        <v>Samanthas Style Shoppe</v>
      </c>
      <c r="J2383" t="str">
        <f>VLOOKUP(Table2[[#This Row],[product_id]],Table3[#All],5,FALSE)</f>
        <v>Port Authority of New York/New Jersey NY/NJ</v>
      </c>
    </row>
    <row r="2384" spans="1:10" x14ac:dyDescent="0.2">
      <c r="A2384" t="s">
        <v>550</v>
      </c>
      <c r="B2384" s="1">
        <v>45108</v>
      </c>
      <c r="C2384" t="str">
        <f t="shared" si="74"/>
        <v>Saturday</v>
      </c>
      <c r="D2384" s="2">
        <v>0.61249999999999993</v>
      </c>
      <c r="E2384" t="str">
        <f t="shared" si="75"/>
        <v>night to midnight</v>
      </c>
      <c r="F2384" s="7">
        <v>10</v>
      </c>
      <c r="G2384" s="7">
        <f>VLOOKUP(Table2[[#This Row],[product_id]],Table3[#All],2,FALSE)</f>
        <v>60</v>
      </c>
      <c r="H2384" s="7" t="b">
        <f>IF(Table2[[#This Row],[cost]]&gt;Table2[[#This Row],[revenue]],TRUE,FALSE)</f>
        <v>1</v>
      </c>
      <c r="I2384" t="str">
        <f>VLOOKUP(Table2[[#This Row],[product_id]],Table3[#All],3,FALSE)</f>
        <v>Samanthas Style Shoppe</v>
      </c>
      <c r="J2384" t="str">
        <f>VLOOKUP(Table2[[#This Row],[product_id]],Table3[#All],5,FALSE)</f>
        <v>Port Authority of New York/New Jersey NY/NJ</v>
      </c>
    </row>
    <row r="2385" spans="1:10" x14ac:dyDescent="0.2">
      <c r="A2385" t="s">
        <v>550</v>
      </c>
      <c r="B2385" s="1">
        <v>44267</v>
      </c>
      <c r="C2385" t="str">
        <f t="shared" si="74"/>
        <v>Friday</v>
      </c>
      <c r="D2385" s="2">
        <v>0.9604166666666667</v>
      </c>
      <c r="E2385" t="str">
        <f t="shared" si="75"/>
        <v>night to midnight</v>
      </c>
      <c r="F2385" s="7">
        <v>10</v>
      </c>
      <c r="G2385" s="7">
        <f>VLOOKUP(Table2[[#This Row],[product_id]],Table3[#All],2,FALSE)</f>
        <v>60</v>
      </c>
      <c r="H2385" s="7" t="b">
        <f>IF(Table2[[#This Row],[cost]]&gt;Table2[[#This Row],[revenue]],TRUE,FALSE)</f>
        <v>1</v>
      </c>
      <c r="I2385" t="str">
        <f>VLOOKUP(Table2[[#This Row],[product_id]],Table3[#All],3,FALSE)</f>
        <v>Samanthas Style Shoppe</v>
      </c>
      <c r="J2385" t="str">
        <f>VLOOKUP(Table2[[#This Row],[product_id]],Table3[#All],5,FALSE)</f>
        <v>Port Authority of New York/New Jersey NY/NJ</v>
      </c>
    </row>
    <row r="2386" spans="1:10" x14ac:dyDescent="0.2">
      <c r="A2386" t="s">
        <v>550</v>
      </c>
      <c r="B2386" s="1">
        <v>45087</v>
      </c>
      <c r="C2386" t="str">
        <f t="shared" si="74"/>
        <v>Saturday</v>
      </c>
      <c r="D2386" s="2">
        <v>0.97986111111111107</v>
      </c>
      <c r="E2386" t="str">
        <f t="shared" si="75"/>
        <v>morning to noon</v>
      </c>
      <c r="F2386" s="7">
        <v>10</v>
      </c>
      <c r="G2386" s="7">
        <f>VLOOKUP(Table2[[#This Row],[product_id]],Table3[#All],2,FALSE)</f>
        <v>60</v>
      </c>
      <c r="H2386" s="7" t="b">
        <f>IF(Table2[[#This Row],[cost]]&gt;Table2[[#This Row],[revenue]],TRUE,FALSE)</f>
        <v>1</v>
      </c>
      <c r="I2386" t="str">
        <f>VLOOKUP(Table2[[#This Row],[product_id]],Table3[#All],3,FALSE)</f>
        <v>Samanthas Style Shoppe</v>
      </c>
      <c r="J2386" t="str">
        <f>VLOOKUP(Table2[[#This Row],[product_id]],Table3[#All],5,FALSE)</f>
        <v>Port Authority of New York/New Jersey NY/NJ</v>
      </c>
    </row>
    <row r="2387" spans="1:10" x14ac:dyDescent="0.2">
      <c r="A2387" t="s">
        <v>550</v>
      </c>
      <c r="B2387" s="1">
        <v>45053</v>
      </c>
      <c r="C2387" t="str">
        <f t="shared" si="74"/>
        <v>Sunday</v>
      </c>
      <c r="D2387" s="2">
        <v>0.29375000000000001</v>
      </c>
      <c r="E2387" t="str">
        <f t="shared" si="75"/>
        <v>midnight to dawn</v>
      </c>
      <c r="F2387" s="7">
        <v>10</v>
      </c>
      <c r="G2387" s="7">
        <f>VLOOKUP(Table2[[#This Row],[product_id]],Table3[#All],2,FALSE)</f>
        <v>60</v>
      </c>
      <c r="H2387" s="7" t="b">
        <f>IF(Table2[[#This Row],[cost]]&gt;Table2[[#This Row],[revenue]],TRUE,FALSE)</f>
        <v>1</v>
      </c>
      <c r="I2387" t="str">
        <f>VLOOKUP(Table2[[#This Row],[product_id]],Table3[#All],3,FALSE)</f>
        <v>Samanthas Style Shoppe</v>
      </c>
      <c r="J2387" t="str">
        <f>VLOOKUP(Table2[[#This Row],[product_id]],Table3[#All],5,FALSE)</f>
        <v>Port Authority of New York/New Jersey NY/NJ</v>
      </c>
    </row>
    <row r="2388" spans="1:10" x14ac:dyDescent="0.2">
      <c r="A2388" t="s">
        <v>551</v>
      </c>
      <c r="B2388" s="1">
        <v>44488</v>
      </c>
      <c r="C2388" t="str">
        <f t="shared" si="74"/>
        <v>Tuesday</v>
      </c>
      <c r="D2388" s="2">
        <v>1.4583333333333332E-2</v>
      </c>
      <c r="E2388" t="str">
        <f t="shared" si="75"/>
        <v>midnight to dawn</v>
      </c>
      <c r="F2388" s="7">
        <v>99</v>
      </c>
      <c r="G2388" s="7">
        <f>VLOOKUP(Table2[[#This Row],[product_id]],Table3[#All],2,FALSE)</f>
        <v>57</v>
      </c>
      <c r="H2388" s="7" t="b">
        <f>IF(Table2[[#This Row],[cost]]&gt;Table2[[#This Row],[revenue]],TRUE,FALSE)</f>
        <v>0</v>
      </c>
      <c r="I2388" t="str">
        <f>VLOOKUP(Table2[[#This Row],[product_id]],Table3[#All],3,FALSE)</f>
        <v>PacSun</v>
      </c>
      <c r="J2388" t="str">
        <f>VLOOKUP(Table2[[#This Row],[product_id]],Table3[#All],5,FALSE)</f>
        <v>Philadelphia PA</v>
      </c>
    </row>
    <row r="2389" spans="1:10" x14ac:dyDescent="0.2">
      <c r="A2389" t="s">
        <v>551</v>
      </c>
      <c r="B2389" s="1">
        <v>45099</v>
      </c>
      <c r="C2389" t="str">
        <f t="shared" si="74"/>
        <v>Thursday</v>
      </c>
      <c r="D2389" s="2">
        <v>0.17083333333333331</v>
      </c>
      <c r="E2389" t="str">
        <f t="shared" si="75"/>
        <v>morning to noon</v>
      </c>
      <c r="F2389" s="7">
        <v>99</v>
      </c>
      <c r="G2389" s="7">
        <f>VLOOKUP(Table2[[#This Row],[product_id]],Table3[#All],2,FALSE)</f>
        <v>57</v>
      </c>
      <c r="H2389" s="7" t="b">
        <f>IF(Table2[[#This Row],[cost]]&gt;Table2[[#This Row],[revenue]],TRUE,FALSE)</f>
        <v>0</v>
      </c>
      <c r="I2389" t="str">
        <f>VLOOKUP(Table2[[#This Row],[product_id]],Table3[#All],3,FALSE)</f>
        <v>PacSun</v>
      </c>
      <c r="J2389" t="str">
        <f>VLOOKUP(Table2[[#This Row],[product_id]],Table3[#All],5,FALSE)</f>
        <v>Philadelphia PA</v>
      </c>
    </row>
    <row r="2390" spans="1:10" x14ac:dyDescent="0.2">
      <c r="A2390" t="s">
        <v>551</v>
      </c>
      <c r="B2390" s="1">
        <v>44981</v>
      </c>
      <c r="C2390" t="str">
        <f t="shared" si="74"/>
        <v>Friday</v>
      </c>
      <c r="D2390" s="2">
        <v>0.3125</v>
      </c>
      <c r="E2390" t="str">
        <f t="shared" si="75"/>
        <v>afternoon to evening</v>
      </c>
      <c r="F2390" s="7">
        <v>99</v>
      </c>
      <c r="G2390" s="7">
        <f>VLOOKUP(Table2[[#This Row],[product_id]],Table3[#All],2,FALSE)</f>
        <v>57</v>
      </c>
      <c r="H2390" s="7" t="b">
        <f>IF(Table2[[#This Row],[cost]]&gt;Table2[[#This Row],[revenue]],TRUE,FALSE)</f>
        <v>0</v>
      </c>
      <c r="I2390" t="str">
        <f>VLOOKUP(Table2[[#This Row],[product_id]],Table3[#All],3,FALSE)</f>
        <v>PacSun</v>
      </c>
      <c r="J2390" t="str">
        <f>VLOOKUP(Table2[[#This Row],[product_id]],Table3[#All],5,FALSE)</f>
        <v>Philadelphia PA</v>
      </c>
    </row>
    <row r="2391" spans="1:10" x14ac:dyDescent="0.2">
      <c r="A2391" t="s">
        <v>551</v>
      </c>
      <c r="B2391" s="1">
        <v>44444</v>
      </c>
      <c r="C2391" t="str">
        <f t="shared" si="74"/>
        <v>Sunday</v>
      </c>
      <c r="D2391" s="2">
        <v>0.57847222222222217</v>
      </c>
      <c r="E2391" t="str">
        <f t="shared" si="75"/>
        <v>midnight to dawn</v>
      </c>
      <c r="F2391" s="7">
        <v>99</v>
      </c>
      <c r="G2391" s="7">
        <f>VLOOKUP(Table2[[#This Row],[product_id]],Table3[#All],2,FALSE)</f>
        <v>57</v>
      </c>
      <c r="H2391" s="7" t="b">
        <f>IF(Table2[[#This Row],[cost]]&gt;Table2[[#This Row],[revenue]],TRUE,FALSE)</f>
        <v>0</v>
      </c>
      <c r="I2391" t="str">
        <f>VLOOKUP(Table2[[#This Row],[product_id]],Table3[#All],3,FALSE)</f>
        <v>PacSun</v>
      </c>
      <c r="J2391" t="str">
        <f>VLOOKUP(Table2[[#This Row],[product_id]],Table3[#All],5,FALSE)</f>
        <v>Philadelphia PA</v>
      </c>
    </row>
    <row r="2392" spans="1:10" x14ac:dyDescent="0.2">
      <c r="A2392" t="s">
        <v>551</v>
      </c>
      <c r="B2392" s="1">
        <v>44981</v>
      </c>
      <c r="C2392" t="str">
        <f t="shared" si="74"/>
        <v>Friday</v>
      </c>
      <c r="D2392" s="2">
        <v>0.14444444444444446</v>
      </c>
      <c r="E2392" t="str">
        <f t="shared" si="75"/>
        <v>afternoon to evening</v>
      </c>
      <c r="F2392" s="7">
        <v>99</v>
      </c>
      <c r="G2392" s="7">
        <f>VLOOKUP(Table2[[#This Row],[product_id]],Table3[#All],2,FALSE)</f>
        <v>57</v>
      </c>
      <c r="H2392" s="7" t="b">
        <f>IF(Table2[[#This Row],[cost]]&gt;Table2[[#This Row],[revenue]],TRUE,FALSE)</f>
        <v>0</v>
      </c>
      <c r="I2392" t="str">
        <f>VLOOKUP(Table2[[#This Row],[product_id]],Table3[#All],3,FALSE)</f>
        <v>PacSun</v>
      </c>
      <c r="J2392" t="str">
        <f>VLOOKUP(Table2[[#This Row],[product_id]],Table3[#All],5,FALSE)</f>
        <v>Philadelphia PA</v>
      </c>
    </row>
    <row r="2393" spans="1:10" x14ac:dyDescent="0.2">
      <c r="A2393" t="s">
        <v>551</v>
      </c>
      <c r="B2393" s="1">
        <v>44858</v>
      </c>
      <c r="C2393" t="str">
        <f t="shared" si="74"/>
        <v>Monday</v>
      </c>
      <c r="D2393" s="2">
        <v>0.66249999999999998</v>
      </c>
      <c r="E2393" t="str">
        <f t="shared" si="75"/>
        <v>afternoon to evening</v>
      </c>
      <c r="F2393" s="7">
        <v>99</v>
      </c>
      <c r="G2393" s="7">
        <f>VLOOKUP(Table2[[#This Row],[product_id]],Table3[#All],2,FALSE)</f>
        <v>57</v>
      </c>
      <c r="H2393" s="7" t="b">
        <f>IF(Table2[[#This Row],[cost]]&gt;Table2[[#This Row],[revenue]],TRUE,FALSE)</f>
        <v>0</v>
      </c>
      <c r="I2393" t="str">
        <f>VLOOKUP(Table2[[#This Row],[product_id]],Table3[#All],3,FALSE)</f>
        <v>PacSun</v>
      </c>
      <c r="J2393" t="str">
        <f>VLOOKUP(Table2[[#This Row],[product_id]],Table3[#All],5,FALSE)</f>
        <v>Philadelphia PA</v>
      </c>
    </row>
    <row r="2394" spans="1:10" x14ac:dyDescent="0.2">
      <c r="A2394" t="s">
        <v>552</v>
      </c>
      <c r="B2394" s="1">
        <v>44772</v>
      </c>
      <c r="C2394" t="str">
        <f t="shared" si="74"/>
        <v>Saturday</v>
      </c>
      <c r="D2394" s="2">
        <v>0.59236111111111112</v>
      </c>
      <c r="E2394" t="str">
        <f t="shared" si="75"/>
        <v>morning to noon</v>
      </c>
      <c r="F2394" s="7">
        <v>71</v>
      </c>
      <c r="G2394" s="7">
        <f>VLOOKUP(Table2[[#This Row],[product_id]],Table3[#All],2,FALSE)</f>
        <v>39</v>
      </c>
      <c r="H2394" s="7" t="b">
        <f>IF(Table2[[#This Row],[cost]]&gt;Table2[[#This Row],[revenue]],TRUE,FALSE)</f>
        <v>0</v>
      </c>
      <c r="I2394" t="str">
        <f>VLOOKUP(Table2[[#This Row],[product_id]],Table3[#All],3,FALSE)</f>
        <v>Carhartt</v>
      </c>
      <c r="J2394" t="str">
        <f>VLOOKUP(Table2[[#This Row],[product_id]],Table3[#All],5,FALSE)</f>
        <v>Houston TX</v>
      </c>
    </row>
    <row r="2395" spans="1:10" x14ac:dyDescent="0.2">
      <c r="A2395" t="s">
        <v>552</v>
      </c>
      <c r="B2395" s="1">
        <v>44682</v>
      </c>
      <c r="C2395" t="str">
        <f t="shared" si="74"/>
        <v>Sunday</v>
      </c>
      <c r="D2395" s="2">
        <v>0.45347222222222222</v>
      </c>
      <c r="E2395" t="str">
        <f t="shared" si="75"/>
        <v>morning to noon</v>
      </c>
      <c r="F2395" s="7">
        <v>71</v>
      </c>
      <c r="G2395" s="7">
        <f>VLOOKUP(Table2[[#This Row],[product_id]],Table3[#All],2,FALSE)</f>
        <v>39</v>
      </c>
      <c r="H2395" s="7" t="b">
        <f>IF(Table2[[#This Row],[cost]]&gt;Table2[[#This Row],[revenue]],TRUE,FALSE)</f>
        <v>0</v>
      </c>
      <c r="I2395" t="str">
        <f>VLOOKUP(Table2[[#This Row],[product_id]],Table3[#All],3,FALSE)</f>
        <v>Carhartt</v>
      </c>
      <c r="J2395" t="str">
        <f>VLOOKUP(Table2[[#This Row],[product_id]],Table3[#All],5,FALSE)</f>
        <v>Houston TX</v>
      </c>
    </row>
    <row r="2396" spans="1:10" x14ac:dyDescent="0.2">
      <c r="A2396" t="s">
        <v>552</v>
      </c>
      <c r="B2396" s="1">
        <v>44217</v>
      </c>
      <c r="C2396" t="str">
        <f t="shared" si="74"/>
        <v>Thursday</v>
      </c>
      <c r="D2396" s="2">
        <v>0.29652777777777778</v>
      </c>
      <c r="E2396" t="str">
        <f t="shared" si="75"/>
        <v>midnight to dawn</v>
      </c>
      <c r="F2396" s="7">
        <v>71</v>
      </c>
      <c r="G2396" s="7">
        <f>VLOOKUP(Table2[[#This Row],[product_id]],Table3[#All],2,FALSE)</f>
        <v>39</v>
      </c>
      <c r="H2396" s="7" t="b">
        <f>IF(Table2[[#This Row],[cost]]&gt;Table2[[#This Row],[revenue]],TRUE,FALSE)</f>
        <v>0</v>
      </c>
      <c r="I2396" t="str">
        <f>VLOOKUP(Table2[[#This Row],[product_id]],Table3[#All],3,FALSE)</f>
        <v>Carhartt</v>
      </c>
      <c r="J2396" t="str">
        <f>VLOOKUP(Table2[[#This Row],[product_id]],Table3[#All],5,FALSE)</f>
        <v>Houston TX</v>
      </c>
    </row>
    <row r="2397" spans="1:10" x14ac:dyDescent="0.2">
      <c r="A2397" t="s">
        <v>552</v>
      </c>
      <c r="B2397" s="1">
        <v>44161</v>
      </c>
      <c r="C2397" t="str">
        <f t="shared" si="74"/>
        <v>Thursday</v>
      </c>
      <c r="D2397" s="2">
        <v>0.17222222222222225</v>
      </c>
      <c r="E2397" t="str">
        <f t="shared" si="75"/>
        <v>midnight to dawn</v>
      </c>
      <c r="F2397" s="7">
        <v>71</v>
      </c>
      <c r="G2397" s="7">
        <f>VLOOKUP(Table2[[#This Row],[product_id]],Table3[#All],2,FALSE)</f>
        <v>39</v>
      </c>
      <c r="H2397" s="7" t="b">
        <f>IF(Table2[[#This Row],[cost]]&gt;Table2[[#This Row],[revenue]],TRUE,FALSE)</f>
        <v>0</v>
      </c>
      <c r="I2397" t="str">
        <f>VLOOKUP(Table2[[#This Row],[product_id]],Table3[#All],3,FALSE)</f>
        <v>Carhartt</v>
      </c>
      <c r="J2397" t="str">
        <f>VLOOKUP(Table2[[#This Row],[product_id]],Table3[#All],5,FALSE)</f>
        <v>Houston TX</v>
      </c>
    </row>
    <row r="2398" spans="1:10" x14ac:dyDescent="0.2">
      <c r="A2398" t="s">
        <v>552</v>
      </c>
      <c r="B2398" s="1">
        <v>44784</v>
      </c>
      <c r="C2398" t="str">
        <f t="shared" si="74"/>
        <v>Thursday</v>
      </c>
      <c r="D2398" s="2">
        <v>0.1013888888888889</v>
      </c>
      <c r="E2398" t="str">
        <f t="shared" si="75"/>
        <v>morning to noon</v>
      </c>
      <c r="F2398" s="7">
        <v>71</v>
      </c>
      <c r="G2398" s="7">
        <f>VLOOKUP(Table2[[#This Row],[product_id]],Table3[#All],2,FALSE)</f>
        <v>39</v>
      </c>
      <c r="H2398" s="7" t="b">
        <f>IF(Table2[[#This Row],[cost]]&gt;Table2[[#This Row],[revenue]],TRUE,FALSE)</f>
        <v>0</v>
      </c>
      <c r="I2398" t="str">
        <f>VLOOKUP(Table2[[#This Row],[product_id]],Table3[#All],3,FALSE)</f>
        <v>Carhartt</v>
      </c>
      <c r="J2398" t="str">
        <f>VLOOKUP(Table2[[#This Row],[product_id]],Table3[#All],5,FALSE)</f>
        <v>Houston TX</v>
      </c>
    </row>
    <row r="2399" spans="1:10" x14ac:dyDescent="0.2">
      <c r="A2399" t="s">
        <v>552</v>
      </c>
      <c r="B2399" s="1">
        <v>44554</v>
      </c>
      <c r="C2399" t="str">
        <f t="shared" si="74"/>
        <v>Friday</v>
      </c>
      <c r="D2399" s="2">
        <v>0.4368055555555555</v>
      </c>
      <c r="E2399" t="str">
        <f t="shared" si="75"/>
        <v>night to midnight</v>
      </c>
      <c r="F2399" s="7">
        <v>71</v>
      </c>
      <c r="G2399" s="7">
        <f>VLOOKUP(Table2[[#This Row],[product_id]],Table3[#All],2,FALSE)</f>
        <v>39</v>
      </c>
      <c r="H2399" s="7" t="b">
        <f>IF(Table2[[#This Row],[cost]]&gt;Table2[[#This Row],[revenue]],TRUE,FALSE)</f>
        <v>0</v>
      </c>
      <c r="I2399" t="str">
        <f>VLOOKUP(Table2[[#This Row],[product_id]],Table3[#All],3,FALSE)</f>
        <v>Carhartt</v>
      </c>
      <c r="J2399" t="str">
        <f>VLOOKUP(Table2[[#This Row],[product_id]],Table3[#All],5,FALSE)</f>
        <v>Houston TX</v>
      </c>
    </row>
    <row r="2400" spans="1:10" x14ac:dyDescent="0.2">
      <c r="A2400" t="s">
        <v>552</v>
      </c>
      <c r="B2400" s="1">
        <v>43519</v>
      </c>
      <c r="C2400" t="str">
        <f t="shared" si="74"/>
        <v>Saturday</v>
      </c>
      <c r="D2400" s="2">
        <v>0.97083333333333333</v>
      </c>
      <c r="E2400" t="str">
        <f t="shared" si="75"/>
        <v>morning to noon</v>
      </c>
      <c r="F2400" s="7">
        <v>71</v>
      </c>
      <c r="G2400" s="7">
        <f>VLOOKUP(Table2[[#This Row],[product_id]],Table3[#All],2,FALSE)</f>
        <v>39</v>
      </c>
      <c r="H2400" s="7" t="b">
        <f>IF(Table2[[#This Row],[cost]]&gt;Table2[[#This Row],[revenue]],TRUE,FALSE)</f>
        <v>0</v>
      </c>
      <c r="I2400" t="str">
        <f>VLOOKUP(Table2[[#This Row],[product_id]],Table3[#All],3,FALSE)</f>
        <v>Carhartt</v>
      </c>
      <c r="J2400" t="str">
        <f>VLOOKUP(Table2[[#This Row],[product_id]],Table3[#All],5,FALSE)</f>
        <v>Houston TX</v>
      </c>
    </row>
    <row r="2401" spans="1:10" x14ac:dyDescent="0.2">
      <c r="A2401" t="s">
        <v>552</v>
      </c>
      <c r="B2401" s="1">
        <v>45070</v>
      </c>
      <c r="C2401" t="str">
        <f t="shared" si="74"/>
        <v>Wednesday</v>
      </c>
      <c r="D2401" s="2">
        <v>0.3833333333333333</v>
      </c>
      <c r="E2401" t="str">
        <f t="shared" si="75"/>
        <v>morning to noon</v>
      </c>
      <c r="F2401" s="7">
        <v>71</v>
      </c>
      <c r="G2401" s="7">
        <f>VLOOKUP(Table2[[#This Row],[product_id]],Table3[#All],2,FALSE)</f>
        <v>39</v>
      </c>
      <c r="H2401" s="7" t="b">
        <f>IF(Table2[[#This Row],[cost]]&gt;Table2[[#This Row],[revenue]],TRUE,FALSE)</f>
        <v>0</v>
      </c>
      <c r="I2401" t="str">
        <f>VLOOKUP(Table2[[#This Row],[product_id]],Table3[#All],3,FALSE)</f>
        <v>Carhartt</v>
      </c>
      <c r="J2401" t="str">
        <f>VLOOKUP(Table2[[#This Row],[product_id]],Table3[#All],5,FALSE)</f>
        <v>Houston TX</v>
      </c>
    </row>
    <row r="2402" spans="1:10" x14ac:dyDescent="0.2">
      <c r="A2402" t="s">
        <v>553</v>
      </c>
      <c r="B2402" s="1">
        <v>44722</v>
      </c>
      <c r="C2402" t="str">
        <f t="shared" si="74"/>
        <v>Friday</v>
      </c>
      <c r="D2402" s="2">
        <v>0.31041666666666667</v>
      </c>
      <c r="E2402" t="str">
        <f t="shared" si="75"/>
        <v>afternoon to evening</v>
      </c>
      <c r="F2402" s="7">
        <v>21</v>
      </c>
      <c r="G2402" s="7">
        <f>VLOOKUP(Table2[[#This Row],[product_id]],Table3[#All],2,FALSE)</f>
        <v>12</v>
      </c>
      <c r="H2402" s="7" t="b">
        <f>IF(Table2[[#This Row],[cost]]&gt;Table2[[#This Row],[revenue]],TRUE,FALSE)</f>
        <v>0</v>
      </c>
      <c r="I2402" t="str">
        <f>VLOOKUP(Table2[[#This Row],[product_id]],Table3[#All],3,FALSE)</f>
        <v>Tommy Hilfiger</v>
      </c>
      <c r="J2402" t="str">
        <f>VLOOKUP(Table2[[#This Row],[product_id]],Table3[#All],5,FALSE)</f>
        <v>Memphis TN</v>
      </c>
    </row>
    <row r="2403" spans="1:10" x14ac:dyDescent="0.2">
      <c r="A2403" t="s">
        <v>553</v>
      </c>
      <c r="B2403" s="1">
        <v>44754</v>
      </c>
      <c r="C2403" t="str">
        <f t="shared" si="74"/>
        <v>Tuesday</v>
      </c>
      <c r="D2403" s="2">
        <v>0.64722222222222225</v>
      </c>
      <c r="E2403" t="str">
        <f t="shared" si="75"/>
        <v>morning to noon</v>
      </c>
      <c r="F2403" s="7">
        <v>21</v>
      </c>
      <c r="G2403" s="7">
        <f>VLOOKUP(Table2[[#This Row],[product_id]],Table3[#All],2,FALSE)</f>
        <v>12</v>
      </c>
      <c r="H2403" s="7" t="b">
        <f>IF(Table2[[#This Row],[cost]]&gt;Table2[[#This Row],[revenue]],TRUE,FALSE)</f>
        <v>0</v>
      </c>
      <c r="I2403" t="str">
        <f>VLOOKUP(Table2[[#This Row],[product_id]],Table3[#All],3,FALSE)</f>
        <v>Tommy Hilfiger</v>
      </c>
      <c r="J2403" t="str">
        <f>VLOOKUP(Table2[[#This Row],[product_id]],Table3[#All],5,FALSE)</f>
        <v>Memphis TN</v>
      </c>
    </row>
    <row r="2404" spans="1:10" x14ac:dyDescent="0.2">
      <c r="A2404" t="s">
        <v>553</v>
      </c>
      <c r="B2404" s="1">
        <v>44216</v>
      </c>
      <c r="C2404" t="str">
        <f t="shared" si="74"/>
        <v>Wednesday</v>
      </c>
      <c r="D2404" s="2">
        <v>0.53402777777777777</v>
      </c>
      <c r="E2404" t="str">
        <f t="shared" si="75"/>
        <v>morning to noon</v>
      </c>
      <c r="F2404" s="7">
        <v>21</v>
      </c>
      <c r="G2404" s="7">
        <f>VLOOKUP(Table2[[#This Row],[product_id]],Table3[#All],2,FALSE)</f>
        <v>12</v>
      </c>
      <c r="H2404" s="7" t="b">
        <f>IF(Table2[[#This Row],[cost]]&gt;Table2[[#This Row],[revenue]],TRUE,FALSE)</f>
        <v>0</v>
      </c>
      <c r="I2404" t="str">
        <f>VLOOKUP(Table2[[#This Row],[product_id]],Table3[#All],3,FALSE)</f>
        <v>Tommy Hilfiger</v>
      </c>
      <c r="J2404" t="str">
        <f>VLOOKUP(Table2[[#This Row],[product_id]],Table3[#All],5,FALSE)</f>
        <v>Memphis TN</v>
      </c>
    </row>
    <row r="2405" spans="1:10" x14ac:dyDescent="0.2">
      <c r="A2405" t="s">
        <v>553</v>
      </c>
      <c r="B2405" s="1">
        <v>45058</v>
      </c>
      <c r="C2405" t="str">
        <f t="shared" si="74"/>
        <v>Friday</v>
      </c>
      <c r="D2405" s="2">
        <v>0.43055555555555558</v>
      </c>
      <c r="E2405" t="str">
        <f t="shared" si="75"/>
        <v>night to midnight</v>
      </c>
      <c r="F2405" s="7">
        <v>21</v>
      </c>
      <c r="G2405" s="7">
        <f>VLOOKUP(Table2[[#This Row],[product_id]],Table3[#All],2,FALSE)</f>
        <v>12</v>
      </c>
      <c r="H2405" s="7" t="b">
        <f>IF(Table2[[#This Row],[cost]]&gt;Table2[[#This Row],[revenue]],TRUE,FALSE)</f>
        <v>0</v>
      </c>
      <c r="I2405" t="str">
        <f>VLOOKUP(Table2[[#This Row],[product_id]],Table3[#All],3,FALSE)</f>
        <v>Tommy Hilfiger</v>
      </c>
      <c r="J2405" t="str">
        <f>VLOOKUP(Table2[[#This Row],[product_id]],Table3[#All],5,FALSE)</f>
        <v>Memphis TN</v>
      </c>
    </row>
    <row r="2406" spans="1:10" x14ac:dyDescent="0.2">
      <c r="A2406" t="s">
        <v>553</v>
      </c>
      <c r="B2406" s="1">
        <v>44821</v>
      </c>
      <c r="C2406" t="str">
        <f t="shared" si="74"/>
        <v>Saturday</v>
      </c>
      <c r="D2406" s="2">
        <v>0.9590277777777777</v>
      </c>
      <c r="E2406" t="str">
        <f t="shared" si="75"/>
        <v>midnight to dawn</v>
      </c>
      <c r="F2406" s="7">
        <v>21</v>
      </c>
      <c r="G2406" s="7">
        <f>VLOOKUP(Table2[[#This Row],[product_id]],Table3[#All],2,FALSE)</f>
        <v>12</v>
      </c>
      <c r="H2406" s="7" t="b">
        <f>IF(Table2[[#This Row],[cost]]&gt;Table2[[#This Row],[revenue]],TRUE,FALSE)</f>
        <v>0</v>
      </c>
      <c r="I2406" t="str">
        <f>VLOOKUP(Table2[[#This Row],[product_id]],Table3[#All],3,FALSE)</f>
        <v>Tommy Hilfiger</v>
      </c>
      <c r="J2406" t="str">
        <f>VLOOKUP(Table2[[#This Row],[product_id]],Table3[#All],5,FALSE)</f>
        <v>Memphis TN</v>
      </c>
    </row>
    <row r="2407" spans="1:10" x14ac:dyDescent="0.2">
      <c r="A2407" t="s">
        <v>553</v>
      </c>
      <c r="B2407" s="1">
        <v>45053</v>
      </c>
      <c r="C2407" t="str">
        <f t="shared" si="74"/>
        <v>Sunday</v>
      </c>
      <c r="D2407" s="2">
        <v>9.7916666666666666E-2</v>
      </c>
      <c r="E2407" t="str">
        <f t="shared" si="75"/>
        <v>afternoon to evening</v>
      </c>
      <c r="F2407" s="7">
        <v>21</v>
      </c>
      <c r="G2407" s="7">
        <f>VLOOKUP(Table2[[#This Row],[product_id]],Table3[#All],2,FALSE)</f>
        <v>12</v>
      </c>
      <c r="H2407" s="7" t="b">
        <f>IF(Table2[[#This Row],[cost]]&gt;Table2[[#This Row],[revenue]],TRUE,FALSE)</f>
        <v>0</v>
      </c>
      <c r="I2407" t="str">
        <f>VLOOKUP(Table2[[#This Row],[product_id]],Table3[#All],3,FALSE)</f>
        <v>Tommy Hilfiger</v>
      </c>
      <c r="J2407" t="str">
        <f>VLOOKUP(Table2[[#This Row],[product_id]],Table3[#All],5,FALSE)</f>
        <v>Memphis TN</v>
      </c>
    </row>
    <row r="2408" spans="1:10" x14ac:dyDescent="0.2">
      <c r="A2408" t="s">
        <v>554</v>
      </c>
      <c r="B2408" s="1">
        <v>44881</v>
      </c>
      <c r="C2408" t="str">
        <f t="shared" si="74"/>
        <v>Wednesday</v>
      </c>
      <c r="D2408" s="2">
        <v>0.66597222222222219</v>
      </c>
      <c r="E2408" t="str">
        <f t="shared" si="75"/>
        <v>night to midnight</v>
      </c>
      <c r="F2408" s="7">
        <v>19</v>
      </c>
      <c r="G2408" s="7">
        <f>VLOOKUP(Table2[[#This Row],[product_id]],Table3[#All],2,FALSE)</f>
        <v>10</v>
      </c>
      <c r="H2408" s="7" t="b">
        <f>IF(Table2[[#This Row],[cost]]&gt;Table2[[#This Row],[revenue]],TRUE,FALSE)</f>
        <v>0</v>
      </c>
      <c r="I2408" t="str">
        <f>VLOOKUP(Table2[[#This Row],[product_id]],Table3[#All],3,FALSE)</f>
        <v>Samanthas Style Shoppe</v>
      </c>
      <c r="J2408" t="str">
        <f>VLOOKUP(Table2[[#This Row],[product_id]],Table3[#All],5,FALSE)</f>
        <v>Port Authority of New York/New Jersey NY/NJ</v>
      </c>
    </row>
    <row r="2409" spans="1:10" x14ac:dyDescent="0.2">
      <c r="A2409" t="s">
        <v>554</v>
      </c>
      <c r="B2409" s="1">
        <v>44497</v>
      </c>
      <c r="C2409" t="str">
        <f t="shared" si="74"/>
        <v>Thursday</v>
      </c>
      <c r="D2409" s="2">
        <v>0.94861111111111107</v>
      </c>
      <c r="E2409" t="str">
        <f t="shared" si="75"/>
        <v>night to midnight</v>
      </c>
      <c r="F2409" s="7">
        <v>19</v>
      </c>
      <c r="G2409" s="7">
        <f>VLOOKUP(Table2[[#This Row],[product_id]],Table3[#All],2,FALSE)</f>
        <v>10</v>
      </c>
      <c r="H2409" s="7" t="b">
        <f>IF(Table2[[#This Row],[cost]]&gt;Table2[[#This Row],[revenue]],TRUE,FALSE)</f>
        <v>0</v>
      </c>
      <c r="I2409" t="str">
        <f>VLOOKUP(Table2[[#This Row],[product_id]],Table3[#All],3,FALSE)</f>
        <v>Samanthas Style Shoppe</v>
      </c>
      <c r="J2409" t="str">
        <f>VLOOKUP(Table2[[#This Row],[product_id]],Table3[#All],5,FALSE)</f>
        <v>Port Authority of New York/New Jersey NY/NJ</v>
      </c>
    </row>
    <row r="2410" spans="1:10" x14ac:dyDescent="0.2">
      <c r="A2410" t="s">
        <v>554</v>
      </c>
      <c r="B2410" s="1">
        <v>44282</v>
      </c>
      <c r="C2410" t="str">
        <f t="shared" si="74"/>
        <v>Saturday</v>
      </c>
      <c r="D2410" s="2">
        <v>0.91041666666666676</v>
      </c>
      <c r="E2410" t="str">
        <f t="shared" si="75"/>
        <v>midnight to dawn</v>
      </c>
      <c r="F2410" s="7">
        <v>19</v>
      </c>
      <c r="G2410" s="7">
        <f>VLOOKUP(Table2[[#This Row],[product_id]],Table3[#All],2,FALSE)</f>
        <v>10</v>
      </c>
      <c r="H2410" s="7" t="b">
        <f>IF(Table2[[#This Row],[cost]]&gt;Table2[[#This Row],[revenue]],TRUE,FALSE)</f>
        <v>0</v>
      </c>
      <c r="I2410" t="str">
        <f>VLOOKUP(Table2[[#This Row],[product_id]],Table3[#All],3,FALSE)</f>
        <v>Samanthas Style Shoppe</v>
      </c>
      <c r="J2410" t="str">
        <f>VLOOKUP(Table2[[#This Row],[product_id]],Table3[#All],5,FALSE)</f>
        <v>Port Authority of New York/New Jersey NY/NJ</v>
      </c>
    </row>
    <row r="2411" spans="1:10" x14ac:dyDescent="0.2">
      <c r="A2411" t="s">
        <v>554</v>
      </c>
      <c r="B2411" s="1">
        <v>44220</v>
      </c>
      <c r="C2411" t="str">
        <f t="shared" si="74"/>
        <v>Sunday</v>
      </c>
      <c r="D2411" s="2">
        <v>0.15138888888888888</v>
      </c>
      <c r="E2411" t="str">
        <f t="shared" si="75"/>
        <v>afternoon to evening</v>
      </c>
      <c r="F2411" s="7">
        <v>19</v>
      </c>
      <c r="G2411" s="7">
        <f>VLOOKUP(Table2[[#This Row],[product_id]],Table3[#All],2,FALSE)</f>
        <v>10</v>
      </c>
      <c r="H2411" s="7" t="b">
        <f>IF(Table2[[#This Row],[cost]]&gt;Table2[[#This Row],[revenue]],TRUE,FALSE)</f>
        <v>0</v>
      </c>
      <c r="I2411" t="str">
        <f>VLOOKUP(Table2[[#This Row],[product_id]],Table3[#All],3,FALSE)</f>
        <v>Samanthas Style Shoppe</v>
      </c>
      <c r="J2411" t="str">
        <f>VLOOKUP(Table2[[#This Row],[product_id]],Table3[#All],5,FALSE)</f>
        <v>Port Authority of New York/New Jersey NY/NJ</v>
      </c>
    </row>
    <row r="2412" spans="1:10" x14ac:dyDescent="0.2">
      <c r="A2412" t="s">
        <v>555</v>
      </c>
      <c r="B2412" s="1">
        <v>45101</v>
      </c>
      <c r="C2412" t="str">
        <f t="shared" si="74"/>
        <v>Saturday</v>
      </c>
      <c r="D2412" s="2">
        <v>0.70138888888888884</v>
      </c>
      <c r="E2412" t="str">
        <f t="shared" si="75"/>
        <v>morning to noon</v>
      </c>
      <c r="F2412" s="7">
        <v>25</v>
      </c>
      <c r="G2412" s="7">
        <f>VLOOKUP(Table2[[#This Row],[product_id]],Table3[#All],2,FALSE)</f>
        <v>14</v>
      </c>
      <c r="H2412" s="7" t="b">
        <f>IF(Table2[[#This Row],[cost]]&gt;Table2[[#This Row],[revenue]],TRUE,FALSE)</f>
        <v>0</v>
      </c>
      <c r="I2412" t="str">
        <f>VLOOKUP(Table2[[#This Row],[product_id]],Table3[#All],3,FALSE)</f>
        <v>U.S. Polo Assn.</v>
      </c>
      <c r="J2412" t="str">
        <f>VLOOKUP(Table2[[#This Row],[product_id]],Table3[#All],5,FALSE)</f>
        <v>Philadelphia PA</v>
      </c>
    </row>
    <row r="2413" spans="1:10" x14ac:dyDescent="0.2">
      <c r="A2413" t="s">
        <v>555</v>
      </c>
      <c r="B2413" s="1">
        <v>43847</v>
      </c>
      <c r="C2413" t="str">
        <f t="shared" si="74"/>
        <v>Friday</v>
      </c>
      <c r="D2413" s="2">
        <v>0.46527777777777773</v>
      </c>
      <c r="E2413" t="str">
        <f t="shared" si="75"/>
        <v>midnight to dawn</v>
      </c>
      <c r="F2413" s="7">
        <v>25</v>
      </c>
      <c r="G2413" s="7">
        <f>VLOOKUP(Table2[[#This Row],[product_id]],Table3[#All],2,FALSE)</f>
        <v>14</v>
      </c>
      <c r="H2413" s="7" t="b">
        <f>IF(Table2[[#This Row],[cost]]&gt;Table2[[#This Row],[revenue]],TRUE,FALSE)</f>
        <v>0</v>
      </c>
      <c r="I2413" t="str">
        <f>VLOOKUP(Table2[[#This Row],[product_id]],Table3[#All],3,FALSE)</f>
        <v>U.S. Polo Assn.</v>
      </c>
      <c r="J2413" t="str">
        <f>VLOOKUP(Table2[[#This Row],[product_id]],Table3[#All],5,FALSE)</f>
        <v>Philadelphia PA</v>
      </c>
    </row>
    <row r="2414" spans="1:10" x14ac:dyDescent="0.2">
      <c r="A2414" t="s">
        <v>555</v>
      </c>
      <c r="B2414" s="1">
        <v>44755</v>
      </c>
      <c r="C2414" t="str">
        <f t="shared" si="74"/>
        <v>Wednesday</v>
      </c>
      <c r="D2414" s="2">
        <v>0.12291666666666667</v>
      </c>
      <c r="E2414" t="str">
        <f t="shared" si="75"/>
        <v>midnight to dawn</v>
      </c>
      <c r="F2414" s="7">
        <v>25</v>
      </c>
      <c r="G2414" s="7">
        <f>VLOOKUP(Table2[[#This Row],[product_id]],Table3[#All],2,FALSE)</f>
        <v>14</v>
      </c>
      <c r="H2414" s="7" t="b">
        <f>IF(Table2[[#This Row],[cost]]&gt;Table2[[#This Row],[revenue]],TRUE,FALSE)</f>
        <v>0</v>
      </c>
      <c r="I2414" t="str">
        <f>VLOOKUP(Table2[[#This Row],[product_id]],Table3[#All],3,FALSE)</f>
        <v>U.S. Polo Assn.</v>
      </c>
      <c r="J2414" t="str">
        <f>VLOOKUP(Table2[[#This Row],[product_id]],Table3[#All],5,FALSE)</f>
        <v>Philadelphia PA</v>
      </c>
    </row>
    <row r="2415" spans="1:10" x14ac:dyDescent="0.2">
      <c r="A2415" t="s">
        <v>555</v>
      </c>
      <c r="B2415" s="1">
        <v>44829</v>
      </c>
      <c r="C2415" t="str">
        <f t="shared" si="74"/>
        <v>Sunday</v>
      </c>
      <c r="D2415" s="2">
        <v>6.5277777777777782E-2</v>
      </c>
      <c r="E2415" t="str">
        <f t="shared" si="75"/>
        <v>midnight to dawn</v>
      </c>
      <c r="F2415" s="7">
        <v>25</v>
      </c>
      <c r="G2415" s="7">
        <f>VLOOKUP(Table2[[#This Row],[product_id]],Table3[#All],2,FALSE)</f>
        <v>14</v>
      </c>
      <c r="H2415" s="7" t="b">
        <f>IF(Table2[[#This Row],[cost]]&gt;Table2[[#This Row],[revenue]],TRUE,FALSE)</f>
        <v>0</v>
      </c>
      <c r="I2415" t="str">
        <f>VLOOKUP(Table2[[#This Row],[product_id]],Table3[#All],3,FALSE)</f>
        <v>U.S. Polo Assn.</v>
      </c>
      <c r="J2415" t="str">
        <f>VLOOKUP(Table2[[#This Row],[product_id]],Table3[#All],5,FALSE)</f>
        <v>Philadelphia PA</v>
      </c>
    </row>
    <row r="2416" spans="1:10" x14ac:dyDescent="0.2">
      <c r="A2416" t="s">
        <v>556</v>
      </c>
      <c r="B2416" s="1">
        <v>44843</v>
      </c>
      <c r="C2416" t="str">
        <f t="shared" si="74"/>
        <v>Sunday</v>
      </c>
      <c r="D2416" s="2">
        <v>0.20833333333333334</v>
      </c>
      <c r="E2416" t="str">
        <f t="shared" si="75"/>
        <v>midnight to dawn</v>
      </c>
      <c r="F2416" s="7">
        <v>15</v>
      </c>
      <c r="G2416" s="7">
        <f>VLOOKUP(Table2[[#This Row],[product_id]],Table3[#All],2,FALSE)</f>
        <v>81</v>
      </c>
      <c r="H2416" s="7" t="b">
        <f>IF(Table2[[#This Row],[cost]]&gt;Table2[[#This Row],[revenue]],TRUE,FALSE)</f>
        <v>1</v>
      </c>
      <c r="I2416" t="str">
        <f>VLOOKUP(Table2[[#This Row],[product_id]],Table3[#All],3,FALSE)</f>
        <v>BCBGMAXAZRIA</v>
      </c>
      <c r="J2416" t="str">
        <f>VLOOKUP(Table2[[#This Row],[product_id]],Table3[#All],5,FALSE)</f>
        <v>Houston TX</v>
      </c>
    </row>
    <row r="2417" spans="1:10" x14ac:dyDescent="0.2">
      <c r="A2417" t="s">
        <v>557</v>
      </c>
      <c r="B2417" s="1">
        <v>44124</v>
      </c>
      <c r="C2417" t="str">
        <f t="shared" si="74"/>
        <v>Tuesday</v>
      </c>
      <c r="D2417" s="2">
        <v>0.13263888888888889</v>
      </c>
      <c r="E2417" t="str">
        <f t="shared" si="75"/>
        <v>afternoon to evening</v>
      </c>
      <c r="F2417" s="7">
        <v>88</v>
      </c>
      <c r="G2417" s="7">
        <f>VLOOKUP(Table2[[#This Row],[product_id]],Table3[#All],2,FALSE)</f>
        <v>50</v>
      </c>
      <c r="H2417" s="7" t="b">
        <f>IF(Table2[[#This Row],[cost]]&gt;Table2[[#This Row],[revenue]],TRUE,FALSE)</f>
        <v>0</v>
      </c>
      <c r="I2417" t="str">
        <f>VLOOKUP(Table2[[#This Row],[product_id]],Table3[#All],3,FALSE)</f>
        <v>Allegra K</v>
      </c>
      <c r="J2417" t="str">
        <f>VLOOKUP(Table2[[#This Row],[product_id]],Table3[#All],5,FALSE)</f>
        <v>Charleston SC</v>
      </c>
    </row>
    <row r="2418" spans="1:10" x14ac:dyDescent="0.2">
      <c r="A2418" t="s">
        <v>557</v>
      </c>
      <c r="B2418" s="1">
        <v>45065</v>
      </c>
      <c r="C2418" t="str">
        <f t="shared" si="74"/>
        <v>Friday</v>
      </c>
      <c r="D2418" s="2">
        <v>0.54861111111111105</v>
      </c>
      <c r="E2418" t="str">
        <f t="shared" si="75"/>
        <v>midnight to dawn</v>
      </c>
      <c r="F2418" s="7">
        <v>88</v>
      </c>
      <c r="G2418" s="7">
        <f>VLOOKUP(Table2[[#This Row],[product_id]],Table3[#All],2,FALSE)</f>
        <v>50</v>
      </c>
      <c r="H2418" s="7" t="b">
        <f>IF(Table2[[#This Row],[cost]]&gt;Table2[[#This Row],[revenue]],TRUE,FALSE)</f>
        <v>0</v>
      </c>
      <c r="I2418" t="str">
        <f>VLOOKUP(Table2[[#This Row],[product_id]],Table3[#All],3,FALSE)</f>
        <v>Allegra K</v>
      </c>
      <c r="J2418" t="str">
        <f>VLOOKUP(Table2[[#This Row],[product_id]],Table3[#All],5,FALSE)</f>
        <v>Charleston SC</v>
      </c>
    </row>
    <row r="2419" spans="1:10" x14ac:dyDescent="0.2">
      <c r="A2419" t="s">
        <v>557</v>
      </c>
      <c r="B2419" s="1">
        <v>44287</v>
      </c>
      <c r="C2419" t="str">
        <f t="shared" si="74"/>
        <v>Thursday</v>
      </c>
      <c r="D2419" s="2">
        <v>0.19097222222222221</v>
      </c>
      <c r="E2419" t="str">
        <f t="shared" si="75"/>
        <v>afternoon to evening</v>
      </c>
      <c r="F2419" s="7">
        <v>88</v>
      </c>
      <c r="G2419" s="7">
        <f>VLOOKUP(Table2[[#This Row],[product_id]],Table3[#All],2,FALSE)</f>
        <v>50</v>
      </c>
      <c r="H2419" s="7" t="b">
        <f>IF(Table2[[#This Row],[cost]]&gt;Table2[[#This Row],[revenue]],TRUE,FALSE)</f>
        <v>0</v>
      </c>
      <c r="I2419" t="str">
        <f>VLOOKUP(Table2[[#This Row],[product_id]],Table3[#All],3,FALSE)</f>
        <v>Allegra K</v>
      </c>
      <c r="J2419" t="str">
        <f>VLOOKUP(Table2[[#This Row],[product_id]],Table3[#All],5,FALSE)</f>
        <v>Charleston SC</v>
      </c>
    </row>
    <row r="2420" spans="1:10" x14ac:dyDescent="0.2">
      <c r="A2420" t="s">
        <v>557</v>
      </c>
      <c r="B2420" s="1">
        <v>44466</v>
      </c>
      <c r="C2420" t="str">
        <f t="shared" si="74"/>
        <v>Monday</v>
      </c>
      <c r="D2420" s="2">
        <v>0.72777777777777775</v>
      </c>
      <c r="E2420" t="str">
        <f t="shared" si="75"/>
        <v>midnight to dawn</v>
      </c>
      <c r="F2420" s="7">
        <v>88</v>
      </c>
      <c r="G2420" s="7">
        <f>VLOOKUP(Table2[[#This Row],[product_id]],Table3[#All],2,FALSE)</f>
        <v>50</v>
      </c>
      <c r="H2420" s="7" t="b">
        <f>IF(Table2[[#This Row],[cost]]&gt;Table2[[#This Row],[revenue]],TRUE,FALSE)</f>
        <v>0</v>
      </c>
      <c r="I2420" t="str">
        <f>VLOOKUP(Table2[[#This Row],[product_id]],Table3[#All],3,FALSE)</f>
        <v>Allegra K</v>
      </c>
      <c r="J2420" t="str">
        <f>VLOOKUP(Table2[[#This Row],[product_id]],Table3[#All],5,FALSE)</f>
        <v>Charleston SC</v>
      </c>
    </row>
    <row r="2421" spans="1:10" x14ac:dyDescent="0.2">
      <c r="A2421" t="s">
        <v>557</v>
      </c>
      <c r="B2421" s="1">
        <v>44702</v>
      </c>
      <c r="C2421" t="str">
        <f t="shared" si="74"/>
        <v>Saturday</v>
      </c>
      <c r="D2421" s="2">
        <v>8.819444444444445E-2</v>
      </c>
      <c r="E2421" t="str">
        <f t="shared" si="75"/>
        <v>night to midnight</v>
      </c>
      <c r="F2421" s="7">
        <v>88</v>
      </c>
      <c r="G2421" s="7">
        <f>VLOOKUP(Table2[[#This Row],[product_id]],Table3[#All],2,FALSE)</f>
        <v>50</v>
      </c>
      <c r="H2421" s="7" t="b">
        <f>IF(Table2[[#This Row],[cost]]&gt;Table2[[#This Row],[revenue]],TRUE,FALSE)</f>
        <v>0</v>
      </c>
      <c r="I2421" t="str">
        <f>VLOOKUP(Table2[[#This Row],[product_id]],Table3[#All],3,FALSE)</f>
        <v>Allegra K</v>
      </c>
      <c r="J2421" t="str">
        <f>VLOOKUP(Table2[[#This Row],[product_id]],Table3[#All],5,FALSE)</f>
        <v>Charleston SC</v>
      </c>
    </row>
    <row r="2422" spans="1:10" x14ac:dyDescent="0.2">
      <c r="A2422" t="s">
        <v>557</v>
      </c>
      <c r="B2422" s="1">
        <v>43906</v>
      </c>
      <c r="C2422" t="str">
        <f t="shared" si="74"/>
        <v>Monday</v>
      </c>
      <c r="D2422" s="2">
        <v>0.93333333333333324</v>
      </c>
      <c r="E2422" t="str">
        <f t="shared" si="75"/>
        <v>midnight to dawn</v>
      </c>
      <c r="F2422" s="7">
        <v>88</v>
      </c>
      <c r="G2422" s="7">
        <f>VLOOKUP(Table2[[#This Row],[product_id]],Table3[#All],2,FALSE)</f>
        <v>50</v>
      </c>
      <c r="H2422" s="7" t="b">
        <f>IF(Table2[[#This Row],[cost]]&gt;Table2[[#This Row],[revenue]],TRUE,FALSE)</f>
        <v>0</v>
      </c>
      <c r="I2422" t="str">
        <f>VLOOKUP(Table2[[#This Row],[product_id]],Table3[#All],3,FALSE)</f>
        <v>Allegra K</v>
      </c>
      <c r="J2422" t="str">
        <f>VLOOKUP(Table2[[#This Row],[product_id]],Table3[#All],5,FALSE)</f>
        <v>Charleston SC</v>
      </c>
    </row>
    <row r="2423" spans="1:10" x14ac:dyDescent="0.2">
      <c r="A2423" t="s">
        <v>557</v>
      </c>
      <c r="B2423" s="1">
        <v>44892</v>
      </c>
      <c r="C2423" t="str">
        <f t="shared" si="74"/>
        <v>Sunday</v>
      </c>
      <c r="D2423" s="2">
        <v>4.8611111111111112E-3</v>
      </c>
      <c r="E2423" t="str">
        <f t="shared" si="75"/>
        <v>afternoon to evening</v>
      </c>
      <c r="F2423" s="7">
        <v>88</v>
      </c>
      <c r="G2423" s="7">
        <f>VLOOKUP(Table2[[#This Row],[product_id]],Table3[#All],2,FALSE)</f>
        <v>50</v>
      </c>
      <c r="H2423" s="7" t="b">
        <f>IF(Table2[[#This Row],[cost]]&gt;Table2[[#This Row],[revenue]],TRUE,FALSE)</f>
        <v>0</v>
      </c>
      <c r="I2423" t="str">
        <f>VLOOKUP(Table2[[#This Row],[product_id]],Table3[#All],3,FALSE)</f>
        <v>Allegra K</v>
      </c>
      <c r="J2423" t="str">
        <f>VLOOKUP(Table2[[#This Row],[product_id]],Table3[#All],5,FALSE)</f>
        <v>Charleston SC</v>
      </c>
    </row>
    <row r="2424" spans="1:10" x14ac:dyDescent="0.2">
      <c r="A2424" t="s">
        <v>557</v>
      </c>
      <c r="B2424" s="1">
        <v>44456</v>
      </c>
      <c r="C2424" t="str">
        <f t="shared" si="74"/>
        <v>Friday</v>
      </c>
      <c r="D2424" s="2">
        <v>0.67291666666666661</v>
      </c>
      <c r="E2424" t="str">
        <f t="shared" si="75"/>
        <v>night to midnight</v>
      </c>
      <c r="F2424" s="7">
        <v>88</v>
      </c>
      <c r="G2424" s="7">
        <f>VLOOKUP(Table2[[#This Row],[product_id]],Table3[#All],2,FALSE)</f>
        <v>50</v>
      </c>
      <c r="H2424" s="7" t="b">
        <f>IF(Table2[[#This Row],[cost]]&gt;Table2[[#This Row],[revenue]],TRUE,FALSE)</f>
        <v>0</v>
      </c>
      <c r="I2424" t="str">
        <f>VLOOKUP(Table2[[#This Row],[product_id]],Table3[#All],3,FALSE)</f>
        <v>Allegra K</v>
      </c>
      <c r="J2424" t="str">
        <f>VLOOKUP(Table2[[#This Row],[product_id]],Table3[#All],5,FALSE)</f>
        <v>Charleston SC</v>
      </c>
    </row>
    <row r="2425" spans="1:10" x14ac:dyDescent="0.2">
      <c r="A2425" t="s">
        <v>557</v>
      </c>
      <c r="B2425" s="1">
        <v>44926</v>
      </c>
      <c r="C2425" t="str">
        <f t="shared" si="74"/>
        <v>Saturday</v>
      </c>
      <c r="D2425" s="2">
        <v>0.98055555555555562</v>
      </c>
      <c r="E2425" t="str">
        <f t="shared" si="75"/>
        <v>afternoon to evening</v>
      </c>
      <c r="F2425" s="7">
        <v>88</v>
      </c>
      <c r="G2425" s="7">
        <f>VLOOKUP(Table2[[#This Row],[product_id]],Table3[#All],2,FALSE)</f>
        <v>50</v>
      </c>
      <c r="H2425" s="7" t="b">
        <f>IF(Table2[[#This Row],[cost]]&gt;Table2[[#This Row],[revenue]],TRUE,FALSE)</f>
        <v>0</v>
      </c>
      <c r="I2425" t="str">
        <f>VLOOKUP(Table2[[#This Row],[product_id]],Table3[#All],3,FALSE)</f>
        <v>Allegra K</v>
      </c>
      <c r="J2425" t="str">
        <f>VLOOKUP(Table2[[#This Row],[product_id]],Table3[#All],5,FALSE)</f>
        <v>Charleston SC</v>
      </c>
    </row>
    <row r="2426" spans="1:10" x14ac:dyDescent="0.2">
      <c r="A2426" t="s">
        <v>558</v>
      </c>
      <c r="B2426" s="1">
        <v>43735</v>
      </c>
      <c r="C2426" t="str">
        <f t="shared" si="74"/>
        <v>Friday</v>
      </c>
      <c r="D2426" s="2">
        <v>0.56527777777777777</v>
      </c>
      <c r="E2426" t="str">
        <f t="shared" si="75"/>
        <v>morning to noon</v>
      </c>
      <c r="F2426" s="7">
        <v>99</v>
      </c>
      <c r="G2426" s="7">
        <f>VLOOKUP(Table2[[#This Row],[product_id]],Table3[#All],2,FALSE)</f>
        <v>54</v>
      </c>
      <c r="H2426" s="7" t="b">
        <f>IF(Table2[[#This Row],[cost]]&gt;Table2[[#This Row],[revenue]],TRUE,FALSE)</f>
        <v>0</v>
      </c>
      <c r="I2426" t="str">
        <f>VLOOKUP(Table2[[#This Row],[product_id]],Table3[#All],3,FALSE)</f>
        <v>High Style</v>
      </c>
      <c r="J2426" t="str">
        <f>VLOOKUP(Table2[[#This Row],[product_id]],Table3[#All],5,FALSE)</f>
        <v>Chicago IL</v>
      </c>
    </row>
    <row r="2427" spans="1:10" x14ac:dyDescent="0.2">
      <c r="A2427" t="s">
        <v>558</v>
      </c>
      <c r="B2427" s="1">
        <v>44502</v>
      </c>
      <c r="C2427" t="str">
        <f t="shared" si="74"/>
        <v>Tuesday</v>
      </c>
      <c r="D2427" s="2">
        <v>0.4368055555555555</v>
      </c>
      <c r="E2427" t="str">
        <f t="shared" si="75"/>
        <v>midnight to dawn</v>
      </c>
      <c r="F2427" s="7">
        <v>99</v>
      </c>
      <c r="G2427" s="7">
        <f>VLOOKUP(Table2[[#This Row],[product_id]],Table3[#All],2,FALSE)</f>
        <v>54</v>
      </c>
      <c r="H2427" s="7" t="b">
        <f>IF(Table2[[#This Row],[cost]]&gt;Table2[[#This Row],[revenue]],TRUE,FALSE)</f>
        <v>0</v>
      </c>
      <c r="I2427" t="str">
        <f>VLOOKUP(Table2[[#This Row],[product_id]],Table3[#All],3,FALSE)</f>
        <v>High Style</v>
      </c>
      <c r="J2427" t="str">
        <f>VLOOKUP(Table2[[#This Row],[product_id]],Table3[#All],5,FALSE)</f>
        <v>Chicago IL</v>
      </c>
    </row>
    <row r="2428" spans="1:10" x14ac:dyDescent="0.2">
      <c r="A2428" t="s">
        <v>558</v>
      </c>
      <c r="B2428" s="1">
        <v>44641</v>
      </c>
      <c r="C2428" t="str">
        <f t="shared" si="74"/>
        <v>Monday</v>
      </c>
      <c r="D2428" s="2">
        <v>1.2499999999999999E-2</v>
      </c>
      <c r="E2428" t="str">
        <f t="shared" si="75"/>
        <v>midnight to dawn</v>
      </c>
      <c r="F2428" s="7">
        <v>99</v>
      </c>
      <c r="G2428" s="7">
        <f>VLOOKUP(Table2[[#This Row],[product_id]],Table3[#All],2,FALSE)</f>
        <v>54</v>
      </c>
      <c r="H2428" s="7" t="b">
        <f>IF(Table2[[#This Row],[cost]]&gt;Table2[[#This Row],[revenue]],TRUE,FALSE)</f>
        <v>0</v>
      </c>
      <c r="I2428" t="str">
        <f>VLOOKUP(Table2[[#This Row],[product_id]],Table3[#All],3,FALSE)</f>
        <v>High Style</v>
      </c>
      <c r="J2428" t="str">
        <f>VLOOKUP(Table2[[#This Row],[product_id]],Table3[#All],5,FALSE)</f>
        <v>Chicago IL</v>
      </c>
    </row>
    <row r="2429" spans="1:10" x14ac:dyDescent="0.2">
      <c r="A2429" t="s">
        <v>558</v>
      </c>
      <c r="B2429" s="1">
        <v>44209</v>
      </c>
      <c r="C2429" t="str">
        <f t="shared" si="74"/>
        <v>Wednesday</v>
      </c>
      <c r="D2429" s="2">
        <v>2.5694444444444447E-2</v>
      </c>
      <c r="E2429" t="str">
        <f t="shared" si="75"/>
        <v>night to midnight</v>
      </c>
      <c r="F2429" s="7">
        <v>99</v>
      </c>
      <c r="G2429" s="7">
        <f>VLOOKUP(Table2[[#This Row],[product_id]],Table3[#All],2,FALSE)</f>
        <v>54</v>
      </c>
      <c r="H2429" s="7" t="b">
        <f>IF(Table2[[#This Row],[cost]]&gt;Table2[[#This Row],[revenue]],TRUE,FALSE)</f>
        <v>0</v>
      </c>
      <c r="I2429" t="str">
        <f>VLOOKUP(Table2[[#This Row],[product_id]],Table3[#All],3,FALSE)</f>
        <v>High Style</v>
      </c>
      <c r="J2429" t="str">
        <f>VLOOKUP(Table2[[#This Row],[product_id]],Table3[#All],5,FALSE)</f>
        <v>Chicago IL</v>
      </c>
    </row>
    <row r="2430" spans="1:10" x14ac:dyDescent="0.2">
      <c r="A2430" t="s">
        <v>558</v>
      </c>
      <c r="B2430" s="1">
        <v>44536</v>
      </c>
      <c r="C2430" t="str">
        <f t="shared" si="74"/>
        <v>Monday</v>
      </c>
      <c r="D2430" s="2">
        <v>0.9916666666666667</v>
      </c>
      <c r="E2430" t="str">
        <f t="shared" si="75"/>
        <v>afternoon to evening</v>
      </c>
      <c r="F2430" s="7">
        <v>99</v>
      </c>
      <c r="G2430" s="7">
        <f>VLOOKUP(Table2[[#This Row],[product_id]],Table3[#All],2,FALSE)</f>
        <v>54</v>
      </c>
      <c r="H2430" s="7" t="b">
        <f>IF(Table2[[#This Row],[cost]]&gt;Table2[[#This Row],[revenue]],TRUE,FALSE)</f>
        <v>0</v>
      </c>
      <c r="I2430" t="str">
        <f>VLOOKUP(Table2[[#This Row],[product_id]],Table3[#All],3,FALSE)</f>
        <v>High Style</v>
      </c>
      <c r="J2430" t="str">
        <f>VLOOKUP(Table2[[#This Row],[product_id]],Table3[#All],5,FALSE)</f>
        <v>Chicago IL</v>
      </c>
    </row>
    <row r="2431" spans="1:10" x14ac:dyDescent="0.2">
      <c r="A2431" t="s">
        <v>558</v>
      </c>
      <c r="B2431" s="1">
        <v>44608</v>
      </c>
      <c r="C2431" t="str">
        <f t="shared" si="74"/>
        <v>Wednesday</v>
      </c>
      <c r="D2431" s="2">
        <v>0.71319444444444446</v>
      </c>
      <c r="E2431" t="str">
        <f t="shared" si="75"/>
        <v>afternoon to evening</v>
      </c>
      <c r="F2431" s="7">
        <v>99</v>
      </c>
      <c r="G2431" s="7">
        <f>VLOOKUP(Table2[[#This Row],[product_id]],Table3[#All],2,FALSE)</f>
        <v>54</v>
      </c>
      <c r="H2431" s="7" t="b">
        <f>IF(Table2[[#This Row],[cost]]&gt;Table2[[#This Row],[revenue]],TRUE,FALSE)</f>
        <v>0</v>
      </c>
      <c r="I2431" t="str">
        <f>VLOOKUP(Table2[[#This Row],[product_id]],Table3[#All],3,FALSE)</f>
        <v>High Style</v>
      </c>
      <c r="J2431" t="str">
        <f>VLOOKUP(Table2[[#This Row],[product_id]],Table3[#All],5,FALSE)</f>
        <v>Chicago IL</v>
      </c>
    </row>
    <row r="2432" spans="1:10" x14ac:dyDescent="0.2">
      <c r="A2432" t="s">
        <v>558</v>
      </c>
      <c r="B2432" s="1">
        <v>44852</v>
      </c>
      <c r="C2432" t="str">
        <f t="shared" si="74"/>
        <v>Tuesday</v>
      </c>
      <c r="D2432" s="2">
        <v>0.71944444444444444</v>
      </c>
      <c r="E2432" t="str">
        <f t="shared" si="75"/>
        <v>morning to noon</v>
      </c>
      <c r="F2432" s="7">
        <v>99</v>
      </c>
      <c r="G2432" s="7">
        <f>VLOOKUP(Table2[[#This Row],[product_id]],Table3[#All],2,FALSE)</f>
        <v>54</v>
      </c>
      <c r="H2432" s="7" t="b">
        <f>IF(Table2[[#This Row],[cost]]&gt;Table2[[#This Row],[revenue]],TRUE,FALSE)</f>
        <v>0</v>
      </c>
      <c r="I2432" t="str">
        <f>VLOOKUP(Table2[[#This Row],[product_id]],Table3[#All],3,FALSE)</f>
        <v>High Style</v>
      </c>
      <c r="J2432" t="str">
        <f>VLOOKUP(Table2[[#This Row],[product_id]],Table3[#All],5,FALSE)</f>
        <v>Chicago IL</v>
      </c>
    </row>
    <row r="2433" spans="1:10" x14ac:dyDescent="0.2">
      <c r="A2433" t="s">
        <v>558</v>
      </c>
      <c r="B2433" s="1">
        <v>45059</v>
      </c>
      <c r="C2433" t="str">
        <f t="shared" si="74"/>
        <v>Saturday</v>
      </c>
      <c r="D2433" s="2">
        <v>0.26250000000000001</v>
      </c>
      <c r="E2433" t="str">
        <f t="shared" si="75"/>
        <v>afternoon to evening</v>
      </c>
      <c r="F2433" s="7">
        <v>99</v>
      </c>
      <c r="G2433" s="7">
        <f>VLOOKUP(Table2[[#This Row],[product_id]],Table3[#All],2,FALSE)</f>
        <v>54</v>
      </c>
      <c r="H2433" s="7" t="b">
        <f>IF(Table2[[#This Row],[cost]]&gt;Table2[[#This Row],[revenue]],TRUE,FALSE)</f>
        <v>0</v>
      </c>
      <c r="I2433" t="str">
        <f>VLOOKUP(Table2[[#This Row],[product_id]],Table3[#All],3,FALSE)</f>
        <v>High Style</v>
      </c>
      <c r="J2433" t="str">
        <f>VLOOKUP(Table2[[#This Row],[product_id]],Table3[#All],5,FALSE)</f>
        <v>Chicago IL</v>
      </c>
    </row>
    <row r="2434" spans="1:10" x14ac:dyDescent="0.2">
      <c r="A2434" t="s">
        <v>558</v>
      </c>
      <c r="B2434" s="1">
        <v>44751</v>
      </c>
      <c r="C2434" t="str">
        <f t="shared" si="74"/>
        <v>Saturday</v>
      </c>
      <c r="D2434" s="2">
        <v>0.66875000000000007</v>
      </c>
      <c r="E2434" t="str">
        <f t="shared" si="75"/>
        <v>midnight to dawn</v>
      </c>
      <c r="F2434" s="7">
        <v>99</v>
      </c>
      <c r="G2434" s="7">
        <f>VLOOKUP(Table2[[#This Row],[product_id]],Table3[#All],2,FALSE)</f>
        <v>54</v>
      </c>
      <c r="H2434" s="7" t="b">
        <f>IF(Table2[[#This Row],[cost]]&gt;Table2[[#This Row],[revenue]],TRUE,FALSE)</f>
        <v>0</v>
      </c>
      <c r="I2434" t="str">
        <f>VLOOKUP(Table2[[#This Row],[product_id]],Table3[#All],3,FALSE)</f>
        <v>High Style</v>
      </c>
      <c r="J2434" t="str">
        <f>VLOOKUP(Table2[[#This Row],[product_id]],Table3[#All],5,FALSE)</f>
        <v>Chicago IL</v>
      </c>
    </row>
    <row r="2435" spans="1:10" x14ac:dyDescent="0.2">
      <c r="A2435" t="s">
        <v>559</v>
      </c>
      <c r="B2435" s="1">
        <v>43973</v>
      </c>
      <c r="C2435" t="str">
        <f t="shared" ref="C2435:C2498" si="76">_xlfn.IFS(WEEKDAY(B2435,2)=1,"Monday",WEEKDAY(B2435,2)=2,"Tuesday",WEEKDAY(B2435,2)=3,"Wednesday",WEEKDAY(B2435,2)=4,"Thursday",WEEKDAY(B2435,2)=5,"Friday",WEEKDAY(B2435,2)=6,"Saturday",WEEKDAY(B2435,2)=7,"Sunday")</f>
        <v>Friday</v>
      </c>
      <c r="D2435" s="2">
        <v>5.486111111111111E-2</v>
      </c>
      <c r="E2435" t="str">
        <f t="shared" ref="E2435:E2498" si="77">_xlfn.IFS(AND(D2436&gt;=VALUE("00:00"),D2436&lt;VALUE("6:00")),"midnight to dawn",AND(D2436&gt;=VALUE("6:00"),D2436&lt;VALUE("13:00")),"morning to noon",AND(D2436&gt;=VALUE("13:00"),D2436&lt;VALUE("20:00")),"afternoon to evening",AND(D2436&gt;=VALUE("20:00"),D2436&lt;VALUE("24:00")),"night to midnight")</f>
        <v>midnight to dawn</v>
      </c>
      <c r="F2435" s="7">
        <v>58</v>
      </c>
      <c r="G2435" s="7">
        <f>VLOOKUP(Table2[[#This Row],[product_id]],Table3[#All],2,FALSE)</f>
        <v>34</v>
      </c>
      <c r="H2435" s="7" t="b">
        <f>IF(Table2[[#This Row],[cost]]&gt;Table2[[#This Row],[revenue]],TRUE,FALSE)</f>
        <v>0</v>
      </c>
      <c r="I2435" t="str">
        <f>VLOOKUP(Table2[[#This Row],[product_id]],Table3[#All],3,FALSE)</f>
        <v>Hard Tail</v>
      </c>
      <c r="J2435" t="str">
        <f>VLOOKUP(Table2[[#This Row],[product_id]],Table3[#All],5,FALSE)</f>
        <v>Savannah GA</v>
      </c>
    </row>
    <row r="2436" spans="1:10" x14ac:dyDescent="0.2">
      <c r="A2436" t="s">
        <v>559</v>
      </c>
      <c r="B2436" s="1">
        <v>44161</v>
      </c>
      <c r="C2436" t="str">
        <f t="shared" si="76"/>
        <v>Thursday</v>
      </c>
      <c r="D2436" s="2">
        <v>9.7916666666666666E-2</v>
      </c>
      <c r="E2436" t="str">
        <f t="shared" si="77"/>
        <v>morning to noon</v>
      </c>
      <c r="F2436" s="7">
        <v>58</v>
      </c>
      <c r="G2436" s="7">
        <f>VLOOKUP(Table2[[#This Row],[product_id]],Table3[#All],2,FALSE)</f>
        <v>34</v>
      </c>
      <c r="H2436" s="7" t="b">
        <f>IF(Table2[[#This Row],[cost]]&gt;Table2[[#This Row],[revenue]],TRUE,FALSE)</f>
        <v>0</v>
      </c>
      <c r="I2436" t="str">
        <f>VLOOKUP(Table2[[#This Row],[product_id]],Table3[#All],3,FALSE)</f>
        <v>Hard Tail</v>
      </c>
      <c r="J2436" t="str">
        <f>VLOOKUP(Table2[[#This Row],[product_id]],Table3[#All],5,FALSE)</f>
        <v>Savannah GA</v>
      </c>
    </row>
    <row r="2437" spans="1:10" x14ac:dyDescent="0.2">
      <c r="A2437" t="s">
        <v>559</v>
      </c>
      <c r="B2437" s="1">
        <v>44999</v>
      </c>
      <c r="C2437" t="str">
        <f t="shared" si="76"/>
        <v>Tuesday</v>
      </c>
      <c r="D2437" s="2">
        <v>0.53263888888888888</v>
      </c>
      <c r="E2437" t="str">
        <f t="shared" si="77"/>
        <v>afternoon to evening</v>
      </c>
      <c r="F2437" s="7">
        <v>58</v>
      </c>
      <c r="G2437" s="7">
        <f>VLOOKUP(Table2[[#This Row],[product_id]],Table3[#All],2,FALSE)</f>
        <v>34</v>
      </c>
      <c r="H2437" s="7" t="b">
        <f>IF(Table2[[#This Row],[cost]]&gt;Table2[[#This Row],[revenue]],TRUE,FALSE)</f>
        <v>0</v>
      </c>
      <c r="I2437" t="str">
        <f>VLOOKUP(Table2[[#This Row],[product_id]],Table3[#All],3,FALSE)</f>
        <v>Hard Tail</v>
      </c>
      <c r="J2437" t="str">
        <f>VLOOKUP(Table2[[#This Row],[product_id]],Table3[#All],5,FALSE)</f>
        <v>Savannah GA</v>
      </c>
    </row>
    <row r="2438" spans="1:10" x14ac:dyDescent="0.2">
      <c r="A2438" t="s">
        <v>559</v>
      </c>
      <c r="B2438" s="1">
        <v>43899</v>
      </c>
      <c r="C2438" t="str">
        <f t="shared" si="76"/>
        <v>Monday</v>
      </c>
      <c r="D2438" s="2">
        <v>0.68194444444444446</v>
      </c>
      <c r="E2438" t="str">
        <f t="shared" si="77"/>
        <v>midnight to dawn</v>
      </c>
      <c r="F2438" s="7">
        <v>58</v>
      </c>
      <c r="G2438" s="7">
        <f>VLOOKUP(Table2[[#This Row],[product_id]],Table3[#All],2,FALSE)</f>
        <v>34</v>
      </c>
      <c r="H2438" s="7" t="b">
        <f>IF(Table2[[#This Row],[cost]]&gt;Table2[[#This Row],[revenue]],TRUE,FALSE)</f>
        <v>0</v>
      </c>
      <c r="I2438" t="str">
        <f>VLOOKUP(Table2[[#This Row],[product_id]],Table3[#All],3,FALSE)</f>
        <v>Hard Tail</v>
      </c>
      <c r="J2438" t="str">
        <f>VLOOKUP(Table2[[#This Row],[product_id]],Table3[#All],5,FALSE)</f>
        <v>Savannah GA</v>
      </c>
    </row>
    <row r="2439" spans="1:10" x14ac:dyDescent="0.2">
      <c r="A2439" t="s">
        <v>560</v>
      </c>
      <c r="B2439" s="1">
        <v>44837</v>
      </c>
      <c r="C2439" t="str">
        <f t="shared" si="76"/>
        <v>Monday</v>
      </c>
      <c r="D2439" s="2">
        <v>0.23611111111111113</v>
      </c>
      <c r="E2439" t="str">
        <f t="shared" si="77"/>
        <v>morning to noon</v>
      </c>
      <c r="F2439" s="7">
        <v>11</v>
      </c>
      <c r="G2439" s="7">
        <f>VLOOKUP(Table2[[#This Row],[product_id]],Table3[#All],2,FALSE)</f>
        <v>61</v>
      </c>
      <c r="H2439" s="7" t="b">
        <f>IF(Table2[[#This Row],[cost]]&gt;Table2[[#This Row],[revenue]],TRUE,FALSE)</f>
        <v>1</v>
      </c>
      <c r="I2439" t="str">
        <f>VLOOKUP(Table2[[#This Row],[product_id]],Table3[#All],3,FALSE)</f>
        <v>Allegra K</v>
      </c>
      <c r="J2439" t="str">
        <f>VLOOKUP(Table2[[#This Row],[product_id]],Table3[#All],5,FALSE)</f>
        <v>Charleston SC</v>
      </c>
    </row>
    <row r="2440" spans="1:10" x14ac:dyDescent="0.2">
      <c r="A2440" t="s">
        <v>560</v>
      </c>
      <c r="B2440" s="1">
        <v>44845</v>
      </c>
      <c r="C2440" t="str">
        <f t="shared" si="76"/>
        <v>Tuesday</v>
      </c>
      <c r="D2440" s="2">
        <v>0.47222222222222227</v>
      </c>
      <c r="E2440" t="str">
        <f t="shared" si="77"/>
        <v>midnight to dawn</v>
      </c>
      <c r="F2440" s="7">
        <v>11</v>
      </c>
      <c r="G2440" s="7">
        <f>VLOOKUP(Table2[[#This Row],[product_id]],Table3[#All],2,FALSE)</f>
        <v>61</v>
      </c>
      <c r="H2440" s="7" t="b">
        <f>IF(Table2[[#This Row],[cost]]&gt;Table2[[#This Row],[revenue]],TRUE,FALSE)</f>
        <v>1</v>
      </c>
      <c r="I2440" t="str">
        <f>VLOOKUP(Table2[[#This Row],[product_id]],Table3[#All],3,FALSE)</f>
        <v>Allegra K</v>
      </c>
      <c r="J2440" t="str">
        <f>VLOOKUP(Table2[[#This Row],[product_id]],Table3[#All],5,FALSE)</f>
        <v>Charleston SC</v>
      </c>
    </row>
    <row r="2441" spans="1:10" x14ac:dyDescent="0.2">
      <c r="A2441" t="s">
        <v>560</v>
      </c>
      <c r="B2441" s="1">
        <v>44450</v>
      </c>
      <c r="C2441" t="str">
        <f t="shared" si="76"/>
        <v>Saturday</v>
      </c>
      <c r="D2441" s="2">
        <v>0.15</v>
      </c>
      <c r="E2441" t="str">
        <f t="shared" si="77"/>
        <v>midnight to dawn</v>
      </c>
      <c r="F2441" s="7">
        <v>11</v>
      </c>
      <c r="G2441" s="7">
        <f>VLOOKUP(Table2[[#This Row],[product_id]],Table3[#All],2,FALSE)</f>
        <v>61</v>
      </c>
      <c r="H2441" s="7" t="b">
        <f>IF(Table2[[#This Row],[cost]]&gt;Table2[[#This Row],[revenue]],TRUE,FALSE)</f>
        <v>1</v>
      </c>
      <c r="I2441" t="str">
        <f>VLOOKUP(Table2[[#This Row],[product_id]],Table3[#All],3,FALSE)</f>
        <v>Allegra K</v>
      </c>
      <c r="J2441" t="str">
        <f>VLOOKUP(Table2[[#This Row],[product_id]],Table3[#All],5,FALSE)</f>
        <v>Charleston SC</v>
      </c>
    </row>
    <row r="2442" spans="1:10" x14ac:dyDescent="0.2">
      <c r="A2442" t="s">
        <v>560</v>
      </c>
      <c r="B2442" s="1">
        <v>44996</v>
      </c>
      <c r="C2442" t="str">
        <f t="shared" si="76"/>
        <v>Saturday</v>
      </c>
      <c r="D2442" s="2">
        <v>0.22500000000000001</v>
      </c>
      <c r="E2442" t="str">
        <f t="shared" si="77"/>
        <v>morning to noon</v>
      </c>
      <c r="F2442" s="7">
        <v>11</v>
      </c>
      <c r="G2442" s="7">
        <f>VLOOKUP(Table2[[#This Row],[product_id]],Table3[#All],2,FALSE)</f>
        <v>61</v>
      </c>
      <c r="H2442" s="7" t="b">
        <f>IF(Table2[[#This Row],[cost]]&gt;Table2[[#This Row],[revenue]],TRUE,FALSE)</f>
        <v>1</v>
      </c>
      <c r="I2442" t="str">
        <f>VLOOKUP(Table2[[#This Row],[product_id]],Table3[#All],3,FALSE)</f>
        <v>Allegra K</v>
      </c>
      <c r="J2442" t="str">
        <f>VLOOKUP(Table2[[#This Row],[product_id]],Table3[#All],5,FALSE)</f>
        <v>Charleston SC</v>
      </c>
    </row>
    <row r="2443" spans="1:10" x14ac:dyDescent="0.2">
      <c r="A2443" t="s">
        <v>560</v>
      </c>
      <c r="B2443" s="1">
        <v>45028</v>
      </c>
      <c r="C2443" t="str">
        <f t="shared" si="76"/>
        <v>Wednesday</v>
      </c>
      <c r="D2443" s="2">
        <v>0.5</v>
      </c>
      <c r="E2443" t="str">
        <f t="shared" si="77"/>
        <v>morning to noon</v>
      </c>
      <c r="F2443" s="7">
        <v>11</v>
      </c>
      <c r="G2443" s="7">
        <f>VLOOKUP(Table2[[#This Row],[product_id]],Table3[#All],2,FALSE)</f>
        <v>61</v>
      </c>
      <c r="H2443" s="7" t="b">
        <f>IF(Table2[[#This Row],[cost]]&gt;Table2[[#This Row],[revenue]],TRUE,FALSE)</f>
        <v>1</v>
      </c>
      <c r="I2443" t="str">
        <f>VLOOKUP(Table2[[#This Row],[product_id]],Table3[#All],3,FALSE)</f>
        <v>Allegra K</v>
      </c>
      <c r="J2443" t="str">
        <f>VLOOKUP(Table2[[#This Row],[product_id]],Table3[#All],5,FALSE)</f>
        <v>Charleston SC</v>
      </c>
    </row>
    <row r="2444" spans="1:10" x14ac:dyDescent="0.2">
      <c r="A2444" t="s">
        <v>560</v>
      </c>
      <c r="B2444" s="1">
        <v>45073</v>
      </c>
      <c r="C2444" t="str">
        <f t="shared" si="76"/>
        <v>Saturday</v>
      </c>
      <c r="D2444" s="2">
        <v>0.47152777777777777</v>
      </c>
      <c r="E2444" t="str">
        <f t="shared" si="77"/>
        <v>midnight to dawn</v>
      </c>
      <c r="F2444" s="7">
        <v>11</v>
      </c>
      <c r="G2444" s="7">
        <f>VLOOKUP(Table2[[#This Row],[product_id]],Table3[#All],2,FALSE)</f>
        <v>61</v>
      </c>
      <c r="H2444" s="7" t="b">
        <f>IF(Table2[[#This Row],[cost]]&gt;Table2[[#This Row],[revenue]],TRUE,FALSE)</f>
        <v>1</v>
      </c>
      <c r="I2444" t="str">
        <f>VLOOKUP(Table2[[#This Row],[product_id]],Table3[#All],3,FALSE)</f>
        <v>Allegra K</v>
      </c>
      <c r="J2444" t="str">
        <f>VLOOKUP(Table2[[#This Row],[product_id]],Table3[#All],5,FALSE)</f>
        <v>Charleston SC</v>
      </c>
    </row>
    <row r="2445" spans="1:10" x14ac:dyDescent="0.2">
      <c r="A2445" t="s">
        <v>560</v>
      </c>
      <c r="B2445" s="1">
        <v>45085</v>
      </c>
      <c r="C2445" t="str">
        <f t="shared" si="76"/>
        <v>Thursday</v>
      </c>
      <c r="D2445" s="2">
        <v>6.5972222222222224E-2</v>
      </c>
      <c r="E2445" t="str">
        <f t="shared" si="77"/>
        <v>midnight to dawn</v>
      </c>
      <c r="F2445" s="7">
        <v>11</v>
      </c>
      <c r="G2445" s="7">
        <f>VLOOKUP(Table2[[#This Row],[product_id]],Table3[#All],2,FALSE)</f>
        <v>61</v>
      </c>
      <c r="H2445" s="7" t="b">
        <f>IF(Table2[[#This Row],[cost]]&gt;Table2[[#This Row],[revenue]],TRUE,FALSE)</f>
        <v>1</v>
      </c>
      <c r="I2445" t="str">
        <f>VLOOKUP(Table2[[#This Row],[product_id]],Table3[#All],3,FALSE)</f>
        <v>Allegra K</v>
      </c>
      <c r="J2445" t="str">
        <f>VLOOKUP(Table2[[#This Row],[product_id]],Table3[#All],5,FALSE)</f>
        <v>Charleston SC</v>
      </c>
    </row>
    <row r="2446" spans="1:10" x14ac:dyDescent="0.2">
      <c r="A2446" t="s">
        <v>561</v>
      </c>
      <c r="B2446" s="1">
        <v>45071</v>
      </c>
      <c r="C2446" t="str">
        <f t="shared" si="76"/>
        <v>Thursday</v>
      </c>
      <c r="D2446" s="2">
        <v>0.21666666666666667</v>
      </c>
      <c r="E2446" t="str">
        <f t="shared" si="77"/>
        <v>midnight to dawn</v>
      </c>
      <c r="F2446" s="7">
        <v>46</v>
      </c>
      <c r="G2446" s="7">
        <f>VLOOKUP(Table2[[#This Row],[product_id]],Table3[#All],2,FALSE)</f>
        <v>24</v>
      </c>
      <c r="H2446" s="7" t="b">
        <f>IF(Table2[[#This Row],[cost]]&gt;Table2[[#This Row],[revenue]],TRUE,FALSE)</f>
        <v>0</v>
      </c>
      <c r="I2446" t="str">
        <f>VLOOKUP(Table2[[#This Row],[product_id]],Table3[#All],3,FALSE)</f>
        <v>Lucky Brand</v>
      </c>
      <c r="J2446" t="str">
        <f>VLOOKUP(Table2[[#This Row],[product_id]],Table3[#All],5,FALSE)</f>
        <v>New Orleans LA</v>
      </c>
    </row>
    <row r="2447" spans="1:10" x14ac:dyDescent="0.2">
      <c r="A2447" t="s">
        <v>561</v>
      </c>
      <c r="B2447" s="1">
        <v>44632</v>
      </c>
      <c r="C2447" t="str">
        <f t="shared" si="76"/>
        <v>Saturday</v>
      </c>
      <c r="D2447" s="2">
        <v>5.1388888888888894E-2</v>
      </c>
      <c r="E2447" t="str">
        <f t="shared" si="77"/>
        <v>night to midnight</v>
      </c>
      <c r="F2447" s="7">
        <v>46</v>
      </c>
      <c r="G2447" s="7">
        <f>VLOOKUP(Table2[[#This Row],[product_id]],Table3[#All],2,FALSE)</f>
        <v>24</v>
      </c>
      <c r="H2447" s="7" t="b">
        <f>IF(Table2[[#This Row],[cost]]&gt;Table2[[#This Row],[revenue]],TRUE,FALSE)</f>
        <v>0</v>
      </c>
      <c r="I2447" t="str">
        <f>VLOOKUP(Table2[[#This Row],[product_id]],Table3[#All],3,FALSE)</f>
        <v>Lucky Brand</v>
      </c>
      <c r="J2447" t="str">
        <f>VLOOKUP(Table2[[#This Row],[product_id]],Table3[#All],5,FALSE)</f>
        <v>New Orleans LA</v>
      </c>
    </row>
    <row r="2448" spans="1:10" x14ac:dyDescent="0.2">
      <c r="A2448" t="s">
        <v>561</v>
      </c>
      <c r="B2448" s="1">
        <v>45083</v>
      </c>
      <c r="C2448" t="str">
        <f t="shared" si="76"/>
        <v>Tuesday</v>
      </c>
      <c r="D2448" s="2">
        <v>0.95416666666666661</v>
      </c>
      <c r="E2448" t="str">
        <f t="shared" si="77"/>
        <v>morning to noon</v>
      </c>
      <c r="F2448" s="7">
        <v>46</v>
      </c>
      <c r="G2448" s="7">
        <f>VLOOKUP(Table2[[#This Row],[product_id]],Table3[#All],2,FALSE)</f>
        <v>24</v>
      </c>
      <c r="H2448" s="7" t="b">
        <f>IF(Table2[[#This Row],[cost]]&gt;Table2[[#This Row],[revenue]],TRUE,FALSE)</f>
        <v>0</v>
      </c>
      <c r="I2448" t="str">
        <f>VLOOKUP(Table2[[#This Row],[product_id]],Table3[#All],3,FALSE)</f>
        <v>Lucky Brand</v>
      </c>
      <c r="J2448" t="str">
        <f>VLOOKUP(Table2[[#This Row],[product_id]],Table3[#All],5,FALSE)</f>
        <v>New Orleans LA</v>
      </c>
    </row>
    <row r="2449" spans="1:10" x14ac:dyDescent="0.2">
      <c r="A2449" t="s">
        <v>561</v>
      </c>
      <c r="B2449" s="1">
        <v>44716</v>
      </c>
      <c r="C2449" t="str">
        <f t="shared" si="76"/>
        <v>Saturday</v>
      </c>
      <c r="D2449" s="2">
        <v>0.52916666666666667</v>
      </c>
      <c r="E2449" t="str">
        <f t="shared" si="77"/>
        <v>morning to noon</v>
      </c>
      <c r="F2449" s="7">
        <v>46</v>
      </c>
      <c r="G2449" s="7">
        <f>VLOOKUP(Table2[[#This Row],[product_id]],Table3[#All],2,FALSE)</f>
        <v>24</v>
      </c>
      <c r="H2449" s="7" t="b">
        <f>IF(Table2[[#This Row],[cost]]&gt;Table2[[#This Row],[revenue]],TRUE,FALSE)</f>
        <v>0</v>
      </c>
      <c r="I2449" t="str">
        <f>VLOOKUP(Table2[[#This Row],[product_id]],Table3[#All],3,FALSE)</f>
        <v>Lucky Brand</v>
      </c>
      <c r="J2449" t="str">
        <f>VLOOKUP(Table2[[#This Row],[product_id]],Table3[#All],5,FALSE)</f>
        <v>New Orleans LA</v>
      </c>
    </row>
    <row r="2450" spans="1:10" x14ac:dyDescent="0.2">
      <c r="A2450" t="s">
        <v>561</v>
      </c>
      <c r="B2450" s="1">
        <v>45091</v>
      </c>
      <c r="C2450" t="str">
        <f t="shared" si="76"/>
        <v>Wednesday</v>
      </c>
      <c r="D2450" s="2">
        <v>0.37152777777777773</v>
      </c>
      <c r="E2450" t="str">
        <f t="shared" si="77"/>
        <v>afternoon to evening</v>
      </c>
      <c r="F2450" s="7">
        <v>46</v>
      </c>
      <c r="G2450" s="7">
        <f>VLOOKUP(Table2[[#This Row],[product_id]],Table3[#All],2,FALSE)</f>
        <v>24</v>
      </c>
      <c r="H2450" s="7" t="b">
        <f>IF(Table2[[#This Row],[cost]]&gt;Table2[[#This Row],[revenue]],TRUE,FALSE)</f>
        <v>0</v>
      </c>
      <c r="I2450" t="str">
        <f>VLOOKUP(Table2[[#This Row],[product_id]],Table3[#All],3,FALSE)</f>
        <v>Lucky Brand</v>
      </c>
      <c r="J2450" t="str">
        <f>VLOOKUP(Table2[[#This Row],[product_id]],Table3[#All],5,FALSE)</f>
        <v>New Orleans LA</v>
      </c>
    </row>
    <row r="2451" spans="1:10" x14ac:dyDescent="0.2">
      <c r="A2451" t="s">
        <v>561</v>
      </c>
      <c r="B2451" s="1">
        <v>45034</v>
      </c>
      <c r="C2451" t="str">
        <f t="shared" si="76"/>
        <v>Tuesday</v>
      </c>
      <c r="D2451" s="2">
        <v>0.66180555555555554</v>
      </c>
      <c r="E2451" t="str">
        <f t="shared" si="77"/>
        <v>morning to noon</v>
      </c>
      <c r="F2451" s="7">
        <v>46</v>
      </c>
      <c r="G2451" s="7">
        <f>VLOOKUP(Table2[[#This Row],[product_id]],Table3[#All],2,FALSE)</f>
        <v>24</v>
      </c>
      <c r="H2451" s="7" t="b">
        <f>IF(Table2[[#This Row],[cost]]&gt;Table2[[#This Row],[revenue]],TRUE,FALSE)</f>
        <v>0</v>
      </c>
      <c r="I2451" t="str">
        <f>VLOOKUP(Table2[[#This Row],[product_id]],Table3[#All],3,FALSE)</f>
        <v>Lucky Brand</v>
      </c>
      <c r="J2451" t="str">
        <f>VLOOKUP(Table2[[#This Row],[product_id]],Table3[#All],5,FALSE)</f>
        <v>New Orleans LA</v>
      </c>
    </row>
    <row r="2452" spans="1:10" x14ac:dyDescent="0.2">
      <c r="A2452" t="s">
        <v>561</v>
      </c>
      <c r="B2452" s="1">
        <v>44991</v>
      </c>
      <c r="C2452" t="str">
        <f t="shared" si="76"/>
        <v>Monday</v>
      </c>
      <c r="D2452" s="2">
        <v>0.3298611111111111</v>
      </c>
      <c r="E2452" t="str">
        <f t="shared" si="77"/>
        <v>midnight to dawn</v>
      </c>
      <c r="F2452" s="7">
        <v>46</v>
      </c>
      <c r="G2452" s="7">
        <f>VLOOKUP(Table2[[#This Row],[product_id]],Table3[#All],2,FALSE)</f>
        <v>24</v>
      </c>
      <c r="H2452" s="7" t="b">
        <f>IF(Table2[[#This Row],[cost]]&gt;Table2[[#This Row],[revenue]],TRUE,FALSE)</f>
        <v>0</v>
      </c>
      <c r="I2452" t="str">
        <f>VLOOKUP(Table2[[#This Row],[product_id]],Table3[#All],3,FALSE)</f>
        <v>Lucky Brand</v>
      </c>
      <c r="J2452" t="str">
        <f>VLOOKUP(Table2[[#This Row],[product_id]],Table3[#All],5,FALSE)</f>
        <v>New Orleans LA</v>
      </c>
    </row>
    <row r="2453" spans="1:10" x14ac:dyDescent="0.2">
      <c r="A2453" t="s">
        <v>561</v>
      </c>
      <c r="B2453" s="1">
        <v>44449</v>
      </c>
      <c r="C2453" t="str">
        <f t="shared" si="76"/>
        <v>Friday</v>
      </c>
      <c r="D2453" s="2">
        <v>3.4027777777777775E-2</v>
      </c>
      <c r="E2453" t="str">
        <f t="shared" si="77"/>
        <v>afternoon to evening</v>
      </c>
      <c r="F2453" s="7">
        <v>46</v>
      </c>
      <c r="G2453" s="7">
        <f>VLOOKUP(Table2[[#This Row],[product_id]],Table3[#All],2,FALSE)</f>
        <v>24</v>
      </c>
      <c r="H2453" s="7" t="b">
        <f>IF(Table2[[#This Row],[cost]]&gt;Table2[[#This Row],[revenue]],TRUE,FALSE)</f>
        <v>0</v>
      </c>
      <c r="I2453" t="str">
        <f>VLOOKUP(Table2[[#This Row],[product_id]],Table3[#All],3,FALSE)</f>
        <v>Lucky Brand</v>
      </c>
      <c r="J2453" t="str">
        <f>VLOOKUP(Table2[[#This Row],[product_id]],Table3[#All],5,FALSE)</f>
        <v>New Orleans LA</v>
      </c>
    </row>
    <row r="2454" spans="1:10" x14ac:dyDescent="0.2">
      <c r="A2454" t="s">
        <v>561</v>
      </c>
      <c r="B2454" s="1">
        <v>45001</v>
      </c>
      <c r="C2454" t="str">
        <f t="shared" si="76"/>
        <v>Thursday</v>
      </c>
      <c r="D2454" s="2">
        <v>0.63680555555555551</v>
      </c>
      <c r="E2454" t="str">
        <f t="shared" si="77"/>
        <v>morning to noon</v>
      </c>
      <c r="F2454" s="7">
        <v>46</v>
      </c>
      <c r="G2454" s="7">
        <f>VLOOKUP(Table2[[#This Row],[product_id]],Table3[#All],2,FALSE)</f>
        <v>24</v>
      </c>
      <c r="H2454" s="7" t="b">
        <f>IF(Table2[[#This Row],[cost]]&gt;Table2[[#This Row],[revenue]],TRUE,FALSE)</f>
        <v>0</v>
      </c>
      <c r="I2454" t="str">
        <f>VLOOKUP(Table2[[#This Row],[product_id]],Table3[#All],3,FALSE)</f>
        <v>Lucky Brand</v>
      </c>
      <c r="J2454" t="str">
        <f>VLOOKUP(Table2[[#This Row],[product_id]],Table3[#All],5,FALSE)</f>
        <v>New Orleans LA</v>
      </c>
    </row>
    <row r="2455" spans="1:10" x14ac:dyDescent="0.2">
      <c r="A2455" t="s">
        <v>561</v>
      </c>
      <c r="B2455" s="1">
        <v>44274</v>
      </c>
      <c r="C2455" t="str">
        <f t="shared" si="76"/>
        <v>Friday</v>
      </c>
      <c r="D2455" s="2">
        <v>0.42708333333333331</v>
      </c>
      <c r="E2455" t="str">
        <f t="shared" si="77"/>
        <v>morning to noon</v>
      </c>
      <c r="F2455" s="7">
        <v>46</v>
      </c>
      <c r="G2455" s="7">
        <f>VLOOKUP(Table2[[#This Row],[product_id]],Table3[#All],2,FALSE)</f>
        <v>24</v>
      </c>
      <c r="H2455" s="7" t="b">
        <f>IF(Table2[[#This Row],[cost]]&gt;Table2[[#This Row],[revenue]],TRUE,FALSE)</f>
        <v>0</v>
      </c>
      <c r="I2455" t="str">
        <f>VLOOKUP(Table2[[#This Row],[product_id]],Table3[#All],3,FALSE)</f>
        <v>Lucky Brand</v>
      </c>
      <c r="J2455" t="str">
        <f>VLOOKUP(Table2[[#This Row],[product_id]],Table3[#All],5,FALSE)</f>
        <v>New Orleans LA</v>
      </c>
    </row>
    <row r="2456" spans="1:10" x14ac:dyDescent="0.2">
      <c r="A2456" t="s">
        <v>562</v>
      </c>
      <c r="B2456" s="1">
        <v>45012</v>
      </c>
      <c r="C2456" t="str">
        <f t="shared" si="76"/>
        <v>Monday</v>
      </c>
      <c r="D2456" s="2">
        <v>0.46736111111111112</v>
      </c>
      <c r="E2456" t="str">
        <f t="shared" si="77"/>
        <v>morning to noon</v>
      </c>
      <c r="F2456" s="7">
        <v>11</v>
      </c>
      <c r="G2456" s="7">
        <f>VLOOKUP(Table2[[#This Row],[product_id]],Table3[#All],2,FALSE)</f>
        <v>65</v>
      </c>
      <c r="H2456" s="7" t="b">
        <f>IF(Table2[[#This Row],[cost]]&gt;Table2[[#This Row],[revenue]],TRUE,FALSE)</f>
        <v>1</v>
      </c>
      <c r="I2456" t="str">
        <f>VLOOKUP(Table2[[#This Row],[product_id]],Table3[#All],3,FALSE)</f>
        <v>Allegra K</v>
      </c>
      <c r="J2456" t="str">
        <f>VLOOKUP(Table2[[#This Row],[product_id]],Table3[#All],5,FALSE)</f>
        <v>Charleston SC</v>
      </c>
    </row>
    <row r="2457" spans="1:10" x14ac:dyDescent="0.2">
      <c r="A2457" t="s">
        <v>562</v>
      </c>
      <c r="B2457" s="1">
        <v>44755</v>
      </c>
      <c r="C2457" t="str">
        <f t="shared" si="76"/>
        <v>Wednesday</v>
      </c>
      <c r="D2457" s="2">
        <v>0.52013888888888882</v>
      </c>
      <c r="E2457" t="str">
        <f t="shared" si="77"/>
        <v>night to midnight</v>
      </c>
      <c r="F2457" s="7">
        <v>11</v>
      </c>
      <c r="G2457" s="7">
        <f>VLOOKUP(Table2[[#This Row],[product_id]],Table3[#All],2,FALSE)</f>
        <v>65</v>
      </c>
      <c r="H2457" s="7" t="b">
        <f>IF(Table2[[#This Row],[cost]]&gt;Table2[[#This Row],[revenue]],TRUE,FALSE)</f>
        <v>1</v>
      </c>
      <c r="I2457" t="str">
        <f>VLOOKUP(Table2[[#This Row],[product_id]],Table3[#All],3,FALSE)</f>
        <v>Allegra K</v>
      </c>
      <c r="J2457" t="str">
        <f>VLOOKUP(Table2[[#This Row],[product_id]],Table3[#All],5,FALSE)</f>
        <v>Charleston SC</v>
      </c>
    </row>
    <row r="2458" spans="1:10" x14ac:dyDescent="0.2">
      <c r="A2458" t="s">
        <v>562</v>
      </c>
      <c r="B2458" s="1">
        <v>44887</v>
      </c>
      <c r="C2458" t="str">
        <f t="shared" si="76"/>
        <v>Tuesday</v>
      </c>
      <c r="D2458" s="2">
        <v>0.97152777777777777</v>
      </c>
      <c r="E2458" t="str">
        <f t="shared" si="77"/>
        <v>afternoon to evening</v>
      </c>
      <c r="F2458" s="7">
        <v>11</v>
      </c>
      <c r="G2458" s="7">
        <f>VLOOKUP(Table2[[#This Row],[product_id]],Table3[#All],2,FALSE)</f>
        <v>65</v>
      </c>
      <c r="H2458" s="7" t="b">
        <f>IF(Table2[[#This Row],[cost]]&gt;Table2[[#This Row],[revenue]],TRUE,FALSE)</f>
        <v>1</v>
      </c>
      <c r="I2458" t="str">
        <f>VLOOKUP(Table2[[#This Row],[product_id]],Table3[#All],3,FALSE)</f>
        <v>Allegra K</v>
      </c>
      <c r="J2458" t="str">
        <f>VLOOKUP(Table2[[#This Row],[product_id]],Table3[#All],5,FALSE)</f>
        <v>Charleston SC</v>
      </c>
    </row>
    <row r="2459" spans="1:10" x14ac:dyDescent="0.2">
      <c r="A2459" t="s">
        <v>562</v>
      </c>
      <c r="B2459" s="1">
        <v>45111</v>
      </c>
      <c r="C2459" t="str">
        <f t="shared" si="76"/>
        <v>Tuesday</v>
      </c>
      <c r="D2459" s="2">
        <v>0.70416666666666661</v>
      </c>
      <c r="E2459" t="str">
        <f t="shared" si="77"/>
        <v>morning to noon</v>
      </c>
      <c r="F2459" s="7">
        <v>11</v>
      </c>
      <c r="G2459" s="7">
        <f>VLOOKUP(Table2[[#This Row],[product_id]],Table3[#All],2,FALSE)</f>
        <v>65</v>
      </c>
      <c r="H2459" s="7" t="b">
        <f>IF(Table2[[#This Row],[cost]]&gt;Table2[[#This Row],[revenue]],TRUE,FALSE)</f>
        <v>1</v>
      </c>
      <c r="I2459" t="str">
        <f>VLOOKUP(Table2[[#This Row],[product_id]],Table3[#All],3,FALSE)</f>
        <v>Allegra K</v>
      </c>
      <c r="J2459" t="str">
        <f>VLOOKUP(Table2[[#This Row],[product_id]],Table3[#All],5,FALSE)</f>
        <v>Charleston SC</v>
      </c>
    </row>
    <row r="2460" spans="1:10" x14ac:dyDescent="0.2">
      <c r="A2460" t="s">
        <v>563</v>
      </c>
      <c r="B2460" s="1">
        <v>44797</v>
      </c>
      <c r="C2460" t="str">
        <f t="shared" si="76"/>
        <v>Wednesday</v>
      </c>
      <c r="D2460" s="2">
        <v>0.39444444444444443</v>
      </c>
      <c r="E2460" t="str">
        <f t="shared" si="77"/>
        <v>morning to noon</v>
      </c>
      <c r="F2460" s="7">
        <v>13</v>
      </c>
      <c r="G2460" s="7">
        <f>VLOOKUP(Table2[[#This Row],[product_id]],Table3[#All],2,FALSE)</f>
        <v>69</v>
      </c>
      <c r="H2460" s="7" t="b">
        <f>IF(Table2[[#This Row],[cost]]&gt;Table2[[#This Row],[revenue]],TRUE,FALSE)</f>
        <v>1</v>
      </c>
      <c r="I2460" t="str">
        <f>VLOOKUP(Table2[[#This Row],[product_id]],Table3[#All],3,FALSE)</f>
        <v>Allegra K</v>
      </c>
      <c r="J2460" t="str">
        <f>VLOOKUP(Table2[[#This Row],[product_id]],Table3[#All],5,FALSE)</f>
        <v>Charleston SC</v>
      </c>
    </row>
    <row r="2461" spans="1:10" x14ac:dyDescent="0.2">
      <c r="A2461" t="s">
        <v>563</v>
      </c>
      <c r="B2461" s="1">
        <v>44646</v>
      </c>
      <c r="C2461" t="str">
        <f t="shared" si="76"/>
        <v>Saturday</v>
      </c>
      <c r="D2461" s="2">
        <v>0.4375</v>
      </c>
      <c r="E2461" t="str">
        <f t="shared" si="77"/>
        <v>morning to noon</v>
      </c>
      <c r="F2461" s="7">
        <v>13</v>
      </c>
      <c r="G2461" s="7">
        <f>VLOOKUP(Table2[[#This Row],[product_id]],Table3[#All],2,FALSE)</f>
        <v>69</v>
      </c>
      <c r="H2461" s="7" t="b">
        <f>IF(Table2[[#This Row],[cost]]&gt;Table2[[#This Row],[revenue]],TRUE,FALSE)</f>
        <v>1</v>
      </c>
      <c r="I2461" t="str">
        <f>VLOOKUP(Table2[[#This Row],[product_id]],Table3[#All],3,FALSE)</f>
        <v>Allegra K</v>
      </c>
      <c r="J2461" t="str">
        <f>VLOOKUP(Table2[[#This Row],[product_id]],Table3[#All],5,FALSE)</f>
        <v>Charleston SC</v>
      </c>
    </row>
    <row r="2462" spans="1:10" x14ac:dyDescent="0.2">
      <c r="A2462" t="s">
        <v>563</v>
      </c>
      <c r="B2462" s="1">
        <v>44550</v>
      </c>
      <c r="C2462" t="str">
        <f t="shared" si="76"/>
        <v>Monday</v>
      </c>
      <c r="D2462" s="2">
        <v>0.43124999999999997</v>
      </c>
      <c r="E2462" t="str">
        <f t="shared" si="77"/>
        <v>morning to noon</v>
      </c>
      <c r="F2462" s="7">
        <v>13</v>
      </c>
      <c r="G2462" s="7">
        <f>VLOOKUP(Table2[[#This Row],[product_id]],Table3[#All],2,FALSE)</f>
        <v>69</v>
      </c>
      <c r="H2462" s="7" t="b">
        <f>IF(Table2[[#This Row],[cost]]&gt;Table2[[#This Row],[revenue]],TRUE,FALSE)</f>
        <v>1</v>
      </c>
      <c r="I2462" t="str">
        <f>VLOOKUP(Table2[[#This Row],[product_id]],Table3[#All],3,FALSE)</f>
        <v>Allegra K</v>
      </c>
      <c r="J2462" t="str">
        <f>VLOOKUP(Table2[[#This Row],[product_id]],Table3[#All],5,FALSE)</f>
        <v>Charleston SC</v>
      </c>
    </row>
    <row r="2463" spans="1:10" x14ac:dyDescent="0.2">
      <c r="A2463" t="s">
        <v>563</v>
      </c>
      <c r="B2463" s="1">
        <v>45003</v>
      </c>
      <c r="C2463" t="str">
        <f t="shared" si="76"/>
        <v>Saturday</v>
      </c>
      <c r="D2463" s="2">
        <v>0.51458333333333328</v>
      </c>
      <c r="E2463" t="str">
        <f t="shared" si="77"/>
        <v>morning to noon</v>
      </c>
      <c r="F2463" s="7">
        <v>13</v>
      </c>
      <c r="G2463" s="7">
        <f>VLOOKUP(Table2[[#This Row],[product_id]],Table3[#All],2,FALSE)</f>
        <v>69</v>
      </c>
      <c r="H2463" s="7" t="b">
        <f>IF(Table2[[#This Row],[cost]]&gt;Table2[[#This Row],[revenue]],TRUE,FALSE)</f>
        <v>1</v>
      </c>
      <c r="I2463" t="str">
        <f>VLOOKUP(Table2[[#This Row],[product_id]],Table3[#All],3,FALSE)</f>
        <v>Allegra K</v>
      </c>
      <c r="J2463" t="str">
        <f>VLOOKUP(Table2[[#This Row],[product_id]],Table3[#All],5,FALSE)</f>
        <v>Charleston SC</v>
      </c>
    </row>
    <row r="2464" spans="1:10" x14ac:dyDescent="0.2">
      <c r="A2464" t="s">
        <v>563</v>
      </c>
      <c r="B2464" s="1">
        <v>44685</v>
      </c>
      <c r="C2464" t="str">
        <f t="shared" si="76"/>
        <v>Wednesday</v>
      </c>
      <c r="D2464" s="2">
        <v>0.40972222222222227</v>
      </c>
      <c r="E2464" t="str">
        <f t="shared" si="77"/>
        <v>morning to noon</v>
      </c>
      <c r="F2464" s="7">
        <v>13</v>
      </c>
      <c r="G2464" s="7">
        <f>VLOOKUP(Table2[[#This Row],[product_id]],Table3[#All],2,FALSE)</f>
        <v>69</v>
      </c>
      <c r="H2464" s="7" t="b">
        <f>IF(Table2[[#This Row],[cost]]&gt;Table2[[#This Row],[revenue]],TRUE,FALSE)</f>
        <v>1</v>
      </c>
      <c r="I2464" t="str">
        <f>VLOOKUP(Table2[[#This Row],[product_id]],Table3[#All],3,FALSE)</f>
        <v>Allegra K</v>
      </c>
      <c r="J2464" t="str">
        <f>VLOOKUP(Table2[[#This Row],[product_id]],Table3[#All],5,FALSE)</f>
        <v>Charleston SC</v>
      </c>
    </row>
    <row r="2465" spans="1:10" x14ac:dyDescent="0.2">
      <c r="A2465" t="s">
        <v>563</v>
      </c>
      <c r="B2465" s="1">
        <v>43953</v>
      </c>
      <c r="C2465" t="str">
        <f t="shared" si="76"/>
        <v>Saturday</v>
      </c>
      <c r="D2465" s="2">
        <v>0.27499999999999997</v>
      </c>
      <c r="E2465" t="str">
        <f t="shared" si="77"/>
        <v>morning to noon</v>
      </c>
      <c r="F2465" s="7">
        <v>13</v>
      </c>
      <c r="G2465" s="7">
        <f>VLOOKUP(Table2[[#This Row],[product_id]],Table3[#All],2,FALSE)</f>
        <v>69</v>
      </c>
      <c r="H2465" s="7" t="b">
        <f>IF(Table2[[#This Row],[cost]]&gt;Table2[[#This Row],[revenue]],TRUE,FALSE)</f>
        <v>1</v>
      </c>
      <c r="I2465" t="str">
        <f>VLOOKUP(Table2[[#This Row],[product_id]],Table3[#All],3,FALSE)</f>
        <v>Allegra K</v>
      </c>
      <c r="J2465" t="str">
        <f>VLOOKUP(Table2[[#This Row],[product_id]],Table3[#All],5,FALSE)</f>
        <v>Charleston SC</v>
      </c>
    </row>
    <row r="2466" spans="1:10" x14ac:dyDescent="0.2">
      <c r="A2466" t="s">
        <v>563</v>
      </c>
      <c r="B2466" s="1">
        <v>45007</v>
      </c>
      <c r="C2466" t="str">
        <f t="shared" si="76"/>
        <v>Wednesday</v>
      </c>
      <c r="D2466" s="2">
        <v>0.25972222222222224</v>
      </c>
      <c r="E2466" t="str">
        <f t="shared" si="77"/>
        <v>morning to noon</v>
      </c>
      <c r="F2466" s="7">
        <v>13</v>
      </c>
      <c r="G2466" s="7">
        <f>VLOOKUP(Table2[[#This Row],[product_id]],Table3[#All],2,FALSE)</f>
        <v>69</v>
      </c>
      <c r="H2466" s="7" t="b">
        <f>IF(Table2[[#This Row],[cost]]&gt;Table2[[#This Row],[revenue]],TRUE,FALSE)</f>
        <v>1</v>
      </c>
      <c r="I2466" t="str">
        <f>VLOOKUP(Table2[[#This Row],[product_id]],Table3[#All],3,FALSE)</f>
        <v>Allegra K</v>
      </c>
      <c r="J2466" t="str">
        <f>VLOOKUP(Table2[[#This Row],[product_id]],Table3[#All],5,FALSE)</f>
        <v>Charleston SC</v>
      </c>
    </row>
    <row r="2467" spans="1:10" x14ac:dyDescent="0.2">
      <c r="A2467" t="s">
        <v>563</v>
      </c>
      <c r="B2467" s="1">
        <v>45070</v>
      </c>
      <c r="C2467" t="str">
        <f t="shared" si="76"/>
        <v>Wednesday</v>
      </c>
      <c r="D2467" s="2">
        <v>0.46666666666666662</v>
      </c>
      <c r="E2467" t="str">
        <f t="shared" si="77"/>
        <v>midnight to dawn</v>
      </c>
      <c r="F2467" s="7">
        <v>13</v>
      </c>
      <c r="G2467" s="7">
        <f>VLOOKUP(Table2[[#This Row],[product_id]],Table3[#All],2,FALSE)</f>
        <v>69</v>
      </c>
      <c r="H2467" s="7" t="b">
        <f>IF(Table2[[#This Row],[cost]]&gt;Table2[[#This Row],[revenue]],TRUE,FALSE)</f>
        <v>1</v>
      </c>
      <c r="I2467" t="str">
        <f>VLOOKUP(Table2[[#This Row],[product_id]],Table3[#All],3,FALSE)</f>
        <v>Allegra K</v>
      </c>
      <c r="J2467" t="str">
        <f>VLOOKUP(Table2[[#This Row],[product_id]],Table3[#All],5,FALSE)</f>
        <v>Charleston SC</v>
      </c>
    </row>
    <row r="2468" spans="1:10" x14ac:dyDescent="0.2">
      <c r="A2468" t="s">
        <v>563</v>
      </c>
      <c r="B2468" s="1">
        <v>44389</v>
      </c>
      <c r="C2468" t="str">
        <f t="shared" si="76"/>
        <v>Monday</v>
      </c>
      <c r="D2468" s="2">
        <v>0.22777777777777777</v>
      </c>
      <c r="E2468" t="str">
        <f t="shared" si="77"/>
        <v>night to midnight</v>
      </c>
      <c r="F2468" s="7">
        <v>13</v>
      </c>
      <c r="G2468" s="7">
        <f>VLOOKUP(Table2[[#This Row],[product_id]],Table3[#All],2,FALSE)</f>
        <v>69</v>
      </c>
      <c r="H2468" s="7" t="b">
        <f>IF(Table2[[#This Row],[cost]]&gt;Table2[[#This Row],[revenue]],TRUE,FALSE)</f>
        <v>1</v>
      </c>
      <c r="I2468" t="str">
        <f>VLOOKUP(Table2[[#This Row],[product_id]],Table3[#All],3,FALSE)</f>
        <v>Allegra K</v>
      </c>
      <c r="J2468" t="str">
        <f>VLOOKUP(Table2[[#This Row],[product_id]],Table3[#All],5,FALSE)</f>
        <v>Charleston SC</v>
      </c>
    </row>
    <row r="2469" spans="1:10" x14ac:dyDescent="0.2">
      <c r="A2469" t="s">
        <v>563</v>
      </c>
      <c r="B2469" s="1">
        <v>44209</v>
      </c>
      <c r="C2469" t="str">
        <f t="shared" si="76"/>
        <v>Wednesday</v>
      </c>
      <c r="D2469" s="2">
        <v>0.94930555555555562</v>
      </c>
      <c r="E2469" t="str">
        <f t="shared" si="77"/>
        <v>morning to noon</v>
      </c>
      <c r="F2469" s="7">
        <v>13</v>
      </c>
      <c r="G2469" s="7">
        <f>VLOOKUP(Table2[[#This Row],[product_id]],Table3[#All],2,FALSE)</f>
        <v>69</v>
      </c>
      <c r="H2469" s="7" t="b">
        <f>IF(Table2[[#This Row],[cost]]&gt;Table2[[#This Row],[revenue]],TRUE,FALSE)</f>
        <v>1</v>
      </c>
      <c r="I2469" t="str">
        <f>VLOOKUP(Table2[[#This Row],[product_id]],Table3[#All],3,FALSE)</f>
        <v>Allegra K</v>
      </c>
      <c r="J2469" t="str">
        <f>VLOOKUP(Table2[[#This Row],[product_id]],Table3[#All],5,FALSE)</f>
        <v>Charleston SC</v>
      </c>
    </row>
    <row r="2470" spans="1:10" x14ac:dyDescent="0.2">
      <c r="A2470" t="s">
        <v>564</v>
      </c>
      <c r="B2470" s="1">
        <v>45109</v>
      </c>
      <c r="C2470" t="str">
        <f t="shared" si="76"/>
        <v>Sunday</v>
      </c>
      <c r="D2470" s="2">
        <v>0.51041666666666663</v>
      </c>
      <c r="E2470" t="str">
        <f t="shared" si="77"/>
        <v>midnight to dawn</v>
      </c>
      <c r="F2470" s="7">
        <v>19</v>
      </c>
      <c r="G2470" s="7">
        <f>VLOOKUP(Table2[[#This Row],[product_id]],Table3[#All],2,FALSE)</f>
        <v>11</v>
      </c>
      <c r="H2470" s="7" t="b">
        <f>IF(Table2[[#This Row],[cost]]&gt;Table2[[#This Row],[revenue]],TRUE,FALSE)</f>
        <v>0</v>
      </c>
      <c r="I2470" t="str">
        <f>VLOOKUP(Table2[[#This Row],[product_id]],Table3[#All],3,FALSE)</f>
        <v>FEA</v>
      </c>
      <c r="J2470" t="str">
        <f>VLOOKUP(Table2[[#This Row],[product_id]],Table3[#All],5,FALSE)</f>
        <v>Port Authority of New York/New Jersey NY/NJ</v>
      </c>
    </row>
    <row r="2471" spans="1:10" x14ac:dyDescent="0.2">
      <c r="A2471" t="s">
        <v>564</v>
      </c>
      <c r="B2471" s="1">
        <v>44998</v>
      </c>
      <c r="C2471" t="str">
        <f t="shared" si="76"/>
        <v>Monday</v>
      </c>
      <c r="D2471" s="2">
        <v>0.21805555555555556</v>
      </c>
      <c r="E2471" t="str">
        <f t="shared" si="77"/>
        <v>midnight to dawn</v>
      </c>
      <c r="F2471" s="7">
        <v>19</v>
      </c>
      <c r="G2471" s="7">
        <f>VLOOKUP(Table2[[#This Row],[product_id]],Table3[#All],2,FALSE)</f>
        <v>11</v>
      </c>
      <c r="H2471" s="7" t="b">
        <f>IF(Table2[[#This Row],[cost]]&gt;Table2[[#This Row],[revenue]],TRUE,FALSE)</f>
        <v>0</v>
      </c>
      <c r="I2471" t="str">
        <f>VLOOKUP(Table2[[#This Row],[product_id]],Table3[#All],3,FALSE)</f>
        <v>FEA</v>
      </c>
      <c r="J2471" t="str">
        <f>VLOOKUP(Table2[[#This Row],[product_id]],Table3[#All],5,FALSE)</f>
        <v>Port Authority of New York/New Jersey NY/NJ</v>
      </c>
    </row>
    <row r="2472" spans="1:10" x14ac:dyDescent="0.2">
      <c r="A2472" t="s">
        <v>564</v>
      </c>
      <c r="B2472" s="1">
        <v>45005</v>
      </c>
      <c r="C2472" t="str">
        <f t="shared" si="76"/>
        <v>Monday</v>
      </c>
      <c r="D2472" s="2">
        <v>0.17777777777777778</v>
      </c>
      <c r="E2472" t="str">
        <f t="shared" si="77"/>
        <v>morning to noon</v>
      </c>
      <c r="F2472" s="7">
        <v>19</v>
      </c>
      <c r="G2472" s="7">
        <f>VLOOKUP(Table2[[#This Row],[product_id]],Table3[#All],2,FALSE)</f>
        <v>11</v>
      </c>
      <c r="H2472" s="7" t="b">
        <f>IF(Table2[[#This Row],[cost]]&gt;Table2[[#This Row],[revenue]],TRUE,FALSE)</f>
        <v>0</v>
      </c>
      <c r="I2472" t="str">
        <f>VLOOKUP(Table2[[#This Row],[product_id]],Table3[#All],3,FALSE)</f>
        <v>FEA</v>
      </c>
      <c r="J2472" t="str">
        <f>VLOOKUP(Table2[[#This Row],[product_id]],Table3[#All],5,FALSE)</f>
        <v>Port Authority of New York/New Jersey NY/NJ</v>
      </c>
    </row>
    <row r="2473" spans="1:10" x14ac:dyDescent="0.2">
      <c r="A2473" t="s">
        <v>564</v>
      </c>
      <c r="B2473" s="1">
        <v>44264</v>
      </c>
      <c r="C2473" t="str">
        <f t="shared" si="76"/>
        <v>Tuesday</v>
      </c>
      <c r="D2473" s="2">
        <v>0.47291666666666665</v>
      </c>
      <c r="E2473" t="str">
        <f t="shared" si="77"/>
        <v>night to midnight</v>
      </c>
      <c r="F2473" s="7">
        <v>19</v>
      </c>
      <c r="G2473" s="7">
        <f>VLOOKUP(Table2[[#This Row],[product_id]],Table3[#All],2,FALSE)</f>
        <v>11</v>
      </c>
      <c r="H2473" s="7" t="b">
        <f>IF(Table2[[#This Row],[cost]]&gt;Table2[[#This Row],[revenue]],TRUE,FALSE)</f>
        <v>0</v>
      </c>
      <c r="I2473" t="str">
        <f>VLOOKUP(Table2[[#This Row],[product_id]],Table3[#All],3,FALSE)</f>
        <v>FEA</v>
      </c>
      <c r="J2473" t="str">
        <f>VLOOKUP(Table2[[#This Row],[product_id]],Table3[#All],5,FALSE)</f>
        <v>Port Authority of New York/New Jersey NY/NJ</v>
      </c>
    </row>
    <row r="2474" spans="1:10" x14ac:dyDescent="0.2">
      <c r="A2474" t="s">
        <v>564</v>
      </c>
      <c r="B2474" s="1">
        <v>44329</v>
      </c>
      <c r="C2474" t="str">
        <f t="shared" si="76"/>
        <v>Thursday</v>
      </c>
      <c r="D2474" s="2">
        <v>0.9277777777777777</v>
      </c>
      <c r="E2474" t="str">
        <f t="shared" si="77"/>
        <v>morning to noon</v>
      </c>
      <c r="F2474" s="7">
        <v>19</v>
      </c>
      <c r="G2474" s="7">
        <f>VLOOKUP(Table2[[#This Row],[product_id]],Table3[#All],2,FALSE)</f>
        <v>11</v>
      </c>
      <c r="H2474" s="7" t="b">
        <f>IF(Table2[[#This Row],[cost]]&gt;Table2[[#This Row],[revenue]],TRUE,FALSE)</f>
        <v>0</v>
      </c>
      <c r="I2474" t="str">
        <f>VLOOKUP(Table2[[#This Row],[product_id]],Table3[#All],3,FALSE)</f>
        <v>FEA</v>
      </c>
      <c r="J2474" t="str">
        <f>VLOOKUP(Table2[[#This Row],[product_id]],Table3[#All],5,FALSE)</f>
        <v>Port Authority of New York/New Jersey NY/NJ</v>
      </c>
    </row>
    <row r="2475" spans="1:10" x14ac:dyDescent="0.2">
      <c r="A2475" t="s">
        <v>564</v>
      </c>
      <c r="B2475" s="1">
        <v>45103</v>
      </c>
      <c r="C2475" t="str">
        <f t="shared" si="76"/>
        <v>Monday</v>
      </c>
      <c r="D2475" s="2">
        <v>0.45624999999999999</v>
      </c>
      <c r="E2475" t="str">
        <f t="shared" si="77"/>
        <v>morning to noon</v>
      </c>
      <c r="F2475" s="7">
        <v>19</v>
      </c>
      <c r="G2475" s="7">
        <f>VLOOKUP(Table2[[#This Row],[product_id]],Table3[#All],2,FALSE)</f>
        <v>11</v>
      </c>
      <c r="H2475" s="7" t="b">
        <f>IF(Table2[[#This Row],[cost]]&gt;Table2[[#This Row],[revenue]],TRUE,FALSE)</f>
        <v>0</v>
      </c>
      <c r="I2475" t="str">
        <f>VLOOKUP(Table2[[#This Row],[product_id]],Table3[#All],3,FALSE)</f>
        <v>FEA</v>
      </c>
      <c r="J2475" t="str">
        <f>VLOOKUP(Table2[[#This Row],[product_id]],Table3[#All],5,FALSE)</f>
        <v>Port Authority of New York/New Jersey NY/NJ</v>
      </c>
    </row>
    <row r="2476" spans="1:10" x14ac:dyDescent="0.2">
      <c r="A2476" t="s">
        <v>565</v>
      </c>
      <c r="B2476" s="1">
        <v>44665</v>
      </c>
      <c r="C2476" t="str">
        <f t="shared" si="76"/>
        <v>Thursday</v>
      </c>
      <c r="D2476" s="2">
        <v>0.50347222222222221</v>
      </c>
      <c r="E2476" t="str">
        <f t="shared" si="77"/>
        <v>midnight to dawn</v>
      </c>
      <c r="F2476" s="7">
        <v>12</v>
      </c>
      <c r="G2476" s="7">
        <f>VLOOKUP(Table2[[#This Row],[product_id]],Table3[#All],2,FALSE)</f>
        <v>68</v>
      </c>
      <c r="H2476" s="7" t="b">
        <f>IF(Table2[[#This Row],[cost]]&gt;Table2[[#This Row],[revenue]],TRUE,FALSE)</f>
        <v>1</v>
      </c>
      <c r="I2476" t="str">
        <f>VLOOKUP(Table2[[#This Row],[product_id]],Table3[#All],3,FALSE)</f>
        <v>Allegra K</v>
      </c>
      <c r="J2476" t="str">
        <f>VLOOKUP(Table2[[#This Row],[product_id]],Table3[#All],5,FALSE)</f>
        <v>Charleston SC</v>
      </c>
    </row>
    <row r="2477" spans="1:10" x14ac:dyDescent="0.2">
      <c r="A2477" t="s">
        <v>565</v>
      </c>
      <c r="B2477" s="1">
        <v>44596</v>
      </c>
      <c r="C2477" t="str">
        <f t="shared" si="76"/>
        <v>Friday</v>
      </c>
      <c r="D2477" s="2">
        <v>9.5138888888888884E-2</v>
      </c>
      <c r="E2477" t="str">
        <f t="shared" si="77"/>
        <v>afternoon to evening</v>
      </c>
      <c r="F2477" s="7">
        <v>12</v>
      </c>
      <c r="G2477" s="7">
        <f>VLOOKUP(Table2[[#This Row],[product_id]],Table3[#All],2,FALSE)</f>
        <v>68</v>
      </c>
      <c r="H2477" s="7" t="b">
        <f>IF(Table2[[#This Row],[cost]]&gt;Table2[[#This Row],[revenue]],TRUE,FALSE)</f>
        <v>1</v>
      </c>
      <c r="I2477" t="str">
        <f>VLOOKUP(Table2[[#This Row],[product_id]],Table3[#All],3,FALSE)</f>
        <v>Allegra K</v>
      </c>
      <c r="J2477" t="str">
        <f>VLOOKUP(Table2[[#This Row],[product_id]],Table3[#All],5,FALSE)</f>
        <v>Charleston SC</v>
      </c>
    </row>
    <row r="2478" spans="1:10" x14ac:dyDescent="0.2">
      <c r="A2478" t="s">
        <v>565</v>
      </c>
      <c r="B2478" s="1">
        <v>44683</v>
      </c>
      <c r="C2478" t="str">
        <f t="shared" si="76"/>
        <v>Monday</v>
      </c>
      <c r="D2478" s="2">
        <v>0.66388888888888886</v>
      </c>
      <c r="E2478" t="str">
        <f t="shared" si="77"/>
        <v>morning to noon</v>
      </c>
      <c r="F2478" s="7">
        <v>12</v>
      </c>
      <c r="G2478" s="7">
        <f>VLOOKUP(Table2[[#This Row],[product_id]],Table3[#All],2,FALSE)</f>
        <v>68</v>
      </c>
      <c r="H2478" s="7" t="b">
        <f>IF(Table2[[#This Row],[cost]]&gt;Table2[[#This Row],[revenue]],TRUE,FALSE)</f>
        <v>1</v>
      </c>
      <c r="I2478" t="str">
        <f>VLOOKUP(Table2[[#This Row],[product_id]],Table3[#All],3,FALSE)</f>
        <v>Allegra K</v>
      </c>
      <c r="J2478" t="str">
        <f>VLOOKUP(Table2[[#This Row],[product_id]],Table3[#All],5,FALSE)</f>
        <v>Charleston SC</v>
      </c>
    </row>
    <row r="2479" spans="1:10" x14ac:dyDescent="0.2">
      <c r="A2479" t="s">
        <v>565</v>
      </c>
      <c r="B2479" s="1">
        <v>45061</v>
      </c>
      <c r="C2479" t="str">
        <f t="shared" si="76"/>
        <v>Monday</v>
      </c>
      <c r="D2479" s="2">
        <v>0.50138888888888888</v>
      </c>
      <c r="E2479" t="str">
        <f t="shared" si="77"/>
        <v>midnight to dawn</v>
      </c>
      <c r="F2479" s="7">
        <v>12</v>
      </c>
      <c r="G2479" s="7">
        <f>VLOOKUP(Table2[[#This Row],[product_id]],Table3[#All],2,FALSE)</f>
        <v>68</v>
      </c>
      <c r="H2479" s="7" t="b">
        <f>IF(Table2[[#This Row],[cost]]&gt;Table2[[#This Row],[revenue]],TRUE,FALSE)</f>
        <v>1</v>
      </c>
      <c r="I2479" t="str">
        <f>VLOOKUP(Table2[[#This Row],[product_id]],Table3[#All],3,FALSE)</f>
        <v>Allegra K</v>
      </c>
      <c r="J2479" t="str">
        <f>VLOOKUP(Table2[[#This Row],[product_id]],Table3[#All],5,FALSE)</f>
        <v>Charleston SC</v>
      </c>
    </row>
    <row r="2480" spans="1:10" x14ac:dyDescent="0.2">
      <c r="A2480" t="s">
        <v>566</v>
      </c>
      <c r="B2480" s="1">
        <v>45040</v>
      </c>
      <c r="C2480" t="str">
        <f t="shared" si="76"/>
        <v>Monday</v>
      </c>
      <c r="D2480" s="2">
        <v>4.1666666666666666E-3</v>
      </c>
      <c r="E2480" t="str">
        <f t="shared" si="77"/>
        <v>afternoon to evening</v>
      </c>
      <c r="F2480" s="7">
        <v>50</v>
      </c>
      <c r="G2480" s="7">
        <f>VLOOKUP(Table2[[#This Row],[product_id]],Table3[#All],2,FALSE)</f>
        <v>26</v>
      </c>
      <c r="H2480" s="7" t="b">
        <f>IF(Table2[[#This Row],[cost]]&gt;Table2[[#This Row],[revenue]],TRUE,FALSE)</f>
        <v>0</v>
      </c>
      <c r="I2480" t="str">
        <f>VLOOKUP(Table2[[#This Row],[product_id]],Table3[#All],3,FALSE)</f>
        <v>Columbia</v>
      </c>
      <c r="J2480" t="str">
        <f>VLOOKUP(Table2[[#This Row],[product_id]],Table3[#All],5,FALSE)</f>
        <v>Port Authority of New York/New Jersey NY/NJ</v>
      </c>
    </row>
    <row r="2481" spans="1:10" x14ac:dyDescent="0.2">
      <c r="A2481" t="s">
        <v>566</v>
      </c>
      <c r="B2481" s="1">
        <v>44733</v>
      </c>
      <c r="C2481" t="str">
        <f t="shared" si="76"/>
        <v>Tuesday</v>
      </c>
      <c r="D2481" s="2">
        <v>0.67152777777777783</v>
      </c>
      <c r="E2481" t="str">
        <f t="shared" si="77"/>
        <v>midnight to dawn</v>
      </c>
      <c r="F2481" s="7">
        <v>50</v>
      </c>
      <c r="G2481" s="7">
        <f>VLOOKUP(Table2[[#This Row],[product_id]],Table3[#All],2,FALSE)</f>
        <v>26</v>
      </c>
      <c r="H2481" s="7" t="b">
        <f>IF(Table2[[#This Row],[cost]]&gt;Table2[[#This Row],[revenue]],TRUE,FALSE)</f>
        <v>0</v>
      </c>
      <c r="I2481" t="str">
        <f>VLOOKUP(Table2[[#This Row],[product_id]],Table3[#All],3,FALSE)</f>
        <v>Columbia</v>
      </c>
      <c r="J2481" t="str">
        <f>VLOOKUP(Table2[[#This Row],[product_id]],Table3[#All],5,FALSE)</f>
        <v>Port Authority of New York/New Jersey NY/NJ</v>
      </c>
    </row>
    <row r="2482" spans="1:10" x14ac:dyDescent="0.2">
      <c r="A2482" t="s">
        <v>566</v>
      </c>
      <c r="B2482" s="1">
        <v>44743</v>
      </c>
      <c r="C2482" t="str">
        <f t="shared" si="76"/>
        <v>Friday</v>
      </c>
      <c r="D2482" s="2">
        <v>7.2916666666666671E-2</v>
      </c>
      <c r="E2482" t="str">
        <f t="shared" si="77"/>
        <v>afternoon to evening</v>
      </c>
      <c r="F2482" s="7">
        <v>50</v>
      </c>
      <c r="G2482" s="7">
        <f>VLOOKUP(Table2[[#This Row],[product_id]],Table3[#All],2,FALSE)</f>
        <v>26</v>
      </c>
      <c r="H2482" s="7" t="b">
        <f>IF(Table2[[#This Row],[cost]]&gt;Table2[[#This Row],[revenue]],TRUE,FALSE)</f>
        <v>0</v>
      </c>
      <c r="I2482" t="str">
        <f>VLOOKUP(Table2[[#This Row],[product_id]],Table3[#All],3,FALSE)</f>
        <v>Columbia</v>
      </c>
      <c r="J2482" t="str">
        <f>VLOOKUP(Table2[[#This Row],[product_id]],Table3[#All],5,FALSE)</f>
        <v>Port Authority of New York/New Jersey NY/NJ</v>
      </c>
    </row>
    <row r="2483" spans="1:10" x14ac:dyDescent="0.2">
      <c r="A2483" t="s">
        <v>566</v>
      </c>
      <c r="B2483" s="1">
        <v>44837</v>
      </c>
      <c r="C2483" t="str">
        <f t="shared" si="76"/>
        <v>Monday</v>
      </c>
      <c r="D2483" s="2">
        <v>0.72638888888888886</v>
      </c>
      <c r="E2483" t="str">
        <f t="shared" si="77"/>
        <v>night to midnight</v>
      </c>
      <c r="F2483" s="7">
        <v>50</v>
      </c>
      <c r="G2483" s="7">
        <f>VLOOKUP(Table2[[#This Row],[product_id]],Table3[#All],2,FALSE)</f>
        <v>26</v>
      </c>
      <c r="H2483" s="7" t="b">
        <f>IF(Table2[[#This Row],[cost]]&gt;Table2[[#This Row],[revenue]],TRUE,FALSE)</f>
        <v>0</v>
      </c>
      <c r="I2483" t="str">
        <f>VLOOKUP(Table2[[#This Row],[product_id]],Table3[#All],3,FALSE)</f>
        <v>Columbia</v>
      </c>
      <c r="J2483" t="str">
        <f>VLOOKUP(Table2[[#This Row],[product_id]],Table3[#All],5,FALSE)</f>
        <v>Port Authority of New York/New Jersey NY/NJ</v>
      </c>
    </row>
    <row r="2484" spans="1:10" x14ac:dyDescent="0.2">
      <c r="A2484" t="s">
        <v>566</v>
      </c>
      <c r="B2484" s="1">
        <v>45013</v>
      </c>
      <c r="C2484" t="str">
        <f t="shared" si="76"/>
        <v>Tuesday</v>
      </c>
      <c r="D2484" s="2">
        <v>0.99652777777777779</v>
      </c>
      <c r="E2484" t="str">
        <f t="shared" si="77"/>
        <v>midnight to dawn</v>
      </c>
      <c r="F2484" s="7">
        <v>50</v>
      </c>
      <c r="G2484" s="7">
        <f>VLOOKUP(Table2[[#This Row],[product_id]],Table3[#All],2,FALSE)</f>
        <v>26</v>
      </c>
      <c r="H2484" s="7" t="b">
        <f>IF(Table2[[#This Row],[cost]]&gt;Table2[[#This Row],[revenue]],TRUE,FALSE)</f>
        <v>0</v>
      </c>
      <c r="I2484" t="str">
        <f>VLOOKUP(Table2[[#This Row],[product_id]],Table3[#All],3,FALSE)</f>
        <v>Columbia</v>
      </c>
      <c r="J2484" t="str">
        <f>VLOOKUP(Table2[[#This Row],[product_id]],Table3[#All],5,FALSE)</f>
        <v>Port Authority of New York/New Jersey NY/NJ</v>
      </c>
    </row>
    <row r="2485" spans="1:10" x14ac:dyDescent="0.2">
      <c r="A2485" t="s">
        <v>566</v>
      </c>
      <c r="B2485" s="1">
        <v>44566</v>
      </c>
      <c r="C2485" t="str">
        <f t="shared" si="76"/>
        <v>Wednesday</v>
      </c>
      <c r="D2485" s="2">
        <v>0.1986111111111111</v>
      </c>
      <c r="E2485" t="str">
        <f t="shared" si="77"/>
        <v>midnight to dawn</v>
      </c>
      <c r="F2485" s="7">
        <v>50</v>
      </c>
      <c r="G2485" s="7">
        <f>VLOOKUP(Table2[[#This Row],[product_id]],Table3[#All],2,FALSE)</f>
        <v>26</v>
      </c>
      <c r="H2485" s="7" t="b">
        <f>IF(Table2[[#This Row],[cost]]&gt;Table2[[#This Row],[revenue]],TRUE,FALSE)</f>
        <v>0</v>
      </c>
      <c r="I2485" t="str">
        <f>VLOOKUP(Table2[[#This Row],[product_id]],Table3[#All],3,FALSE)</f>
        <v>Columbia</v>
      </c>
      <c r="J2485" t="str">
        <f>VLOOKUP(Table2[[#This Row],[product_id]],Table3[#All],5,FALSE)</f>
        <v>Port Authority of New York/New Jersey NY/NJ</v>
      </c>
    </row>
    <row r="2486" spans="1:10" x14ac:dyDescent="0.2">
      <c r="A2486" t="s">
        <v>567</v>
      </c>
      <c r="B2486" s="1">
        <v>44283</v>
      </c>
      <c r="C2486" t="str">
        <f t="shared" si="76"/>
        <v>Sunday</v>
      </c>
      <c r="D2486" s="2">
        <v>0.12569444444444444</v>
      </c>
      <c r="E2486" t="str">
        <f t="shared" si="77"/>
        <v>morning to noon</v>
      </c>
      <c r="F2486" s="7">
        <v>12</v>
      </c>
      <c r="G2486" s="7">
        <f>VLOOKUP(Table2[[#This Row],[product_id]],Table3[#All],2,FALSE)</f>
        <v>68</v>
      </c>
      <c r="H2486" s="7" t="b">
        <f>IF(Table2[[#This Row],[cost]]&gt;Table2[[#This Row],[revenue]],TRUE,FALSE)</f>
        <v>1</v>
      </c>
      <c r="I2486" t="str">
        <f>VLOOKUP(Table2[[#This Row],[product_id]],Table3[#All],3,FALSE)</f>
        <v>Allegra K</v>
      </c>
      <c r="J2486" t="str">
        <f>VLOOKUP(Table2[[#This Row],[product_id]],Table3[#All],5,FALSE)</f>
        <v>Charleston SC</v>
      </c>
    </row>
    <row r="2487" spans="1:10" x14ac:dyDescent="0.2">
      <c r="A2487" t="s">
        <v>567</v>
      </c>
      <c r="B2487" s="1">
        <v>44473</v>
      </c>
      <c r="C2487" t="str">
        <f t="shared" si="76"/>
        <v>Monday</v>
      </c>
      <c r="D2487" s="2">
        <v>0.25208333333333333</v>
      </c>
      <c r="E2487" t="str">
        <f t="shared" si="77"/>
        <v>afternoon to evening</v>
      </c>
      <c r="F2487" s="7">
        <v>12</v>
      </c>
      <c r="G2487" s="7">
        <f>VLOOKUP(Table2[[#This Row],[product_id]],Table3[#All],2,FALSE)</f>
        <v>68</v>
      </c>
      <c r="H2487" s="7" t="b">
        <f>IF(Table2[[#This Row],[cost]]&gt;Table2[[#This Row],[revenue]],TRUE,FALSE)</f>
        <v>1</v>
      </c>
      <c r="I2487" t="str">
        <f>VLOOKUP(Table2[[#This Row],[product_id]],Table3[#All],3,FALSE)</f>
        <v>Allegra K</v>
      </c>
      <c r="J2487" t="str">
        <f>VLOOKUP(Table2[[#This Row],[product_id]],Table3[#All],5,FALSE)</f>
        <v>Charleston SC</v>
      </c>
    </row>
    <row r="2488" spans="1:10" x14ac:dyDescent="0.2">
      <c r="A2488" t="s">
        <v>567</v>
      </c>
      <c r="B2488" s="1">
        <v>44334</v>
      </c>
      <c r="C2488" t="str">
        <f t="shared" si="76"/>
        <v>Tuesday</v>
      </c>
      <c r="D2488" s="2">
        <v>0.65555555555555556</v>
      </c>
      <c r="E2488" t="str">
        <f t="shared" si="77"/>
        <v>midnight to dawn</v>
      </c>
      <c r="F2488" s="7">
        <v>12</v>
      </c>
      <c r="G2488" s="7">
        <f>VLOOKUP(Table2[[#This Row],[product_id]],Table3[#All],2,FALSE)</f>
        <v>68</v>
      </c>
      <c r="H2488" s="7" t="b">
        <f>IF(Table2[[#This Row],[cost]]&gt;Table2[[#This Row],[revenue]],TRUE,FALSE)</f>
        <v>1</v>
      </c>
      <c r="I2488" t="str">
        <f>VLOOKUP(Table2[[#This Row],[product_id]],Table3[#All],3,FALSE)</f>
        <v>Allegra K</v>
      </c>
      <c r="J2488" t="str">
        <f>VLOOKUP(Table2[[#This Row],[product_id]],Table3[#All],5,FALSE)</f>
        <v>Charleston SC</v>
      </c>
    </row>
    <row r="2489" spans="1:10" x14ac:dyDescent="0.2">
      <c r="A2489" t="s">
        <v>567</v>
      </c>
      <c r="B2489" s="1">
        <v>44326</v>
      </c>
      <c r="C2489" t="str">
        <f t="shared" si="76"/>
        <v>Monday</v>
      </c>
      <c r="D2489" s="2">
        <v>6.1805555555555558E-2</v>
      </c>
      <c r="E2489" t="str">
        <f t="shared" si="77"/>
        <v>morning to noon</v>
      </c>
      <c r="F2489" s="7">
        <v>12</v>
      </c>
      <c r="G2489" s="7">
        <f>VLOOKUP(Table2[[#This Row],[product_id]],Table3[#All],2,FALSE)</f>
        <v>68</v>
      </c>
      <c r="H2489" s="7" t="b">
        <f>IF(Table2[[#This Row],[cost]]&gt;Table2[[#This Row],[revenue]],TRUE,FALSE)</f>
        <v>1</v>
      </c>
      <c r="I2489" t="str">
        <f>VLOOKUP(Table2[[#This Row],[product_id]],Table3[#All],3,FALSE)</f>
        <v>Allegra K</v>
      </c>
      <c r="J2489" t="str">
        <f>VLOOKUP(Table2[[#This Row],[product_id]],Table3[#All],5,FALSE)</f>
        <v>Charleston SC</v>
      </c>
    </row>
    <row r="2490" spans="1:10" x14ac:dyDescent="0.2">
      <c r="A2490" t="s">
        <v>567</v>
      </c>
      <c r="B2490" s="1">
        <v>45107</v>
      </c>
      <c r="C2490" t="str">
        <f t="shared" si="76"/>
        <v>Friday</v>
      </c>
      <c r="D2490" s="2">
        <v>0.29166666666666669</v>
      </c>
      <c r="E2490" t="str">
        <f t="shared" si="77"/>
        <v>afternoon to evening</v>
      </c>
      <c r="F2490" s="7">
        <v>12</v>
      </c>
      <c r="G2490" s="7">
        <f>VLOOKUP(Table2[[#This Row],[product_id]],Table3[#All],2,FALSE)</f>
        <v>68</v>
      </c>
      <c r="H2490" s="7" t="b">
        <f>IF(Table2[[#This Row],[cost]]&gt;Table2[[#This Row],[revenue]],TRUE,FALSE)</f>
        <v>1</v>
      </c>
      <c r="I2490" t="str">
        <f>VLOOKUP(Table2[[#This Row],[product_id]],Table3[#All],3,FALSE)</f>
        <v>Allegra K</v>
      </c>
      <c r="J2490" t="str">
        <f>VLOOKUP(Table2[[#This Row],[product_id]],Table3[#All],5,FALSE)</f>
        <v>Charleston SC</v>
      </c>
    </row>
    <row r="2491" spans="1:10" x14ac:dyDescent="0.2">
      <c r="A2491" t="s">
        <v>567</v>
      </c>
      <c r="B2491" s="1">
        <v>44927</v>
      </c>
      <c r="C2491" t="str">
        <f t="shared" si="76"/>
        <v>Sunday</v>
      </c>
      <c r="D2491" s="2">
        <v>0.59583333333333333</v>
      </c>
      <c r="E2491" t="str">
        <f t="shared" si="77"/>
        <v>midnight to dawn</v>
      </c>
      <c r="F2491" s="7">
        <v>12</v>
      </c>
      <c r="G2491" s="7">
        <f>VLOOKUP(Table2[[#This Row],[product_id]],Table3[#All],2,FALSE)</f>
        <v>68</v>
      </c>
      <c r="H2491" s="7" t="b">
        <f>IF(Table2[[#This Row],[cost]]&gt;Table2[[#This Row],[revenue]],TRUE,FALSE)</f>
        <v>1</v>
      </c>
      <c r="I2491" t="str">
        <f>VLOOKUP(Table2[[#This Row],[product_id]],Table3[#All],3,FALSE)</f>
        <v>Allegra K</v>
      </c>
      <c r="J2491" t="str">
        <f>VLOOKUP(Table2[[#This Row],[product_id]],Table3[#All],5,FALSE)</f>
        <v>Charleston SC</v>
      </c>
    </row>
    <row r="2492" spans="1:10" x14ac:dyDescent="0.2">
      <c r="A2492" t="s">
        <v>567</v>
      </c>
      <c r="B2492" s="1">
        <v>44755</v>
      </c>
      <c r="C2492" t="str">
        <f t="shared" si="76"/>
        <v>Wednesday</v>
      </c>
      <c r="D2492" s="2">
        <v>0.13402777777777777</v>
      </c>
      <c r="E2492" t="str">
        <f t="shared" si="77"/>
        <v>morning to noon</v>
      </c>
      <c r="F2492" s="7">
        <v>12</v>
      </c>
      <c r="G2492" s="7">
        <f>VLOOKUP(Table2[[#This Row],[product_id]],Table3[#All],2,FALSE)</f>
        <v>68</v>
      </c>
      <c r="H2492" s="7" t="b">
        <f>IF(Table2[[#This Row],[cost]]&gt;Table2[[#This Row],[revenue]],TRUE,FALSE)</f>
        <v>1</v>
      </c>
      <c r="I2492" t="str">
        <f>VLOOKUP(Table2[[#This Row],[product_id]],Table3[#All],3,FALSE)</f>
        <v>Allegra K</v>
      </c>
      <c r="J2492" t="str">
        <f>VLOOKUP(Table2[[#This Row],[product_id]],Table3[#All],5,FALSE)</f>
        <v>Charleston SC</v>
      </c>
    </row>
    <row r="2493" spans="1:10" x14ac:dyDescent="0.2">
      <c r="A2493" t="s">
        <v>568</v>
      </c>
      <c r="B2493" s="1">
        <v>44703</v>
      </c>
      <c r="C2493" t="str">
        <f t="shared" si="76"/>
        <v>Sunday</v>
      </c>
      <c r="D2493" s="2">
        <v>0.38263888888888892</v>
      </c>
      <c r="E2493" t="str">
        <f t="shared" si="77"/>
        <v>morning to noon</v>
      </c>
      <c r="F2493" s="7">
        <v>59</v>
      </c>
      <c r="G2493" s="7">
        <f>VLOOKUP(Table2[[#This Row],[product_id]],Table3[#All],2,FALSE)</f>
        <v>34</v>
      </c>
      <c r="H2493" s="7" t="b">
        <f>IF(Table2[[#This Row],[cost]]&gt;Table2[[#This Row],[revenue]],TRUE,FALSE)</f>
        <v>0</v>
      </c>
      <c r="I2493" t="str">
        <f>VLOOKUP(Table2[[#This Row],[product_id]],Table3[#All],3,FALSE)</f>
        <v>Nike</v>
      </c>
      <c r="J2493" t="str">
        <f>VLOOKUP(Table2[[#This Row],[product_id]],Table3[#All],5,FALSE)</f>
        <v>Philadelphia PA</v>
      </c>
    </row>
    <row r="2494" spans="1:10" x14ac:dyDescent="0.2">
      <c r="A2494" t="s">
        <v>568</v>
      </c>
      <c r="B2494" s="1">
        <v>43835</v>
      </c>
      <c r="C2494" t="str">
        <f t="shared" si="76"/>
        <v>Sunday</v>
      </c>
      <c r="D2494" s="2">
        <v>0.26597222222222222</v>
      </c>
      <c r="E2494" t="str">
        <f t="shared" si="77"/>
        <v>midnight to dawn</v>
      </c>
      <c r="F2494" s="7">
        <v>59</v>
      </c>
      <c r="G2494" s="7">
        <f>VLOOKUP(Table2[[#This Row],[product_id]],Table3[#All],2,FALSE)</f>
        <v>34</v>
      </c>
      <c r="H2494" s="7" t="b">
        <f>IF(Table2[[#This Row],[cost]]&gt;Table2[[#This Row],[revenue]],TRUE,FALSE)</f>
        <v>0</v>
      </c>
      <c r="I2494" t="str">
        <f>VLOOKUP(Table2[[#This Row],[product_id]],Table3[#All],3,FALSE)</f>
        <v>Nike</v>
      </c>
      <c r="J2494" t="str">
        <f>VLOOKUP(Table2[[#This Row],[product_id]],Table3[#All],5,FALSE)</f>
        <v>Philadelphia PA</v>
      </c>
    </row>
    <row r="2495" spans="1:10" x14ac:dyDescent="0.2">
      <c r="A2495" t="s">
        <v>568</v>
      </c>
      <c r="B2495" s="1">
        <v>44867</v>
      </c>
      <c r="C2495" t="str">
        <f t="shared" si="76"/>
        <v>Wednesday</v>
      </c>
      <c r="D2495" s="2">
        <v>0.22013888888888888</v>
      </c>
      <c r="E2495" t="str">
        <f t="shared" si="77"/>
        <v>afternoon to evening</v>
      </c>
      <c r="F2495" s="7">
        <v>59</v>
      </c>
      <c r="G2495" s="7">
        <f>VLOOKUP(Table2[[#This Row],[product_id]],Table3[#All],2,FALSE)</f>
        <v>34</v>
      </c>
      <c r="H2495" s="7" t="b">
        <f>IF(Table2[[#This Row],[cost]]&gt;Table2[[#This Row],[revenue]],TRUE,FALSE)</f>
        <v>0</v>
      </c>
      <c r="I2495" t="str">
        <f>VLOOKUP(Table2[[#This Row],[product_id]],Table3[#All],3,FALSE)</f>
        <v>Nike</v>
      </c>
      <c r="J2495" t="str">
        <f>VLOOKUP(Table2[[#This Row],[product_id]],Table3[#All],5,FALSE)</f>
        <v>Philadelphia PA</v>
      </c>
    </row>
    <row r="2496" spans="1:10" x14ac:dyDescent="0.2">
      <c r="A2496" t="s">
        <v>568</v>
      </c>
      <c r="B2496" s="1">
        <v>45078</v>
      </c>
      <c r="C2496" t="str">
        <f t="shared" si="76"/>
        <v>Thursday</v>
      </c>
      <c r="D2496" s="2">
        <v>0.57708333333333328</v>
      </c>
      <c r="E2496" t="str">
        <f t="shared" si="77"/>
        <v>morning to noon</v>
      </c>
      <c r="F2496" s="7">
        <v>59</v>
      </c>
      <c r="G2496" s="7">
        <f>VLOOKUP(Table2[[#This Row],[product_id]],Table3[#All],2,FALSE)</f>
        <v>34</v>
      </c>
      <c r="H2496" s="7" t="b">
        <f>IF(Table2[[#This Row],[cost]]&gt;Table2[[#This Row],[revenue]],TRUE,FALSE)</f>
        <v>0</v>
      </c>
      <c r="I2496" t="str">
        <f>VLOOKUP(Table2[[#This Row],[product_id]],Table3[#All],3,FALSE)</f>
        <v>Nike</v>
      </c>
      <c r="J2496" t="str">
        <f>VLOOKUP(Table2[[#This Row],[product_id]],Table3[#All],5,FALSE)</f>
        <v>Philadelphia PA</v>
      </c>
    </row>
    <row r="2497" spans="1:10" x14ac:dyDescent="0.2">
      <c r="A2497" t="s">
        <v>568</v>
      </c>
      <c r="B2497" s="1">
        <v>44974</v>
      </c>
      <c r="C2497" t="str">
        <f t="shared" si="76"/>
        <v>Friday</v>
      </c>
      <c r="D2497" s="2">
        <v>0.48055555555555557</v>
      </c>
      <c r="E2497" t="str">
        <f t="shared" si="77"/>
        <v>morning to noon</v>
      </c>
      <c r="F2497" s="7">
        <v>59</v>
      </c>
      <c r="G2497" s="7">
        <f>VLOOKUP(Table2[[#This Row],[product_id]],Table3[#All],2,FALSE)</f>
        <v>34</v>
      </c>
      <c r="H2497" s="7" t="b">
        <f>IF(Table2[[#This Row],[cost]]&gt;Table2[[#This Row],[revenue]],TRUE,FALSE)</f>
        <v>0</v>
      </c>
      <c r="I2497" t="str">
        <f>VLOOKUP(Table2[[#This Row],[product_id]],Table3[#All],3,FALSE)</f>
        <v>Nike</v>
      </c>
      <c r="J2497" t="str">
        <f>VLOOKUP(Table2[[#This Row],[product_id]],Table3[#All],5,FALSE)</f>
        <v>Philadelphia PA</v>
      </c>
    </row>
    <row r="2498" spans="1:10" x14ac:dyDescent="0.2">
      <c r="A2498" t="s">
        <v>568</v>
      </c>
      <c r="B2498" s="1">
        <v>45111</v>
      </c>
      <c r="C2498" t="str">
        <f t="shared" si="76"/>
        <v>Tuesday</v>
      </c>
      <c r="D2498" s="2">
        <v>0.43611111111111112</v>
      </c>
      <c r="E2498" t="str">
        <f t="shared" si="77"/>
        <v>morning to noon</v>
      </c>
      <c r="F2498" s="7">
        <v>59</v>
      </c>
      <c r="G2498" s="7">
        <f>VLOOKUP(Table2[[#This Row],[product_id]],Table3[#All],2,FALSE)</f>
        <v>34</v>
      </c>
      <c r="H2498" s="7" t="b">
        <f>IF(Table2[[#This Row],[cost]]&gt;Table2[[#This Row],[revenue]],TRUE,FALSE)</f>
        <v>0</v>
      </c>
      <c r="I2498" t="str">
        <f>VLOOKUP(Table2[[#This Row],[product_id]],Table3[#All],3,FALSE)</f>
        <v>Nike</v>
      </c>
      <c r="J2498" t="str">
        <f>VLOOKUP(Table2[[#This Row],[product_id]],Table3[#All],5,FALSE)</f>
        <v>Philadelphia PA</v>
      </c>
    </row>
    <row r="2499" spans="1:10" x14ac:dyDescent="0.2">
      <c r="A2499" t="s">
        <v>568</v>
      </c>
      <c r="B2499" s="1">
        <v>44684</v>
      </c>
      <c r="C2499" t="str">
        <f t="shared" ref="C2499:C2501" si="78">_xlfn.IFS(WEEKDAY(B2499,2)=1,"Monday",WEEKDAY(B2499,2)=2,"Tuesday",WEEKDAY(B2499,2)=3,"Wednesday",WEEKDAY(B2499,2)=4,"Thursday",WEEKDAY(B2499,2)=5,"Friday",WEEKDAY(B2499,2)=6,"Saturday",WEEKDAY(B2499,2)=7,"Sunday")</f>
        <v>Tuesday</v>
      </c>
      <c r="D2499" s="2">
        <v>0.43888888888888888</v>
      </c>
      <c r="E2499" t="str">
        <f t="shared" ref="E2499:E2501" si="79">_xlfn.IFS(AND(D2500&gt;=VALUE("00:00"),D2500&lt;VALUE("6:00")),"midnight to dawn",AND(D2500&gt;=VALUE("6:00"),D2500&lt;VALUE("13:00")),"morning to noon",AND(D2500&gt;=VALUE("13:00"),D2500&lt;VALUE("20:00")),"afternoon to evening",AND(D2500&gt;=VALUE("20:00"),D2500&lt;VALUE("24:00")),"night to midnight")</f>
        <v>midnight to dawn</v>
      </c>
      <c r="F2499" s="7">
        <v>59</v>
      </c>
      <c r="G2499" s="7">
        <f>VLOOKUP(Table2[[#This Row],[product_id]],Table3[#All],2,FALSE)</f>
        <v>34</v>
      </c>
      <c r="H2499" s="7" t="b">
        <f>IF(Table2[[#This Row],[cost]]&gt;Table2[[#This Row],[revenue]],TRUE,FALSE)</f>
        <v>0</v>
      </c>
      <c r="I2499" t="str">
        <f>VLOOKUP(Table2[[#This Row],[product_id]],Table3[#All],3,FALSE)</f>
        <v>Nike</v>
      </c>
      <c r="J2499" t="str">
        <f>VLOOKUP(Table2[[#This Row],[product_id]],Table3[#All],5,FALSE)</f>
        <v>Philadelphia PA</v>
      </c>
    </row>
    <row r="2500" spans="1:10" x14ac:dyDescent="0.2">
      <c r="A2500" t="s">
        <v>568</v>
      </c>
      <c r="B2500" s="1">
        <v>44417</v>
      </c>
      <c r="C2500" t="str">
        <f t="shared" si="78"/>
        <v>Monday</v>
      </c>
      <c r="D2500" s="2">
        <v>9.0972222222222218E-2</v>
      </c>
      <c r="E2500" t="str">
        <f t="shared" si="79"/>
        <v>morning to noon</v>
      </c>
      <c r="F2500" s="7">
        <v>59</v>
      </c>
      <c r="G2500" s="7">
        <f>VLOOKUP(Table2[[#This Row],[product_id]],Table3[#All],2,FALSE)</f>
        <v>34</v>
      </c>
      <c r="H2500" s="7" t="b">
        <f>IF(Table2[[#This Row],[cost]]&gt;Table2[[#This Row],[revenue]],TRUE,FALSE)</f>
        <v>0</v>
      </c>
      <c r="I2500" t="str">
        <f>VLOOKUP(Table2[[#This Row],[product_id]],Table3[#All],3,FALSE)</f>
        <v>Nike</v>
      </c>
      <c r="J2500" t="str">
        <f>VLOOKUP(Table2[[#This Row],[product_id]],Table3[#All],5,FALSE)</f>
        <v>Philadelphia PA</v>
      </c>
    </row>
    <row r="2501" spans="1:10" x14ac:dyDescent="0.2">
      <c r="A2501" t="s">
        <v>569</v>
      </c>
      <c r="B2501" s="1">
        <v>44185</v>
      </c>
      <c r="C2501" t="str">
        <f t="shared" si="78"/>
        <v>Sunday</v>
      </c>
      <c r="D2501" s="2">
        <v>0.37708333333333338</v>
      </c>
      <c r="E2501" t="str">
        <f t="shared" si="79"/>
        <v>midnight to dawn</v>
      </c>
      <c r="F2501" s="7">
        <v>13</v>
      </c>
      <c r="G2501" s="7">
        <f>VLOOKUP(Table2[[#This Row],[product_id]],Table3[#All],2,FALSE)</f>
        <v>73</v>
      </c>
      <c r="H2501" s="7" t="b">
        <f>IF(Table2[[#This Row],[cost]]&gt;Table2[[#This Row],[revenue]],TRUE,FALSE)</f>
        <v>1</v>
      </c>
      <c r="I2501" t="str">
        <f>VLOOKUP(Table2[[#This Row],[product_id]],Table3[#All],3,FALSE)</f>
        <v>High Style</v>
      </c>
      <c r="J2501" t="str">
        <f>VLOOKUP(Table2[[#This Row],[product_id]],Table3[#All],5,FALSE)</f>
        <v>Chicago IL</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A0BB-6866-774F-AE64-86891401D4A5}">
  <dimension ref="A1:E430"/>
  <sheetViews>
    <sheetView workbookViewId="0">
      <selection activeCell="I294" sqref="I294"/>
    </sheetView>
  </sheetViews>
  <sheetFormatPr baseColWidth="10" defaultRowHeight="16" x14ac:dyDescent="0.2"/>
  <cols>
    <col min="1" max="1" width="10.1640625" customWidth="1"/>
    <col min="2" max="2" width="10.1640625" style="7" customWidth="1"/>
    <col min="3" max="3" width="25.6640625" customWidth="1"/>
    <col min="4" max="4" width="21.83203125" style="6" bestFit="1" customWidth="1"/>
    <col min="5" max="5" width="39.6640625" bestFit="1" customWidth="1"/>
  </cols>
  <sheetData>
    <row r="1" spans="1:5" x14ac:dyDescent="0.2">
      <c r="A1" t="s">
        <v>1</v>
      </c>
      <c r="B1" s="7" t="s">
        <v>2</v>
      </c>
      <c r="C1" t="s">
        <v>3</v>
      </c>
      <c r="D1" s="6" t="s">
        <v>4</v>
      </c>
      <c r="E1" t="s">
        <v>617</v>
      </c>
    </row>
    <row r="2" spans="1:5" x14ac:dyDescent="0.2">
      <c r="A2" t="s">
        <v>142</v>
      </c>
      <c r="B2" s="7">
        <v>27</v>
      </c>
      <c r="C2" t="s">
        <v>5</v>
      </c>
      <c r="D2" s="6">
        <v>1</v>
      </c>
      <c r="E2" t="str">
        <f>VLOOKUP(Table3[[#This Row],[distribution_center_id]],Table5[#All],2,FALSE)</f>
        <v>Memphis TN</v>
      </c>
    </row>
    <row r="3" spans="1:5" x14ac:dyDescent="0.2">
      <c r="A3" t="s">
        <v>160</v>
      </c>
      <c r="B3" s="7">
        <v>12</v>
      </c>
      <c r="C3" t="s">
        <v>16</v>
      </c>
      <c r="D3">
        <v>1</v>
      </c>
      <c r="E3" t="str">
        <f>VLOOKUP(Table3[[#This Row],[distribution_center_id]],Table5[#All],2,FALSE)</f>
        <v>Memphis TN</v>
      </c>
    </row>
    <row r="4" spans="1:5" x14ac:dyDescent="0.2">
      <c r="A4" t="s">
        <v>166</v>
      </c>
      <c r="B4" s="7">
        <v>23</v>
      </c>
      <c r="C4" t="s">
        <v>5</v>
      </c>
      <c r="D4">
        <v>1</v>
      </c>
      <c r="E4" t="str">
        <f>VLOOKUP(Table3[[#This Row],[distribution_center_id]],Table5[#All],2,FALSE)</f>
        <v>Memphis TN</v>
      </c>
    </row>
    <row r="5" spans="1:5" x14ac:dyDescent="0.2">
      <c r="A5" t="s">
        <v>176</v>
      </c>
      <c r="B5" s="7">
        <v>49</v>
      </c>
      <c r="C5" t="s">
        <v>23</v>
      </c>
      <c r="D5">
        <v>1</v>
      </c>
      <c r="E5" t="str">
        <f>VLOOKUP(Table3[[#This Row],[distribution_center_id]],Table5[#All],2,FALSE)</f>
        <v>Memphis TN</v>
      </c>
    </row>
    <row r="6" spans="1:5" x14ac:dyDescent="0.2">
      <c r="A6" t="s">
        <v>185</v>
      </c>
      <c r="B6" s="7">
        <v>26</v>
      </c>
      <c r="C6" t="s">
        <v>5</v>
      </c>
      <c r="D6">
        <v>1</v>
      </c>
      <c r="E6" t="str">
        <f>VLOOKUP(Table3[[#This Row],[distribution_center_id]],Table5[#All],2,FALSE)</f>
        <v>Memphis TN</v>
      </c>
    </row>
    <row r="7" spans="1:5" x14ac:dyDescent="0.2">
      <c r="A7" t="s">
        <v>208</v>
      </c>
      <c r="B7" s="7">
        <v>10</v>
      </c>
      <c r="C7" t="s">
        <v>33</v>
      </c>
      <c r="D7">
        <v>1</v>
      </c>
      <c r="E7" t="str">
        <f>VLOOKUP(Table3[[#This Row],[distribution_center_id]],Table5[#All],2,FALSE)</f>
        <v>Memphis TN</v>
      </c>
    </row>
    <row r="8" spans="1:5" x14ac:dyDescent="0.2">
      <c r="A8" t="s">
        <v>210</v>
      </c>
      <c r="B8" s="7">
        <v>24</v>
      </c>
      <c r="C8" t="s">
        <v>5</v>
      </c>
      <c r="D8">
        <v>1</v>
      </c>
      <c r="E8" t="str">
        <f>VLOOKUP(Table3[[#This Row],[distribution_center_id]],Table5[#All],2,FALSE)</f>
        <v>Memphis TN</v>
      </c>
    </row>
    <row r="9" spans="1:5" x14ac:dyDescent="0.2">
      <c r="A9" t="s">
        <v>211</v>
      </c>
      <c r="B9" s="7">
        <v>50</v>
      </c>
      <c r="C9" t="s">
        <v>23</v>
      </c>
      <c r="D9">
        <v>1</v>
      </c>
      <c r="E9" t="str">
        <f>VLOOKUP(Table3[[#This Row],[distribution_center_id]],Table5[#All],2,FALSE)</f>
        <v>Memphis TN</v>
      </c>
    </row>
    <row r="10" spans="1:5" x14ac:dyDescent="0.2">
      <c r="A10" t="s">
        <v>212</v>
      </c>
      <c r="B10" s="7">
        <v>56</v>
      </c>
      <c r="C10" t="s">
        <v>34</v>
      </c>
      <c r="D10">
        <v>1</v>
      </c>
      <c r="E10" t="str">
        <f>VLOOKUP(Table3[[#This Row],[distribution_center_id]],Table5[#All],2,FALSE)</f>
        <v>Memphis TN</v>
      </c>
    </row>
    <row r="11" spans="1:5" x14ac:dyDescent="0.2">
      <c r="A11" t="s">
        <v>213</v>
      </c>
      <c r="B11" s="7">
        <v>90</v>
      </c>
      <c r="C11" t="s">
        <v>33</v>
      </c>
      <c r="D11">
        <v>1</v>
      </c>
      <c r="E11" t="str">
        <f>VLOOKUP(Table3[[#This Row],[distribution_center_id]],Table5[#All],2,FALSE)</f>
        <v>Memphis TN</v>
      </c>
    </row>
    <row r="12" spans="1:5" x14ac:dyDescent="0.2">
      <c r="A12" t="s">
        <v>214</v>
      </c>
      <c r="B12" s="7">
        <v>24</v>
      </c>
      <c r="C12" t="s">
        <v>5</v>
      </c>
      <c r="D12">
        <v>1</v>
      </c>
      <c r="E12" t="str">
        <f>VLOOKUP(Table3[[#This Row],[distribution_center_id]],Table5[#All],2,FALSE)</f>
        <v>Memphis TN</v>
      </c>
    </row>
    <row r="13" spans="1:5" x14ac:dyDescent="0.2">
      <c r="A13" t="s">
        <v>223</v>
      </c>
      <c r="B13" s="7">
        <v>49</v>
      </c>
      <c r="C13" t="s">
        <v>23</v>
      </c>
      <c r="D13">
        <v>1</v>
      </c>
      <c r="E13" t="str">
        <f>VLOOKUP(Table3[[#This Row],[distribution_center_id]],Table5[#All],2,FALSE)</f>
        <v>Memphis TN</v>
      </c>
    </row>
    <row r="14" spans="1:5" x14ac:dyDescent="0.2">
      <c r="A14" t="s">
        <v>230</v>
      </c>
      <c r="B14" s="7">
        <v>30</v>
      </c>
      <c r="C14" t="s">
        <v>23</v>
      </c>
      <c r="D14">
        <v>1</v>
      </c>
      <c r="E14" t="str">
        <f>VLOOKUP(Table3[[#This Row],[distribution_center_id]],Table5[#All],2,FALSE)</f>
        <v>Memphis TN</v>
      </c>
    </row>
    <row r="15" spans="1:5" x14ac:dyDescent="0.2">
      <c r="A15" t="s">
        <v>240</v>
      </c>
      <c r="B15" s="7">
        <v>21</v>
      </c>
      <c r="C15" t="s">
        <v>41</v>
      </c>
      <c r="D15">
        <v>1</v>
      </c>
      <c r="E15" t="str">
        <f>VLOOKUP(Table3[[#This Row],[distribution_center_id]],Table5[#All],2,FALSE)</f>
        <v>Memphis TN</v>
      </c>
    </row>
    <row r="16" spans="1:5" x14ac:dyDescent="0.2">
      <c r="A16" t="s">
        <v>241</v>
      </c>
      <c r="B16" s="7">
        <v>54</v>
      </c>
      <c r="C16" t="s">
        <v>42</v>
      </c>
      <c r="D16">
        <v>1</v>
      </c>
      <c r="E16" t="str">
        <f>VLOOKUP(Table3[[#This Row],[distribution_center_id]],Table5[#All],2,FALSE)</f>
        <v>Memphis TN</v>
      </c>
    </row>
    <row r="17" spans="1:5" x14ac:dyDescent="0.2">
      <c r="A17" t="s">
        <v>245</v>
      </c>
      <c r="B17" s="7">
        <v>10</v>
      </c>
      <c r="C17" t="s">
        <v>33</v>
      </c>
      <c r="D17">
        <v>1</v>
      </c>
      <c r="E17" t="str">
        <f>VLOOKUP(Table3[[#This Row],[distribution_center_id]],Table5[#All],2,FALSE)</f>
        <v>Memphis TN</v>
      </c>
    </row>
    <row r="18" spans="1:5" x14ac:dyDescent="0.2">
      <c r="A18" t="s">
        <v>251</v>
      </c>
      <c r="B18" s="7">
        <v>26</v>
      </c>
      <c r="C18" t="s">
        <v>48</v>
      </c>
      <c r="D18">
        <v>1</v>
      </c>
      <c r="E18" t="str">
        <f>VLOOKUP(Table3[[#This Row],[distribution_center_id]],Table5[#All],2,FALSE)</f>
        <v>Memphis TN</v>
      </c>
    </row>
    <row r="19" spans="1:5" x14ac:dyDescent="0.2">
      <c r="A19" t="s">
        <v>256</v>
      </c>
      <c r="B19" s="7">
        <v>24</v>
      </c>
      <c r="C19" t="s">
        <v>41</v>
      </c>
      <c r="D19">
        <v>1</v>
      </c>
      <c r="E19" t="str">
        <f>VLOOKUP(Table3[[#This Row],[distribution_center_id]],Table5[#All],2,FALSE)</f>
        <v>Memphis TN</v>
      </c>
    </row>
    <row r="20" spans="1:5" x14ac:dyDescent="0.2">
      <c r="A20" t="s">
        <v>266</v>
      </c>
      <c r="B20" s="7">
        <v>17</v>
      </c>
      <c r="C20" t="s">
        <v>41</v>
      </c>
      <c r="D20">
        <v>1</v>
      </c>
      <c r="E20" t="str">
        <f>VLOOKUP(Table3[[#This Row],[distribution_center_id]],Table5[#All],2,FALSE)</f>
        <v>Memphis TN</v>
      </c>
    </row>
    <row r="21" spans="1:5" x14ac:dyDescent="0.2">
      <c r="A21" t="s">
        <v>269</v>
      </c>
      <c r="B21" s="7">
        <v>18</v>
      </c>
      <c r="C21" t="s">
        <v>41</v>
      </c>
      <c r="D21">
        <v>1</v>
      </c>
      <c r="E21" t="str">
        <f>VLOOKUP(Table3[[#This Row],[distribution_center_id]],Table5[#All],2,FALSE)</f>
        <v>Memphis TN</v>
      </c>
    </row>
    <row r="22" spans="1:5" x14ac:dyDescent="0.2">
      <c r="A22" t="s">
        <v>273</v>
      </c>
      <c r="B22" s="7">
        <v>15</v>
      </c>
      <c r="C22" t="s">
        <v>59</v>
      </c>
      <c r="D22">
        <v>1</v>
      </c>
      <c r="E22" t="str">
        <f>VLOOKUP(Table3[[#This Row],[distribution_center_id]],Table5[#All],2,FALSE)</f>
        <v>Memphis TN</v>
      </c>
    </row>
    <row r="23" spans="1:5" x14ac:dyDescent="0.2">
      <c r="A23" t="s">
        <v>295</v>
      </c>
      <c r="B23" s="7">
        <v>14</v>
      </c>
      <c r="C23" t="s">
        <v>69</v>
      </c>
      <c r="D23">
        <v>1</v>
      </c>
      <c r="E23" t="str">
        <f>VLOOKUP(Table3[[#This Row],[distribution_center_id]],Table5[#All],2,FALSE)</f>
        <v>Memphis TN</v>
      </c>
    </row>
    <row r="24" spans="1:5" x14ac:dyDescent="0.2">
      <c r="A24" t="s">
        <v>303</v>
      </c>
      <c r="B24" s="7">
        <v>20</v>
      </c>
      <c r="C24" t="s">
        <v>41</v>
      </c>
      <c r="D24">
        <v>1</v>
      </c>
      <c r="E24" t="str">
        <f>VLOOKUP(Table3[[#This Row],[distribution_center_id]],Table5[#All],2,FALSE)</f>
        <v>Memphis TN</v>
      </c>
    </row>
    <row r="25" spans="1:5" x14ac:dyDescent="0.2">
      <c r="A25" t="s">
        <v>304</v>
      </c>
      <c r="B25" s="7">
        <v>18</v>
      </c>
      <c r="C25" t="s">
        <v>41</v>
      </c>
      <c r="D25">
        <v>1</v>
      </c>
      <c r="E25" t="str">
        <f>VLOOKUP(Table3[[#This Row],[distribution_center_id]],Table5[#All],2,FALSE)</f>
        <v>Memphis TN</v>
      </c>
    </row>
    <row r="26" spans="1:5" x14ac:dyDescent="0.2">
      <c r="A26" t="s">
        <v>308</v>
      </c>
      <c r="B26" s="7">
        <v>16</v>
      </c>
      <c r="C26" t="s">
        <v>41</v>
      </c>
      <c r="D26">
        <v>1</v>
      </c>
      <c r="E26" t="str">
        <f>VLOOKUP(Table3[[#This Row],[distribution_center_id]],Table5[#All],2,FALSE)</f>
        <v>Memphis TN</v>
      </c>
    </row>
    <row r="27" spans="1:5" x14ac:dyDescent="0.2">
      <c r="A27" t="s">
        <v>313</v>
      </c>
      <c r="B27" s="7">
        <v>17</v>
      </c>
      <c r="C27" t="s">
        <v>41</v>
      </c>
      <c r="D27">
        <v>1</v>
      </c>
      <c r="E27" t="str">
        <f>VLOOKUP(Table3[[#This Row],[distribution_center_id]],Table5[#All],2,FALSE)</f>
        <v>Memphis TN</v>
      </c>
    </row>
    <row r="28" spans="1:5" x14ac:dyDescent="0.2">
      <c r="A28" t="s">
        <v>318</v>
      </c>
      <c r="B28" s="7">
        <v>22</v>
      </c>
      <c r="C28" t="s">
        <v>41</v>
      </c>
      <c r="D28">
        <v>1</v>
      </c>
      <c r="E28" t="str">
        <f>VLOOKUP(Table3[[#This Row],[distribution_center_id]],Table5[#All],2,FALSE)</f>
        <v>Memphis TN</v>
      </c>
    </row>
    <row r="29" spans="1:5" x14ac:dyDescent="0.2">
      <c r="A29" t="s">
        <v>319</v>
      </c>
      <c r="B29" s="7">
        <v>11</v>
      </c>
      <c r="C29" t="s">
        <v>75</v>
      </c>
      <c r="D29">
        <v>1</v>
      </c>
      <c r="E29" t="str">
        <f>VLOOKUP(Table3[[#This Row],[distribution_center_id]],Table5[#All],2,FALSE)</f>
        <v>Memphis TN</v>
      </c>
    </row>
    <row r="30" spans="1:5" x14ac:dyDescent="0.2">
      <c r="A30" t="s">
        <v>320</v>
      </c>
      <c r="B30" s="7">
        <v>18</v>
      </c>
      <c r="C30" t="s">
        <v>41</v>
      </c>
      <c r="D30">
        <v>1</v>
      </c>
      <c r="E30" t="str">
        <f>VLOOKUP(Table3[[#This Row],[distribution_center_id]],Table5[#All],2,FALSE)</f>
        <v>Memphis TN</v>
      </c>
    </row>
    <row r="31" spans="1:5" x14ac:dyDescent="0.2">
      <c r="A31" t="s">
        <v>325</v>
      </c>
      <c r="B31" s="7">
        <v>26</v>
      </c>
      <c r="C31" t="s">
        <v>77</v>
      </c>
      <c r="D31">
        <v>1</v>
      </c>
      <c r="E31" t="str">
        <f>VLOOKUP(Table3[[#This Row],[distribution_center_id]],Table5[#All],2,FALSE)</f>
        <v>Memphis TN</v>
      </c>
    </row>
    <row r="32" spans="1:5" x14ac:dyDescent="0.2">
      <c r="A32" t="s">
        <v>326</v>
      </c>
      <c r="B32" s="7">
        <v>15</v>
      </c>
      <c r="C32" t="s">
        <v>41</v>
      </c>
      <c r="D32">
        <v>1</v>
      </c>
      <c r="E32" t="str">
        <f>VLOOKUP(Table3[[#This Row],[distribution_center_id]],Table5[#All],2,FALSE)</f>
        <v>Memphis TN</v>
      </c>
    </row>
    <row r="33" spans="1:5" x14ac:dyDescent="0.2">
      <c r="A33" t="s">
        <v>331</v>
      </c>
      <c r="B33" s="7">
        <v>13</v>
      </c>
      <c r="C33" t="s">
        <v>59</v>
      </c>
      <c r="D33">
        <v>1</v>
      </c>
      <c r="E33" t="str">
        <f>VLOOKUP(Table3[[#This Row],[distribution_center_id]],Table5[#All],2,FALSE)</f>
        <v>Memphis TN</v>
      </c>
    </row>
    <row r="34" spans="1:5" x14ac:dyDescent="0.2">
      <c r="A34" t="s">
        <v>349</v>
      </c>
      <c r="B34" s="7">
        <v>17</v>
      </c>
      <c r="C34" t="s">
        <v>41</v>
      </c>
      <c r="D34">
        <v>1</v>
      </c>
      <c r="E34" t="str">
        <f>VLOOKUP(Table3[[#This Row],[distribution_center_id]],Table5[#All],2,FALSE)</f>
        <v>Memphis TN</v>
      </c>
    </row>
    <row r="35" spans="1:5" x14ac:dyDescent="0.2">
      <c r="A35" t="s">
        <v>351</v>
      </c>
      <c r="B35" s="7">
        <v>17</v>
      </c>
      <c r="C35" t="s">
        <v>41</v>
      </c>
      <c r="D35">
        <v>1</v>
      </c>
      <c r="E35" t="str">
        <f>VLOOKUP(Table3[[#This Row],[distribution_center_id]],Table5[#All],2,FALSE)</f>
        <v>Memphis TN</v>
      </c>
    </row>
    <row r="36" spans="1:5" x14ac:dyDescent="0.2">
      <c r="A36" t="s">
        <v>354</v>
      </c>
      <c r="B36" s="7">
        <v>17</v>
      </c>
      <c r="C36" t="s">
        <v>41</v>
      </c>
      <c r="D36">
        <v>1</v>
      </c>
      <c r="E36" t="str">
        <f>VLOOKUP(Table3[[#This Row],[distribution_center_id]],Table5[#All],2,FALSE)</f>
        <v>Memphis TN</v>
      </c>
    </row>
    <row r="37" spans="1:5" x14ac:dyDescent="0.2">
      <c r="A37" t="s">
        <v>355</v>
      </c>
      <c r="B37" s="7">
        <v>18</v>
      </c>
      <c r="C37" t="s">
        <v>84</v>
      </c>
      <c r="D37">
        <v>1</v>
      </c>
      <c r="E37" t="str">
        <f>VLOOKUP(Table3[[#This Row],[distribution_center_id]],Table5[#All],2,FALSE)</f>
        <v>Memphis TN</v>
      </c>
    </row>
    <row r="38" spans="1:5" x14ac:dyDescent="0.2">
      <c r="A38" t="s">
        <v>362</v>
      </c>
      <c r="B38" s="7">
        <v>14</v>
      </c>
      <c r="C38" t="s">
        <v>41</v>
      </c>
      <c r="D38">
        <v>1</v>
      </c>
      <c r="E38" t="str">
        <f>VLOOKUP(Table3[[#This Row],[distribution_center_id]],Table5[#All],2,FALSE)</f>
        <v>Memphis TN</v>
      </c>
    </row>
    <row r="39" spans="1:5" x14ac:dyDescent="0.2">
      <c r="A39" t="s">
        <v>368</v>
      </c>
      <c r="B39" s="7">
        <v>18</v>
      </c>
      <c r="C39" t="s">
        <v>41</v>
      </c>
      <c r="D39">
        <v>1</v>
      </c>
      <c r="E39" t="str">
        <f>VLOOKUP(Table3[[#This Row],[distribution_center_id]],Table5[#All],2,FALSE)</f>
        <v>Memphis TN</v>
      </c>
    </row>
    <row r="40" spans="1:5" x14ac:dyDescent="0.2">
      <c r="A40" t="s">
        <v>369</v>
      </c>
      <c r="B40" s="7">
        <v>25</v>
      </c>
      <c r="C40" t="s">
        <v>16</v>
      </c>
      <c r="D40">
        <v>1</v>
      </c>
      <c r="E40" t="str">
        <f>VLOOKUP(Table3[[#This Row],[distribution_center_id]],Table5[#All],2,FALSE)</f>
        <v>Memphis TN</v>
      </c>
    </row>
    <row r="41" spans="1:5" x14ac:dyDescent="0.2">
      <c r="A41" t="s">
        <v>371</v>
      </c>
      <c r="B41" s="7">
        <v>12</v>
      </c>
      <c r="C41" t="s">
        <v>88</v>
      </c>
      <c r="D41">
        <v>1</v>
      </c>
      <c r="E41" t="str">
        <f>VLOOKUP(Table3[[#This Row],[distribution_center_id]],Table5[#All],2,FALSE)</f>
        <v>Memphis TN</v>
      </c>
    </row>
    <row r="42" spans="1:5" x14ac:dyDescent="0.2">
      <c r="A42" t="s">
        <v>375</v>
      </c>
      <c r="B42" s="7">
        <v>23</v>
      </c>
      <c r="C42" t="s">
        <v>41</v>
      </c>
      <c r="D42">
        <v>1</v>
      </c>
      <c r="E42" t="str">
        <f>VLOOKUP(Table3[[#This Row],[distribution_center_id]],Table5[#All],2,FALSE)</f>
        <v>Memphis TN</v>
      </c>
    </row>
    <row r="43" spans="1:5" x14ac:dyDescent="0.2">
      <c r="A43" t="s">
        <v>377</v>
      </c>
      <c r="B43" s="7">
        <v>19</v>
      </c>
      <c r="C43" t="s">
        <v>41</v>
      </c>
      <c r="D43">
        <v>1</v>
      </c>
      <c r="E43" t="str">
        <f>VLOOKUP(Table3[[#This Row],[distribution_center_id]],Table5[#All],2,FALSE)</f>
        <v>Memphis TN</v>
      </c>
    </row>
    <row r="44" spans="1:5" x14ac:dyDescent="0.2">
      <c r="A44" t="s">
        <v>402</v>
      </c>
      <c r="B44" s="7">
        <v>15</v>
      </c>
      <c r="C44" t="s">
        <v>41</v>
      </c>
      <c r="D44">
        <v>1</v>
      </c>
      <c r="E44" t="str">
        <f>VLOOKUP(Table3[[#This Row],[distribution_center_id]],Table5[#All],2,FALSE)</f>
        <v>Memphis TN</v>
      </c>
    </row>
    <row r="45" spans="1:5" x14ac:dyDescent="0.2">
      <c r="A45" t="s">
        <v>406</v>
      </c>
      <c r="B45" s="7">
        <v>28</v>
      </c>
      <c r="C45" t="s">
        <v>48</v>
      </c>
      <c r="D45">
        <v>1</v>
      </c>
      <c r="E45" t="str">
        <f>VLOOKUP(Table3[[#This Row],[distribution_center_id]],Table5[#All],2,FALSE)</f>
        <v>Memphis TN</v>
      </c>
    </row>
    <row r="46" spans="1:5" x14ac:dyDescent="0.2">
      <c r="A46" t="s">
        <v>411</v>
      </c>
      <c r="B46" s="7">
        <v>10</v>
      </c>
      <c r="C46" t="s">
        <v>59</v>
      </c>
      <c r="D46">
        <v>1</v>
      </c>
      <c r="E46" t="str">
        <f>VLOOKUP(Table3[[#This Row],[distribution_center_id]],Table5[#All],2,FALSE)</f>
        <v>Memphis TN</v>
      </c>
    </row>
    <row r="47" spans="1:5" x14ac:dyDescent="0.2">
      <c r="A47" t="s">
        <v>412</v>
      </c>
      <c r="B47" s="7">
        <v>14</v>
      </c>
      <c r="C47" t="s">
        <v>84</v>
      </c>
      <c r="D47">
        <v>1</v>
      </c>
      <c r="E47" t="str">
        <f>VLOOKUP(Table3[[#This Row],[distribution_center_id]],Table5[#All],2,FALSE)</f>
        <v>Memphis TN</v>
      </c>
    </row>
    <row r="48" spans="1:5" x14ac:dyDescent="0.2">
      <c r="A48" t="s">
        <v>423</v>
      </c>
      <c r="B48" s="7">
        <v>14</v>
      </c>
      <c r="C48" t="s">
        <v>99</v>
      </c>
      <c r="D48">
        <v>1</v>
      </c>
      <c r="E48" t="str">
        <f>VLOOKUP(Table3[[#This Row],[distribution_center_id]],Table5[#All],2,FALSE)</f>
        <v>Memphis TN</v>
      </c>
    </row>
    <row r="49" spans="1:5" x14ac:dyDescent="0.2">
      <c r="A49" t="s">
        <v>425</v>
      </c>
      <c r="B49" s="7">
        <v>20</v>
      </c>
      <c r="C49" t="s">
        <v>41</v>
      </c>
      <c r="D49">
        <v>1</v>
      </c>
      <c r="E49" t="str">
        <f>VLOOKUP(Table3[[#This Row],[distribution_center_id]],Table5[#All],2,FALSE)</f>
        <v>Memphis TN</v>
      </c>
    </row>
    <row r="50" spans="1:5" x14ac:dyDescent="0.2">
      <c r="A50" t="s">
        <v>426</v>
      </c>
      <c r="B50" s="7">
        <v>17</v>
      </c>
      <c r="C50" t="s">
        <v>41</v>
      </c>
      <c r="D50">
        <v>1</v>
      </c>
      <c r="E50" t="str">
        <f>VLOOKUP(Table3[[#This Row],[distribution_center_id]],Table5[#All],2,FALSE)</f>
        <v>Memphis TN</v>
      </c>
    </row>
    <row r="51" spans="1:5" x14ac:dyDescent="0.2">
      <c r="A51" t="s">
        <v>431</v>
      </c>
      <c r="B51" s="7">
        <v>11</v>
      </c>
      <c r="C51" t="s">
        <v>103</v>
      </c>
      <c r="D51">
        <v>1</v>
      </c>
      <c r="E51" t="str">
        <f>VLOOKUP(Table3[[#This Row],[distribution_center_id]],Table5[#All],2,FALSE)</f>
        <v>Memphis TN</v>
      </c>
    </row>
    <row r="52" spans="1:5" x14ac:dyDescent="0.2">
      <c r="A52" t="s">
        <v>432</v>
      </c>
      <c r="B52" s="7">
        <v>11</v>
      </c>
      <c r="C52" t="s">
        <v>104</v>
      </c>
      <c r="D52">
        <v>1</v>
      </c>
      <c r="E52" t="str">
        <f>VLOOKUP(Table3[[#This Row],[distribution_center_id]],Table5[#All],2,FALSE)</f>
        <v>Memphis TN</v>
      </c>
    </row>
    <row r="53" spans="1:5" x14ac:dyDescent="0.2">
      <c r="A53" t="s">
        <v>435</v>
      </c>
      <c r="B53" s="7">
        <v>14</v>
      </c>
      <c r="C53" t="s">
        <v>104</v>
      </c>
      <c r="D53">
        <v>1</v>
      </c>
      <c r="E53" t="str">
        <f>VLOOKUP(Table3[[#This Row],[distribution_center_id]],Table5[#All],2,FALSE)</f>
        <v>Memphis TN</v>
      </c>
    </row>
    <row r="54" spans="1:5" x14ac:dyDescent="0.2">
      <c r="A54" t="s">
        <v>445</v>
      </c>
      <c r="B54" s="7">
        <v>19</v>
      </c>
      <c r="C54" t="s">
        <v>108</v>
      </c>
      <c r="D54">
        <v>1</v>
      </c>
      <c r="E54" t="str">
        <f>VLOOKUP(Table3[[#This Row],[distribution_center_id]],Table5[#All],2,FALSE)</f>
        <v>Memphis TN</v>
      </c>
    </row>
    <row r="55" spans="1:5" x14ac:dyDescent="0.2">
      <c r="A55" t="s">
        <v>446</v>
      </c>
      <c r="B55" s="7">
        <v>23</v>
      </c>
      <c r="C55" t="s">
        <v>59</v>
      </c>
      <c r="D55">
        <v>1</v>
      </c>
      <c r="E55" t="str">
        <f>VLOOKUP(Table3[[#This Row],[distribution_center_id]],Table5[#All],2,FALSE)</f>
        <v>Memphis TN</v>
      </c>
    </row>
    <row r="56" spans="1:5" x14ac:dyDescent="0.2">
      <c r="A56" t="s">
        <v>451</v>
      </c>
      <c r="B56" s="7">
        <v>15</v>
      </c>
      <c r="C56" t="s">
        <v>41</v>
      </c>
      <c r="D56">
        <v>1</v>
      </c>
      <c r="E56" t="str">
        <f>VLOOKUP(Table3[[#This Row],[distribution_center_id]],Table5[#All],2,FALSE)</f>
        <v>Memphis TN</v>
      </c>
    </row>
    <row r="57" spans="1:5" x14ac:dyDescent="0.2">
      <c r="A57" t="s">
        <v>452</v>
      </c>
      <c r="B57" s="7">
        <v>13</v>
      </c>
      <c r="C57" t="s">
        <v>111</v>
      </c>
      <c r="D57">
        <v>1</v>
      </c>
      <c r="E57" t="str">
        <f>VLOOKUP(Table3[[#This Row],[distribution_center_id]],Table5[#All],2,FALSE)</f>
        <v>Memphis TN</v>
      </c>
    </row>
    <row r="58" spans="1:5" x14ac:dyDescent="0.2">
      <c r="A58" t="s">
        <v>455</v>
      </c>
      <c r="B58" s="7">
        <v>17</v>
      </c>
      <c r="C58" t="s">
        <v>41</v>
      </c>
      <c r="D58">
        <v>1</v>
      </c>
      <c r="E58" t="str">
        <f>VLOOKUP(Table3[[#This Row],[distribution_center_id]],Table5[#All],2,FALSE)</f>
        <v>Memphis TN</v>
      </c>
    </row>
    <row r="59" spans="1:5" x14ac:dyDescent="0.2">
      <c r="A59" t="s">
        <v>459</v>
      </c>
      <c r="B59" s="7">
        <v>14</v>
      </c>
      <c r="C59" t="s">
        <v>41</v>
      </c>
      <c r="D59">
        <v>1</v>
      </c>
      <c r="E59" t="str">
        <f>VLOOKUP(Table3[[#This Row],[distribution_center_id]],Table5[#All],2,FALSE)</f>
        <v>Memphis TN</v>
      </c>
    </row>
    <row r="60" spans="1:5" x14ac:dyDescent="0.2">
      <c r="A60" t="s">
        <v>464</v>
      </c>
      <c r="B60" s="7">
        <v>19</v>
      </c>
      <c r="C60" t="s">
        <v>41</v>
      </c>
      <c r="D60">
        <v>1</v>
      </c>
      <c r="E60" t="str">
        <f>VLOOKUP(Table3[[#This Row],[distribution_center_id]],Table5[#All],2,FALSE)</f>
        <v>Memphis TN</v>
      </c>
    </row>
    <row r="61" spans="1:5" x14ac:dyDescent="0.2">
      <c r="A61" t="s">
        <v>469</v>
      </c>
      <c r="B61" s="7">
        <v>16</v>
      </c>
      <c r="C61" t="s">
        <v>115</v>
      </c>
      <c r="D61">
        <v>1</v>
      </c>
      <c r="E61" t="str">
        <f>VLOOKUP(Table3[[#This Row],[distribution_center_id]],Table5[#All],2,FALSE)</f>
        <v>Memphis TN</v>
      </c>
    </row>
    <row r="62" spans="1:5" x14ac:dyDescent="0.2">
      <c r="A62" t="s">
        <v>475</v>
      </c>
      <c r="B62" s="7">
        <v>16</v>
      </c>
      <c r="C62" t="s">
        <v>104</v>
      </c>
      <c r="D62">
        <v>1</v>
      </c>
      <c r="E62" t="str">
        <f>VLOOKUP(Table3[[#This Row],[distribution_center_id]],Table5[#All],2,FALSE)</f>
        <v>Memphis TN</v>
      </c>
    </row>
    <row r="63" spans="1:5" x14ac:dyDescent="0.2">
      <c r="A63" t="s">
        <v>480</v>
      </c>
      <c r="B63" s="7">
        <v>16</v>
      </c>
      <c r="C63" t="s">
        <v>84</v>
      </c>
      <c r="D63">
        <v>1</v>
      </c>
      <c r="E63" t="str">
        <f>VLOOKUP(Table3[[#This Row],[distribution_center_id]],Table5[#All],2,FALSE)</f>
        <v>Memphis TN</v>
      </c>
    </row>
    <row r="64" spans="1:5" x14ac:dyDescent="0.2">
      <c r="A64" t="s">
        <v>484</v>
      </c>
      <c r="B64" s="7">
        <v>15</v>
      </c>
      <c r="C64" t="s">
        <v>41</v>
      </c>
      <c r="D64">
        <v>1</v>
      </c>
      <c r="E64" t="str">
        <f>VLOOKUP(Table3[[#This Row],[distribution_center_id]],Table5[#All],2,FALSE)</f>
        <v>Memphis TN</v>
      </c>
    </row>
    <row r="65" spans="1:5" x14ac:dyDescent="0.2">
      <c r="A65" t="s">
        <v>489</v>
      </c>
      <c r="B65" s="7">
        <v>16</v>
      </c>
      <c r="C65" t="s">
        <v>41</v>
      </c>
      <c r="D65">
        <v>1</v>
      </c>
      <c r="E65" t="str">
        <f>VLOOKUP(Table3[[#This Row],[distribution_center_id]],Table5[#All],2,FALSE)</f>
        <v>Memphis TN</v>
      </c>
    </row>
    <row r="66" spans="1:5" x14ac:dyDescent="0.2">
      <c r="A66" t="s">
        <v>493</v>
      </c>
      <c r="B66" s="7">
        <v>17</v>
      </c>
      <c r="C66" t="s">
        <v>41</v>
      </c>
      <c r="D66">
        <v>1</v>
      </c>
      <c r="E66" t="str">
        <f>VLOOKUP(Table3[[#This Row],[distribution_center_id]],Table5[#All],2,FALSE)</f>
        <v>Memphis TN</v>
      </c>
    </row>
    <row r="67" spans="1:5" x14ac:dyDescent="0.2">
      <c r="A67" t="s">
        <v>496</v>
      </c>
      <c r="B67" s="7">
        <v>12</v>
      </c>
      <c r="C67" t="s">
        <v>119</v>
      </c>
      <c r="D67">
        <v>1</v>
      </c>
      <c r="E67" t="str">
        <f>VLOOKUP(Table3[[#This Row],[distribution_center_id]],Table5[#All],2,FALSE)</f>
        <v>Memphis TN</v>
      </c>
    </row>
    <row r="68" spans="1:5" x14ac:dyDescent="0.2">
      <c r="A68" t="s">
        <v>497</v>
      </c>
      <c r="B68" s="7">
        <v>16</v>
      </c>
      <c r="C68" t="s">
        <v>41</v>
      </c>
      <c r="D68">
        <v>1</v>
      </c>
      <c r="E68" t="str">
        <f>VLOOKUP(Table3[[#This Row],[distribution_center_id]],Table5[#All],2,FALSE)</f>
        <v>Memphis TN</v>
      </c>
    </row>
    <row r="69" spans="1:5" x14ac:dyDescent="0.2">
      <c r="A69" t="s">
        <v>499</v>
      </c>
      <c r="B69" s="7">
        <v>66</v>
      </c>
      <c r="C69" t="s">
        <v>121</v>
      </c>
      <c r="D69">
        <v>1</v>
      </c>
      <c r="E69" t="str">
        <f>VLOOKUP(Table3[[#This Row],[distribution_center_id]],Table5[#All],2,FALSE)</f>
        <v>Memphis TN</v>
      </c>
    </row>
    <row r="70" spans="1:5" x14ac:dyDescent="0.2">
      <c r="A70" t="s">
        <v>501</v>
      </c>
      <c r="B70" s="7">
        <v>16</v>
      </c>
      <c r="C70" t="s">
        <v>41</v>
      </c>
      <c r="D70">
        <v>1</v>
      </c>
      <c r="E70" t="str">
        <f>VLOOKUP(Table3[[#This Row],[distribution_center_id]],Table5[#All],2,FALSE)</f>
        <v>Memphis TN</v>
      </c>
    </row>
    <row r="71" spans="1:5" x14ac:dyDescent="0.2">
      <c r="A71" t="s">
        <v>514</v>
      </c>
      <c r="B71" s="7">
        <v>15</v>
      </c>
      <c r="C71" t="s">
        <v>104</v>
      </c>
      <c r="D71">
        <v>1</v>
      </c>
      <c r="E71" t="str">
        <f>VLOOKUP(Table3[[#This Row],[distribution_center_id]],Table5[#All],2,FALSE)</f>
        <v>Memphis TN</v>
      </c>
    </row>
    <row r="72" spans="1:5" x14ac:dyDescent="0.2">
      <c r="A72" t="s">
        <v>518</v>
      </c>
      <c r="B72" s="7">
        <v>23</v>
      </c>
      <c r="C72" t="s">
        <v>127</v>
      </c>
      <c r="D72">
        <v>1</v>
      </c>
      <c r="E72" t="str">
        <f>VLOOKUP(Table3[[#This Row],[distribution_center_id]],Table5[#All],2,FALSE)</f>
        <v>Memphis TN</v>
      </c>
    </row>
    <row r="73" spans="1:5" x14ac:dyDescent="0.2">
      <c r="A73" t="s">
        <v>519</v>
      </c>
      <c r="B73" s="7">
        <v>16</v>
      </c>
      <c r="C73" t="s">
        <v>41</v>
      </c>
      <c r="D73">
        <v>1</v>
      </c>
      <c r="E73" t="str">
        <f>VLOOKUP(Table3[[#This Row],[distribution_center_id]],Table5[#All],2,FALSE)</f>
        <v>Memphis TN</v>
      </c>
    </row>
    <row r="74" spans="1:5" x14ac:dyDescent="0.2">
      <c r="A74" t="s">
        <v>522</v>
      </c>
      <c r="B74" s="7">
        <v>17</v>
      </c>
      <c r="C74" t="s">
        <v>41</v>
      </c>
      <c r="D74">
        <v>1</v>
      </c>
      <c r="E74" t="str">
        <f>VLOOKUP(Table3[[#This Row],[distribution_center_id]],Table5[#All],2,FALSE)</f>
        <v>Memphis TN</v>
      </c>
    </row>
    <row r="75" spans="1:5" x14ac:dyDescent="0.2">
      <c r="A75" t="s">
        <v>523</v>
      </c>
      <c r="B75" s="7">
        <v>51</v>
      </c>
      <c r="C75" t="s">
        <v>48</v>
      </c>
      <c r="D75">
        <v>1</v>
      </c>
      <c r="E75" t="str">
        <f>VLOOKUP(Table3[[#This Row],[distribution_center_id]],Table5[#All],2,FALSE)</f>
        <v>Memphis TN</v>
      </c>
    </row>
    <row r="76" spans="1:5" x14ac:dyDescent="0.2">
      <c r="A76" t="s">
        <v>528</v>
      </c>
      <c r="B76" s="7">
        <v>18</v>
      </c>
      <c r="C76" t="s">
        <v>41</v>
      </c>
      <c r="D76">
        <v>1</v>
      </c>
      <c r="E76" t="str">
        <f>VLOOKUP(Table3[[#This Row],[distribution_center_id]],Table5[#All],2,FALSE)</f>
        <v>Memphis TN</v>
      </c>
    </row>
    <row r="77" spans="1:5" x14ac:dyDescent="0.2">
      <c r="A77" t="s">
        <v>531</v>
      </c>
      <c r="B77" s="7">
        <v>17</v>
      </c>
      <c r="C77" t="s">
        <v>41</v>
      </c>
      <c r="D77">
        <v>1</v>
      </c>
      <c r="E77" t="str">
        <f>VLOOKUP(Table3[[#This Row],[distribution_center_id]],Table5[#All],2,FALSE)</f>
        <v>Memphis TN</v>
      </c>
    </row>
    <row r="78" spans="1:5" x14ac:dyDescent="0.2">
      <c r="A78" t="s">
        <v>534</v>
      </c>
      <c r="B78" s="7">
        <v>14</v>
      </c>
      <c r="C78" t="s">
        <v>75</v>
      </c>
      <c r="D78">
        <v>1</v>
      </c>
      <c r="E78" t="str">
        <f>VLOOKUP(Table3[[#This Row],[distribution_center_id]],Table5[#All],2,FALSE)</f>
        <v>Memphis TN</v>
      </c>
    </row>
    <row r="79" spans="1:5" x14ac:dyDescent="0.2">
      <c r="A79" t="s">
        <v>535</v>
      </c>
      <c r="B79" s="7">
        <v>54</v>
      </c>
      <c r="C79" t="s">
        <v>48</v>
      </c>
      <c r="D79">
        <v>1</v>
      </c>
      <c r="E79" t="str">
        <f>VLOOKUP(Table3[[#This Row],[distribution_center_id]],Table5[#All],2,FALSE)</f>
        <v>Memphis TN</v>
      </c>
    </row>
    <row r="80" spans="1:5" x14ac:dyDescent="0.2">
      <c r="A80" t="s">
        <v>547</v>
      </c>
      <c r="B80" s="7">
        <v>18</v>
      </c>
      <c r="C80" t="s">
        <v>41</v>
      </c>
      <c r="D80">
        <v>1</v>
      </c>
      <c r="E80" t="str">
        <f>VLOOKUP(Table3[[#This Row],[distribution_center_id]],Table5[#All],2,FALSE)</f>
        <v>Memphis TN</v>
      </c>
    </row>
    <row r="81" spans="1:5" x14ac:dyDescent="0.2">
      <c r="A81" t="s">
        <v>553</v>
      </c>
      <c r="B81" s="7">
        <v>12</v>
      </c>
      <c r="C81" t="s">
        <v>104</v>
      </c>
      <c r="D81">
        <v>1</v>
      </c>
      <c r="E81" t="str">
        <f>VLOOKUP(Table3[[#This Row],[distribution_center_id]],Table5[#All],2,FALSE)</f>
        <v>Memphis TN</v>
      </c>
    </row>
    <row r="82" spans="1:5" x14ac:dyDescent="0.2">
      <c r="A82" t="s">
        <v>169</v>
      </c>
      <c r="B82" s="7">
        <v>38</v>
      </c>
      <c r="C82" t="s">
        <v>19</v>
      </c>
      <c r="D82">
        <v>10</v>
      </c>
      <c r="E82" t="str">
        <f>VLOOKUP(Table3[[#This Row],[distribution_center_id]],Table5[#All],2,FALSE)</f>
        <v>Savannah GA</v>
      </c>
    </row>
    <row r="83" spans="1:5" x14ac:dyDescent="0.2">
      <c r="A83" t="s">
        <v>183</v>
      </c>
      <c r="B83" s="7">
        <v>65</v>
      </c>
      <c r="C83" t="s">
        <v>19</v>
      </c>
      <c r="D83">
        <v>10</v>
      </c>
      <c r="E83" t="str">
        <f>VLOOKUP(Table3[[#This Row],[distribution_center_id]],Table5[#All],2,FALSE)</f>
        <v>Savannah GA</v>
      </c>
    </row>
    <row r="84" spans="1:5" x14ac:dyDescent="0.2">
      <c r="A84" t="s">
        <v>200</v>
      </c>
      <c r="B84" s="7">
        <v>11</v>
      </c>
      <c r="C84" t="s">
        <v>32</v>
      </c>
      <c r="D84">
        <v>10</v>
      </c>
      <c r="E84" t="str">
        <f>VLOOKUP(Table3[[#This Row],[distribution_center_id]],Table5[#All],2,FALSE)</f>
        <v>Savannah GA</v>
      </c>
    </row>
    <row r="85" spans="1:5" x14ac:dyDescent="0.2">
      <c r="A85" t="s">
        <v>202</v>
      </c>
      <c r="B85" s="7">
        <v>15</v>
      </c>
      <c r="C85" t="s">
        <v>32</v>
      </c>
      <c r="D85">
        <v>10</v>
      </c>
      <c r="E85" t="str">
        <f>VLOOKUP(Table3[[#This Row],[distribution_center_id]],Table5[#All],2,FALSE)</f>
        <v>Savannah GA</v>
      </c>
    </row>
    <row r="86" spans="1:5" x14ac:dyDescent="0.2">
      <c r="A86" t="s">
        <v>215</v>
      </c>
      <c r="B86" s="7">
        <v>49</v>
      </c>
      <c r="C86" t="s">
        <v>19</v>
      </c>
      <c r="D86">
        <v>10</v>
      </c>
      <c r="E86" t="str">
        <f>VLOOKUP(Table3[[#This Row],[distribution_center_id]],Table5[#All],2,FALSE)</f>
        <v>Savannah GA</v>
      </c>
    </row>
    <row r="87" spans="1:5" x14ac:dyDescent="0.2">
      <c r="A87" t="s">
        <v>216</v>
      </c>
      <c r="B87" s="7">
        <v>40</v>
      </c>
      <c r="C87" t="s">
        <v>19</v>
      </c>
      <c r="D87">
        <v>10</v>
      </c>
      <c r="E87" t="str">
        <f>VLOOKUP(Table3[[#This Row],[distribution_center_id]],Table5[#All],2,FALSE)</f>
        <v>Savannah GA</v>
      </c>
    </row>
    <row r="88" spans="1:5" x14ac:dyDescent="0.2">
      <c r="A88" t="s">
        <v>220</v>
      </c>
      <c r="B88" s="7">
        <v>41</v>
      </c>
      <c r="C88" t="s">
        <v>19</v>
      </c>
      <c r="D88">
        <v>10</v>
      </c>
      <c r="E88" t="str">
        <f>VLOOKUP(Table3[[#This Row],[distribution_center_id]],Table5[#All],2,FALSE)</f>
        <v>Savannah GA</v>
      </c>
    </row>
    <row r="89" spans="1:5" x14ac:dyDescent="0.2">
      <c r="A89" t="s">
        <v>294</v>
      </c>
      <c r="B89" s="7">
        <v>26</v>
      </c>
      <c r="C89" t="s">
        <v>68</v>
      </c>
      <c r="D89">
        <v>10</v>
      </c>
      <c r="E89" t="str">
        <f>VLOOKUP(Table3[[#This Row],[distribution_center_id]],Table5[#All],2,FALSE)</f>
        <v>Savannah GA</v>
      </c>
    </row>
    <row r="90" spans="1:5" x14ac:dyDescent="0.2">
      <c r="A90" t="s">
        <v>296</v>
      </c>
      <c r="B90" s="7">
        <v>16</v>
      </c>
      <c r="C90" t="s">
        <v>70</v>
      </c>
      <c r="D90">
        <v>10</v>
      </c>
      <c r="E90" t="str">
        <f>VLOOKUP(Table3[[#This Row],[distribution_center_id]],Table5[#All],2,FALSE)</f>
        <v>Savannah GA</v>
      </c>
    </row>
    <row r="91" spans="1:5" x14ac:dyDescent="0.2">
      <c r="A91" t="s">
        <v>310</v>
      </c>
      <c r="B91" s="7">
        <v>19</v>
      </c>
      <c r="C91" t="s">
        <v>70</v>
      </c>
      <c r="D91">
        <v>10</v>
      </c>
      <c r="E91" t="str">
        <f>VLOOKUP(Table3[[#This Row],[distribution_center_id]],Table5[#All],2,FALSE)</f>
        <v>Savannah GA</v>
      </c>
    </row>
    <row r="92" spans="1:5" x14ac:dyDescent="0.2">
      <c r="A92" t="s">
        <v>311</v>
      </c>
      <c r="B92" s="7">
        <v>15</v>
      </c>
      <c r="C92" t="s">
        <v>70</v>
      </c>
      <c r="D92">
        <v>10</v>
      </c>
      <c r="E92" t="str">
        <f>VLOOKUP(Table3[[#This Row],[distribution_center_id]],Table5[#All],2,FALSE)</f>
        <v>Savannah GA</v>
      </c>
    </row>
    <row r="93" spans="1:5" x14ac:dyDescent="0.2">
      <c r="A93" t="s">
        <v>323</v>
      </c>
      <c r="B93" s="7">
        <v>11</v>
      </c>
      <c r="C93" t="s">
        <v>76</v>
      </c>
      <c r="D93">
        <v>10</v>
      </c>
      <c r="E93" t="str">
        <f>VLOOKUP(Table3[[#This Row],[distribution_center_id]],Table5[#All],2,FALSE)</f>
        <v>Savannah GA</v>
      </c>
    </row>
    <row r="94" spans="1:5" x14ac:dyDescent="0.2">
      <c r="A94" t="s">
        <v>329</v>
      </c>
      <c r="B94" s="7">
        <v>14</v>
      </c>
      <c r="C94" t="s">
        <v>80</v>
      </c>
      <c r="D94">
        <v>10</v>
      </c>
      <c r="E94" t="str">
        <f>VLOOKUP(Table3[[#This Row],[distribution_center_id]],Table5[#All],2,FALSE)</f>
        <v>Savannah GA</v>
      </c>
    </row>
    <row r="95" spans="1:5" x14ac:dyDescent="0.2">
      <c r="A95" t="s">
        <v>330</v>
      </c>
      <c r="B95" s="7">
        <v>13</v>
      </c>
      <c r="C95" t="s">
        <v>80</v>
      </c>
      <c r="D95">
        <v>10</v>
      </c>
      <c r="E95" t="str">
        <f>VLOOKUP(Table3[[#This Row],[distribution_center_id]],Table5[#All],2,FALSE)</f>
        <v>Savannah GA</v>
      </c>
    </row>
    <row r="96" spans="1:5" x14ac:dyDescent="0.2">
      <c r="A96" t="s">
        <v>340</v>
      </c>
      <c r="B96" s="7">
        <v>25</v>
      </c>
      <c r="C96" t="s">
        <v>68</v>
      </c>
      <c r="D96">
        <v>10</v>
      </c>
      <c r="E96" t="str">
        <f>VLOOKUP(Table3[[#This Row],[distribution_center_id]],Table5[#All],2,FALSE)</f>
        <v>Savannah GA</v>
      </c>
    </row>
    <row r="97" spans="1:5" x14ac:dyDescent="0.2">
      <c r="A97" t="s">
        <v>428</v>
      </c>
      <c r="B97" s="7">
        <v>30</v>
      </c>
      <c r="C97" t="s">
        <v>101</v>
      </c>
      <c r="D97">
        <v>10</v>
      </c>
      <c r="E97" t="str">
        <f>VLOOKUP(Table3[[#This Row],[distribution_center_id]],Table5[#All],2,FALSE)</f>
        <v>Savannah GA</v>
      </c>
    </row>
    <row r="98" spans="1:5" x14ac:dyDescent="0.2">
      <c r="A98" t="s">
        <v>471</v>
      </c>
      <c r="B98" s="7">
        <v>31</v>
      </c>
      <c r="C98" t="s">
        <v>70</v>
      </c>
      <c r="D98">
        <v>10</v>
      </c>
      <c r="E98" t="str">
        <f>VLOOKUP(Table3[[#This Row],[distribution_center_id]],Table5[#All],2,FALSE)</f>
        <v>Savannah GA</v>
      </c>
    </row>
    <row r="99" spans="1:5" x14ac:dyDescent="0.2">
      <c r="A99" t="s">
        <v>539</v>
      </c>
      <c r="B99" s="7">
        <v>41</v>
      </c>
      <c r="C99" t="s">
        <v>133</v>
      </c>
      <c r="D99">
        <v>10</v>
      </c>
      <c r="E99" t="str">
        <f>VLOOKUP(Table3[[#This Row],[distribution_center_id]],Table5[#All],2,FALSE)</f>
        <v>Savannah GA</v>
      </c>
    </row>
    <row r="100" spans="1:5" x14ac:dyDescent="0.2">
      <c r="A100" t="s">
        <v>559</v>
      </c>
      <c r="B100" s="7">
        <v>34</v>
      </c>
      <c r="C100" t="s">
        <v>137</v>
      </c>
      <c r="D100">
        <v>10</v>
      </c>
      <c r="E100" t="str">
        <f>VLOOKUP(Table3[[#This Row],[distribution_center_id]],Table5[#All],2,FALSE)</f>
        <v>Savannah GA</v>
      </c>
    </row>
    <row r="101" spans="1:5" x14ac:dyDescent="0.2">
      <c r="A101" t="s">
        <v>147</v>
      </c>
      <c r="B101" s="7">
        <v>52</v>
      </c>
      <c r="C101" t="s">
        <v>9</v>
      </c>
      <c r="D101">
        <v>2</v>
      </c>
      <c r="E101" t="str">
        <f>VLOOKUP(Table3[[#This Row],[distribution_center_id]],Table5[#All],2,FALSE)</f>
        <v>Chicago IL</v>
      </c>
    </row>
    <row r="102" spans="1:5" x14ac:dyDescent="0.2">
      <c r="A102" t="s">
        <v>151</v>
      </c>
      <c r="B102" s="7">
        <v>27</v>
      </c>
      <c r="C102" t="s">
        <v>13</v>
      </c>
      <c r="D102">
        <v>2</v>
      </c>
      <c r="E102" t="str">
        <f>VLOOKUP(Table3[[#This Row],[distribution_center_id]],Table5[#All],2,FALSE)</f>
        <v>Chicago IL</v>
      </c>
    </row>
    <row r="103" spans="1:5" x14ac:dyDescent="0.2">
      <c r="A103" t="s">
        <v>156</v>
      </c>
      <c r="B103" s="7">
        <v>50</v>
      </c>
      <c r="C103" t="s">
        <v>13</v>
      </c>
      <c r="D103">
        <v>2</v>
      </c>
      <c r="E103" t="str">
        <f>VLOOKUP(Table3[[#This Row],[distribution_center_id]],Table5[#All],2,FALSE)</f>
        <v>Chicago IL</v>
      </c>
    </row>
    <row r="104" spans="1:5" x14ac:dyDescent="0.2">
      <c r="A104" t="s">
        <v>162</v>
      </c>
      <c r="B104" s="7">
        <v>36</v>
      </c>
      <c r="C104" t="s">
        <v>9</v>
      </c>
      <c r="D104">
        <v>2</v>
      </c>
      <c r="E104" t="str">
        <f>VLOOKUP(Table3[[#This Row],[distribution_center_id]],Table5[#All],2,FALSE)</f>
        <v>Chicago IL</v>
      </c>
    </row>
    <row r="105" spans="1:5" x14ac:dyDescent="0.2">
      <c r="A105" t="s">
        <v>173</v>
      </c>
      <c r="B105" s="7">
        <v>35</v>
      </c>
      <c r="C105" t="s">
        <v>9</v>
      </c>
      <c r="D105">
        <v>2</v>
      </c>
      <c r="E105" t="str">
        <f>VLOOKUP(Table3[[#This Row],[distribution_center_id]],Table5[#All],2,FALSE)</f>
        <v>Chicago IL</v>
      </c>
    </row>
    <row r="106" spans="1:5" x14ac:dyDescent="0.2">
      <c r="A106" t="s">
        <v>182</v>
      </c>
      <c r="B106" s="7">
        <v>53</v>
      </c>
      <c r="C106" t="s">
        <v>9</v>
      </c>
      <c r="D106">
        <v>2</v>
      </c>
      <c r="E106" t="str">
        <f>VLOOKUP(Table3[[#This Row],[distribution_center_id]],Table5[#All],2,FALSE)</f>
        <v>Chicago IL</v>
      </c>
    </row>
    <row r="107" spans="1:5" x14ac:dyDescent="0.2">
      <c r="A107" t="s">
        <v>188</v>
      </c>
      <c r="B107" s="7">
        <v>39</v>
      </c>
      <c r="C107" t="s">
        <v>27</v>
      </c>
      <c r="D107">
        <v>2</v>
      </c>
      <c r="E107" t="str">
        <f>VLOOKUP(Table3[[#This Row],[distribution_center_id]],Table5[#All],2,FALSE)</f>
        <v>Chicago IL</v>
      </c>
    </row>
    <row r="108" spans="1:5" x14ac:dyDescent="0.2">
      <c r="A108" t="s">
        <v>193</v>
      </c>
      <c r="B108" s="7">
        <v>31</v>
      </c>
      <c r="C108" t="s">
        <v>13</v>
      </c>
      <c r="D108">
        <v>2</v>
      </c>
      <c r="E108" t="str">
        <f>VLOOKUP(Table3[[#This Row],[distribution_center_id]],Table5[#All],2,FALSE)</f>
        <v>Chicago IL</v>
      </c>
    </row>
    <row r="109" spans="1:5" x14ac:dyDescent="0.2">
      <c r="A109" t="s">
        <v>195</v>
      </c>
      <c r="B109" s="7">
        <v>34</v>
      </c>
      <c r="C109" t="s">
        <v>30</v>
      </c>
      <c r="D109">
        <v>2</v>
      </c>
      <c r="E109" t="str">
        <f>VLOOKUP(Table3[[#This Row],[distribution_center_id]],Table5[#All],2,FALSE)</f>
        <v>Chicago IL</v>
      </c>
    </row>
    <row r="110" spans="1:5" x14ac:dyDescent="0.2">
      <c r="A110" t="s">
        <v>198</v>
      </c>
      <c r="B110" s="7">
        <v>13</v>
      </c>
      <c r="C110" t="s">
        <v>31</v>
      </c>
      <c r="D110">
        <v>2</v>
      </c>
      <c r="E110" t="str">
        <f>VLOOKUP(Table3[[#This Row],[distribution_center_id]],Table5[#All],2,FALSE)</f>
        <v>Chicago IL</v>
      </c>
    </row>
    <row r="111" spans="1:5" x14ac:dyDescent="0.2">
      <c r="A111" t="s">
        <v>205</v>
      </c>
      <c r="B111" s="7">
        <v>11</v>
      </c>
      <c r="C111" t="s">
        <v>31</v>
      </c>
      <c r="D111">
        <v>2</v>
      </c>
      <c r="E111" t="str">
        <f>VLOOKUP(Table3[[#This Row],[distribution_center_id]],Table5[#All],2,FALSE)</f>
        <v>Chicago IL</v>
      </c>
    </row>
    <row r="112" spans="1:5" x14ac:dyDescent="0.2">
      <c r="A112" t="s">
        <v>207</v>
      </c>
      <c r="B112" s="7">
        <v>27</v>
      </c>
      <c r="C112" t="s">
        <v>13</v>
      </c>
      <c r="D112">
        <v>2</v>
      </c>
      <c r="E112" t="str">
        <f>VLOOKUP(Table3[[#This Row],[distribution_center_id]],Table5[#All],2,FALSE)</f>
        <v>Chicago IL</v>
      </c>
    </row>
    <row r="113" spans="1:5" x14ac:dyDescent="0.2">
      <c r="A113" t="s">
        <v>217</v>
      </c>
      <c r="B113" s="7">
        <v>42</v>
      </c>
      <c r="C113" t="s">
        <v>27</v>
      </c>
      <c r="D113">
        <v>2</v>
      </c>
      <c r="E113" t="str">
        <f>VLOOKUP(Table3[[#This Row],[distribution_center_id]],Table5[#All],2,FALSE)</f>
        <v>Chicago IL</v>
      </c>
    </row>
    <row r="114" spans="1:5" x14ac:dyDescent="0.2">
      <c r="A114" t="s">
        <v>222</v>
      </c>
      <c r="B114" s="7">
        <v>29</v>
      </c>
      <c r="C114" t="s">
        <v>30</v>
      </c>
      <c r="D114">
        <v>2</v>
      </c>
      <c r="E114" t="str">
        <f>VLOOKUP(Table3[[#This Row],[distribution_center_id]],Table5[#All],2,FALSE)</f>
        <v>Chicago IL</v>
      </c>
    </row>
    <row r="115" spans="1:5" x14ac:dyDescent="0.2">
      <c r="A115" t="s">
        <v>233</v>
      </c>
      <c r="B115" s="7">
        <v>35</v>
      </c>
      <c r="C115" t="s">
        <v>40</v>
      </c>
      <c r="D115">
        <v>2</v>
      </c>
      <c r="E115" t="str">
        <f>VLOOKUP(Table3[[#This Row],[distribution_center_id]],Table5[#All],2,FALSE)</f>
        <v>Chicago IL</v>
      </c>
    </row>
    <row r="116" spans="1:5" x14ac:dyDescent="0.2">
      <c r="A116" t="s">
        <v>239</v>
      </c>
      <c r="B116" s="7">
        <v>35</v>
      </c>
      <c r="C116" t="s">
        <v>40</v>
      </c>
      <c r="D116">
        <v>2</v>
      </c>
      <c r="E116" t="str">
        <f>VLOOKUP(Table3[[#This Row],[distribution_center_id]],Table5[#All],2,FALSE)</f>
        <v>Chicago IL</v>
      </c>
    </row>
    <row r="117" spans="1:5" x14ac:dyDescent="0.2">
      <c r="A117" t="s">
        <v>248</v>
      </c>
      <c r="B117" s="7">
        <v>31</v>
      </c>
      <c r="C117" t="s">
        <v>9</v>
      </c>
      <c r="D117">
        <v>2</v>
      </c>
      <c r="E117" t="str">
        <f>VLOOKUP(Table3[[#This Row],[distribution_center_id]],Table5[#All],2,FALSE)</f>
        <v>Chicago IL</v>
      </c>
    </row>
    <row r="118" spans="1:5" x14ac:dyDescent="0.2">
      <c r="A118" t="s">
        <v>250</v>
      </c>
      <c r="B118" s="7">
        <v>72</v>
      </c>
      <c r="C118" t="s">
        <v>47</v>
      </c>
      <c r="D118">
        <v>2</v>
      </c>
      <c r="E118" t="str">
        <f>VLOOKUP(Table3[[#This Row],[distribution_center_id]],Table5[#All],2,FALSE)</f>
        <v>Chicago IL</v>
      </c>
    </row>
    <row r="119" spans="1:5" x14ac:dyDescent="0.2">
      <c r="A119" t="s">
        <v>254</v>
      </c>
      <c r="B119" s="7">
        <v>81</v>
      </c>
      <c r="C119" t="s">
        <v>47</v>
      </c>
      <c r="D119">
        <v>2</v>
      </c>
      <c r="E119" t="str">
        <f>VLOOKUP(Table3[[#This Row],[distribution_center_id]],Table5[#All],2,FALSE)</f>
        <v>Chicago IL</v>
      </c>
    </row>
    <row r="120" spans="1:5" x14ac:dyDescent="0.2">
      <c r="A120" t="s">
        <v>257</v>
      </c>
      <c r="B120" s="7">
        <v>13</v>
      </c>
      <c r="C120" t="s">
        <v>52</v>
      </c>
      <c r="D120">
        <v>2</v>
      </c>
      <c r="E120" t="str">
        <f>VLOOKUP(Table3[[#This Row],[distribution_center_id]],Table5[#All],2,FALSE)</f>
        <v>Chicago IL</v>
      </c>
    </row>
    <row r="121" spans="1:5" x14ac:dyDescent="0.2">
      <c r="A121" t="s">
        <v>272</v>
      </c>
      <c r="B121" s="7">
        <v>10</v>
      </c>
      <c r="C121" t="s">
        <v>58</v>
      </c>
      <c r="D121">
        <v>2</v>
      </c>
      <c r="E121" t="str">
        <f>VLOOKUP(Table3[[#This Row],[distribution_center_id]],Table5[#All],2,FALSE)</f>
        <v>Chicago IL</v>
      </c>
    </row>
    <row r="122" spans="1:5" x14ac:dyDescent="0.2">
      <c r="A122" t="s">
        <v>278</v>
      </c>
      <c r="B122" s="7">
        <v>72</v>
      </c>
      <c r="C122" t="s">
        <v>47</v>
      </c>
      <c r="D122">
        <v>2</v>
      </c>
      <c r="E122" t="str">
        <f>VLOOKUP(Table3[[#This Row],[distribution_center_id]],Table5[#All],2,FALSE)</f>
        <v>Chicago IL</v>
      </c>
    </row>
    <row r="123" spans="1:5" x14ac:dyDescent="0.2">
      <c r="A123" t="s">
        <v>283</v>
      </c>
      <c r="B123" s="7">
        <v>70</v>
      </c>
      <c r="C123" t="s">
        <v>47</v>
      </c>
      <c r="D123">
        <v>2</v>
      </c>
      <c r="E123" t="str">
        <f>VLOOKUP(Table3[[#This Row],[distribution_center_id]],Table5[#All],2,FALSE)</f>
        <v>Chicago IL</v>
      </c>
    </row>
    <row r="124" spans="1:5" x14ac:dyDescent="0.2">
      <c r="A124" t="s">
        <v>284</v>
      </c>
      <c r="B124" s="7">
        <v>15</v>
      </c>
      <c r="C124" t="s">
        <v>65</v>
      </c>
      <c r="D124">
        <v>2</v>
      </c>
      <c r="E124" t="str">
        <f>VLOOKUP(Table3[[#This Row],[distribution_center_id]],Table5[#All],2,FALSE)</f>
        <v>Chicago IL</v>
      </c>
    </row>
    <row r="125" spans="1:5" x14ac:dyDescent="0.2">
      <c r="A125" t="s">
        <v>289</v>
      </c>
      <c r="B125" s="7">
        <v>27</v>
      </c>
      <c r="C125" t="s">
        <v>13</v>
      </c>
      <c r="D125">
        <v>2</v>
      </c>
      <c r="E125" t="str">
        <f>VLOOKUP(Table3[[#This Row],[distribution_center_id]],Table5[#All],2,FALSE)</f>
        <v>Chicago IL</v>
      </c>
    </row>
    <row r="126" spans="1:5" x14ac:dyDescent="0.2">
      <c r="A126" t="s">
        <v>302</v>
      </c>
      <c r="B126" s="7">
        <v>75</v>
      </c>
      <c r="C126" t="s">
        <v>73</v>
      </c>
      <c r="D126">
        <v>2</v>
      </c>
      <c r="E126" t="str">
        <f>VLOOKUP(Table3[[#This Row],[distribution_center_id]],Table5[#All],2,FALSE)</f>
        <v>Chicago IL</v>
      </c>
    </row>
    <row r="127" spans="1:5" x14ac:dyDescent="0.2">
      <c r="A127" t="s">
        <v>328</v>
      </c>
      <c r="B127" s="7">
        <v>11</v>
      </c>
      <c r="C127" t="s">
        <v>79</v>
      </c>
      <c r="D127">
        <v>2</v>
      </c>
      <c r="E127" t="str">
        <f>VLOOKUP(Table3[[#This Row],[distribution_center_id]],Table5[#All],2,FALSE)</f>
        <v>Chicago IL</v>
      </c>
    </row>
    <row r="128" spans="1:5" x14ac:dyDescent="0.2">
      <c r="A128" t="s">
        <v>336</v>
      </c>
      <c r="B128" s="7">
        <v>63</v>
      </c>
      <c r="C128" t="s">
        <v>82</v>
      </c>
      <c r="D128">
        <v>2</v>
      </c>
      <c r="E128" t="str">
        <f>VLOOKUP(Table3[[#This Row],[distribution_center_id]],Table5[#All],2,FALSE)</f>
        <v>Chicago IL</v>
      </c>
    </row>
    <row r="129" spans="1:5" x14ac:dyDescent="0.2">
      <c r="A129" t="s">
        <v>344</v>
      </c>
      <c r="B129" s="7">
        <v>17</v>
      </c>
      <c r="C129" t="s">
        <v>13</v>
      </c>
      <c r="D129">
        <v>2</v>
      </c>
      <c r="E129" t="str">
        <f>VLOOKUP(Table3[[#This Row],[distribution_center_id]],Table5[#All],2,FALSE)</f>
        <v>Chicago IL</v>
      </c>
    </row>
    <row r="130" spans="1:5" x14ac:dyDescent="0.2">
      <c r="A130" t="s">
        <v>346</v>
      </c>
      <c r="B130" s="7">
        <v>65</v>
      </c>
      <c r="C130" t="s">
        <v>47</v>
      </c>
      <c r="D130">
        <v>2</v>
      </c>
      <c r="E130" t="str">
        <f>VLOOKUP(Table3[[#This Row],[distribution_center_id]],Table5[#All],2,FALSE)</f>
        <v>Chicago IL</v>
      </c>
    </row>
    <row r="131" spans="1:5" x14ac:dyDescent="0.2">
      <c r="A131" t="s">
        <v>357</v>
      </c>
      <c r="B131" s="7">
        <v>64</v>
      </c>
      <c r="C131" t="s">
        <v>86</v>
      </c>
      <c r="D131">
        <v>2</v>
      </c>
      <c r="E131" t="str">
        <f>VLOOKUP(Table3[[#This Row],[distribution_center_id]],Table5[#All],2,FALSE)</f>
        <v>Chicago IL</v>
      </c>
    </row>
    <row r="132" spans="1:5" x14ac:dyDescent="0.2">
      <c r="A132" t="s">
        <v>373</v>
      </c>
      <c r="B132" s="7">
        <v>15</v>
      </c>
      <c r="C132" t="s">
        <v>89</v>
      </c>
      <c r="D132">
        <v>2</v>
      </c>
      <c r="E132" t="str">
        <f>VLOOKUP(Table3[[#This Row],[distribution_center_id]],Table5[#All],2,FALSE)</f>
        <v>Chicago IL</v>
      </c>
    </row>
    <row r="133" spans="1:5" x14ac:dyDescent="0.2">
      <c r="A133" t="s">
        <v>384</v>
      </c>
      <c r="B133" s="7">
        <v>16</v>
      </c>
      <c r="C133" t="s">
        <v>89</v>
      </c>
      <c r="D133">
        <v>2</v>
      </c>
      <c r="E133" t="str">
        <f>VLOOKUP(Table3[[#This Row],[distribution_center_id]],Table5[#All],2,FALSE)</f>
        <v>Chicago IL</v>
      </c>
    </row>
    <row r="134" spans="1:5" x14ac:dyDescent="0.2">
      <c r="A134" t="s">
        <v>386</v>
      </c>
      <c r="B134" s="7">
        <v>53</v>
      </c>
      <c r="C134" t="s">
        <v>82</v>
      </c>
      <c r="D134">
        <v>2</v>
      </c>
      <c r="E134" t="str">
        <f>VLOOKUP(Table3[[#This Row],[distribution_center_id]],Table5[#All],2,FALSE)</f>
        <v>Chicago IL</v>
      </c>
    </row>
    <row r="135" spans="1:5" x14ac:dyDescent="0.2">
      <c r="A135" t="s">
        <v>390</v>
      </c>
      <c r="B135" s="7">
        <v>19</v>
      </c>
      <c r="C135" t="s">
        <v>93</v>
      </c>
      <c r="D135">
        <v>2</v>
      </c>
      <c r="E135" t="str">
        <f>VLOOKUP(Table3[[#This Row],[distribution_center_id]],Table5[#All],2,FALSE)</f>
        <v>Chicago IL</v>
      </c>
    </row>
    <row r="136" spans="1:5" x14ac:dyDescent="0.2">
      <c r="A136" t="s">
        <v>391</v>
      </c>
      <c r="B136" s="7">
        <v>57</v>
      </c>
      <c r="C136" t="s">
        <v>47</v>
      </c>
      <c r="D136">
        <v>2</v>
      </c>
      <c r="E136" t="str">
        <f>VLOOKUP(Table3[[#This Row],[distribution_center_id]],Table5[#All],2,FALSE)</f>
        <v>Chicago IL</v>
      </c>
    </row>
    <row r="137" spans="1:5" x14ac:dyDescent="0.2">
      <c r="A137" t="s">
        <v>404</v>
      </c>
      <c r="B137" s="7">
        <v>22</v>
      </c>
      <c r="C137" t="s">
        <v>96</v>
      </c>
      <c r="D137">
        <v>2</v>
      </c>
      <c r="E137" t="str">
        <f>VLOOKUP(Table3[[#This Row],[distribution_center_id]],Table5[#All],2,FALSE)</f>
        <v>Chicago IL</v>
      </c>
    </row>
    <row r="138" spans="1:5" x14ac:dyDescent="0.2">
      <c r="A138" t="s">
        <v>408</v>
      </c>
      <c r="B138" s="7">
        <v>97</v>
      </c>
      <c r="C138" t="s">
        <v>93</v>
      </c>
      <c r="D138">
        <v>2</v>
      </c>
      <c r="E138" t="str">
        <f>VLOOKUP(Table3[[#This Row],[distribution_center_id]],Table5[#All],2,FALSE)</f>
        <v>Chicago IL</v>
      </c>
    </row>
    <row r="139" spans="1:5" x14ac:dyDescent="0.2">
      <c r="A139" t="s">
        <v>430</v>
      </c>
      <c r="B139" s="7">
        <v>18</v>
      </c>
      <c r="C139" t="s">
        <v>102</v>
      </c>
      <c r="D139">
        <v>2</v>
      </c>
      <c r="E139" t="str">
        <f>VLOOKUP(Table3[[#This Row],[distribution_center_id]],Table5[#All],2,FALSE)</f>
        <v>Chicago IL</v>
      </c>
    </row>
    <row r="140" spans="1:5" x14ac:dyDescent="0.2">
      <c r="A140" t="s">
        <v>437</v>
      </c>
      <c r="B140" s="7">
        <v>94</v>
      </c>
      <c r="C140" t="s">
        <v>65</v>
      </c>
      <c r="D140">
        <v>2</v>
      </c>
      <c r="E140" t="str">
        <f>VLOOKUP(Table3[[#This Row],[distribution_center_id]],Table5[#All],2,FALSE)</f>
        <v>Chicago IL</v>
      </c>
    </row>
    <row r="141" spans="1:5" x14ac:dyDescent="0.2">
      <c r="A141" t="s">
        <v>443</v>
      </c>
      <c r="B141" s="7">
        <v>64</v>
      </c>
      <c r="C141" t="s">
        <v>47</v>
      </c>
      <c r="D141">
        <v>2</v>
      </c>
      <c r="E141" t="str">
        <f>VLOOKUP(Table3[[#This Row],[distribution_center_id]],Table5[#All],2,FALSE)</f>
        <v>Chicago IL</v>
      </c>
    </row>
    <row r="142" spans="1:5" x14ac:dyDescent="0.2">
      <c r="A142" t="s">
        <v>453</v>
      </c>
      <c r="B142" s="7">
        <v>13</v>
      </c>
      <c r="C142" t="s">
        <v>58</v>
      </c>
      <c r="D142">
        <v>2</v>
      </c>
      <c r="E142" t="str">
        <f>VLOOKUP(Table3[[#This Row],[distribution_center_id]],Table5[#All],2,FALSE)</f>
        <v>Chicago IL</v>
      </c>
    </row>
    <row r="143" spans="1:5" x14ac:dyDescent="0.2">
      <c r="A143" t="s">
        <v>454</v>
      </c>
      <c r="B143" s="7">
        <v>58</v>
      </c>
      <c r="C143" t="s">
        <v>86</v>
      </c>
      <c r="D143">
        <v>2</v>
      </c>
      <c r="E143" t="str">
        <f>VLOOKUP(Table3[[#This Row],[distribution_center_id]],Table5[#All],2,FALSE)</f>
        <v>Chicago IL</v>
      </c>
    </row>
    <row r="144" spans="1:5" x14ac:dyDescent="0.2">
      <c r="A144" t="s">
        <v>495</v>
      </c>
      <c r="B144" s="7">
        <v>16</v>
      </c>
      <c r="C144" t="s">
        <v>89</v>
      </c>
      <c r="D144">
        <v>2</v>
      </c>
      <c r="E144" t="str">
        <f>VLOOKUP(Table3[[#This Row],[distribution_center_id]],Table5[#All],2,FALSE)</f>
        <v>Chicago IL</v>
      </c>
    </row>
    <row r="145" spans="1:5" x14ac:dyDescent="0.2">
      <c r="A145" t="s">
        <v>505</v>
      </c>
      <c r="B145" s="7">
        <v>39</v>
      </c>
      <c r="C145" t="s">
        <v>123</v>
      </c>
      <c r="D145">
        <v>2</v>
      </c>
      <c r="E145" t="str">
        <f>VLOOKUP(Table3[[#This Row],[distribution_center_id]],Table5[#All],2,FALSE)</f>
        <v>Chicago IL</v>
      </c>
    </row>
    <row r="146" spans="1:5" x14ac:dyDescent="0.2">
      <c r="A146" t="s">
        <v>526</v>
      </c>
      <c r="B146" s="7">
        <v>52</v>
      </c>
      <c r="C146" t="s">
        <v>129</v>
      </c>
      <c r="D146">
        <v>2</v>
      </c>
      <c r="E146" t="str">
        <f>VLOOKUP(Table3[[#This Row],[distribution_center_id]],Table5[#All],2,FALSE)</f>
        <v>Chicago IL</v>
      </c>
    </row>
    <row r="147" spans="1:5" x14ac:dyDescent="0.2">
      <c r="A147" t="s">
        <v>558</v>
      </c>
      <c r="B147" s="7">
        <v>54</v>
      </c>
      <c r="C147" t="s">
        <v>82</v>
      </c>
      <c r="D147">
        <v>2</v>
      </c>
      <c r="E147" t="str">
        <f>VLOOKUP(Table3[[#This Row],[distribution_center_id]],Table5[#All],2,FALSE)</f>
        <v>Chicago IL</v>
      </c>
    </row>
    <row r="148" spans="1:5" x14ac:dyDescent="0.2">
      <c r="A148" t="s">
        <v>569</v>
      </c>
      <c r="B148" s="7">
        <v>73</v>
      </c>
      <c r="C148" t="s">
        <v>82</v>
      </c>
      <c r="D148">
        <v>2</v>
      </c>
      <c r="E148" t="str">
        <f>VLOOKUP(Table3[[#This Row],[distribution_center_id]],Table5[#All],2,FALSE)</f>
        <v>Chicago IL</v>
      </c>
    </row>
    <row r="149" spans="1:5" x14ac:dyDescent="0.2">
      <c r="A149" t="s">
        <v>144</v>
      </c>
      <c r="B149" s="7">
        <v>36</v>
      </c>
      <c r="C149" t="s">
        <v>6</v>
      </c>
      <c r="D149">
        <v>3</v>
      </c>
      <c r="E149" t="str">
        <f>VLOOKUP(Table3[[#This Row],[distribution_center_id]],Table5[#All],2,FALSE)</f>
        <v>Houston TX</v>
      </c>
    </row>
    <row r="150" spans="1:5" x14ac:dyDescent="0.2">
      <c r="A150" t="s">
        <v>150</v>
      </c>
      <c r="B150" s="7">
        <v>10</v>
      </c>
      <c r="C150" t="s">
        <v>12</v>
      </c>
      <c r="D150">
        <v>3</v>
      </c>
      <c r="E150" t="str">
        <f>VLOOKUP(Table3[[#This Row],[distribution_center_id]],Table5[#All],2,FALSE)</f>
        <v>Houston TX</v>
      </c>
    </row>
    <row r="151" spans="1:5" x14ac:dyDescent="0.2">
      <c r="A151" t="s">
        <v>152</v>
      </c>
      <c r="B151" s="7">
        <v>32</v>
      </c>
      <c r="C151" t="s">
        <v>6</v>
      </c>
      <c r="D151">
        <v>3</v>
      </c>
      <c r="E151" t="str">
        <f>VLOOKUP(Table3[[#This Row],[distribution_center_id]],Table5[#All],2,FALSE)</f>
        <v>Houston TX</v>
      </c>
    </row>
    <row r="152" spans="1:5" x14ac:dyDescent="0.2">
      <c r="A152" t="s">
        <v>154</v>
      </c>
      <c r="B152" s="7">
        <v>50</v>
      </c>
      <c r="C152" t="s">
        <v>14</v>
      </c>
      <c r="D152">
        <v>3</v>
      </c>
      <c r="E152" t="str">
        <f>VLOOKUP(Table3[[#This Row],[distribution_center_id]],Table5[#All],2,FALSE)</f>
        <v>Houston TX</v>
      </c>
    </row>
    <row r="153" spans="1:5" x14ac:dyDescent="0.2">
      <c r="A153" t="s">
        <v>155</v>
      </c>
      <c r="B153" s="7">
        <v>45</v>
      </c>
      <c r="C153" t="s">
        <v>14</v>
      </c>
      <c r="D153">
        <v>3</v>
      </c>
      <c r="E153" t="str">
        <f>VLOOKUP(Table3[[#This Row],[distribution_center_id]],Table5[#All],2,FALSE)</f>
        <v>Houston TX</v>
      </c>
    </row>
    <row r="154" spans="1:5" x14ac:dyDescent="0.2">
      <c r="A154" t="s">
        <v>164</v>
      </c>
      <c r="B154" s="7">
        <v>88</v>
      </c>
      <c r="C154" t="s">
        <v>12</v>
      </c>
      <c r="D154">
        <v>3</v>
      </c>
      <c r="E154" t="str">
        <f>VLOOKUP(Table3[[#This Row],[distribution_center_id]],Table5[#All],2,FALSE)</f>
        <v>Houston TX</v>
      </c>
    </row>
    <row r="155" spans="1:5" x14ac:dyDescent="0.2">
      <c r="A155" t="s">
        <v>171</v>
      </c>
      <c r="B155" s="7">
        <v>41</v>
      </c>
      <c r="C155" t="s">
        <v>6</v>
      </c>
      <c r="D155">
        <v>3</v>
      </c>
      <c r="E155" t="str">
        <f>VLOOKUP(Table3[[#This Row],[distribution_center_id]],Table5[#All],2,FALSE)</f>
        <v>Houston TX</v>
      </c>
    </row>
    <row r="156" spans="1:5" x14ac:dyDescent="0.2">
      <c r="A156" t="s">
        <v>174</v>
      </c>
      <c r="B156" s="7">
        <v>54</v>
      </c>
      <c r="C156" t="s">
        <v>21</v>
      </c>
      <c r="D156">
        <v>3</v>
      </c>
      <c r="E156" t="str">
        <f>VLOOKUP(Table3[[#This Row],[distribution_center_id]],Table5[#All],2,FALSE)</f>
        <v>Houston TX</v>
      </c>
    </row>
    <row r="157" spans="1:5" x14ac:dyDescent="0.2">
      <c r="A157" t="s">
        <v>178</v>
      </c>
      <c r="B157" s="7">
        <v>41</v>
      </c>
      <c r="C157" t="s">
        <v>14</v>
      </c>
      <c r="D157">
        <v>3</v>
      </c>
      <c r="E157" t="str">
        <f>VLOOKUP(Table3[[#This Row],[distribution_center_id]],Table5[#All],2,FALSE)</f>
        <v>Houston TX</v>
      </c>
    </row>
    <row r="158" spans="1:5" x14ac:dyDescent="0.2">
      <c r="A158" t="s">
        <v>179</v>
      </c>
      <c r="B158" s="7">
        <v>44</v>
      </c>
      <c r="C158" t="s">
        <v>14</v>
      </c>
      <c r="D158">
        <v>3</v>
      </c>
      <c r="E158" t="str">
        <f>VLOOKUP(Table3[[#This Row],[distribution_center_id]],Table5[#All],2,FALSE)</f>
        <v>Houston TX</v>
      </c>
    </row>
    <row r="159" spans="1:5" x14ac:dyDescent="0.2">
      <c r="A159" t="s">
        <v>180</v>
      </c>
      <c r="B159" s="7">
        <v>40</v>
      </c>
      <c r="C159" t="s">
        <v>6</v>
      </c>
      <c r="D159">
        <v>3</v>
      </c>
      <c r="E159" t="str">
        <f>VLOOKUP(Table3[[#This Row],[distribution_center_id]],Table5[#All],2,FALSE)</f>
        <v>Houston TX</v>
      </c>
    </row>
    <row r="160" spans="1:5" x14ac:dyDescent="0.2">
      <c r="A160" t="s">
        <v>190</v>
      </c>
      <c r="B160" s="7">
        <v>45</v>
      </c>
      <c r="C160" t="s">
        <v>6</v>
      </c>
      <c r="D160">
        <v>3</v>
      </c>
      <c r="E160" t="str">
        <f>VLOOKUP(Table3[[#This Row],[distribution_center_id]],Table5[#All],2,FALSE)</f>
        <v>Houston TX</v>
      </c>
    </row>
    <row r="161" spans="1:5" x14ac:dyDescent="0.2">
      <c r="A161" t="s">
        <v>192</v>
      </c>
      <c r="B161" s="7">
        <v>31</v>
      </c>
      <c r="C161" t="s">
        <v>6</v>
      </c>
      <c r="D161">
        <v>3</v>
      </c>
      <c r="E161" t="str">
        <f>VLOOKUP(Table3[[#This Row],[distribution_center_id]],Table5[#All],2,FALSE)</f>
        <v>Houston TX</v>
      </c>
    </row>
    <row r="162" spans="1:5" x14ac:dyDescent="0.2">
      <c r="A162" t="s">
        <v>194</v>
      </c>
      <c r="B162" s="7">
        <v>14</v>
      </c>
      <c r="C162" t="s">
        <v>29</v>
      </c>
      <c r="D162">
        <v>3</v>
      </c>
      <c r="E162" t="str">
        <f>VLOOKUP(Table3[[#This Row],[distribution_center_id]],Table5[#All],2,FALSE)</f>
        <v>Houston TX</v>
      </c>
    </row>
    <row r="163" spans="1:5" x14ac:dyDescent="0.2">
      <c r="A163" t="s">
        <v>199</v>
      </c>
      <c r="B163" s="7">
        <v>11</v>
      </c>
      <c r="C163" t="s">
        <v>21</v>
      </c>
      <c r="D163">
        <v>3</v>
      </c>
      <c r="E163" t="str">
        <f>VLOOKUP(Table3[[#This Row],[distribution_center_id]],Table5[#All],2,FALSE)</f>
        <v>Houston TX</v>
      </c>
    </row>
    <row r="164" spans="1:5" x14ac:dyDescent="0.2">
      <c r="A164" t="s">
        <v>203</v>
      </c>
      <c r="B164" s="7">
        <v>36</v>
      </c>
      <c r="C164" t="s">
        <v>6</v>
      </c>
      <c r="D164">
        <v>3</v>
      </c>
      <c r="E164" t="str">
        <f>VLOOKUP(Table3[[#This Row],[distribution_center_id]],Table5[#All],2,FALSE)</f>
        <v>Houston TX</v>
      </c>
    </row>
    <row r="165" spans="1:5" x14ac:dyDescent="0.2">
      <c r="A165" t="s">
        <v>204</v>
      </c>
      <c r="B165" s="7">
        <v>36</v>
      </c>
      <c r="C165" t="s">
        <v>6</v>
      </c>
      <c r="D165">
        <v>3</v>
      </c>
      <c r="E165" t="str">
        <f>VLOOKUP(Table3[[#This Row],[distribution_center_id]],Table5[#All],2,FALSE)</f>
        <v>Houston TX</v>
      </c>
    </row>
    <row r="166" spans="1:5" x14ac:dyDescent="0.2">
      <c r="A166" t="s">
        <v>221</v>
      </c>
      <c r="B166" s="7">
        <v>26</v>
      </c>
      <c r="C166" t="s">
        <v>6</v>
      </c>
      <c r="D166">
        <v>3</v>
      </c>
      <c r="E166" t="str">
        <f>VLOOKUP(Table3[[#This Row],[distribution_center_id]],Table5[#All],2,FALSE)</f>
        <v>Houston TX</v>
      </c>
    </row>
    <row r="167" spans="1:5" x14ac:dyDescent="0.2">
      <c r="A167" t="s">
        <v>225</v>
      </c>
      <c r="B167" s="7">
        <v>11</v>
      </c>
      <c r="C167" t="s">
        <v>37</v>
      </c>
      <c r="D167">
        <v>3</v>
      </c>
      <c r="E167" t="str">
        <f>VLOOKUP(Table3[[#This Row],[distribution_center_id]],Table5[#All],2,FALSE)</f>
        <v>Houston TX</v>
      </c>
    </row>
    <row r="168" spans="1:5" x14ac:dyDescent="0.2">
      <c r="A168" t="s">
        <v>226</v>
      </c>
      <c r="B168" s="7">
        <v>39</v>
      </c>
      <c r="C168" t="s">
        <v>6</v>
      </c>
      <c r="D168">
        <v>3</v>
      </c>
      <c r="E168" t="str">
        <f>VLOOKUP(Table3[[#This Row],[distribution_center_id]],Table5[#All],2,FALSE)</f>
        <v>Houston TX</v>
      </c>
    </row>
    <row r="169" spans="1:5" x14ac:dyDescent="0.2">
      <c r="A169" t="s">
        <v>229</v>
      </c>
      <c r="B169" s="7">
        <v>35</v>
      </c>
      <c r="C169" t="s">
        <v>6</v>
      </c>
      <c r="D169">
        <v>3</v>
      </c>
      <c r="E169" t="str">
        <f>VLOOKUP(Table3[[#This Row],[distribution_center_id]],Table5[#All],2,FALSE)</f>
        <v>Houston TX</v>
      </c>
    </row>
    <row r="170" spans="1:5" x14ac:dyDescent="0.2">
      <c r="A170" t="s">
        <v>247</v>
      </c>
      <c r="B170" s="7">
        <v>42</v>
      </c>
      <c r="C170" t="s">
        <v>6</v>
      </c>
      <c r="D170">
        <v>3</v>
      </c>
      <c r="E170" t="str">
        <f>VLOOKUP(Table3[[#This Row],[distribution_center_id]],Table5[#All],2,FALSE)</f>
        <v>Houston TX</v>
      </c>
    </row>
    <row r="171" spans="1:5" x14ac:dyDescent="0.2">
      <c r="A171" t="s">
        <v>255</v>
      </c>
      <c r="B171" s="7">
        <v>23</v>
      </c>
      <c r="C171" t="s">
        <v>51</v>
      </c>
      <c r="D171">
        <v>3</v>
      </c>
      <c r="E171" t="str">
        <f>VLOOKUP(Table3[[#This Row],[distribution_center_id]],Table5[#All],2,FALSE)</f>
        <v>Houston TX</v>
      </c>
    </row>
    <row r="172" spans="1:5" x14ac:dyDescent="0.2">
      <c r="A172" t="s">
        <v>258</v>
      </c>
      <c r="B172" s="7">
        <v>23</v>
      </c>
      <c r="C172" t="s">
        <v>6</v>
      </c>
      <c r="D172">
        <v>3</v>
      </c>
      <c r="E172" t="str">
        <f>VLOOKUP(Table3[[#This Row],[distribution_center_id]],Table5[#All],2,FALSE)</f>
        <v>Houston TX</v>
      </c>
    </row>
    <row r="173" spans="1:5" x14ac:dyDescent="0.2">
      <c r="A173" t="s">
        <v>279</v>
      </c>
      <c r="B173" s="7">
        <v>21</v>
      </c>
      <c r="C173" t="s">
        <v>62</v>
      </c>
      <c r="D173">
        <v>3</v>
      </c>
      <c r="E173" t="str">
        <f>VLOOKUP(Table3[[#This Row],[distribution_center_id]],Table5[#All],2,FALSE)</f>
        <v>Houston TX</v>
      </c>
    </row>
    <row r="174" spans="1:5" x14ac:dyDescent="0.2">
      <c r="A174" t="s">
        <v>281</v>
      </c>
      <c r="B174" s="7">
        <v>71</v>
      </c>
      <c r="C174" t="s">
        <v>64</v>
      </c>
      <c r="D174">
        <v>3</v>
      </c>
      <c r="E174" t="str">
        <f>VLOOKUP(Table3[[#This Row],[distribution_center_id]],Table5[#All],2,FALSE)</f>
        <v>Houston TX</v>
      </c>
    </row>
    <row r="175" spans="1:5" x14ac:dyDescent="0.2">
      <c r="A175" t="s">
        <v>292</v>
      </c>
      <c r="B175" s="7">
        <v>95</v>
      </c>
      <c r="C175" t="s">
        <v>67</v>
      </c>
      <c r="D175">
        <v>3</v>
      </c>
      <c r="E175" t="str">
        <f>VLOOKUP(Table3[[#This Row],[distribution_center_id]],Table5[#All],2,FALSE)</f>
        <v>Houston TX</v>
      </c>
    </row>
    <row r="176" spans="1:5" x14ac:dyDescent="0.2">
      <c r="A176" t="s">
        <v>299</v>
      </c>
      <c r="B176" s="7">
        <v>45</v>
      </c>
      <c r="C176" t="s">
        <v>72</v>
      </c>
      <c r="D176">
        <v>3</v>
      </c>
      <c r="E176" t="str">
        <f>VLOOKUP(Table3[[#This Row],[distribution_center_id]],Table5[#All],2,FALSE)</f>
        <v>Houston TX</v>
      </c>
    </row>
    <row r="177" spans="1:5" x14ac:dyDescent="0.2">
      <c r="A177" t="s">
        <v>312</v>
      </c>
      <c r="B177" s="7">
        <v>47</v>
      </c>
      <c r="C177" t="s">
        <v>72</v>
      </c>
      <c r="D177">
        <v>3</v>
      </c>
      <c r="E177" t="str">
        <f>VLOOKUP(Table3[[#This Row],[distribution_center_id]],Table5[#All],2,FALSE)</f>
        <v>Houston TX</v>
      </c>
    </row>
    <row r="178" spans="1:5" x14ac:dyDescent="0.2">
      <c r="A178" t="s">
        <v>322</v>
      </c>
      <c r="B178" s="7">
        <v>56</v>
      </c>
      <c r="C178" t="s">
        <v>64</v>
      </c>
      <c r="D178">
        <v>3</v>
      </c>
      <c r="E178" t="str">
        <f>VLOOKUP(Table3[[#This Row],[distribution_center_id]],Table5[#All],2,FALSE)</f>
        <v>Houston TX</v>
      </c>
    </row>
    <row r="179" spans="1:5" x14ac:dyDescent="0.2">
      <c r="A179" t="s">
        <v>332</v>
      </c>
      <c r="B179" s="7">
        <v>11</v>
      </c>
      <c r="C179" t="s">
        <v>64</v>
      </c>
      <c r="D179">
        <v>3</v>
      </c>
      <c r="E179" t="str">
        <f>VLOOKUP(Table3[[#This Row],[distribution_center_id]],Table5[#All],2,FALSE)</f>
        <v>Houston TX</v>
      </c>
    </row>
    <row r="180" spans="1:5" x14ac:dyDescent="0.2">
      <c r="A180" t="s">
        <v>335</v>
      </c>
      <c r="B180" s="7">
        <v>22</v>
      </c>
      <c r="C180" t="s">
        <v>62</v>
      </c>
      <c r="D180">
        <v>3</v>
      </c>
      <c r="E180" t="str">
        <f>VLOOKUP(Table3[[#This Row],[distribution_center_id]],Table5[#All],2,FALSE)</f>
        <v>Houston TX</v>
      </c>
    </row>
    <row r="181" spans="1:5" x14ac:dyDescent="0.2">
      <c r="A181" t="s">
        <v>345</v>
      </c>
      <c r="B181" s="7">
        <v>53</v>
      </c>
      <c r="C181" t="s">
        <v>83</v>
      </c>
      <c r="D181">
        <v>3</v>
      </c>
      <c r="E181" t="str">
        <f>VLOOKUP(Table3[[#This Row],[distribution_center_id]],Table5[#All],2,FALSE)</f>
        <v>Houston TX</v>
      </c>
    </row>
    <row r="182" spans="1:5" x14ac:dyDescent="0.2">
      <c r="A182" t="s">
        <v>356</v>
      </c>
      <c r="B182" s="7">
        <v>16</v>
      </c>
      <c r="C182" t="s">
        <v>85</v>
      </c>
      <c r="D182">
        <v>3</v>
      </c>
      <c r="E182" t="str">
        <f>VLOOKUP(Table3[[#This Row],[distribution_center_id]],Table5[#All],2,FALSE)</f>
        <v>Houston TX</v>
      </c>
    </row>
    <row r="183" spans="1:5" x14ac:dyDescent="0.2">
      <c r="A183" t="s">
        <v>360</v>
      </c>
      <c r="B183" s="7">
        <v>15</v>
      </c>
      <c r="C183" t="s">
        <v>64</v>
      </c>
      <c r="D183">
        <v>3</v>
      </c>
      <c r="E183" t="str">
        <f>VLOOKUP(Table3[[#This Row],[distribution_center_id]],Table5[#All],2,FALSE)</f>
        <v>Houston TX</v>
      </c>
    </row>
    <row r="184" spans="1:5" x14ac:dyDescent="0.2">
      <c r="A184" t="s">
        <v>364</v>
      </c>
      <c r="B184" s="7">
        <v>27</v>
      </c>
      <c r="C184" t="s">
        <v>51</v>
      </c>
      <c r="D184">
        <v>3</v>
      </c>
      <c r="E184" t="str">
        <f>VLOOKUP(Table3[[#This Row],[distribution_center_id]],Table5[#All],2,FALSE)</f>
        <v>Houston TX</v>
      </c>
    </row>
    <row r="185" spans="1:5" x14ac:dyDescent="0.2">
      <c r="A185" t="s">
        <v>374</v>
      </c>
      <c r="B185" s="7">
        <v>22</v>
      </c>
      <c r="C185" t="s">
        <v>51</v>
      </c>
      <c r="D185">
        <v>3</v>
      </c>
      <c r="E185" t="str">
        <f>VLOOKUP(Table3[[#This Row],[distribution_center_id]],Table5[#All],2,FALSE)</f>
        <v>Houston TX</v>
      </c>
    </row>
    <row r="186" spans="1:5" x14ac:dyDescent="0.2">
      <c r="A186" t="s">
        <v>376</v>
      </c>
      <c r="B186" s="7">
        <v>48</v>
      </c>
      <c r="C186" t="s">
        <v>72</v>
      </c>
      <c r="D186">
        <v>3</v>
      </c>
      <c r="E186" t="str">
        <f>VLOOKUP(Table3[[#This Row],[distribution_center_id]],Table5[#All],2,FALSE)</f>
        <v>Houston TX</v>
      </c>
    </row>
    <row r="187" spans="1:5" x14ac:dyDescent="0.2">
      <c r="A187" t="s">
        <v>388</v>
      </c>
      <c r="B187" s="7">
        <v>40</v>
      </c>
      <c r="C187" t="s">
        <v>83</v>
      </c>
      <c r="D187">
        <v>3</v>
      </c>
      <c r="E187" t="str">
        <f>VLOOKUP(Table3[[#This Row],[distribution_center_id]],Table5[#All],2,FALSE)</f>
        <v>Houston TX</v>
      </c>
    </row>
    <row r="188" spans="1:5" x14ac:dyDescent="0.2">
      <c r="A188" t="s">
        <v>394</v>
      </c>
      <c r="B188" s="7">
        <v>19</v>
      </c>
      <c r="C188" t="s">
        <v>51</v>
      </c>
      <c r="D188">
        <v>3</v>
      </c>
      <c r="E188" t="str">
        <f>VLOOKUP(Table3[[#This Row],[distribution_center_id]],Table5[#All],2,FALSE)</f>
        <v>Houston TX</v>
      </c>
    </row>
    <row r="189" spans="1:5" x14ac:dyDescent="0.2">
      <c r="A189" t="s">
        <v>395</v>
      </c>
      <c r="B189" s="7">
        <v>53</v>
      </c>
      <c r="C189" t="s">
        <v>95</v>
      </c>
      <c r="D189">
        <v>3</v>
      </c>
      <c r="E189" t="str">
        <f>VLOOKUP(Table3[[#This Row],[distribution_center_id]],Table5[#All],2,FALSE)</f>
        <v>Houston TX</v>
      </c>
    </row>
    <row r="190" spans="1:5" x14ac:dyDescent="0.2">
      <c r="A190" t="s">
        <v>397</v>
      </c>
      <c r="B190" s="7">
        <v>33</v>
      </c>
      <c r="C190" t="s">
        <v>62</v>
      </c>
      <c r="D190">
        <v>3</v>
      </c>
      <c r="E190" t="str">
        <f>VLOOKUP(Table3[[#This Row],[distribution_center_id]],Table5[#All],2,FALSE)</f>
        <v>Houston TX</v>
      </c>
    </row>
    <row r="191" spans="1:5" x14ac:dyDescent="0.2">
      <c r="A191" t="s">
        <v>440</v>
      </c>
      <c r="B191" s="7">
        <v>15</v>
      </c>
      <c r="C191" t="s">
        <v>106</v>
      </c>
      <c r="D191">
        <v>3</v>
      </c>
      <c r="E191" t="str">
        <f>VLOOKUP(Table3[[#This Row],[distribution_center_id]],Table5[#All],2,FALSE)</f>
        <v>Houston TX</v>
      </c>
    </row>
    <row r="192" spans="1:5" x14ac:dyDescent="0.2">
      <c r="A192" t="s">
        <v>444</v>
      </c>
      <c r="B192" s="7">
        <v>21</v>
      </c>
      <c r="C192" t="s">
        <v>51</v>
      </c>
      <c r="D192">
        <v>3</v>
      </c>
      <c r="E192" t="str">
        <f>VLOOKUP(Table3[[#This Row],[distribution_center_id]],Table5[#All],2,FALSE)</f>
        <v>Houston TX</v>
      </c>
    </row>
    <row r="193" spans="1:5" x14ac:dyDescent="0.2">
      <c r="A193" t="s">
        <v>449</v>
      </c>
      <c r="B193" s="7">
        <v>88</v>
      </c>
      <c r="C193" t="s">
        <v>110</v>
      </c>
      <c r="D193">
        <v>3</v>
      </c>
      <c r="E193" t="str">
        <f>VLOOKUP(Table3[[#This Row],[distribution_center_id]],Table5[#All],2,FALSE)</f>
        <v>Houston TX</v>
      </c>
    </row>
    <row r="194" spans="1:5" x14ac:dyDescent="0.2">
      <c r="A194" t="s">
        <v>450</v>
      </c>
      <c r="B194" s="7">
        <v>53</v>
      </c>
      <c r="C194" t="s">
        <v>72</v>
      </c>
      <c r="D194">
        <v>3</v>
      </c>
      <c r="E194" t="str">
        <f>VLOOKUP(Table3[[#This Row],[distribution_center_id]],Table5[#All],2,FALSE)</f>
        <v>Houston TX</v>
      </c>
    </row>
    <row r="195" spans="1:5" x14ac:dyDescent="0.2">
      <c r="A195" t="s">
        <v>462</v>
      </c>
      <c r="B195" s="7">
        <v>15</v>
      </c>
      <c r="C195" t="s">
        <v>112</v>
      </c>
      <c r="D195">
        <v>3</v>
      </c>
      <c r="E195" t="str">
        <f>VLOOKUP(Table3[[#This Row],[distribution_center_id]],Table5[#All],2,FALSE)</f>
        <v>Houston TX</v>
      </c>
    </row>
    <row r="196" spans="1:5" x14ac:dyDescent="0.2">
      <c r="A196" t="s">
        <v>473</v>
      </c>
      <c r="B196" s="7">
        <v>15</v>
      </c>
      <c r="C196" t="s">
        <v>106</v>
      </c>
      <c r="D196">
        <v>3</v>
      </c>
      <c r="E196" t="str">
        <f>VLOOKUP(Table3[[#This Row],[distribution_center_id]],Table5[#All],2,FALSE)</f>
        <v>Houston TX</v>
      </c>
    </row>
    <row r="197" spans="1:5" x14ac:dyDescent="0.2">
      <c r="A197" t="s">
        <v>488</v>
      </c>
      <c r="B197" s="7">
        <v>23</v>
      </c>
      <c r="C197" t="s">
        <v>118</v>
      </c>
      <c r="D197">
        <v>3</v>
      </c>
      <c r="E197" t="str">
        <f>VLOOKUP(Table3[[#This Row],[distribution_center_id]],Table5[#All],2,FALSE)</f>
        <v>Houston TX</v>
      </c>
    </row>
    <row r="198" spans="1:5" x14ac:dyDescent="0.2">
      <c r="A198" t="s">
        <v>492</v>
      </c>
      <c r="B198" s="7">
        <v>44</v>
      </c>
      <c r="C198" t="s">
        <v>14</v>
      </c>
      <c r="D198">
        <v>3</v>
      </c>
      <c r="E198" t="str">
        <f>VLOOKUP(Table3[[#This Row],[distribution_center_id]],Table5[#All],2,FALSE)</f>
        <v>Houston TX</v>
      </c>
    </row>
    <row r="199" spans="1:5" x14ac:dyDescent="0.2">
      <c r="A199" t="s">
        <v>498</v>
      </c>
      <c r="B199" s="7">
        <v>19</v>
      </c>
      <c r="C199" t="s">
        <v>120</v>
      </c>
      <c r="D199">
        <v>3</v>
      </c>
      <c r="E199" t="str">
        <f>VLOOKUP(Table3[[#This Row],[distribution_center_id]],Table5[#All],2,FALSE)</f>
        <v>Houston TX</v>
      </c>
    </row>
    <row r="200" spans="1:5" x14ac:dyDescent="0.2">
      <c r="A200" t="s">
        <v>500</v>
      </c>
      <c r="B200" s="7">
        <v>66</v>
      </c>
      <c r="C200" t="s">
        <v>64</v>
      </c>
      <c r="D200">
        <v>3</v>
      </c>
      <c r="E200" t="str">
        <f>VLOOKUP(Table3[[#This Row],[distribution_center_id]],Table5[#All],2,FALSE)</f>
        <v>Houston TX</v>
      </c>
    </row>
    <row r="201" spans="1:5" x14ac:dyDescent="0.2">
      <c r="A201" t="s">
        <v>503</v>
      </c>
      <c r="B201" s="7">
        <v>20</v>
      </c>
      <c r="C201" t="s">
        <v>122</v>
      </c>
      <c r="D201">
        <v>3</v>
      </c>
      <c r="E201" t="str">
        <f>VLOOKUP(Table3[[#This Row],[distribution_center_id]],Table5[#All],2,FALSE)</f>
        <v>Houston TX</v>
      </c>
    </row>
    <row r="202" spans="1:5" x14ac:dyDescent="0.2">
      <c r="A202" t="s">
        <v>525</v>
      </c>
      <c r="B202" s="7">
        <v>90</v>
      </c>
      <c r="C202" t="s">
        <v>128</v>
      </c>
      <c r="D202">
        <v>3</v>
      </c>
      <c r="E202" t="str">
        <f>VLOOKUP(Table3[[#This Row],[distribution_center_id]],Table5[#All],2,FALSE)</f>
        <v>Houston TX</v>
      </c>
    </row>
    <row r="203" spans="1:5" x14ac:dyDescent="0.2">
      <c r="A203" t="s">
        <v>537</v>
      </c>
      <c r="B203" s="7">
        <v>10</v>
      </c>
      <c r="C203" t="s">
        <v>122</v>
      </c>
      <c r="D203">
        <v>3</v>
      </c>
      <c r="E203" t="str">
        <f>VLOOKUP(Table3[[#This Row],[distribution_center_id]],Table5[#All],2,FALSE)</f>
        <v>Houston TX</v>
      </c>
    </row>
    <row r="204" spans="1:5" x14ac:dyDescent="0.2">
      <c r="A204" t="s">
        <v>548</v>
      </c>
      <c r="B204" s="7">
        <v>16</v>
      </c>
      <c r="C204" t="s">
        <v>134</v>
      </c>
      <c r="D204">
        <v>3</v>
      </c>
      <c r="E204" t="str">
        <f>VLOOKUP(Table3[[#This Row],[distribution_center_id]],Table5[#All],2,FALSE)</f>
        <v>Houston TX</v>
      </c>
    </row>
    <row r="205" spans="1:5" x14ac:dyDescent="0.2">
      <c r="A205" t="s">
        <v>552</v>
      </c>
      <c r="B205" s="7">
        <v>39</v>
      </c>
      <c r="C205" t="s">
        <v>51</v>
      </c>
      <c r="D205">
        <v>3</v>
      </c>
      <c r="E205" t="str">
        <f>VLOOKUP(Table3[[#This Row],[distribution_center_id]],Table5[#All],2,FALSE)</f>
        <v>Houston TX</v>
      </c>
    </row>
    <row r="206" spans="1:5" x14ac:dyDescent="0.2">
      <c r="A206" t="s">
        <v>556</v>
      </c>
      <c r="B206" s="7">
        <v>81</v>
      </c>
      <c r="C206" t="s">
        <v>37</v>
      </c>
      <c r="D206">
        <v>3</v>
      </c>
      <c r="E206" t="str">
        <f>VLOOKUP(Table3[[#This Row],[distribution_center_id]],Table5[#All],2,FALSE)</f>
        <v>Houston TX</v>
      </c>
    </row>
    <row r="207" spans="1:5" x14ac:dyDescent="0.2">
      <c r="A207" t="s">
        <v>163</v>
      </c>
      <c r="B207" s="7">
        <v>14</v>
      </c>
      <c r="C207" t="s">
        <v>18</v>
      </c>
      <c r="D207">
        <v>4</v>
      </c>
      <c r="E207" t="str">
        <f>VLOOKUP(Table3[[#This Row],[distribution_center_id]],Table5[#All],2,FALSE)</f>
        <v>Los Angeles CA</v>
      </c>
    </row>
    <row r="208" spans="1:5" x14ac:dyDescent="0.2">
      <c r="A208" t="s">
        <v>224</v>
      </c>
      <c r="B208" s="7">
        <v>42</v>
      </c>
      <c r="C208" t="s">
        <v>36</v>
      </c>
      <c r="D208">
        <v>4</v>
      </c>
      <c r="E208" t="str">
        <f>VLOOKUP(Table3[[#This Row],[distribution_center_id]],Table5[#All],2,FALSE)</f>
        <v>Los Angeles CA</v>
      </c>
    </row>
    <row r="209" spans="1:5" x14ac:dyDescent="0.2">
      <c r="A209" t="s">
        <v>244</v>
      </c>
      <c r="B209" s="7">
        <v>28</v>
      </c>
      <c r="C209" t="s">
        <v>36</v>
      </c>
      <c r="D209">
        <v>4</v>
      </c>
      <c r="E209" t="str">
        <f>VLOOKUP(Table3[[#This Row],[distribution_center_id]],Table5[#All],2,FALSE)</f>
        <v>Los Angeles CA</v>
      </c>
    </row>
    <row r="210" spans="1:5" x14ac:dyDescent="0.2">
      <c r="A210" t="s">
        <v>262</v>
      </c>
      <c r="B210" s="7">
        <v>13</v>
      </c>
      <c r="C210" t="s">
        <v>54</v>
      </c>
      <c r="D210">
        <v>4</v>
      </c>
      <c r="E210" t="str">
        <f>VLOOKUP(Table3[[#This Row],[distribution_center_id]],Table5[#All],2,FALSE)</f>
        <v>Los Angeles CA</v>
      </c>
    </row>
    <row r="211" spans="1:5" x14ac:dyDescent="0.2">
      <c r="A211" t="s">
        <v>263</v>
      </c>
      <c r="B211" s="7">
        <v>13</v>
      </c>
      <c r="C211" t="s">
        <v>54</v>
      </c>
      <c r="D211">
        <v>4</v>
      </c>
      <c r="E211" t="str">
        <f>VLOOKUP(Table3[[#This Row],[distribution_center_id]],Table5[#All],2,FALSE)</f>
        <v>Los Angeles CA</v>
      </c>
    </row>
    <row r="212" spans="1:5" x14ac:dyDescent="0.2">
      <c r="A212" t="s">
        <v>277</v>
      </c>
      <c r="B212" s="7">
        <v>17</v>
      </c>
      <c r="C212" t="s">
        <v>54</v>
      </c>
      <c r="D212">
        <v>4</v>
      </c>
      <c r="E212" t="str">
        <f>VLOOKUP(Table3[[#This Row],[distribution_center_id]],Table5[#All],2,FALSE)</f>
        <v>Los Angeles CA</v>
      </c>
    </row>
    <row r="213" spans="1:5" x14ac:dyDescent="0.2">
      <c r="A213" t="s">
        <v>285</v>
      </c>
      <c r="B213" s="7">
        <v>13</v>
      </c>
      <c r="C213" t="s">
        <v>54</v>
      </c>
      <c r="D213">
        <v>4</v>
      </c>
      <c r="E213" t="str">
        <f>VLOOKUP(Table3[[#This Row],[distribution_center_id]],Table5[#All],2,FALSE)</f>
        <v>Los Angeles CA</v>
      </c>
    </row>
    <row r="214" spans="1:5" x14ac:dyDescent="0.2">
      <c r="A214" t="s">
        <v>286</v>
      </c>
      <c r="B214" s="7">
        <v>16</v>
      </c>
      <c r="C214" t="s">
        <v>54</v>
      </c>
      <c r="D214">
        <v>4</v>
      </c>
      <c r="E214" t="str">
        <f>VLOOKUP(Table3[[#This Row],[distribution_center_id]],Table5[#All],2,FALSE)</f>
        <v>Los Angeles CA</v>
      </c>
    </row>
    <row r="215" spans="1:5" x14ac:dyDescent="0.2">
      <c r="A215" t="s">
        <v>337</v>
      </c>
      <c r="B215" s="7">
        <v>20</v>
      </c>
      <c r="C215" t="s">
        <v>54</v>
      </c>
      <c r="D215">
        <v>4</v>
      </c>
      <c r="E215" t="str">
        <f>VLOOKUP(Table3[[#This Row],[distribution_center_id]],Table5[#All],2,FALSE)</f>
        <v>Los Angeles CA</v>
      </c>
    </row>
    <row r="216" spans="1:5" x14ac:dyDescent="0.2">
      <c r="A216" t="s">
        <v>343</v>
      </c>
      <c r="B216" s="7">
        <v>11</v>
      </c>
      <c r="C216" t="s">
        <v>54</v>
      </c>
      <c r="D216">
        <v>4</v>
      </c>
      <c r="E216" t="str">
        <f>VLOOKUP(Table3[[#This Row],[distribution_center_id]],Table5[#All],2,FALSE)</f>
        <v>Los Angeles CA</v>
      </c>
    </row>
    <row r="217" spans="1:5" x14ac:dyDescent="0.2">
      <c r="A217" t="s">
        <v>370</v>
      </c>
      <c r="B217" s="7">
        <v>15</v>
      </c>
      <c r="C217" t="s">
        <v>54</v>
      </c>
      <c r="D217">
        <v>4</v>
      </c>
      <c r="E217" t="str">
        <f>VLOOKUP(Table3[[#This Row],[distribution_center_id]],Table5[#All],2,FALSE)</f>
        <v>Los Angeles CA</v>
      </c>
    </row>
    <row r="218" spans="1:5" x14ac:dyDescent="0.2">
      <c r="A218" t="s">
        <v>380</v>
      </c>
      <c r="B218" s="7">
        <v>15</v>
      </c>
      <c r="C218" t="s">
        <v>54</v>
      </c>
      <c r="D218">
        <v>4</v>
      </c>
      <c r="E218" t="str">
        <f>VLOOKUP(Table3[[#This Row],[distribution_center_id]],Table5[#All],2,FALSE)</f>
        <v>Los Angeles CA</v>
      </c>
    </row>
    <row r="219" spans="1:5" x14ac:dyDescent="0.2">
      <c r="A219" t="s">
        <v>387</v>
      </c>
      <c r="B219" s="7">
        <v>27</v>
      </c>
      <c r="C219" t="s">
        <v>91</v>
      </c>
      <c r="D219">
        <v>4</v>
      </c>
      <c r="E219" t="str">
        <f>VLOOKUP(Table3[[#This Row],[distribution_center_id]],Table5[#All],2,FALSE)</f>
        <v>Los Angeles CA</v>
      </c>
    </row>
    <row r="220" spans="1:5" x14ac:dyDescent="0.2">
      <c r="A220" t="s">
        <v>401</v>
      </c>
      <c r="B220" s="7">
        <v>12</v>
      </c>
      <c r="C220" t="s">
        <v>54</v>
      </c>
      <c r="D220">
        <v>4</v>
      </c>
      <c r="E220" t="str">
        <f>VLOOKUP(Table3[[#This Row],[distribution_center_id]],Table5[#All],2,FALSE)</f>
        <v>Los Angeles CA</v>
      </c>
    </row>
    <row r="221" spans="1:5" x14ac:dyDescent="0.2">
      <c r="A221" t="s">
        <v>409</v>
      </c>
      <c r="B221" s="7">
        <v>27</v>
      </c>
      <c r="C221" t="s">
        <v>36</v>
      </c>
      <c r="D221">
        <v>4</v>
      </c>
      <c r="E221" t="str">
        <f>VLOOKUP(Table3[[#This Row],[distribution_center_id]],Table5[#All],2,FALSE)</f>
        <v>Los Angeles CA</v>
      </c>
    </row>
    <row r="222" spans="1:5" x14ac:dyDescent="0.2">
      <c r="A222" t="s">
        <v>415</v>
      </c>
      <c r="B222" s="7">
        <v>12</v>
      </c>
      <c r="C222" t="s">
        <v>54</v>
      </c>
      <c r="D222">
        <v>4</v>
      </c>
      <c r="E222" t="str">
        <f>VLOOKUP(Table3[[#This Row],[distribution_center_id]],Table5[#All],2,FALSE)</f>
        <v>Los Angeles CA</v>
      </c>
    </row>
    <row r="223" spans="1:5" x14ac:dyDescent="0.2">
      <c r="A223" t="s">
        <v>439</v>
      </c>
      <c r="B223" s="7">
        <v>16</v>
      </c>
      <c r="C223" t="s">
        <v>18</v>
      </c>
      <c r="D223">
        <v>4</v>
      </c>
      <c r="E223" t="str">
        <f>VLOOKUP(Table3[[#This Row],[distribution_center_id]],Table5[#All],2,FALSE)</f>
        <v>Los Angeles CA</v>
      </c>
    </row>
    <row r="224" spans="1:5" x14ac:dyDescent="0.2">
      <c r="A224" t="s">
        <v>482</v>
      </c>
      <c r="B224" s="7">
        <v>25</v>
      </c>
      <c r="C224" t="s">
        <v>36</v>
      </c>
      <c r="D224">
        <v>4</v>
      </c>
      <c r="E224" t="str">
        <f>VLOOKUP(Table3[[#This Row],[distribution_center_id]],Table5[#All],2,FALSE)</f>
        <v>Los Angeles CA</v>
      </c>
    </row>
    <row r="225" spans="1:5" x14ac:dyDescent="0.2">
      <c r="A225" t="s">
        <v>490</v>
      </c>
      <c r="B225" s="7">
        <v>14</v>
      </c>
      <c r="C225" t="s">
        <v>54</v>
      </c>
      <c r="D225">
        <v>4</v>
      </c>
      <c r="E225" t="str">
        <f>VLOOKUP(Table3[[#This Row],[distribution_center_id]],Table5[#All],2,FALSE)</f>
        <v>Los Angeles CA</v>
      </c>
    </row>
    <row r="226" spans="1:5" x14ac:dyDescent="0.2">
      <c r="A226" t="s">
        <v>491</v>
      </c>
      <c r="B226" s="7">
        <v>10</v>
      </c>
      <c r="C226" t="s">
        <v>54</v>
      </c>
      <c r="D226">
        <v>4</v>
      </c>
      <c r="E226" t="str">
        <f>VLOOKUP(Table3[[#This Row],[distribution_center_id]],Table5[#All],2,FALSE)</f>
        <v>Los Angeles CA</v>
      </c>
    </row>
    <row r="227" spans="1:5" x14ac:dyDescent="0.2">
      <c r="A227" t="s">
        <v>513</v>
      </c>
      <c r="B227" s="7">
        <v>76</v>
      </c>
      <c r="C227" t="s">
        <v>125</v>
      </c>
      <c r="D227">
        <v>4</v>
      </c>
      <c r="E227" t="str">
        <f>VLOOKUP(Table3[[#This Row],[distribution_center_id]],Table5[#All],2,FALSE)</f>
        <v>Los Angeles CA</v>
      </c>
    </row>
    <row r="228" spans="1:5" x14ac:dyDescent="0.2">
      <c r="A228" t="s">
        <v>516</v>
      </c>
      <c r="B228" s="7">
        <v>79</v>
      </c>
      <c r="C228" t="s">
        <v>126</v>
      </c>
      <c r="D228">
        <v>4</v>
      </c>
      <c r="E228" t="str">
        <f>VLOOKUP(Table3[[#This Row],[distribution_center_id]],Table5[#All],2,FALSE)</f>
        <v>Los Angeles CA</v>
      </c>
    </row>
    <row r="229" spans="1:5" x14ac:dyDescent="0.2">
      <c r="A229" t="s">
        <v>517</v>
      </c>
      <c r="B229" s="7">
        <v>34</v>
      </c>
      <c r="C229" t="s">
        <v>36</v>
      </c>
      <c r="D229">
        <v>4</v>
      </c>
      <c r="E229" t="str">
        <f>VLOOKUP(Table3[[#This Row],[distribution_center_id]],Table5[#All],2,FALSE)</f>
        <v>Los Angeles CA</v>
      </c>
    </row>
    <row r="230" spans="1:5" x14ac:dyDescent="0.2">
      <c r="A230" t="s">
        <v>532</v>
      </c>
      <c r="B230" s="7">
        <v>13</v>
      </c>
      <c r="C230" t="s">
        <v>54</v>
      </c>
      <c r="D230">
        <v>4</v>
      </c>
      <c r="E230" t="str">
        <f>VLOOKUP(Table3[[#This Row],[distribution_center_id]],Table5[#All],2,FALSE)</f>
        <v>Los Angeles CA</v>
      </c>
    </row>
    <row r="231" spans="1:5" x14ac:dyDescent="0.2">
      <c r="A231" t="s">
        <v>149</v>
      </c>
      <c r="B231" s="7">
        <v>20</v>
      </c>
      <c r="C231" t="s">
        <v>11</v>
      </c>
      <c r="D231">
        <v>5</v>
      </c>
      <c r="E231" t="str">
        <f>VLOOKUP(Table3[[#This Row],[distribution_center_id]],Table5[#All],2,FALSE)</f>
        <v>New Orleans LA</v>
      </c>
    </row>
    <row r="232" spans="1:5" x14ac:dyDescent="0.2">
      <c r="A232" t="s">
        <v>153</v>
      </c>
      <c r="B232" s="7">
        <v>48</v>
      </c>
      <c r="C232" t="s">
        <v>11</v>
      </c>
      <c r="D232">
        <v>5</v>
      </c>
      <c r="E232" t="str">
        <f>VLOOKUP(Table3[[#This Row],[distribution_center_id]],Table5[#All],2,FALSE)</f>
        <v>New Orleans LA</v>
      </c>
    </row>
    <row r="233" spans="1:5" x14ac:dyDescent="0.2">
      <c r="A233" t="s">
        <v>157</v>
      </c>
      <c r="B233" s="7">
        <v>25</v>
      </c>
      <c r="C233" t="s">
        <v>11</v>
      </c>
      <c r="D233">
        <v>5</v>
      </c>
      <c r="E233" t="str">
        <f>VLOOKUP(Table3[[#This Row],[distribution_center_id]],Table5[#All],2,FALSE)</f>
        <v>New Orleans LA</v>
      </c>
    </row>
    <row r="234" spans="1:5" x14ac:dyDescent="0.2">
      <c r="A234" t="s">
        <v>158</v>
      </c>
      <c r="B234" s="7">
        <v>18</v>
      </c>
      <c r="C234" t="s">
        <v>15</v>
      </c>
      <c r="D234">
        <v>5</v>
      </c>
      <c r="E234" t="str">
        <f>VLOOKUP(Table3[[#This Row],[distribution_center_id]],Table5[#All],2,FALSE)</f>
        <v>New Orleans LA</v>
      </c>
    </row>
    <row r="235" spans="1:5" x14ac:dyDescent="0.2">
      <c r="A235" t="s">
        <v>165</v>
      </c>
      <c r="B235" s="7">
        <v>35</v>
      </c>
      <c r="C235" t="s">
        <v>11</v>
      </c>
      <c r="D235">
        <v>5</v>
      </c>
      <c r="E235" t="str">
        <f>VLOOKUP(Table3[[#This Row],[distribution_center_id]],Table5[#All],2,FALSE)</f>
        <v>New Orleans LA</v>
      </c>
    </row>
    <row r="236" spans="1:5" x14ac:dyDescent="0.2">
      <c r="A236" t="s">
        <v>167</v>
      </c>
      <c r="B236" s="7">
        <v>46</v>
      </c>
      <c r="C236" t="s">
        <v>11</v>
      </c>
      <c r="D236">
        <v>5</v>
      </c>
      <c r="E236" t="str">
        <f>VLOOKUP(Table3[[#This Row],[distribution_center_id]],Table5[#All],2,FALSE)</f>
        <v>New Orleans LA</v>
      </c>
    </row>
    <row r="237" spans="1:5" x14ac:dyDescent="0.2">
      <c r="A237" t="s">
        <v>168</v>
      </c>
      <c r="B237" s="7">
        <v>26</v>
      </c>
      <c r="C237" t="s">
        <v>11</v>
      </c>
      <c r="D237">
        <v>5</v>
      </c>
      <c r="E237" t="str">
        <f>VLOOKUP(Table3[[#This Row],[distribution_center_id]],Table5[#All],2,FALSE)</f>
        <v>New Orleans LA</v>
      </c>
    </row>
    <row r="238" spans="1:5" x14ac:dyDescent="0.2">
      <c r="A238" t="s">
        <v>172</v>
      </c>
      <c r="B238" s="7">
        <v>51</v>
      </c>
      <c r="C238" t="s">
        <v>11</v>
      </c>
      <c r="D238">
        <v>5</v>
      </c>
      <c r="E238" t="str">
        <f>VLOOKUP(Table3[[#This Row],[distribution_center_id]],Table5[#All],2,FALSE)</f>
        <v>New Orleans LA</v>
      </c>
    </row>
    <row r="239" spans="1:5" x14ac:dyDescent="0.2">
      <c r="A239" t="s">
        <v>181</v>
      </c>
      <c r="B239" s="7">
        <v>28</v>
      </c>
      <c r="C239" t="s">
        <v>25</v>
      </c>
      <c r="D239">
        <v>5</v>
      </c>
      <c r="E239" t="str">
        <f>VLOOKUP(Table3[[#This Row],[distribution_center_id]],Table5[#All],2,FALSE)</f>
        <v>New Orleans LA</v>
      </c>
    </row>
    <row r="240" spans="1:5" x14ac:dyDescent="0.2">
      <c r="A240" t="s">
        <v>184</v>
      </c>
      <c r="B240" s="7">
        <v>51</v>
      </c>
      <c r="C240" t="s">
        <v>11</v>
      </c>
      <c r="D240">
        <v>5</v>
      </c>
      <c r="E240" t="str">
        <f>VLOOKUP(Table3[[#This Row],[distribution_center_id]],Table5[#All],2,FALSE)</f>
        <v>New Orleans LA</v>
      </c>
    </row>
    <row r="241" spans="1:5" x14ac:dyDescent="0.2">
      <c r="A241" t="s">
        <v>186</v>
      </c>
      <c r="B241" s="7">
        <v>25</v>
      </c>
      <c r="C241" t="s">
        <v>25</v>
      </c>
      <c r="D241">
        <v>5</v>
      </c>
      <c r="E241" t="str">
        <f>VLOOKUP(Table3[[#This Row],[distribution_center_id]],Table5[#All],2,FALSE)</f>
        <v>New Orleans LA</v>
      </c>
    </row>
    <row r="242" spans="1:5" x14ac:dyDescent="0.2">
      <c r="A242" t="s">
        <v>197</v>
      </c>
      <c r="B242" s="7">
        <v>25</v>
      </c>
      <c r="C242" t="s">
        <v>11</v>
      </c>
      <c r="D242">
        <v>5</v>
      </c>
      <c r="E242" t="str">
        <f>VLOOKUP(Table3[[#This Row],[distribution_center_id]],Table5[#All],2,FALSE)</f>
        <v>New Orleans LA</v>
      </c>
    </row>
    <row r="243" spans="1:5" x14ac:dyDescent="0.2">
      <c r="A243" t="s">
        <v>201</v>
      </c>
      <c r="B243" s="7">
        <v>26</v>
      </c>
      <c r="C243" t="s">
        <v>11</v>
      </c>
      <c r="D243">
        <v>5</v>
      </c>
      <c r="E243" t="str">
        <f>VLOOKUP(Table3[[#This Row],[distribution_center_id]],Table5[#All],2,FALSE)</f>
        <v>New Orleans LA</v>
      </c>
    </row>
    <row r="244" spans="1:5" x14ac:dyDescent="0.2">
      <c r="A244" t="s">
        <v>206</v>
      </c>
      <c r="B244" s="7">
        <v>26</v>
      </c>
      <c r="C244" t="s">
        <v>25</v>
      </c>
      <c r="D244">
        <v>5</v>
      </c>
      <c r="E244" t="str">
        <f>VLOOKUP(Table3[[#This Row],[distribution_center_id]],Table5[#All],2,FALSE)</f>
        <v>New Orleans LA</v>
      </c>
    </row>
    <row r="245" spans="1:5" x14ac:dyDescent="0.2">
      <c r="A245" t="s">
        <v>219</v>
      </c>
      <c r="B245" s="7">
        <v>94</v>
      </c>
      <c r="C245" t="s">
        <v>35</v>
      </c>
      <c r="D245">
        <v>5</v>
      </c>
      <c r="E245" t="str">
        <f>VLOOKUP(Table3[[#This Row],[distribution_center_id]],Table5[#All],2,FALSE)</f>
        <v>New Orleans LA</v>
      </c>
    </row>
    <row r="246" spans="1:5" x14ac:dyDescent="0.2">
      <c r="A246" t="s">
        <v>228</v>
      </c>
      <c r="B246" s="7">
        <v>33</v>
      </c>
      <c r="C246" t="s">
        <v>11</v>
      </c>
      <c r="D246">
        <v>5</v>
      </c>
      <c r="E246" t="str">
        <f>VLOOKUP(Table3[[#This Row],[distribution_center_id]],Table5[#All],2,FALSE)</f>
        <v>New Orleans LA</v>
      </c>
    </row>
    <row r="247" spans="1:5" x14ac:dyDescent="0.2">
      <c r="A247" t="s">
        <v>234</v>
      </c>
      <c r="B247" s="7">
        <v>31</v>
      </c>
      <c r="C247" t="s">
        <v>25</v>
      </c>
      <c r="D247">
        <v>5</v>
      </c>
      <c r="E247" t="str">
        <f>VLOOKUP(Table3[[#This Row],[distribution_center_id]],Table5[#All],2,FALSE)</f>
        <v>New Orleans LA</v>
      </c>
    </row>
    <row r="248" spans="1:5" x14ac:dyDescent="0.2">
      <c r="A248" t="s">
        <v>235</v>
      </c>
      <c r="B248" s="7">
        <v>16</v>
      </c>
      <c r="C248" t="s">
        <v>15</v>
      </c>
      <c r="D248">
        <v>5</v>
      </c>
      <c r="E248" t="str">
        <f>VLOOKUP(Table3[[#This Row],[distribution_center_id]],Table5[#All],2,FALSE)</f>
        <v>New Orleans LA</v>
      </c>
    </row>
    <row r="249" spans="1:5" x14ac:dyDescent="0.2">
      <c r="A249" t="s">
        <v>236</v>
      </c>
      <c r="B249" s="7">
        <v>15</v>
      </c>
      <c r="C249" t="s">
        <v>15</v>
      </c>
      <c r="D249">
        <v>5</v>
      </c>
      <c r="E249" t="str">
        <f>VLOOKUP(Table3[[#This Row],[distribution_center_id]],Table5[#All],2,FALSE)</f>
        <v>New Orleans LA</v>
      </c>
    </row>
    <row r="250" spans="1:5" x14ac:dyDescent="0.2">
      <c r="A250" t="s">
        <v>242</v>
      </c>
      <c r="B250" s="7">
        <v>12</v>
      </c>
      <c r="C250" t="s">
        <v>15</v>
      </c>
      <c r="D250">
        <v>5</v>
      </c>
      <c r="E250" t="str">
        <f>VLOOKUP(Table3[[#This Row],[distribution_center_id]],Table5[#All],2,FALSE)</f>
        <v>New Orleans LA</v>
      </c>
    </row>
    <row r="251" spans="1:5" x14ac:dyDescent="0.2">
      <c r="A251" t="s">
        <v>270</v>
      </c>
      <c r="B251" s="7">
        <v>16</v>
      </c>
      <c r="C251" t="s">
        <v>57</v>
      </c>
      <c r="D251">
        <v>5</v>
      </c>
      <c r="E251" t="str">
        <f>VLOOKUP(Table3[[#This Row],[distribution_center_id]],Table5[#All],2,FALSE)</f>
        <v>New Orleans LA</v>
      </c>
    </row>
    <row r="252" spans="1:5" x14ac:dyDescent="0.2">
      <c r="A252" t="s">
        <v>276</v>
      </c>
      <c r="B252" s="7">
        <v>18</v>
      </c>
      <c r="C252" t="s">
        <v>61</v>
      </c>
      <c r="D252">
        <v>5</v>
      </c>
      <c r="E252" t="str">
        <f>VLOOKUP(Table3[[#This Row],[distribution_center_id]],Table5[#All],2,FALSE)</f>
        <v>New Orleans LA</v>
      </c>
    </row>
    <row r="253" spans="1:5" x14ac:dyDescent="0.2">
      <c r="A253" t="s">
        <v>290</v>
      </c>
      <c r="B253" s="7">
        <v>16</v>
      </c>
      <c r="C253" t="s">
        <v>61</v>
      </c>
      <c r="D253">
        <v>5</v>
      </c>
      <c r="E253" t="str">
        <f>VLOOKUP(Table3[[#This Row],[distribution_center_id]],Table5[#All],2,FALSE)</f>
        <v>New Orleans LA</v>
      </c>
    </row>
    <row r="254" spans="1:5" x14ac:dyDescent="0.2">
      <c r="A254" t="s">
        <v>315</v>
      </c>
      <c r="B254" s="7">
        <v>14</v>
      </c>
      <c r="C254" t="s">
        <v>57</v>
      </c>
      <c r="D254">
        <v>5</v>
      </c>
      <c r="E254" t="str">
        <f>VLOOKUP(Table3[[#This Row],[distribution_center_id]],Table5[#All],2,FALSE)</f>
        <v>New Orleans LA</v>
      </c>
    </row>
    <row r="255" spans="1:5" x14ac:dyDescent="0.2">
      <c r="A255" t="s">
        <v>334</v>
      </c>
      <c r="B255" s="7">
        <v>16</v>
      </c>
      <c r="C255" t="s">
        <v>61</v>
      </c>
      <c r="D255">
        <v>5</v>
      </c>
      <c r="E255" t="str">
        <f>VLOOKUP(Table3[[#This Row],[distribution_center_id]],Table5[#All],2,FALSE)</f>
        <v>New Orleans LA</v>
      </c>
    </row>
    <row r="256" spans="1:5" x14ac:dyDescent="0.2">
      <c r="A256" t="s">
        <v>359</v>
      </c>
      <c r="B256" s="7">
        <v>16</v>
      </c>
      <c r="C256" t="s">
        <v>61</v>
      </c>
      <c r="D256">
        <v>5</v>
      </c>
      <c r="E256" t="str">
        <f>VLOOKUP(Table3[[#This Row],[distribution_center_id]],Table5[#All],2,FALSE)</f>
        <v>New Orleans LA</v>
      </c>
    </row>
    <row r="257" spans="1:5" x14ac:dyDescent="0.2">
      <c r="A257" t="s">
        <v>378</v>
      </c>
      <c r="B257" s="7">
        <v>19</v>
      </c>
      <c r="C257" t="s">
        <v>61</v>
      </c>
      <c r="D257">
        <v>5</v>
      </c>
      <c r="E257" t="str">
        <f>VLOOKUP(Table3[[#This Row],[distribution_center_id]],Table5[#All],2,FALSE)</f>
        <v>New Orleans LA</v>
      </c>
    </row>
    <row r="258" spans="1:5" x14ac:dyDescent="0.2">
      <c r="A258" t="s">
        <v>382</v>
      </c>
      <c r="B258" s="7">
        <v>34</v>
      </c>
      <c r="C258" t="s">
        <v>11</v>
      </c>
      <c r="D258">
        <v>5</v>
      </c>
      <c r="E258" t="str">
        <f>VLOOKUP(Table3[[#This Row],[distribution_center_id]],Table5[#All],2,FALSE)</f>
        <v>New Orleans LA</v>
      </c>
    </row>
    <row r="259" spans="1:5" x14ac:dyDescent="0.2">
      <c r="A259" t="s">
        <v>392</v>
      </c>
      <c r="B259" s="7">
        <v>13</v>
      </c>
      <c r="C259" t="s">
        <v>57</v>
      </c>
      <c r="D259">
        <v>5</v>
      </c>
      <c r="E259" t="str">
        <f>VLOOKUP(Table3[[#This Row],[distribution_center_id]],Table5[#All],2,FALSE)</f>
        <v>New Orleans LA</v>
      </c>
    </row>
    <row r="260" spans="1:5" x14ac:dyDescent="0.2">
      <c r="A260" t="s">
        <v>420</v>
      </c>
      <c r="B260" s="7">
        <v>75</v>
      </c>
      <c r="C260" t="s">
        <v>57</v>
      </c>
      <c r="D260">
        <v>5</v>
      </c>
      <c r="E260" t="str">
        <f>VLOOKUP(Table3[[#This Row],[distribution_center_id]],Table5[#All],2,FALSE)</f>
        <v>New Orleans LA</v>
      </c>
    </row>
    <row r="261" spans="1:5" x14ac:dyDescent="0.2">
      <c r="A261" t="s">
        <v>429</v>
      </c>
      <c r="B261" s="7">
        <v>64</v>
      </c>
      <c r="C261" t="s">
        <v>57</v>
      </c>
      <c r="D261">
        <v>5</v>
      </c>
      <c r="E261" t="str">
        <f>VLOOKUP(Table3[[#This Row],[distribution_center_id]],Table5[#All],2,FALSE)</f>
        <v>New Orleans LA</v>
      </c>
    </row>
    <row r="262" spans="1:5" x14ac:dyDescent="0.2">
      <c r="A262" t="s">
        <v>447</v>
      </c>
      <c r="B262" s="7">
        <v>81</v>
      </c>
      <c r="C262" t="s">
        <v>57</v>
      </c>
      <c r="D262">
        <v>5</v>
      </c>
      <c r="E262" t="str">
        <f>VLOOKUP(Table3[[#This Row],[distribution_center_id]],Table5[#All],2,FALSE)</f>
        <v>New Orleans LA</v>
      </c>
    </row>
    <row r="263" spans="1:5" x14ac:dyDescent="0.2">
      <c r="A263" t="s">
        <v>456</v>
      </c>
      <c r="B263" s="7">
        <v>28</v>
      </c>
      <c r="C263" t="s">
        <v>61</v>
      </c>
      <c r="D263">
        <v>5</v>
      </c>
      <c r="E263" t="str">
        <f>VLOOKUP(Table3[[#This Row],[distribution_center_id]],Table5[#All],2,FALSE)</f>
        <v>New Orleans LA</v>
      </c>
    </row>
    <row r="264" spans="1:5" x14ac:dyDescent="0.2">
      <c r="A264" t="s">
        <v>457</v>
      </c>
      <c r="B264" s="7">
        <v>16</v>
      </c>
      <c r="C264" t="s">
        <v>61</v>
      </c>
      <c r="D264">
        <v>5</v>
      </c>
      <c r="E264" t="str">
        <f>VLOOKUP(Table3[[#This Row],[distribution_center_id]],Table5[#All],2,FALSE)</f>
        <v>New Orleans LA</v>
      </c>
    </row>
    <row r="265" spans="1:5" x14ac:dyDescent="0.2">
      <c r="A265" t="s">
        <v>483</v>
      </c>
      <c r="B265" s="7">
        <v>34</v>
      </c>
      <c r="C265" t="s">
        <v>11</v>
      </c>
      <c r="D265">
        <v>5</v>
      </c>
      <c r="E265" t="str">
        <f>VLOOKUP(Table3[[#This Row],[distribution_center_id]],Table5[#All],2,FALSE)</f>
        <v>New Orleans LA</v>
      </c>
    </row>
    <row r="266" spans="1:5" x14ac:dyDescent="0.2">
      <c r="A266" t="s">
        <v>494</v>
      </c>
      <c r="B266" s="7">
        <v>15</v>
      </c>
      <c r="C266" t="s">
        <v>61</v>
      </c>
      <c r="D266">
        <v>5</v>
      </c>
      <c r="E266" t="str">
        <f>VLOOKUP(Table3[[#This Row],[distribution_center_id]],Table5[#All],2,FALSE)</f>
        <v>New Orleans LA</v>
      </c>
    </row>
    <row r="267" spans="1:5" x14ac:dyDescent="0.2">
      <c r="A267" t="s">
        <v>530</v>
      </c>
      <c r="B267" s="7">
        <v>28</v>
      </c>
      <c r="C267" t="s">
        <v>11</v>
      </c>
      <c r="D267">
        <v>5</v>
      </c>
      <c r="E267" t="str">
        <f>VLOOKUP(Table3[[#This Row],[distribution_center_id]],Table5[#All],2,FALSE)</f>
        <v>New Orleans LA</v>
      </c>
    </row>
    <row r="268" spans="1:5" x14ac:dyDescent="0.2">
      <c r="A268" t="s">
        <v>536</v>
      </c>
      <c r="B268" s="7">
        <v>17</v>
      </c>
      <c r="C268" t="s">
        <v>131</v>
      </c>
      <c r="D268">
        <v>5</v>
      </c>
      <c r="E268" t="str">
        <f>VLOOKUP(Table3[[#This Row],[distribution_center_id]],Table5[#All],2,FALSE)</f>
        <v>New Orleans LA</v>
      </c>
    </row>
    <row r="269" spans="1:5" x14ac:dyDescent="0.2">
      <c r="A269" t="s">
        <v>540</v>
      </c>
      <c r="B269" s="7">
        <v>20</v>
      </c>
      <c r="C269" t="s">
        <v>11</v>
      </c>
      <c r="D269">
        <v>5</v>
      </c>
      <c r="E269" t="str">
        <f>VLOOKUP(Table3[[#This Row],[distribution_center_id]],Table5[#All],2,FALSE)</f>
        <v>New Orleans LA</v>
      </c>
    </row>
    <row r="270" spans="1:5" x14ac:dyDescent="0.2">
      <c r="A270" t="s">
        <v>561</v>
      </c>
      <c r="B270" s="7">
        <v>24</v>
      </c>
      <c r="C270" t="s">
        <v>11</v>
      </c>
      <c r="D270">
        <v>5</v>
      </c>
      <c r="E270" t="str">
        <f>VLOOKUP(Table3[[#This Row],[distribution_center_id]],Table5[#All],2,FALSE)</f>
        <v>New Orleans LA</v>
      </c>
    </row>
    <row r="271" spans="1:5" x14ac:dyDescent="0.2">
      <c r="A271" t="s">
        <v>146</v>
      </c>
      <c r="B271" s="7">
        <v>57</v>
      </c>
      <c r="C271" t="s">
        <v>8</v>
      </c>
      <c r="D271">
        <v>6</v>
      </c>
      <c r="E271" t="str">
        <f>VLOOKUP(Table3[[#This Row],[distribution_center_id]],Table5[#All],2,FALSE)</f>
        <v>Port Authority of New York/New Jersey NY/NJ</v>
      </c>
    </row>
    <row r="272" spans="1:5" x14ac:dyDescent="0.2">
      <c r="A272" t="s">
        <v>148</v>
      </c>
      <c r="B272" s="7">
        <v>78</v>
      </c>
      <c r="C272" t="s">
        <v>10</v>
      </c>
      <c r="D272">
        <v>6</v>
      </c>
      <c r="E272" t="str">
        <f>VLOOKUP(Table3[[#This Row],[distribution_center_id]],Table5[#All],2,FALSE)</f>
        <v>Port Authority of New York/New Jersey NY/NJ</v>
      </c>
    </row>
    <row r="273" spans="1:5" x14ac:dyDescent="0.2">
      <c r="A273" t="s">
        <v>170</v>
      </c>
      <c r="B273" s="7">
        <v>84</v>
      </c>
      <c r="C273" t="s">
        <v>20</v>
      </c>
      <c r="D273">
        <v>6</v>
      </c>
      <c r="E273" t="str">
        <f>VLOOKUP(Table3[[#This Row],[distribution_center_id]],Table5[#All],2,FALSE)</f>
        <v>Port Authority of New York/New Jersey NY/NJ</v>
      </c>
    </row>
    <row r="274" spans="1:5" x14ac:dyDescent="0.2">
      <c r="A274" t="s">
        <v>175</v>
      </c>
      <c r="B274" s="7">
        <v>37</v>
      </c>
      <c r="C274" t="s">
        <v>22</v>
      </c>
      <c r="D274">
        <v>6</v>
      </c>
      <c r="E274" t="str">
        <f>VLOOKUP(Table3[[#This Row],[distribution_center_id]],Table5[#All],2,FALSE)</f>
        <v>Port Authority of New York/New Jersey NY/NJ</v>
      </c>
    </row>
    <row r="275" spans="1:5" x14ac:dyDescent="0.2">
      <c r="A275" t="s">
        <v>189</v>
      </c>
      <c r="B275" s="7">
        <v>93</v>
      </c>
      <c r="C275" t="s">
        <v>8</v>
      </c>
      <c r="D275">
        <v>6</v>
      </c>
      <c r="E275" t="str">
        <f>VLOOKUP(Table3[[#This Row],[distribution_center_id]],Table5[#All],2,FALSE)</f>
        <v>Port Authority of New York/New Jersey NY/NJ</v>
      </c>
    </row>
    <row r="276" spans="1:5" x14ac:dyDescent="0.2">
      <c r="A276" t="s">
        <v>218</v>
      </c>
      <c r="B276" s="7">
        <v>43</v>
      </c>
      <c r="C276" t="s">
        <v>22</v>
      </c>
      <c r="D276">
        <v>6</v>
      </c>
      <c r="E276" t="str">
        <f>VLOOKUP(Table3[[#This Row],[distribution_center_id]],Table5[#All],2,FALSE)</f>
        <v>Port Authority of New York/New Jersey NY/NJ</v>
      </c>
    </row>
    <row r="277" spans="1:5" x14ac:dyDescent="0.2">
      <c r="A277" t="s">
        <v>232</v>
      </c>
      <c r="B277" s="7">
        <v>59</v>
      </c>
      <c r="C277" t="s">
        <v>10</v>
      </c>
      <c r="D277">
        <v>6</v>
      </c>
      <c r="E277" t="str">
        <f>VLOOKUP(Table3[[#This Row],[distribution_center_id]],Table5[#All],2,FALSE)</f>
        <v>Port Authority of New York/New Jersey NY/NJ</v>
      </c>
    </row>
    <row r="278" spans="1:5" x14ac:dyDescent="0.2">
      <c r="A278" t="s">
        <v>237</v>
      </c>
      <c r="B278" s="7">
        <v>65</v>
      </c>
      <c r="C278" t="s">
        <v>8</v>
      </c>
      <c r="D278">
        <v>6</v>
      </c>
      <c r="E278" t="str">
        <f>VLOOKUP(Table3[[#This Row],[distribution_center_id]],Table5[#All],2,FALSE)</f>
        <v>Port Authority of New York/New Jersey NY/NJ</v>
      </c>
    </row>
    <row r="279" spans="1:5" x14ac:dyDescent="0.2">
      <c r="A279" t="s">
        <v>249</v>
      </c>
      <c r="B279" s="7">
        <v>12</v>
      </c>
      <c r="C279" t="s">
        <v>46</v>
      </c>
      <c r="D279">
        <v>6</v>
      </c>
      <c r="E279" t="str">
        <f>VLOOKUP(Table3[[#This Row],[distribution_center_id]],Table5[#All],2,FALSE)</f>
        <v>Port Authority of New York/New Jersey NY/NJ</v>
      </c>
    </row>
    <row r="280" spans="1:5" x14ac:dyDescent="0.2">
      <c r="A280" t="s">
        <v>259</v>
      </c>
      <c r="B280" s="7">
        <v>25</v>
      </c>
      <c r="C280" t="s">
        <v>22</v>
      </c>
      <c r="D280">
        <v>6</v>
      </c>
      <c r="E280" t="str">
        <f>VLOOKUP(Table3[[#This Row],[distribution_center_id]],Table5[#All],2,FALSE)</f>
        <v>Port Authority of New York/New Jersey NY/NJ</v>
      </c>
    </row>
    <row r="281" spans="1:5" x14ac:dyDescent="0.2">
      <c r="A281" t="s">
        <v>260</v>
      </c>
      <c r="B281" s="7">
        <v>81</v>
      </c>
      <c r="C281" t="s">
        <v>53</v>
      </c>
      <c r="D281">
        <v>6</v>
      </c>
      <c r="E281" t="str">
        <f>VLOOKUP(Table3[[#This Row],[distribution_center_id]],Table5[#All],2,FALSE)</f>
        <v>Port Authority of New York/New Jersey NY/NJ</v>
      </c>
    </row>
    <row r="282" spans="1:5" x14ac:dyDescent="0.2">
      <c r="A282" t="s">
        <v>267</v>
      </c>
      <c r="B282" s="7">
        <v>26</v>
      </c>
      <c r="C282" t="s">
        <v>56</v>
      </c>
      <c r="D282">
        <v>6</v>
      </c>
      <c r="E282" t="str">
        <f>VLOOKUP(Table3[[#This Row],[distribution_center_id]],Table5[#All],2,FALSE)</f>
        <v>Port Authority of New York/New Jersey NY/NJ</v>
      </c>
    </row>
    <row r="283" spans="1:5" x14ac:dyDescent="0.2">
      <c r="A283" t="s">
        <v>268</v>
      </c>
      <c r="B283" s="7">
        <v>25</v>
      </c>
      <c r="C283" t="s">
        <v>56</v>
      </c>
      <c r="D283">
        <v>6</v>
      </c>
      <c r="E283" t="str">
        <f>VLOOKUP(Table3[[#This Row],[distribution_center_id]],Table5[#All],2,FALSE)</f>
        <v>Port Authority of New York/New Jersey NY/NJ</v>
      </c>
    </row>
    <row r="284" spans="1:5" x14ac:dyDescent="0.2">
      <c r="A284" t="s">
        <v>274</v>
      </c>
      <c r="B284" s="7">
        <v>25</v>
      </c>
      <c r="C284" t="s">
        <v>56</v>
      </c>
      <c r="D284">
        <v>6</v>
      </c>
      <c r="E284" t="str">
        <f>VLOOKUP(Table3[[#This Row],[distribution_center_id]],Table5[#All],2,FALSE)</f>
        <v>Port Authority of New York/New Jersey NY/NJ</v>
      </c>
    </row>
    <row r="285" spans="1:5" x14ac:dyDescent="0.2">
      <c r="A285" t="s">
        <v>275</v>
      </c>
      <c r="B285" s="7">
        <v>12</v>
      </c>
      <c r="C285" t="s">
        <v>60</v>
      </c>
      <c r="D285">
        <v>6</v>
      </c>
      <c r="E285" t="str">
        <f>VLOOKUP(Table3[[#This Row],[distribution_center_id]],Table5[#All],2,FALSE)</f>
        <v>Port Authority of New York/New Jersey NY/NJ</v>
      </c>
    </row>
    <row r="286" spans="1:5" x14ac:dyDescent="0.2">
      <c r="A286" t="s">
        <v>291</v>
      </c>
      <c r="B286" s="7">
        <v>11</v>
      </c>
      <c r="C286" t="s">
        <v>46</v>
      </c>
      <c r="D286">
        <v>6</v>
      </c>
      <c r="E286" t="str">
        <f>VLOOKUP(Table3[[#This Row],[distribution_center_id]],Table5[#All],2,FALSE)</f>
        <v>Port Authority of New York/New Jersey NY/NJ</v>
      </c>
    </row>
    <row r="287" spans="1:5" x14ac:dyDescent="0.2">
      <c r="A287" t="s">
        <v>300</v>
      </c>
      <c r="B287" s="7">
        <v>52</v>
      </c>
      <c r="C287" t="s">
        <v>56</v>
      </c>
      <c r="D287">
        <v>6</v>
      </c>
      <c r="E287" t="str">
        <f>VLOOKUP(Table3[[#This Row],[distribution_center_id]],Table5[#All],2,FALSE)</f>
        <v>Port Authority of New York/New Jersey NY/NJ</v>
      </c>
    </row>
    <row r="288" spans="1:5" x14ac:dyDescent="0.2">
      <c r="A288" t="s">
        <v>596</v>
      </c>
      <c r="B288" s="7">
        <v>29</v>
      </c>
      <c r="C288" t="s">
        <v>56</v>
      </c>
      <c r="D288">
        <v>6</v>
      </c>
      <c r="E288" t="str">
        <f>VLOOKUP(Table3[[#This Row],[distribution_center_id]],Table5[#All],2,FALSE)</f>
        <v>Port Authority of New York/New Jersey NY/NJ</v>
      </c>
    </row>
    <row r="289" spans="1:5" x14ac:dyDescent="0.2">
      <c r="A289" t="s">
        <v>333</v>
      </c>
      <c r="B289" s="7">
        <v>10</v>
      </c>
      <c r="C289" t="s">
        <v>81</v>
      </c>
      <c r="D289">
        <v>6</v>
      </c>
      <c r="E289" t="str">
        <f>VLOOKUP(Table3[[#This Row],[distribution_center_id]],Table5[#All],2,FALSE)</f>
        <v>Port Authority of New York/New Jersey NY/NJ</v>
      </c>
    </row>
    <row r="290" spans="1:5" x14ac:dyDescent="0.2">
      <c r="A290" t="s">
        <v>353</v>
      </c>
      <c r="B290" s="7">
        <v>77</v>
      </c>
      <c r="C290" t="s">
        <v>46</v>
      </c>
      <c r="D290">
        <v>6</v>
      </c>
      <c r="E290" t="str">
        <f>VLOOKUP(Table3[[#This Row],[distribution_center_id]],Table5[#All],2,FALSE)</f>
        <v>Port Authority of New York/New Jersey NY/NJ</v>
      </c>
    </row>
    <row r="291" spans="1:5" x14ac:dyDescent="0.2">
      <c r="A291" t="s">
        <v>365</v>
      </c>
      <c r="B291" s="7">
        <v>18</v>
      </c>
      <c r="C291" t="s">
        <v>60</v>
      </c>
      <c r="D291">
        <v>6</v>
      </c>
      <c r="E291" t="str">
        <f>VLOOKUP(Table3[[#This Row],[distribution_center_id]],Table5[#All],2,FALSE)</f>
        <v>Port Authority of New York/New Jersey NY/NJ</v>
      </c>
    </row>
    <row r="292" spans="1:5" x14ac:dyDescent="0.2">
      <c r="A292" t="s">
        <v>393</v>
      </c>
      <c r="B292" s="7">
        <v>16</v>
      </c>
      <c r="C292" t="s">
        <v>94</v>
      </c>
      <c r="D292">
        <v>6</v>
      </c>
      <c r="E292" t="str">
        <f>VLOOKUP(Table3[[#This Row],[distribution_center_id]],Table5[#All],2,FALSE)</f>
        <v>Port Authority of New York/New Jersey NY/NJ</v>
      </c>
    </row>
    <row r="293" spans="1:5" x14ac:dyDescent="0.2">
      <c r="A293" t="s">
        <v>403</v>
      </c>
      <c r="B293" s="7">
        <v>22</v>
      </c>
      <c r="C293" t="s">
        <v>81</v>
      </c>
      <c r="D293">
        <v>6</v>
      </c>
      <c r="E293" t="str">
        <f>VLOOKUP(Table3[[#This Row],[distribution_center_id]],Table5[#All],2,FALSE)</f>
        <v>Port Authority of New York/New Jersey NY/NJ</v>
      </c>
    </row>
    <row r="294" spans="1:5" x14ac:dyDescent="0.2">
      <c r="A294" t="s">
        <v>405</v>
      </c>
      <c r="B294" s="7">
        <v>14</v>
      </c>
      <c r="C294" t="s">
        <v>97</v>
      </c>
      <c r="D294">
        <v>6</v>
      </c>
      <c r="E294" t="str">
        <f>VLOOKUP(Table3[[#This Row],[distribution_center_id]],Table5[#All],2,FALSE)</f>
        <v>Port Authority of New York/New Jersey NY/NJ</v>
      </c>
    </row>
    <row r="295" spans="1:5" x14ac:dyDescent="0.2">
      <c r="A295" t="s">
        <v>407</v>
      </c>
      <c r="B295" s="7">
        <v>87</v>
      </c>
      <c r="C295" t="s">
        <v>46</v>
      </c>
      <c r="D295">
        <v>6</v>
      </c>
      <c r="E295" t="str">
        <f>VLOOKUP(Table3[[#This Row],[distribution_center_id]],Table5[#All],2,FALSE)</f>
        <v>Port Authority of New York/New Jersey NY/NJ</v>
      </c>
    </row>
    <row r="296" spans="1:5" x14ac:dyDescent="0.2">
      <c r="A296" t="s">
        <v>417</v>
      </c>
      <c r="B296" s="7">
        <v>12</v>
      </c>
      <c r="C296" t="s">
        <v>46</v>
      </c>
      <c r="D296">
        <v>6</v>
      </c>
      <c r="E296" t="str">
        <f>VLOOKUP(Table3[[#This Row],[distribution_center_id]],Table5[#All],2,FALSE)</f>
        <v>Port Authority of New York/New Jersey NY/NJ</v>
      </c>
    </row>
    <row r="297" spans="1:5" x14ac:dyDescent="0.2">
      <c r="A297" t="s">
        <v>422</v>
      </c>
      <c r="B297" s="7">
        <v>17</v>
      </c>
      <c r="C297" t="s">
        <v>56</v>
      </c>
      <c r="D297">
        <v>6</v>
      </c>
      <c r="E297" t="str">
        <f>VLOOKUP(Table3[[#This Row],[distribution_center_id]],Table5[#All],2,FALSE)</f>
        <v>Port Authority of New York/New Jersey NY/NJ</v>
      </c>
    </row>
    <row r="298" spans="1:5" x14ac:dyDescent="0.2">
      <c r="A298" t="s">
        <v>424</v>
      </c>
      <c r="B298" s="7">
        <v>16</v>
      </c>
      <c r="C298" t="s">
        <v>97</v>
      </c>
      <c r="D298">
        <v>6</v>
      </c>
      <c r="E298" t="str">
        <f>VLOOKUP(Table3[[#This Row],[distribution_center_id]],Table5[#All],2,FALSE)</f>
        <v>Port Authority of New York/New Jersey NY/NJ</v>
      </c>
    </row>
    <row r="299" spans="1:5" x14ac:dyDescent="0.2">
      <c r="A299" t="s">
        <v>476</v>
      </c>
      <c r="B299" s="7">
        <v>27</v>
      </c>
      <c r="C299" t="s">
        <v>94</v>
      </c>
      <c r="D299">
        <v>6</v>
      </c>
      <c r="E299" t="str">
        <f>VLOOKUP(Table3[[#This Row],[distribution_center_id]],Table5[#All],2,FALSE)</f>
        <v>Port Authority of New York/New Jersey NY/NJ</v>
      </c>
    </row>
    <row r="300" spans="1:5" x14ac:dyDescent="0.2">
      <c r="A300" t="s">
        <v>481</v>
      </c>
      <c r="B300" s="7">
        <v>11</v>
      </c>
      <c r="C300" t="s">
        <v>46</v>
      </c>
      <c r="D300">
        <v>6</v>
      </c>
      <c r="E300" t="str">
        <f>VLOOKUP(Table3[[#This Row],[distribution_center_id]],Table5[#All],2,FALSE)</f>
        <v>Port Authority of New York/New Jersey NY/NJ</v>
      </c>
    </row>
    <row r="301" spans="1:5" x14ac:dyDescent="0.2">
      <c r="A301" t="s">
        <v>502</v>
      </c>
      <c r="B301" s="7">
        <v>12</v>
      </c>
      <c r="C301" t="s">
        <v>46</v>
      </c>
      <c r="D301">
        <v>6</v>
      </c>
      <c r="E301" t="str">
        <f>VLOOKUP(Table3[[#This Row],[distribution_center_id]],Table5[#All],2,FALSE)</f>
        <v>Port Authority of New York/New Jersey NY/NJ</v>
      </c>
    </row>
    <row r="302" spans="1:5" x14ac:dyDescent="0.2">
      <c r="A302" t="s">
        <v>510</v>
      </c>
      <c r="B302" s="7">
        <v>12</v>
      </c>
      <c r="C302" t="s">
        <v>81</v>
      </c>
      <c r="D302">
        <v>6</v>
      </c>
      <c r="E302" t="str">
        <f>VLOOKUP(Table3[[#This Row],[distribution_center_id]],Table5[#All],2,FALSE)</f>
        <v>Port Authority of New York/New Jersey NY/NJ</v>
      </c>
    </row>
    <row r="303" spans="1:5" x14ac:dyDescent="0.2">
      <c r="A303" t="s">
        <v>511</v>
      </c>
      <c r="B303" s="7">
        <v>15</v>
      </c>
      <c r="C303" t="s">
        <v>124</v>
      </c>
      <c r="D303">
        <v>6</v>
      </c>
      <c r="E303" t="str">
        <f>VLOOKUP(Table3[[#This Row],[distribution_center_id]],Table5[#All],2,FALSE)</f>
        <v>Port Authority of New York/New Jersey NY/NJ</v>
      </c>
    </row>
    <row r="304" spans="1:5" x14ac:dyDescent="0.2">
      <c r="A304" t="s">
        <v>520</v>
      </c>
      <c r="B304" s="7">
        <v>13</v>
      </c>
      <c r="C304" t="s">
        <v>46</v>
      </c>
      <c r="D304">
        <v>6</v>
      </c>
      <c r="E304" t="str">
        <f>VLOOKUP(Table3[[#This Row],[distribution_center_id]],Table5[#All],2,FALSE)</f>
        <v>Port Authority of New York/New Jersey NY/NJ</v>
      </c>
    </row>
    <row r="305" spans="1:5" x14ac:dyDescent="0.2">
      <c r="A305" t="s">
        <v>521</v>
      </c>
      <c r="B305" s="7">
        <v>13</v>
      </c>
      <c r="C305" t="s">
        <v>124</v>
      </c>
      <c r="D305">
        <v>6</v>
      </c>
      <c r="E305" t="str">
        <f>VLOOKUP(Table3[[#This Row],[distribution_center_id]],Table5[#All],2,FALSE)</f>
        <v>Port Authority of New York/New Jersey NY/NJ</v>
      </c>
    </row>
    <row r="306" spans="1:5" x14ac:dyDescent="0.2">
      <c r="A306" t="s">
        <v>529</v>
      </c>
      <c r="B306" s="7">
        <v>12</v>
      </c>
      <c r="C306" t="s">
        <v>130</v>
      </c>
      <c r="D306">
        <v>6</v>
      </c>
      <c r="E306" t="str">
        <f>VLOOKUP(Table3[[#This Row],[distribution_center_id]],Table5[#All],2,FALSE)</f>
        <v>Port Authority of New York/New Jersey NY/NJ</v>
      </c>
    </row>
    <row r="307" spans="1:5" x14ac:dyDescent="0.2">
      <c r="A307" t="s">
        <v>538</v>
      </c>
      <c r="B307" s="7">
        <v>22</v>
      </c>
      <c r="C307" t="s">
        <v>132</v>
      </c>
      <c r="D307">
        <v>6</v>
      </c>
      <c r="E307" t="str">
        <f>VLOOKUP(Table3[[#This Row],[distribution_center_id]],Table5[#All],2,FALSE)</f>
        <v>Port Authority of New York/New Jersey NY/NJ</v>
      </c>
    </row>
    <row r="308" spans="1:5" x14ac:dyDescent="0.2">
      <c r="A308" t="s">
        <v>541</v>
      </c>
      <c r="B308" s="7">
        <v>11</v>
      </c>
      <c r="C308" t="s">
        <v>46</v>
      </c>
      <c r="D308">
        <v>6</v>
      </c>
      <c r="E308" t="str">
        <f>VLOOKUP(Table3[[#This Row],[distribution_center_id]],Table5[#All],2,FALSE)</f>
        <v>Port Authority of New York/New Jersey NY/NJ</v>
      </c>
    </row>
    <row r="309" spans="1:5" x14ac:dyDescent="0.2">
      <c r="A309" t="s">
        <v>542</v>
      </c>
      <c r="B309" s="7">
        <v>30</v>
      </c>
      <c r="C309" t="s">
        <v>132</v>
      </c>
      <c r="D309">
        <v>6</v>
      </c>
      <c r="E309" t="str">
        <f>VLOOKUP(Table3[[#This Row],[distribution_center_id]],Table5[#All],2,FALSE)</f>
        <v>Port Authority of New York/New Jersey NY/NJ</v>
      </c>
    </row>
    <row r="310" spans="1:5" x14ac:dyDescent="0.2">
      <c r="A310" t="s">
        <v>549</v>
      </c>
      <c r="B310" s="7">
        <v>14</v>
      </c>
      <c r="C310" t="s">
        <v>124</v>
      </c>
      <c r="D310">
        <v>6</v>
      </c>
      <c r="E310" t="str">
        <f>VLOOKUP(Table3[[#This Row],[distribution_center_id]],Table5[#All],2,FALSE)</f>
        <v>Port Authority of New York/New Jersey NY/NJ</v>
      </c>
    </row>
    <row r="311" spans="1:5" x14ac:dyDescent="0.2">
      <c r="A311" t="s">
        <v>550</v>
      </c>
      <c r="B311" s="7">
        <v>60</v>
      </c>
      <c r="C311" t="s">
        <v>135</v>
      </c>
      <c r="D311">
        <v>6</v>
      </c>
      <c r="E311" t="str">
        <f>VLOOKUP(Table3[[#This Row],[distribution_center_id]],Table5[#All],2,FALSE)</f>
        <v>Port Authority of New York/New Jersey NY/NJ</v>
      </c>
    </row>
    <row r="312" spans="1:5" x14ac:dyDescent="0.2">
      <c r="A312" t="s">
        <v>554</v>
      </c>
      <c r="B312" s="7">
        <v>10</v>
      </c>
      <c r="C312" t="s">
        <v>135</v>
      </c>
      <c r="D312">
        <v>6</v>
      </c>
      <c r="E312" t="str">
        <f>VLOOKUP(Table3[[#This Row],[distribution_center_id]],Table5[#All],2,FALSE)</f>
        <v>Port Authority of New York/New Jersey NY/NJ</v>
      </c>
    </row>
    <row r="313" spans="1:5" x14ac:dyDescent="0.2">
      <c r="A313" t="s">
        <v>564</v>
      </c>
      <c r="B313" s="7">
        <v>11</v>
      </c>
      <c r="C313" t="s">
        <v>81</v>
      </c>
      <c r="D313">
        <v>6</v>
      </c>
      <c r="E313" t="str">
        <f>VLOOKUP(Table3[[#This Row],[distribution_center_id]],Table5[#All],2,FALSE)</f>
        <v>Port Authority of New York/New Jersey NY/NJ</v>
      </c>
    </row>
    <row r="314" spans="1:5" x14ac:dyDescent="0.2">
      <c r="A314" t="s">
        <v>566</v>
      </c>
      <c r="B314" s="7">
        <v>26</v>
      </c>
      <c r="C314" t="s">
        <v>56</v>
      </c>
      <c r="D314">
        <v>6</v>
      </c>
      <c r="E314" t="str">
        <f>VLOOKUP(Table3[[#This Row],[distribution_center_id]],Table5[#All],2,FALSE)</f>
        <v>Port Authority of New York/New Jersey NY/NJ</v>
      </c>
    </row>
    <row r="315" spans="1:5" x14ac:dyDescent="0.2">
      <c r="A315" t="s">
        <v>243</v>
      </c>
      <c r="B315" s="7">
        <v>13</v>
      </c>
      <c r="C315" t="s">
        <v>44</v>
      </c>
      <c r="D315">
        <v>7</v>
      </c>
      <c r="E315" t="str">
        <f>VLOOKUP(Table3[[#This Row],[distribution_center_id]],Table5[#All],2,FALSE)</f>
        <v>Philadelphia PA</v>
      </c>
    </row>
    <row r="316" spans="1:5" x14ac:dyDescent="0.2">
      <c r="A316" t="s">
        <v>264</v>
      </c>
      <c r="B316" s="7">
        <v>46</v>
      </c>
      <c r="C316" t="s">
        <v>55</v>
      </c>
      <c r="D316">
        <v>7</v>
      </c>
      <c r="E316" t="str">
        <f>VLOOKUP(Table3[[#This Row],[distribution_center_id]],Table5[#All],2,FALSE)</f>
        <v>Philadelphia PA</v>
      </c>
    </row>
    <row r="317" spans="1:5" x14ac:dyDescent="0.2">
      <c r="A317" t="s">
        <v>280</v>
      </c>
      <c r="B317" s="7">
        <v>31</v>
      </c>
      <c r="C317" t="s">
        <v>63</v>
      </c>
      <c r="D317">
        <v>7</v>
      </c>
      <c r="E317" t="str">
        <f>VLOOKUP(Table3[[#This Row],[distribution_center_id]],Table5[#All],2,FALSE)</f>
        <v>Philadelphia PA</v>
      </c>
    </row>
    <row r="318" spans="1:5" x14ac:dyDescent="0.2">
      <c r="A318" t="s">
        <v>288</v>
      </c>
      <c r="B318" s="7">
        <v>16</v>
      </c>
      <c r="C318" t="s">
        <v>66</v>
      </c>
      <c r="D318">
        <v>7</v>
      </c>
      <c r="E318" t="str">
        <f>VLOOKUP(Table3[[#This Row],[distribution_center_id]],Table5[#All],2,FALSE)</f>
        <v>Philadelphia PA</v>
      </c>
    </row>
    <row r="319" spans="1:5" x14ac:dyDescent="0.2">
      <c r="A319" t="s">
        <v>297</v>
      </c>
      <c r="B319" s="7">
        <v>21</v>
      </c>
      <c r="C319" t="s">
        <v>71</v>
      </c>
      <c r="D319">
        <v>7</v>
      </c>
      <c r="E319" t="str">
        <f>VLOOKUP(Table3[[#This Row],[distribution_center_id]],Table5[#All],2,FALSE)</f>
        <v>Philadelphia PA</v>
      </c>
    </row>
    <row r="320" spans="1:5" x14ac:dyDescent="0.2">
      <c r="A320" t="s">
        <v>309</v>
      </c>
      <c r="B320" s="7">
        <v>13</v>
      </c>
      <c r="C320" t="s">
        <v>44</v>
      </c>
      <c r="D320">
        <v>7</v>
      </c>
      <c r="E320" t="str">
        <f>VLOOKUP(Table3[[#This Row],[distribution_center_id]],Table5[#All],2,FALSE)</f>
        <v>Philadelphia PA</v>
      </c>
    </row>
    <row r="321" spans="1:5" x14ac:dyDescent="0.2">
      <c r="A321" t="s">
        <v>314</v>
      </c>
      <c r="B321" s="7">
        <v>15</v>
      </c>
      <c r="C321" t="s">
        <v>74</v>
      </c>
      <c r="D321">
        <v>7</v>
      </c>
      <c r="E321" t="str">
        <f>VLOOKUP(Table3[[#This Row],[distribution_center_id]],Table5[#All],2,FALSE)</f>
        <v>Philadelphia PA</v>
      </c>
    </row>
    <row r="322" spans="1:5" x14ac:dyDescent="0.2">
      <c r="A322" t="s">
        <v>317</v>
      </c>
      <c r="B322" s="7">
        <v>95</v>
      </c>
      <c r="C322" t="s">
        <v>71</v>
      </c>
      <c r="D322">
        <v>7</v>
      </c>
      <c r="E322" t="str">
        <f>VLOOKUP(Table3[[#This Row],[distribution_center_id]],Table5[#All],2,FALSE)</f>
        <v>Philadelphia PA</v>
      </c>
    </row>
    <row r="323" spans="1:5" x14ac:dyDescent="0.2">
      <c r="A323" t="s">
        <v>321</v>
      </c>
      <c r="B323" s="7">
        <v>17</v>
      </c>
      <c r="C323" t="s">
        <v>71</v>
      </c>
      <c r="D323">
        <v>7</v>
      </c>
      <c r="E323" t="str">
        <f>VLOOKUP(Table3[[#This Row],[distribution_center_id]],Table5[#All],2,FALSE)</f>
        <v>Philadelphia PA</v>
      </c>
    </row>
    <row r="324" spans="1:5" x14ac:dyDescent="0.2">
      <c r="A324" t="s">
        <v>338</v>
      </c>
      <c r="B324" s="7">
        <v>13</v>
      </c>
      <c r="C324" t="s">
        <v>44</v>
      </c>
      <c r="D324">
        <v>7</v>
      </c>
      <c r="E324" t="str">
        <f>VLOOKUP(Table3[[#This Row],[distribution_center_id]],Table5[#All],2,FALSE)</f>
        <v>Philadelphia PA</v>
      </c>
    </row>
    <row r="325" spans="1:5" x14ac:dyDescent="0.2">
      <c r="A325" t="s">
        <v>348</v>
      </c>
      <c r="B325" s="7">
        <v>29</v>
      </c>
      <c r="C325" t="s">
        <v>71</v>
      </c>
      <c r="D325">
        <v>7</v>
      </c>
      <c r="E325" t="str">
        <f>VLOOKUP(Table3[[#This Row],[distribution_center_id]],Table5[#All],2,FALSE)</f>
        <v>Philadelphia PA</v>
      </c>
    </row>
    <row r="326" spans="1:5" x14ac:dyDescent="0.2">
      <c r="A326" t="s">
        <v>363</v>
      </c>
      <c r="B326" s="7">
        <v>10</v>
      </c>
      <c r="C326" t="s">
        <v>87</v>
      </c>
      <c r="D326">
        <v>7</v>
      </c>
      <c r="E326" t="str">
        <f>VLOOKUP(Table3[[#This Row],[distribution_center_id]],Table5[#All],2,FALSE)</f>
        <v>Philadelphia PA</v>
      </c>
    </row>
    <row r="327" spans="1:5" x14ac:dyDescent="0.2">
      <c r="A327" t="s">
        <v>372</v>
      </c>
      <c r="B327" s="7">
        <v>27</v>
      </c>
      <c r="C327" t="s">
        <v>71</v>
      </c>
      <c r="D327">
        <v>7</v>
      </c>
      <c r="E327" t="str">
        <f>VLOOKUP(Table3[[#This Row],[distribution_center_id]],Table5[#All],2,FALSE)</f>
        <v>Philadelphia PA</v>
      </c>
    </row>
    <row r="328" spans="1:5" x14ac:dyDescent="0.2">
      <c r="A328" t="s">
        <v>379</v>
      </c>
      <c r="B328" s="7">
        <v>18</v>
      </c>
      <c r="C328" t="s">
        <v>74</v>
      </c>
      <c r="D328">
        <v>7</v>
      </c>
      <c r="E328" t="str">
        <f>VLOOKUP(Table3[[#This Row],[distribution_center_id]],Table5[#All],2,FALSE)</f>
        <v>Philadelphia PA</v>
      </c>
    </row>
    <row r="329" spans="1:5" x14ac:dyDescent="0.2">
      <c r="A329" t="s">
        <v>383</v>
      </c>
      <c r="B329" s="7">
        <v>17</v>
      </c>
      <c r="C329" t="s">
        <v>71</v>
      </c>
      <c r="D329">
        <v>7</v>
      </c>
      <c r="E329" t="str">
        <f>VLOOKUP(Table3[[#This Row],[distribution_center_id]],Table5[#All],2,FALSE)</f>
        <v>Philadelphia PA</v>
      </c>
    </row>
    <row r="330" spans="1:5" x14ac:dyDescent="0.2">
      <c r="A330" t="s">
        <v>396</v>
      </c>
      <c r="B330" s="7">
        <v>90</v>
      </c>
      <c r="C330" t="s">
        <v>71</v>
      </c>
      <c r="D330">
        <v>7</v>
      </c>
      <c r="E330" t="str">
        <f>VLOOKUP(Table3[[#This Row],[distribution_center_id]],Table5[#All],2,FALSE)</f>
        <v>Philadelphia PA</v>
      </c>
    </row>
    <row r="331" spans="1:5" x14ac:dyDescent="0.2">
      <c r="A331" t="s">
        <v>438</v>
      </c>
      <c r="B331" s="7">
        <v>11</v>
      </c>
      <c r="C331" t="s">
        <v>105</v>
      </c>
      <c r="D331">
        <v>7</v>
      </c>
      <c r="E331" t="str">
        <f>VLOOKUP(Table3[[#This Row],[distribution_center_id]],Table5[#All],2,FALSE)</f>
        <v>Philadelphia PA</v>
      </c>
    </row>
    <row r="332" spans="1:5" x14ac:dyDescent="0.2">
      <c r="A332" t="s">
        <v>441</v>
      </c>
      <c r="B332" s="7">
        <v>83</v>
      </c>
      <c r="C332" t="s">
        <v>71</v>
      </c>
      <c r="D332">
        <v>7</v>
      </c>
      <c r="E332" t="str">
        <f>VLOOKUP(Table3[[#This Row],[distribution_center_id]],Table5[#All],2,FALSE)</f>
        <v>Philadelphia PA</v>
      </c>
    </row>
    <row r="333" spans="1:5" x14ac:dyDescent="0.2">
      <c r="A333" t="s">
        <v>463</v>
      </c>
      <c r="B333" s="7">
        <v>17</v>
      </c>
      <c r="C333" t="s">
        <v>113</v>
      </c>
      <c r="D333">
        <v>7</v>
      </c>
      <c r="E333" t="str">
        <f>VLOOKUP(Table3[[#This Row],[distribution_center_id]],Table5[#All],2,FALSE)</f>
        <v>Philadelphia PA</v>
      </c>
    </row>
    <row r="334" spans="1:5" x14ac:dyDescent="0.2">
      <c r="A334" t="s">
        <v>474</v>
      </c>
      <c r="B334" s="7">
        <v>22</v>
      </c>
      <c r="C334" t="s">
        <v>71</v>
      </c>
      <c r="D334">
        <v>7</v>
      </c>
      <c r="E334" t="str">
        <f>VLOOKUP(Table3[[#This Row],[distribution_center_id]],Table5[#All],2,FALSE)</f>
        <v>Philadelphia PA</v>
      </c>
    </row>
    <row r="335" spans="1:5" x14ac:dyDescent="0.2">
      <c r="A335" t="s">
        <v>512</v>
      </c>
      <c r="B335" s="7">
        <v>85</v>
      </c>
      <c r="C335" t="s">
        <v>71</v>
      </c>
      <c r="D335">
        <v>7</v>
      </c>
      <c r="E335" t="str">
        <f>VLOOKUP(Table3[[#This Row],[distribution_center_id]],Table5[#All],2,FALSE)</f>
        <v>Philadelphia PA</v>
      </c>
    </row>
    <row r="336" spans="1:5" x14ac:dyDescent="0.2">
      <c r="A336" t="s">
        <v>551</v>
      </c>
      <c r="B336" s="7">
        <v>57</v>
      </c>
      <c r="C336" t="s">
        <v>136</v>
      </c>
      <c r="D336">
        <v>7</v>
      </c>
      <c r="E336" t="str">
        <f>VLOOKUP(Table3[[#This Row],[distribution_center_id]],Table5[#All],2,FALSE)</f>
        <v>Philadelphia PA</v>
      </c>
    </row>
    <row r="337" spans="1:5" x14ac:dyDescent="0.2">
      <c r="A337" t="s">
        <v>555</v>
      </c>
      <c r="B337" s="7">
        <v>14</v>
      </c>
      <c r="C337" t="s">
        <v>44</v>
      </c>
      <c r="D337">
        <v>7</v>
      </c>
      <c r="E337" t="str">
        <f>VLOOKUP(Table3[[#This Row],[distribution_center_id]],Table5[#All],2,FALSE)</f>
        <v>Philadelphia PA</v>
      </c>
    </row>
    <row r="338" spans="1:5" x14ac:dyDescent="0.2">
      <c r="A338" t="s">
        <v>568</v>
      </c>
      <c r="B338" s="7">
        <v>34</v>
      </c>
      <c r="C338" t="s">
        <v>138</v>
      </c>
      <c r="D338">
        <v>7</v>
      </c>
      <c r="E338" t="str">
        <f>VLOOKUP(Table3[[#This Row],[distribution_center_id]],Table5[#All],2,FALSE)</f>
        <v>Philadelphia PA</v>
      </c>
    </row>
    <row r="339" spans="1:5" x14ac:dyDescent="0.2">
      <c r="A339" t="s">
        <v>145</v>
      </c>
      <c r="B339" s="7">
        <v>41</v>
      </c>
      <c r="C339" t="s">
        <v>7</v>
      </c>
      <c r="D339">
        <v>8</v>
      </c>
      <c r="E339" t="str">
        <f>VLOOKUP(Table3[[#This Row],[distribution_center_id]],Table5[#All],2,FALSE)</f>
        <v>Mobile AL</v>
      </c>
    </row>
    <row r="340" spans="1:5" x14ac:dyDescent="0.2">
      <c r="A340" t="s">
        <v>159</v>
      </c>
      <c r="B340" s="7">
        <v>34</v>
      </c>
      <c r="C340" t="s">
        <v>7</v>
      </c>
      <c r="D340">
        <v>8</v>
      </c>
      <c r="E340" t="str">
        <f>VLOOKUP(Table3[[#This Row],[distribution_center_id]],Table5[#All],2,FALSE)</f>
        <v>Mobile AL</v>
      </c>
    </row>
    <row r="341" spans="1:5" x14ac:dyDescent="0.2">
      <c r="A341" t="s">
        <v>191</v>
      </c>
      <c r="B341" s="7">
        <v>31</v>
      </c>
      <c r="C341" t="s">
        <v>28</v>
      </c>
      <c r="D341">
        <v>8</v>
      </c>
      <c r="E341" t="str">
        <f>VLOOKUP(Table3[[#This Row],[distribution_center_id]],Table5[#All],2,FALSE)</f>
        <v>Mobile AL</v>
      </c>
    </row>
    <row r="342" spans="1:5" x14ac:dyDescent="0.2">
      <c r="A342" t="s">
        <v>227</v>
      </c>
      <c r="B342" s="7">
        <v>39</v>
      </c>
      <c r="C342" t="s">
        <v>38</v>
      </c>
      <c r="D342">
        <v>8</v>
      </c>
      <c r="E342" t="str">
        <f>VLOOKUP(Table3[[#This Row],[distribution_center_id]],Table5[#All],2,FALSE)</f>
        <v>Mobile AL</v>
      </c>
    </row>
    <row r="343" spans="1:5" x14ac:dyDescent="0.2">
      <c r="A343" t="s">
        <v>238</v>
      </c>
      <c r="B343" s="7">
        <v>37</v>
      </c>
      <c r="C343" t="s">
        <v>38</v>
      </c>
      <c r="D343">
        <v>8</v>
      </c>
      <c r="E343" t="str">
        <f>VLOOKUP(Table3[[#This Row],[distribution_center_id]],Table5[#All],2,FALSE)</f>
        <v>Mobile AL</v>
      </c>
    </row>
    <row r="344" spans="1:5" x14ac:dyDescent="0.2">
      <c r="A344" t="s">
        <v>246</v>
      </c>
      <c r="B344" s="7">
        <v>15</v>
      </c>
      <c r="C344" t="s">
        <v>45</v>
      </c>
      <c r="D344">
        <v>8</v>
      </c>
      <c r="E344" t="str">
        <f>VLOOKUP(Table3[[#This Row],[distribution_center_id]],Table5[#All],2,FALSE)</f>
        <v>Mobile AL</v>
      </c>
    </row>
    <row r="345" spans="1:5" x14ac:dyDescent="0.2">
      <c r="A345" t="s">
        <v>253</v>
      </c>
      <c r="B345" s="7">
        <v>99</v>
      </c>
      <c r="C345" t="s">
        <v>50</v>
      </c>
      <c r="D345">
        <v>8</v>
      </c>
      <c r="E345" t="str">
        <f>VLOOKUP(Table3[[#This Row],[distribution_center_id]],Table5[#All],2,FALSE)</f>
        <v>Mobile AL</v>
      </c>
    </row>
    <row r="346" spans="1:5" x14ac:dyDescent="0.2">
      <c r="A346" t="s">
        <v>293</v>
      </c>
      <c r="B346" s="7">
        <v>84</v>
      </c>
      <c r="C346" t="s">
        <v>50</v>
      </c>
      <c r="D346">
        <v>8</v>
      </c>
      <c r="E346" t="str">
        <f>VLOOKUP(Table3[[#This Row],[distribution_center_id]],Table5[#All],2,FALSE)</f>
        <v>Mobile AL</v>
      </c>
    </row>
    <row r="347" spans="1:5" x14ac:dyDescent="0.2">
      <c r="A347" t="s">
        <v>327</v>
      </c>
      <c r="B347" s="7">
        <v>14</v>
      </c>
      <c r="C347" t="s">
        <v>78</v>
      </c>
      <c r="D347">
        <v>8</v>
      </c>
      <c r="E347" t="str">
        <f>VLOOKUP(Table3[[#This Row],[distribution_center_id]],Table5[#All],2,FALSE)</f>
        <v>Mobile AL</v>
      </c>
    </row>
    <row r="348" spans="1:5" x14ac:dyDescent="0.2">
      <c r="A348" t="s">
        <v>389</v>
      </c>
      <c r="B348" s="7">
        <v>17</v>
      </c>
      <c r="C348" t="s">
        <v>92</v>
      </c>
      <c r="D348">
        <v>8</v>
      </c>
      <c r="E348" t="str">
        <f>VLOOKUP(Table3[[#This Row],[distribution_center_id]],Table5[#All],2,FALSE)</f>
        <v>Mobile AL</v>
      </c>
    </row>
    <row r="349" spans="1:5" x14ac:dyDescent="0.2">
      <c r="A349" t="s">
        <v>427</v>
      </c>
      <c r="B349" s="7">
        <v>17</v>
      </c>
      <c r="C349" t="s">
        <v>100</v>
      </c>
      <c r="D349">
        <v>8</v>
      </c>
      <c r="E349" t="str">
        <f>VLOOKUP(Table3[[#This Row],[distribution_center_id]],Table5[#All],2,FALSE)</f>
        <v>Mobile AL</v>
      </c>
    </row>
    <row r="350" spans="1:5" x14ac:dyDescent="0.2">
      <c r="A350" t="s">
        <v>436</v>
      </c>
      <c r="B350" s="7">
        <v>16</v>
      </c>
      <c r="C350" t="s">
        <v>7</v>
      </c>
      <c r="D350">
        <v>8</v>
      </c>
      <c r="E350" t="str">
        <f>VLOOKUP(Table3[[#This Row],[distribution_center_id]],Table5[#All],2,FALSE)</f>
        <v>Mobile AL</v>
      </c>
    </row>
    <row r="351" spans="1:5" x14ac:dyDescent="0.2">
      <c r="A351" t="s">
        <v>442</v>
      </c>
      <c r="B351" s="7">
        <v>63</v>
      </c>
      <c r="C351" t="s">
        <v>107</v>
      </c>
      <c r="D351">
        <v>8</v>
      </c>
      <c r="E351" t="str">
        <f>VLOOKUP(Table3[[#This Row],[distribution_center_id]],Table5[#All],2,FALSE)</f>
        <v>Mobile AL</v>
      </c>
    </row>
    <row r="352" spans="1:5" x14ac:dyDescent="0.2">
      <c r="A352" t="s">
        <v>458</v>
      </c>
      <c r="B352" s="7">
        <v>29</v>
      </c>
      <c r="C352" t="s">
        <v>78</v>
      </c>
      <c r="D352">
        <v>8</v>
      </c>
      <c r="E352" t="str">
        <f>VLOOKUP(Table3[[#This Row],[distribution_center_id]],Table5[#All],2,FALSE)</f>
        <v>Mobile AL</v>
      </c>
    </row>
    <row r="353" spans="1:5" x14ac:dyDescent="0.2">
      <c r="A353" t="s">
        <v>467</v>
      </c>
      <c r="B353" s="7">
        <v>12</v>
      </c>
      <c r="C353" t="s">
        <v>114</v>
      </c>
      <c r="D353">
        <v>8</v>
      </c>
      <c r="E353" t="str">
        <f>VLOOKUP(Table3[[#This Row],[distribution_center_id]],Table5[#All],2,FALSE)</f>
        <v>Mobile AL</v>
      </c>
    </row>
    <row r="354" spans="1:5" x14ac:dyDescent="0.2">
      <c r="A354" t="s">
        <v>478</v>
      </c>
      <c r="B354" s="7">
        <v>15</v>
      </c>
      <c r="C354" t="s">
        <v>116</v>
      </c>
      <c r="D354">
        <v>8</v>
      </c>
      <c r="E354" t="str">
        <f>VLOOKUP(Table3[[#This Row],[distribution_center_id]],Table5[#All],2,FALSE)</f>
        <v>Mobile AL</v>
      </c>
    </row>
    <row r="355" spans="1:5" x14ac:dyDescent="0.2">
      <c r="A355" t="s">
        <v>479</v>
      </c>
      <c r="B355" s="7">
        <v>12</v>
      </c>
      <c r="C355" t="s">
        <v>116</v>
      </c>
      <c r="D355">
        <v>8</v>
      </c>
      <c r="E355" t="str">
        <f>VLOOKUP(Table3[[#This Row],[distribution_center_id]],Table5[#All],2,FALSE)</f>
        <v>Mobile AL</v>
      </c>
    </row>
    <row r="356" spans="1:5" x14ac:dyDescent="0.2">
      <c r="A356" t="s">
        <v>533</v>
      </c>
      <c r="B356" s="7">
        <v>11</v>
      </c>
      <c r="C356" t="s">
        <v>45</v>
      </c>
      <c r="D356">
        <v>8</v>
      </c>
      <c r="E356" t="str">
        <f>VLOOKUP(Table3[[#This Row],[distribution_center_id]],Table5[#All],2,FALSE)</f>
        <v>Mobile AL</v>
      </c>
    </row>
    <row r="357" spans="1:5" x14ac:dyDescent="0.2">
      <c r="A357" t="s">
        <v>161</v>
      </c>
      <c r="B357" s="7">
        <v>13</v>
      </c>
      <c r="C357" t="s">
        <v>17</v>
      </c>
      <c r="D357">
        <v>9</v>
      </c>
      <c r="E357" t="str">
        <f>VLOOKUP(Table3[[#This Row],[distribution_center_id]],Table5[#All],2,FALSE)</f>
        <v>Charleston SC</v>
      </c>
    </row>
    <row r="358" spans="1:5" x14ac:dyDescent="0.2">
      <c r="A358" t="s">
        <v>177</v>
      </c>
      <c r="B358" s="7">
        <v>46</v>
      </c>
      <c r="C358" t="s">
        <v>24</v>
      </c>
      <c r="D358">
        <v>9</v>
      </c>
      <c r="E358" t="str">
        <f>VLOOKUP(Table3[[#This Row],[distribution_center_id]],Table5[#All],2,FALSE)</f>
        <v>Charleston SC</v>
      </c>
    </row>
    <row r="359" spans="1:5" x14ac:dyDescent="0.2">
      <c r="A359" t="s">
        <v>187</v>
      </c>
      <c r="B359" s="7">
        <v>39</v>
      </c>
      <c r="C359" t="s">
        <v>26</v>
      </c>
      <c r="D359">
        <v>9</v>
      </c>
      <c r="E359" t="str">
        <f>VLOOKUP(Table3[[#This Row],[distribution_center_id]],Table5[#All],2,FALSE)</f>
        <v>Charleston SC</v>
      </c>
    </row>
    <row r="360" spans="1:5" x14ac:dyDescent="0.2">
      <c r="A360" t="s">
        <v>196</v>
      </c>
      <c r="B360" s="7">
        <v>44</v>
      </c>
      <c r="C360" t="s">
        <v>26</v>
      </c>
      <c r="D360">
        <v>9</v>
      </c>
      <c r="E360" t="str">
        <f>VLOOKUP(Table3[[#This Row],[distribution_center_id]],Table5[#All],2,FALSE)</f>
        <v>Charleston SC</v>
      </c>
    </row>
    <row r="361" spans="1:5" x14ac:dyDescent="0.2">
      <c r="A361" t="s">
        <v>209</v>
      </c>
      <c r="B361" s="7">
        <v>46</v>
      </c>
      <c r="C361" t="s">
        <v>24</v>
      </c>
      <c r="D361">
        <v>9</v>
      </c>
      <c r="E361" t="str">
        <f>VLOOKUP(Table3[[#This Row],[distribution_center_id]],Table5[#All],2,FALSE)</f>
        <v>Charleston SC</v>
      </c>
    </row>
    <row r="362" spans="1:5" x14ac:dyDescent="0.2">
      <c r="A362" t="s">
        <v>231</v>
      </c>
      <c r="B362" s="7">
        <v>58</v>
      </c>
      <c r="C362" t="s">
        <v>39</v>
      </c>
      <c r="D362">
        <v>9</v>
      </c>
      <c r="E362" t="str">
        <f>VLOOKUP(Table3[[#This Row],[distribution_center_id]],Table5[#All],2,FALSE)</f>
        <v>Charleston SC</v>
      </c>
    </row>
    <row r="363" spans="1:5" x14ac:dyDescent="0.2">
      <c r="A363" t="s">
        <v>595</v>
      </c>
      <c r="B363" s="7">
        <v>23</v>
      </c>
      <c r="C363" t="s">
        <v>43</v>
      </c>
      <c r="D363">
        <v>9</v>
      </c>
      <c r="E363" t="str">
        <f>VLOOKUP(Table3[[#This Row],[distribution_center_id]],Table5[#All],2,FALSE)</f>
        <v>Charleston SC</v>
      </c>
    </row>
    <row r="364" spans="1:5" x14ac:dyDescent="0.2">
      <c r="A364" t="s">
        <v>252</v>
      </c>
      <c r="B364" s="7">
        <v>13</v>
      </c>
      <c r="C364" t="s">
        <v>49</v>
      </c>
      <c r="D364">
        <v>9</v>
      </c>
      <c r="E364" t="str">
        <f>VLOOKUP(Table3[[#This Row],[distribution_center_id]],Table5[#All],2,FALSE)</f>
        <v>Charleston SC</v>
      </c>
    </row>
    <row r="365" spans="1:5" x14ac:dyDescent="0.2">
      <c r="A365" t="s">
        <v>261</v>
      </c>
      <c r="B365" s="7">
        <v>66</v>
      </c>
      <c r="C365" t="s">
        <v>39</v>
      </c>
      <c r="D365">
        <v>9</v>
      </c>
      <c r="E365" t="str">
        <f>VLOOKUP(Table3[[#This Row],[distribution_center_id]],Table5[#All],2,FALSE)</f>
        <v>Charleston SC</v>
      </c>
    </row>
    <row r="366" spans="1:5" x14ac:dyDescent="0.2">
      <c r="A366" t="s">
        <v>265</v>
      </c>
      <c r="B366" s="7">
        <v>52</v>
      </c>
      <c r="C366" t="s">
        <v>39</v>
      </c>
      <c r="D366">
        <v>9</v>
      </c>
      <c r="E366" t="str">
        <f>VLOOKUP(Table3[[#This Row],[distribution_center_id]],Table5[#All],2,FALSE)</f>
        <v>Charleston SC</v>
      </c>
    </row>
    <row r="367" spans="1:5" x14ac:dyDescent="0.2">
      <c r="A367" t="s">
        <v>271</v>
      </c>
      <c r="B367" s="7">
        <v>67</v>
      </c>
      <c r="C367" t="s">
        <v>39</v>
      </c>
      <c r="D367">
        <v>9</v>
      </c>
      <c r="E367" t="str">
        <f>VLOOKUP(Table3[[#This Row],[distribution_center_id]],Table5[#All],2,FALSE)</f>
        <v>Charleston SC</v>
      </c>
    </row>
    <row r="368" spans="1:5" x14ac:dyDescent="0.2">
      <c r="A368" t="s">
        <v>282</v>
      </c>
      <c r="B368" s="7">
        <v>42</v>
      </c>
      <c r="C368" t="s">
        <v>39</v>
      </c>
      <c r="D368">
        <v>9</v>
      </c>
      <c r="E368" t="str">
        <f>VLOOKUP(Table3[[#This Row],[distribution_center_id]],Table5[#All],2,FALSE)</f>
        <v>Charleston SC</v>
      </c>
    </row>
    <row r="369" spans="1:5" x14ac:dyDescent="0.2">
      <c r="A369" t="s">
        <v>287</v>
      </c>
      <c r="B369" s="7">
        <v>56</v>
      </c>
      <c r="C369" t="s">
        <v>39</v>
      </c>
      <c r="D369">
        <v>9</v>
      </c>
      <c r="E369" t="str">
        <f>VLOOKUP(Table3[[#This Row],[distribution_center_id]],Table5[#All],2,FALSE)</f>
        <v>Charleston SC</v>
      </c>
    </row>
    <row r="370" spans="1:5" x14ac:dyDescent="0.2">
      <c r="A370" t="s">
        <v>298</v>
      </c>
      <c r="B370" s="7">
        <v>65</v>
      </c>
      <c r="C370" t="s">
        <v>39</v>
      </c>
      <c r="D370">
        <v>9</v>
      </c>
      <c r="E370" t="str">
        <f>VLOOKUP(Table3[[#This Row],[distribution_center_id]],Table5[#All],2,FALSE)</f>
        <v>Charleston SC</v>
      </c>
    </row>
    <row r="371" spans="1:5" x14ac:dyDescent="0.2">
      <c r="A371" t="s">
        <v>301</v>
      </c>
      <c r="B371" s="7">
        <v>64</v>
      </c>
      <c r="C371" t="s">
        <v>39</v>
      </c>
      <c r="D371">
        <v>9</v>
      </c>
      <c r="E371" t="str">
        <f>VLOOKUP(Table3[[#This Row],[distribution_center_id]],Table5[#All],2,FALSE)</f>
        <v>Charleston SC</v>
      </c>
    </row>
    <row r="372" spans="1:5" x14ac:dyDescent="0.2">
      <c r="A372" t="s">
        <v>305</v>
      </c>
      <c r="B372" s="7">
        <v>78</v>
      </c>
      <c r="C372" t="s">
        <v>39</v>
      </c>
      <c r="D372">
        <v>9</v>
      </c>
      <c r="E372" t="str">
        <f>VLOOKUP(Table3[[#This Row],[distribution_center_id]],Table5[#All],2,FALSE)</f>
        <v>Charleston SC</v>
      </c>
    </row>
    <row r="373" spans="1:5" x14ac:dyDescent="0.2">
      <c r="A373" t="s">
        <v>306</v>
      </c>
      <c r="B373" s="7">
        <v>73</v>
      </c>
      <c r="C373" t="s">
        <v>39</v>
      </c>
      <c r="D373">
        <v>9</v>
      </c>
      <c r="E373" t="str">
        <f>VLOOKUP(Table3[[#This Row],[distribution_center_id]],Table5[#All],2,FALSE)</f>
        <v>Charleston SC</v>
      </c>
    </row>
    <row r="374" spans="1:5" x14ac:dyDescent="0.2">
      <c r="A374" t="s">
        <v>307</v>
      </c>
      <c r="B374" s="7">
        <v>52</v>
      </c>
      <c r="C374" t="s">
        <v>39</v>
      </c>
      <c r="D374">
        <v>9</v>
      </c>
      <c r="E374" t="str">
        <f>VLOOKUP(Table3[[#This Row],[distribution_center_id]],Table5[#All],2,FALSE)</f>
        <v>Charleston SC</v>
      </c>
    </row>
    <row r="375" spans="1:5" x14ac:dyDescent="0.2">
      <c r="A375" t="s">
        <v>316</v>
      </c>
      <c r="B375" s="7">
        <v>60</v>
      </c>
      <c r="C375" t="s">
        <v>39</v>
      </c>
      <c r="D375">
        <v>9</v>
      </c>
      <c r="E375" t="str">
        <f>VLOOKUP(Table3[[#This Row],[distribution_center_id]],Table5[#All],2,FALSE)</f>
        <v>Charleston SC</v>
      </c>
    </row>
    <row r="376" spans="1:5" x14ac:dyDescent="0.2">
      <c r="A376" t="s">
        <v>324</v>
      </c>
      <c r="B376" s="7">
        <v>48</v>
      </c>
      <c r="C376" t="s">
        <v>39</v>
      </c>
      <c r="D376">
        <v>9</v>
      </c>
      <c r="E376" t="str">
        <f>VLOOKUP(Table3[[#This Row],[distribution_center_id]],Table5[#All],2,FALSE)</f>
        <v>Charleston SC</v>
      </c>
    </row>
    <row r="377" spans="1:5" x14ac:dyDescent="0.2">
      <c r="A377" t="s">
        <v>339</v>
      </c>
      <c r="B377" s="7">
        <v>78</v>
      </c>
      <c r="C377" t="s">
        <v>39</v>
      </c>
      <c r="D377">
        <v>9</v>
      </c>
      <c r="E377" t="str">
        <f>VLOOKUP(Table3[[#This Row],[distribution_center_id]],Table5[#All],2,FALSE)</f>
        <v>Charleston SC</v>
      </c>
    </row>
    <row r="378" spans="1:5" x14ac:dyDescent="0.2">
      <c r="A378" t="s">
        <v>341</v>
      </c>
      <c r="B378" s="7">
        <v>67</v>
      </c>
      <c r="C378" t="s">
        <v>39</v>
      </c>
      <c r="D378">
        <v>9</v>
      </c>
      <c r="E378" t="str">
        <f>VLOOKUP(Table3[[#This Row],[distribution_center_id]],Table5[#All],2,FALSE)</f>
        <v>Charleston SC</v>
      </c>
    </row>
    <row r="379" spans="1:5" x14ac:dyDescent="0.2">
      <c r="A379" t="s">
        <v>342</v>
      </c>
      <c r="B379" s="7">
        <v>62</v>
      </c>
      <c r="C379" t="s">
        <v>39</v>
      </c>
      <c r="D379">
        <v>9</v>
      </c>
      <c r="E379" t="str">
        <f>VLOOKUP(Table3[[#This Row],[distribution_center_id]],Table5[#All],2,FALSE)</f>
        <v>Charleston SC</v>
      </c>
    </row>
    <row r="380" spans="1:5" x14ac:dyDescent="0.2">
      <c r="A380" t="s">
        <v>347</v>
      </c>
      <c r="B380" s="7">
        <v>82</v>
      </c>
      <c r="C380" t="s">
        <v>39</v>
      </c>
      <c r="D380">
        <v>9</v>
      </c>
      <c r="E380" t="str">
        <f>VLOOKUP(Table3[[#This Row],[distribution_center_id]],Table5[#All],2,FALSE)</f>
        <v>Charleston SC</v>
      </c>
    </row>
    <row r="381" spans="1:5" x14ac:dyDescent="0.2">
      <c r="A381" t="s">
        <v>350</v>
      </c>
      <c r="B381" s="7">
        <v>90</v>
      </c>
      <c r="C381" t="s">
        <v>39</v>
      </c>
      <c r="D381">
        <v>9</v>
      </c>
      <c r="E381" t="str">
        <f>VLOOKUP(Table3[[#This Row],[distribution_center_id]],Table5[#All],2,FALSE)</f>
        <v>Charleston SC</v>
      </c>
    </row>
    <row r="382" spans="1:5" x14ac:dyDescent="0.2">
      <c r="A382" t="s">
        <v>352</v>
      </c>
      <c r="B382" s="7">
        <v>62</v>
      </c>
      <c r="C382" t="s">
        <v>39</v>
      </c>
      <c r="D382">
        <v>9</v>
      </c>
      <c r="E382" t="str">
        <f>VLOOKUP(Table3[[#This Row],[distribution_center_id]],Table5[#All],2,FALSE)</f>
        <v>Charleston SC</v>
      </c>
    </row>
    <row r="383" spans="1:5" x14ac:dyDescent="0.2">
      <c r="A383" t="s">
        <v>358</v>
      </c>
      <c r="B383" s="7">
        <v>54</v>
      </c>
      <c r="C383" t="s">
        <v>39</v>
      </c>
      <c r="D383">
        <v>9</v>
      </c>
      <c r="E383" t="str">
        <f>VLOOKUP(Table3[[#This Row],[distribution_center_id]],Table5[#All],2,FALSE)</f>
        <v>Charleston SC</v>
      </c>
    </row>
    <row r="384" spans="1:5" x14ac:dyDescent="0.2">
      <c r="A384" t="s">
        <v>361</v>
      </c>
      <c r="B384" s="7">
        <v>66</v>
      </c>
      <c r="C384" t="s">
        <v>39</v>
      </c>
      <c r="D384">
        <v>9</v>
      </c>
      <c r="E384" t="str">
        <f>VLOOKUP(Table3[[#This Row],[distribution_center_id]],Table5[#All],2,FALSE)</f>
        <v>Charleston SC</v>
      </c>
    </row>
    <row r="385" spans="1:5" x14ac:dyDescent="0.2">
      <c r="A385" t="s">
        <v>366</v>
      </c>
      <c r="B385" s="7">
        <v>62</v>
      </c>
      <c r="C385" t="s">
        <v>39</v>
      </c>
      <c r="D385">
        <v>9</v>
      </c>
      <c r="E385" t="str">
        <f>VLOOKUP(Table3[[#This Row],[distribution_center_id]],Table5[#All],2,FALSE)</f>
        <v>Charleston SC</v>
      </c>
    </row>
    <row r="386" spans="1:5" x14ac:dyDescent="0.2">
      <c r="A386" t="s">
        <v>367</v>
      </c>
      <c r="B386" s="7">
        <v>68</v>
      </c>
      <c r="C386" t="s">
        <v>39</v>
      </c>
      <c r="D386">
        <v>9</v>
      </c>
      <c r="E386" t="str">
        <f>VLOOKUP(Table3[[#This Row],[distribution_center_id]],Table5[#All],2,FALSE)</f>
        <v>Charleston SC</v>
      </c>
    </row>
    <row r="387" spans="1:5" x14ac:dyDescent="0.2">
      <c r="A387" t="s">
        <v>381</v>
      </c>
      <c r="B387" s="7">
        <v>76</v>
      </c>
      <c r="C387" t="s">
        <v>39</v>
      </c>
      <c r="D387">
        <v>9</v>
      </c>
      <c r="E387" t="str">
        <f>VLOOKUP(Table3[[#This Row],[distribution_center_id]],Table5[#All],2,FALSE)</f>
        <v>Charleston SC</v>
      </c>
    </row>
    <row r="388" spans="1:5" x14ac:dyDescent="0.2">
      <c r="A388" t="s">
        <v>385</v>
      </c>
      <c r="B388" s="7">
        <v>54</v>
      </c>
      <c r="C388" t="s">
        <v>90</v>
      </c>
      <c r="D388">
        <v>9</v>
      </c>
      <c r="E388" t="str">
        <f>VLOOKUP(Table3[[#This Row],[distribution_center_id]],Table5[#All],2,FALSE)</f>
        <v>Charleston SC</v>
      </c>
    </row>
    <row r="389" spans="1:5" x14ac:dyDescent="0.2">
      <c r="A389" t="s">
        <v>398</v>
      </c>
      <c r="B389" s="7">
        <v>51</v>
      </c>
      <c r="C389" t="s">
        <v>39</v>
      </c>
      <c r="D389">
        <v>9</v>
      </c>
      <c r="E389" t="str">
        <f>VLOOKUP(Table3[[#This Row],[distribution_center_id]],Table5[#All],2,FALSE)</f>
        <v>Charleston SC</v>
      </c>
    </row>
    <row r="390" spans="1:5" x14ac:dyDescent="0.2">
      <c r="A390" t="s">
        <v>399</v>
      </c>
      <c r="B390" s="7">
        <v>47</v>
      </c>
      <c r="C390" t="s">
        <v>39</v>
      </c>
      <c r="D390">
        <v>9</v>
      </c>
      <c r="E390" t="str">
        <f>VLOOKUP(Table3[[#This Row],[distribution_center_id]],Table5[#All],2,FALSE)</f>
        <v>Charleston SC</v>
      </c>
    </row>
    <row r="391" spans="1:5" x14ac:dyDescent="0.2">
      <c r="A391" t="s">
        <v>400</v>
      </c>
      <c r="B391" s="7">
        <v>72</v>
      </c>
      <c r="C391" t="s">
        <v>39</v>
      </c>
      <c r="D391">
        <v>9</v>
      </c>
      <c r="E391" t="str">
        <f>VLOOKUP(Table3[[#This Row],[distribution_center_id]],Table5[#All],2,FALSE)</f>
        <v>Charleston SC</v>
      </c>
    </row>
    <row r="392" spans="1:5" x14ac:dyDescent="0.2">
      <c r="A392" t="s">
        <v>410</v>
      </c>
      <c r="B392" s="7">
        <v>41</v>
      </c>
      <c r="C392" t="s">
        <v>98</v>
      </c>
      <c r="D392">
        <v>9</v>
      </c>
      <c r="E392" t="str">
        <f>VLOOKUP(Table3[[#This Row],[distribution_center_id]],Table5[#All],2,FALSE)</f>
        <v>Charleston SC</v>
      </c>
    </row>
    <row r="393" spans="1:5" x14ac:dyDescent="0.2">
      <c r="A393" t="s">
        <v>413</v>
      </c>
      <c r="B393" s="7">
        <v>58</v>
      </c>
      <c r="C393" t="s">
        <v>39</v>
      </c>
      <c r="D393">
        <v>9</v>
      </c>
      <c r="E393" t="str">
        <f>VLOOKUP(Table3[[#This Row],[distribution_center_id]],Table5[#All],2,FALSE)</f>
        <v>Charleston SC</v>
      </c>
    </row>
    <row r="394" spans="1:5" x14ac:dyDescent="0.2">
      <c r="A394" t="s">
        <v>414</v>
      </c>
      <c r="B394" s="7">
        <v>54</v>
      </c>
      <c r="C394" t="s">
        <v>39</v>
      </c>
      <c r="D394">
        <v>9</v>
      </c>
      <c r="E394" t="str">
        <f>VLOOKUP(Table3[[#This Row],[distribution_center_id]],Table5[#All],2,FALSE)</f>
        <v>Charleston SC</v>
      </c>
    </row>
    <row r="395" spans="1:5" x14ac:dyDescent="0.2">
      <c r="A395" t="s">
        <v>416</v>
      </c>
      <c r="B395" s="7">
        <v>65</v>
      </c>
      <c r="C395" t="s">
        <v>39</v>
      </c>
      <c r="D395">
        <v>9</v>
      </c>
      <c r="E395" t="str">
        <f>VLOOKUP(Table3[[#This Row],[distribution_center_id]],Table5[#All],2,FALSE)</f>
        <v>Charleston SC</v>
      </c>
    </row>
    <row r="396" spans="1:5" x14ac:dyDescent="0.2">
      <c r="A396" t="s">
        <v>418</v>
      </c>
      <c r="B396" s="7">
        <v>76</v>
      </c>
      <c r="C396" t="s">
        <v>39</v>
      </c>
      <c r="D396">
        <v>9</v>
      </c>
      <c r="E396" t="str">
        <f>VLOOKUP(Table3[[#This Row],[distribution_center_id]],Table5[#All],2,FALSE)</f>
        <v>Charleston SC</v>
      </c>
    </row>
    <row r="397" spans="1:5" x14ac:dyDescent="0.2">
      <c r="A397" t="s">
        <v>419</v>
      </c>
      <c r="B397" s="7">
        <v>85</v>
      </c>
      <c r="C397" t="s">
        <v>39</v>
      </c>
      <c r="D397">
        <v>9</v>
      </c>
      <c r="E397" t="str">
        <f>VLOOKUP(Table3[[#This Row],[distribution_center_id]],Table5[#All],2,FALSE)</f>
        <v>Charleston SC</v>
      </c>
    </row>
    <row r="398" spans="1:5" x14ac:dyDescent="0.2">
      <c r="A398" t="s">
        <v>421</v>
      </c>
      <c r="B398" s="7">
        <v>57</v>
      </c>
      <c r="C398" t="s">
        <v>39</v>
      </c>
      <c r="D398">
        <v>9</v>
      </c>
      <c r="E398" t="str">
        <f>VLOOKUP(Table3[[#This Row],[distribution_center_id]],Table5[#All],2,FALSE)</f>
        <v>Charleston SC</v>
      </c>
    </row>
    <row r="399" spans="1:5" x14ac:dyDescent="0.2">
      <c r="A399" t="s">
        <v>433</v>
      </c>
      <c r="B399" s="7">
        <v>59</v>
      </c>
      <c r="C399" t="s">
        <v>39</v>
      </c>
      <c r="D399">
        <v>9</v>
      </c>
      <c r="E399" t="str">
        <f>VLOOKUP(Table3[[#This Row],[distribution_center_id]],Table5[#All],2,FALSE)</f>
        <v>Charleston SC</v>
      </c>
    </row>
    <row r="400" spans="1:5" x14ac:dyDescent="0.2">
      <c r="A400" t="s">
        <v>434</v>
      </c>
      <c r="B400" s="7">
        <v>68</v>
      </c>
      <c r="C400" t="s">
        <v>39</v>
      </c>
      <c r="D400">
        <v>9</v>
      </c>
      <c r="E400" t="str">
        <f>VLOOKUP(Table3[[#This Row],[distribution_center_id]],Table5[#All],2,FALSE)</f>
        <v>Charleston SC</v>
      </c>
    </row>
    <row r="401" spans="1:5" x14ac:dyDescent="0.2">
      <c r="A401" t="s">
        <v>448</v>
      </c>
      <c r="B401" s="7">
        <v>18</v>
      </c>
      <c r="C401" t="s">
        <v>109</v>
      </c>
      <c r="D401">
        <v>9</v>
      </c>
      <c r="E401" t="str">
        <f>VLOOKUP(Table3[[#This Row],[distribution_center_id]],Table5[#All],2,FALSE)</f>
        <v>Charleston SC</v>
      </c>
    </row>
    <row r="402" spans="1:5" x14ac:dyDescent="0.2">
      <c r="A402" t="s">
        <v>460</v>
      </c>
      <c r="B402" s="7">
        <v>54</v>
      </c>
      <c r="C402" t="s">
        <v>39</v>
      </c>
      <c r="D402">
        <v>9</v>
      </c>
      <c r="E402" t="str">
        <f>VLOOKUP(Table3[[#This Row],[distribution_center_id]],Table5[#All],2,FALSE)</f>
        <v>Charleston SC</v>
      </c>
    </row>
    <row r="403" spans="1:5" x14ac:dyDescent="0.2">
      <c r="A403" t="s">
        <v>461</v>
      </c>
      <c r="B403" s="7">
        <v>70</v>
      </c>
      <c r="C403" t="s">
        <v>39</v>
      </c>
      <c r="D403">
        <v>9</v>
      </c>
      <c r="E403" t="str">
        <f>VLOOKUP(Table3[[#This Row],[distribution_center_id]],Table5[#All],2,FALSE)</f>
        <v>Charleston SC</v>
      </c>
    </row>
    <row r="404" spans="1:5" x14ac:dyDescent="0.2">
      <c r="A404" t="s">
        <v>465</v>
      </c>
      <c r="B404" s="7">
        <v>67</v>
      </c>
      <c r="C404" t="s">
        <v>39</v>
      </c>
      <c r="D404">
        <v>9</v>
      </c>
      <c r="E404" t="str">
        <f>VLOOKUP(Table3[[#This Row],[distribution_center_id]],Table5[#All],2,FALSE)</f>
        <v>Charleston SC</v>
      </c>
    </row>
    <row r="405" spans="1:5" x14ac:dyDescent="0.2">
      <c r="A405" t="s">
        <v>466</v>
      </c>
      <c r="B405" s="7">
        <v>50</v>
      </c>
      <c r="C405" t="s">
        <v>39</v>
      </c>
      <c r="D405">
        <v>9</v>
      </c>
      <c r="E405" t="str">
        <f>VLOOKUP(Table3[[#This Row],[distribution_center_id]],Table5[#All],2,FALSE)</f>
        <v>Charleston SC</v>
      </c>
    </row>
    <row r="406" spans="1:5" x14ac:dyDescent="0.2">
      <c r="A406" t="s">
        <v>468</v>
      </c>
      <c r="B406" s="7">
        <v>44</v>
      </c>
      <c r="C406" t="s">
        <v>39</v>
      </c>
      <c r="D406">
        <v>9</v>
      </c>
      <c r="E406" t="str">
        <f>VLOOKUP(Table3[[#This Row],[distribution_center_id]],Table5[#All],2,FALSE)</f>
        <v>Charleston SC</v>
      </c>
    </row>
    <row r="407" spans="1:5" x14ac:dyDescent="0.2">
      <c r="A407" t="s">
        <v>470</v>
      </c>
      <c r="B407" s="7">
        <v>49</v>
      </c>
      <c r="C407" t="s">
        <v>39</v>
      </c>
      <c r="D407">
        <v>9</v>
      </c>
      <c r="E407" t="str">
        <f>VLOOKUP(Table3[[#This Row],[distribution_center_id]],Table5[#All],2,FALSE)</f>
        <v>Charleston SC</v>
      </c>
    </row>
    <row r="408" spans="1:5" x14ac:dyDescent="0.2">
      <c r="A408" t="s">
        <v>472</v>
      </c>
      <c r="B408" s="7">
        <v>68</v>
      </c>
      <c r="C408" t="s">
        <v>39</v>
      </c>
      <c r="D408">
        <v>9</v>
      </c>
      <c r="E408" t="str">
        <f>VLOOKUP(Table3[[#This Row],[distribution_center_id]],Table5[#All],2,FALSE)</f>
        <v>Charleston SC</v>
      </c>
    </row>
    <row r="409" spans="1:5" x14ac:dyDescent="0.2">
      <c r="A409" t="s">
        <v>477</v>
      </c>
      <c r="B409" s="7">
        <v>65</v>
      </c>
      <c r="C409" t="s">
        <v>39</v>
      </c>
      <c r="D409">
        <v>9</v>
      </c>
      <c r="E409" t="str">
        <f>VLOOKUP(Table3[[#This Row],[distribution_center_id]],Table5[#All],2,FALSE)</f>
        <v>Charleston SC</v>
      </c>
    </row>
    <row r="410" spans="1:5" x14ac:dyDescent="0.2">
      <c r="A410" t="s">
        <v>485</v>
      </c>
      <c r="B410" s="7">
        <v>17</v>
      </c>
      <c r="C410" t="s">
        <v>109</v>
      </c>
      <c r="D410">
        <v>9</v>
      </c>
      <c r="E410" t="str">
        <f>VLOOKUP(Table3[[#This Row],[distribution_center_id]],Table5[#All],2,FALSE)</f>
        <v>Charleston SC</v>
      </c>
    </row>
    <row r="411" spans="1:5" x14ac:dyDescent="0.2">
      <c r="A411" t="s">
        <v>486</v>
      </c>
      <c r="B411" s="7">
        <v>41</v>
      </c>
      <c r="C411" t="s">
        <v>39</v>
      </c>
      <c r="D411">
        <v>9</v>
      </c>
      <c r="E411" t="str">
        <f>VLOOKUP(Table3[[#This Row],[distribution_center_id]],Table5[#All],2,FALSE)</f>
        <v>Charleston SC</v>
      </c>
    </row>
    <row r="412" spans="1:5" x14ac:dyDescent="0.2">
      <c r="A412" t="s">
        <v>487</v>
      </c>
      <c r="B412" s="7">
        <v>13</v>
      </c>
      <c r="C412" t="s">
        <v>117</v>
      </c>
      <c r="D412">
        <v>9</v>
      </c>
      <c r="E412" t="str">
        <f>VLOOKUP(Table3[[#This Row],[distribution_center_id]],Table5[#All],2,FALSE)</f>
        <v>Charleston SC</v>
      </c>
    </row>
    <row r="413" spans="1:5" x14ac:dyDescent="0.2">
      <c r="A413" t="s">
        <v>504</v>
      </c>
      <c r="B413" s="7">
        <v>71</v>
      </c>
      <c r="C413" t="s">
        <v>39</v>
      </c>
      <c r="D413">
        <v>9</v>
      </c>
      <c r="E413" t="str">
        <f>VLOOKUP(Table3[[#This Row],[distribution_center_id]],Table5[#All],2,FALSE)</f>
        <v>Charleston SC</v>
      </c>
    </row>
    <row r="414" spans="1:5" x14ac:dyDescent="0.2">
      <c r="A414" t="s">
        <v>506</v>
      </c>
      <c r="B414" s="7">
        <v>68</v>
      </c>
      <c r="C414" t="s">
        <v>39</v>
      </c>
      <c r="D414">
        <v>9</v>
      </c>
      <c r="E414" t="str">
        <f>VLOOKUP(Table3[[#This Row],[distribution_center_id]],Table5[#All],2,FALSE)</f>
        <v>Charleston SC</v>
      </c>
    </row>
    <row r="415" spans="1:5" x14ac:dyDescent="0.2">
      <c r="A415" t="s">
        <v>507</v>
      </c>
      <c r="B415" s="7">
        <v>65</v>
      </c>
      <c r="C415" t="s">
        <v>39</v>
      </c>
      <c r="D415">
        <v>9</v>
      </c>
      <c r="E415" t="str">
        <f>VLOOKUP(Table3[[#This Row],[distribution_center_id]],Table5[#All],2,FALSE)</f>
        <v>Charleston SC</v>
      </c>
    </row>
    <row r="416" spans="1:5" x14ac:dyDescent="0.2">
      <c r="A416" t="s">
        <v>508</v>
      </c>
      <c r="B416" s="7">
        <v>60</v>
      </c>
      <c r="C416" t="s">
        <v>39</v>
      </c>
      <c r="D416">
        <v>9</v>
      </c>
      <c r="E416" t="str">
        <f>VLOOKUP(Table3[[#This Row],[distribution_center_id]],Table5[#All],2,FALSE)</f>
        <v>Charleston SC</v>
      </c>
    </row>
    <row r="417" spans="1:5" x14ac:dyDescent="0.2">
      <c r="A417" t="s">
        <v>509</v>
      </c>
      <c r="B417" s="7">
        <v>38</v>
      </c>
      <c r="C417" t="s">
        <v>39</v>
      </c>
      <c r="D417">
        <v>9</v>
      </c>
      <c r="E417" t="str">
        <f>VLOOKUP(Table3[[#This Row],[distribution_center_id]],Table5[#All],2,FALSE)</f>
        <v>Charleston SC</v>
      </c>
    </row>
    <row r="418" spans="1:5" x14ac:dyDescent="0.2">
      <c r="A418" t="s">
        <v>515</v>
      </c>
      <c r="B418" s="7">
        <v>48</v>
      </c>
      <c r="C418" t="s">
        <v>39</v>
      </c>
      <c r="D418">
        <v>9</v>
      </c>
      <c r="E418" t="str">
        <f>VLOOKUP(Table3[[#This Row],[distribution_center_id]],Table5[#All],2,FALSE)</f>
        <v>Charleston SC</v>
      </c>
    </row>
    <row r="419" spans="1:5" x14ac:dyDescent="0.2">
      <c r="A419" t="s">
        <v>524</v>
      </c>
      <c r="B419" s="7">
        <v>57</v>
      </c>
      <c r="C419" t="s">
        <v>39</v>
      </c>
      <c r="D419">
        <v>9</v>
      </c>
      <c r="E419" t="str">
        <f>VLOOKUP(Table3[[#This Row],[distribution_center_id]],Table5[#All],2,FALSE)</f>
        <v>Charleston SC</v>
      </c>
    </row>
    <row r="420" spans="1:5" x14ac:dyDescent="0.2">
      <c r="A420" t="s">
        <v>527</v>
      </c>
      <c r="B420" s="7">
        <v>44</v>
      </c>
      <c r="C420" t="s">
        <v>39</v>
      </c>
      <c r="D420">
        <v>9</v>
      </c>
      <c r="E420" t="str">
        <f>VLOOKUP(Table3[[#This Row],[distribution_center_id]],Table5[#All],2,FALSE)</f>
        <v>Charleston SC</v>
      </c>
    </row>
    <row r="421" spans="1:5" x14ac:dyDescent="0.2">
      <c r="A421" t="s">
        <v>543</v>
      </c>
      <c r="B421" s="7">
        <v>53</v>
      </c>
      <c r="C421" t="s">
        <v>39</v>
      </c>
      <c r="D421">
        <v>9</v>
      </c>
      <c r="E421" t="str">
        <f>VLOOKUP(Table3[[#This Row],[distribution_center_id]],Table5[#All],2,FALSE)</f>
        <v>Charleston SC</v>
      </c>
    </row>
    <row r="422" spans="1:5" x14ac:dyDescent="0.2">
      <c r="A422" t="s">
        <v>544</v>
      </c>
      <c r="B422" s="7">
        <v>75</v>
      </c>
      <c r="C422" t="s">
        <v>39</v>
      </c>
      <c r="D422">
        <v>9</v>
      </c>
      <c r="E422" t="str">
        <f>VLOOKUP(Table3[[#This Row],[distribution_center_id]],Table5[#All],2,FALSE)</f>
        <v>Charleston SC</v>
      </c>
    </row>
    <row r="423" spans="1:5" x14ac:dyDescent="0.2">
      <c r="A423" t="s">
        <v>545</v>
      </c>
      <c r="B423" s="7">
        <v>76</v>
      </c>
      <c r="C423" t="s">
        <v>39</v>
      </c>
      <c r="D423">
        <v>9</v>
      </c>
      <c r="E423" t="str">
        <f>VLOOKUP(Table3[[#This Row],[distribution_center_id]],Table5[#All],2,FALSE)</f>
        <v>Charleston SC</v>
      </c>
    </row>
    <row r="424" spans="1:5" x14ac:dyDescent="0.2">
      <c r="A424" t="s">
        <v>546</v>
      </c>
      <c r="B424" s="7">
        <v>56</v>
      </c>
      <c r="C424" t="s">
        <v>39</v>
      </c>
      <c r="D424">
        <v>9</v>
      </c>
      <c r="E424" t="str">
        <f>VLOOKUP(Table3[[#This Row],[distribution_center_id]],Table5[#All],2,FALSE)</f>
        <v>Charleston SC</v>
      </c>
    </row>
    <row r="425" spans="1:5" x14ac:dyDescent="0.2">
      <c r="A425" t="s">
        <v>557</v>
      </c>
      <c r="B425" s="7">
        <v>50</v>
      </c>
      <c r="C425" t="s">
        <v>39</v>
      </c>
      <c r="D425">
        <v>9</v>
      </c>
      <c r="E425" t="str">
        <f>VLOOKUP(Table3[[#This Row],[distribution_center_id]],Table5[#All],2,FALSE)</f>
        <v>Charleston SC</v>
      </c>
    </row>
    <row r="426" spans="1:5" x14ac:dyDescent="0.2">
      <c r="A426" t="s">
        <v>560</v>
      </c>
      <c r="B426" s="7">
        <v>61</v>
      </c>
      <c r="C426" t="s">
        <v>39</v>
      </c>
      <c r="D426">
        <v>9</v>
      </c>
      <c r="E426" t="str">
        <f>VLOOKUP(Table3[[#This Row],[distribution_center_id]],Table5[#All],2,FALSE)</f>
        <v>Charleston SC</v>
      </c>
    </row>
    <row r="427" spans="1:5" x14ac:dyDescent="0.2">
      <c r="A427" t="s">
        <v>562</v>
      </c>
      <c r="B427" s="7">
        <v>65</v>
      </c>
      <c r="C427" t="s">
        <v>39</v>
      </c>
      <c r="D427">
        <v>9</v>
      </c>
      <c r="E427" t="str">
        <f>VLOOKUP(Table3[[#This Row],[distribution_center_id]],Table5[#All],2,FALSE)</f>
        <v>Charleston SC</v>
      </c>
    </row>
    <row r="428" spans="1:5" x14ac:dyDescent="0.2">
      <c r="A428" t="s">
        <v>563</v>
      </c>
      <c r="B428" s="7">
        <v>69</v>
      </c>
      <c r="C428" t="s">
        <v>39</v>
      </c>
      <c r="D428">
        <v>9</v>
      </c>
      <c r="E428" t="str">
        <f>VLOOKUP(Table3[[#This Row],[distribution_center_id]],Table5[#All],2,FALSE)</f>
        <v>Charleston SC</v>
      </c>
    </row>
    <row r="429" spans="1:5" x14ac:dyDescent="0.2">
      <c r="A429" t="s">
        <v>565</v>
      </c>
      <c r="B429" s="7">
        <v>68</v>
      </c>
      <c r="C429" t="s">
        <v>39</v>
      </c>
      <c r="D429">
        <v>9</v>
      </c>
      <c r="E429" t="str">
        <f>VLOOKUP(Table3[[#This Row],[distribution_center_id]],Table5[#All],2,FALSE)</f>
        <v>Charleston SC</v>
      </c>
    </row>
    <row r="430" spans="1:5" x14ac:dyDescent="0.2">
      <c r="A430" t="s">
        <v>567</v>
      </c>
      <c r="B430" s="7">
        <v>68</v>
      </c>
      <c r="C430" t="s">
        <v>39</v>
      </c>
      <c r="D430">
        <v>9</v>
      </c>
      <c r="E430" t="str">
        <f>VLOOKUP(Table3[[#This Row],[distribution_center_id]],Table5[#All],2,FALSE)</f>
        <v>Charleston SC</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4A30-172A-4E42-9276-72B3F2AE89B0}">
  <dimension ref="A1:B11"/>
  <sheetViews>
    <sheetView workbookViewId="0">
      <selection activeCell="C12" sqref="C12"/>
    </sheetView>
  </sheetViews>
  <sheetFormatPr baseColWidth="10" defaultRowHeight="16" x14ac:dyDescent="0.2"/>
  <cols>
    <col min="1" max="1" width="5" customWidth="1"/>
    <col min="2" max="2" width="39.6640625" bestFit="1" customWidth="1"/>
  </cols>
  <sheetData>
    <row r="1" spans="1:2" x14ac:dyDescent="0.2">
      <c r="A1" t="s">
        <v>1</v>
      </c>
      <c r="B1" t="s">
        <v>607</v>
      </c>
    </row>
    <row r="2" spans="1:2" x14ac:dyDescent="0.2">
      <c r="A2">
        <v>1</v>
      </c>
      <c r="B2" t="s">
        <v>608</v>
      </c>
    </row>
    <row r="3" spans="1:2" x14ac:dyDescent="0.2">
      <c r="A3">
        <v>2</v>
      </c>
      <c r="B3" t="s">
        <v>609</v>
      </c>
    </row>
    <row r="4" spans="1:2" x14ac:dyDescent="0.2">
      <c r="A4">
        <v>3</v>
      </c>
      <c r="B4" t="s">
        <v>610</v>
      </c>
    </row>
    <row r="5" spans="1:2" x14ac:dyDescent="0.2">
      <c r="A5">
        <v>4</v>
      </c>
      <c r="B5" t="s">
        <v>611</v>
      </c>
    </row>
    <row r="6" spans="1:2" x14ac:dyDescent="0.2">
      <c r="A6">
        <v>5</v>
      </c>
      <c r="B6" t="s">
        <v>612</v>
      </c>
    </row>
    <row r="7" spans="1:2" x14ac:dyDescent="0.2">
      <c r="A7">
        <v>6</v>
      </c>
      <c r="B7" t="s">
        <v>613</v>
      </c>
    </row>
    <row r="8" spans="1:2" x14ac:dyDescent="0.2">
      <c r="A8">
        <v>7</v>
      </c>
      <c r="B8" t="s">
        <v>614</v>
      </c>
    </row>
    <row r="9" spans="1:2" x14ac:dyDescent="0.2">
      <c r="A9">
        <v>8</v>
      </c>
      <c r="B9" t="s">
        <v>615</v>
      </c>
    </row>
    <row r="10" spans="1:2" x14ac:dyDescent="0.2">
      <c r="A10">
        <v>9</v>
      </c>
      <c r="B10" t="s">
        <v>616</v>
      </c>
    </row>
    <row r="11" spans="1:2" x14ac:dyDescent="0.2">
      <c r="A11">
        <v>10</v>
      </c>
      <c r="B11" t="s">
        <v>618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01D0-BC31-E249-8B34-97647FDDDF16}">
  <dimension ref="A1:EQ1076"/>
  <sheetViews>
    <sheetView topLeftCell="A39" zoomScale="64" workbookViewId="0">
      <selection activeCell="H56" sqref="H56"/>
    </sheetView>
  </sheetViews>
  <sheetFormatPr baseColWidth="10" defaultRowHeight="16" x14ac:dyDescent="0.2"/>
  <cols>
    <col min="1" max="1" width="14.83203125" bestFit="1" customWidth="1"/>
    <col min="2" max="2" width="12.6640625" style="18" bestFit="1" customWidth="1"/>
    <col min="3" max="3" width="12.1640625" bestFit="1" customWidth="1"/>
    <col min="4" max="4" width="9" style="14" bestFit="1" customWidth="1"/>
    <col min="5" max="5" width="8" style="7" bestFit="1" customWidth="1"/>
    <col min="6" max="6" width="11.33203125" bestFit="1" customWidth="1"/>
    <col min="7" max="7" width="8.5" style="17" bestFit="1" customWidth="1"/>
    <col min="8" max="9" width="8" bestFit="1" customWidth="1"/>
    <col min="10" max="10" width="11.1640625" bestFit="1" customWidth="1"/>
    <col min="11" max="11" width="12.1640625" style="15" bestFit="1" customWidth="1"/>
    <col min="12" max="13" width="8" style="15" bestFit="1" customWidth="1"/>
    <col min="14" max="14" width="16" style="21" bestFit="1" customWidth="1"/>
    <col min="15" max="15" width="17.33203125" style="15" bestFit="1" customWidth="1"/>
    <col min="16" max="16" width="9.5" style="7" bestFit="1" customWidth="1"/>
    <col min="17" max="17" width="10.83203125" style="19" bestFit="1" customWidth="1"/>
    <col min="18" max="18" width="14" bestFit="1" customWidth="1"/>
    <col min="19" max="19" width="12.1640625" style="15" bestFit="1" customWidth="1"/>
    <col min="20" max="20" width="9.83203125" bestFit="1" customWidth="1"/>
    <col min="21" max="21" width="14.83203125" style="15" bestFit="1" customWidth="1"/>
    <col min="22" max="22" width="14.5" bestFit="1" customWidth="1"/>
    <col min="23" max="23" width="42.6640625" style="15" bestFit="1" customWidth="1"/>
    <col min="24" max="24" width="12.6640625" bestFit="1" customWidth="1"/>
    <col min="25" max="25" width="9.33203125" bestFit="1" customWidth="1"/>
    <col min="26" max="26" width="14.1640625" bestFit="1" customWidth="1"/>
    <col min="27" max="27" width="8.5" bestFit="1" customWidth="1"/>
    <col min="28" max="28" width="10.6640625" bestFit="1" customWidth="1"/>
    <col min="29" max="29" width="7.5" bestFit="1" customWidth="1"/>
    <col min="30" max="30" width="15" bestFit="1" customWidth="1"/>
    <col min="31" max="31" width="12.33203125" bestFit="1" customWidth="1"/>
    <col min="32" max="32" width="13.6640625" bestFit="1" customWidth="1"/>
    <col min="33" max="33" width="8.5" bestFit="1" customWidth="1"/>
    <col min="34" max="34" width="12.33203125" bestFit="1" customWidth="1"/>
    <col min="35" max="35" width="10.33203125" bestFit="1" customWidth="1"/>
    <col min="36" max="36" width="6.5" bestFit="1" customWidth="1"/>
    <col min="37" max="37" width="10.6640625" bestFit="1" customWidth="1"/>
    <col min="38" max="38" width="9" bestFit="1" customWidth="1"/>
    <col min="39" max="39" width="13.1640625" bestFit="1" customWidth="1"/>
    <col min="40" max="40" width="12.33203125" bestFit="1" customWidth="1"/>
    <col min="41" max="41" width="10.33203125" bestFit="1" customWidth="1"/>
    <col min="42" max="43" width="6.1640625" bestFit="1" customWidth="1"/>
    <col min="44" max="44" width="4.6640625" bestFit="1" customWidth="1"/>
    <col min="45" max="45" width="21.83203125" bestFit="1" customWidth="1"/>
    <col min="46" max="46" width="11.33203125" bestFit="1" customWidth="1"/>
    <col min="47" max="47" width="14.83203125" bestFit="1" customWidth="1"/>
    <col min="48" max="48" width="10" bestFit="1" customWidth="1"/>
    <col min="49" max="49" width="7" bestFit="1" customWidth="1"/>
    <col min="50" max="50" width="4.6640625" bestFit="1" customWidth="1"/>
    <col min="51" max="51" width="9.33203125" bestFit="1" customWidth="1"/>
    <col min="52" max="52" width="7.6640625" bestFit="1" customWidth="1"/>
    <col min="53" max="53" width="10.83203125" bestFit="1" customWidth="1"/>
    <col min="54" max="54" width="4.83203125" bestFit="1" customWidth="1"/>
    <col min="55" max="55" width="16" bestFit="1" customWidth="1"/>
    <col min="56" max="56" width="7" bestFit="1" customWidth="1"/>
    <col min="57" max="57" width="16.33203125" bestFit="1" customWidth="1"/>
    <col min="58" max="58" width="8.5" bestFit="1" customWidth="1"/>
    <col min="59" max="59" width="11.33203125" bestFit="1" customWidth="1"/>
    <col min="60" max="60" width="7.6640625" bestFit="1" customWidth="1"/>
    <col min="61" max="61" width="13.6640625" bestFit="1" customWidth="1"/>
    <col min="62" max="62" width="12.6640625" bestFit="1" customWidth="1"/>
    <col min="63" max="63" width="11.1640625" bestFit="1" customWidth="1"/>
    <col min="64" max="64" width="12.1640625" bestFit="1" customWidth="1"/>
    <col min="65" max="65" width="11.1640625" bestFit="1" customWidth="1"/>
    <col min="66" max="66" width="17.1640625" bestFit="1" customWidth="1"/>
    <col min="67" max="67" width="4.33203125" bestFit="1" customWidth="1"/>
    <col min="68" max="68" width="26.1640625" bestFit="1" customWidth="1"/>
    <col min="69" max="69" width="11.33203125" bestFit="1" customWidth="1"/>
    <col min="70" max="70" width="5.6640625" bestFit="1" customWidth="1"/>
    <col min="71" max="71" width="7" bestFit="1" customWidth="1"/>
    <col min="72" max="72" width="14" bestFit="1" customWidth="1"/>
    <col min="73" max="74" width="17.83203125" bestFit="1" customWidth="1"/>
    <col min="75" max="75" width="20.5" bestFit="1" customWidth="1"/>
    <col min="76" max="76" width="13.1640625" bestFit="1" customWidth="1"/>
    <col min="77" max="77" width="18.1640625" bestFit="1" customWidth="1"/>
    <col min="78" max="78" width="10.83203125" bestFit="1" customWidth="1"/>
    <col min="79" max="79" width="9.83203125" bestFit="1" customWidth="1"/>
    <col min="80" max="80" width="8.83203125" bestFit="1" customWidth="1"/>
    <col min="81" max="82" width="9.83203125" bestFit="1" customWidth="1"/>
    <col min="83" max="83" width="12.1640625" bestFit="1" customWidth="1"/>
    <col min="84" max="84" width="6.6640625" bestFit="1" customWidth="1"/>
    <col min="85" max="85" width="23.1640625" bestFit="1" customWidth="1"/>
    <col min="86" max="86" width="7.5" bestFit="1" customWidth="1"/>
    <col min="87" max="87" width="7.1640625" bestFit="1" customWidth="1"/>
    <col min="88" max="88" width="12.33203125" bestFit="1" customWidth="1"/>
    <col min="89" max="89" width="4.6640625" bestFit="1" customWidth="1"/>
    <col min="90" max="90" width="5.83203125" bestFit="1" customWidth="1"/>
    <col min="91" max="91" width="14.83203125" bestFit="1" customWidth="1"/>
    <col min="92" max="92" width="8.1640625" bestFit="1" customWidth="1"/>
    <col min="93" max="93" width="16.33203125" bestFit="1" customWidth="1"/>
    <col min="94" max="94" width="9.33203125" bestFit="1" customWidth="1"/>
    <col min="95" max="95" width="12.6640625" bestFit="1" customWidth="1"/>
    <col min="96" max="96" width="14.83203125" bestFit="1" customWidth="1"/>
    <col min="97" max="97" width="5.1640625" bestFit="1" customWidth="1"/>
    <col min="98" max="98" width="11.33203125" bestFit="1" customWidth="1"/>
    <col min="99" max="99" width="9" bestFit="1" customWidth="1"/>
    <col min="100" max="100" width="11.33203125" bestFit="1" customWidth="1"/>
    <col min="101" max="101" width="10.6640625" bestFit="1" customWidth="1"/>
    <col min="102" max="102" width="18.1640625" bestFit="1" customWidth="1"/>
    <col min="103" max="103" width="6.1640625" bestFit="1" customWidth="1"/>
    <col min="104" max="104" width="13.6640625" bestFit="1" customWidth="1"/>
    <col min="105" max="105" width="5.1640625" bestFit="1" customWidth="1"/>
    <col min="106" max="106" width="10.6640625" bestFit="1" customWidth="1"/>
    <col min="107" max="107" width="13.5" bestFit="1" customWidth="1"/>
    <col min="108" max="108" width="8.83203125" bestFit="1" customWidth="1"/>
    <col min="109" max="109" width="6.1640625" bestFit="1" customWidth="1"/>
    <col min="110" max="110" width="9" bestFit="1" customWidth="1"/>
    <col min="111" max="111" width="15.33203125" bestFit="1" customWidth="1"/>
    <col min="112" max="112" width="19.6640625" bestFit="1" customWidth="1"/>
    <col min="113" max="113" width="9" bestFit="1" customWidth="1"/>
    <col min="114" max="114" width="8" bestFit="1" customWidth="1"/>
    <col min="115" max="115" width="9.33203125" bestFit="1" customWidth="1"/>
    <col min="116" max="117" width="8.5" bestFit="1" customWidth="1"/>
    <col min="118" max="118" width="15" bestFit="1" customWidth="1"/>
    <col min="119" max="119" width="17.83203125" bestFit="1" customWidth="1"/>
    <col min="120" max="120" width="14.1640625" bestFit="1" customWidth="1"/>
    <col min="121" max="121" width="7.1640625" bestFit="1" customWidth="1"/>
    <col min="122" max="122" width="12.1640625" bestFit="1" customWidth="1"/>
    <col min="123" max="123" width="8.5" bestFit="1" customWidth="1"/>
    <col min="124" max="124" width="5.5" bestFit="1" customWidth="1"/>
    <col min="125" max="125" width="4.83203125" bestFit="1" customWidth="1"/>
    <col min="126" max="126" width="25.5" bestFit="1" customWidth="1"/>
    <col min="127" max="127" width="9.33203125" bestFit="1" customWidth="1"/>
    <col min="128" max="128" width="5.6640625" bestFit="1" customWidth="1"/>
    <col min="129" max="129" width="12.33203125" bestFit="1" customWidth="1"/>
    <col min="130" max="130" width="8" bestFit="1" customWidth="1"/>
    <col min="131" max="131" width="9" bestFit="1" customWidth="1"/>
    <col min="132" max="132" width="11.6640625" bestFit="1" customWidth="1"/>
    <col min="133" max="133" width="9" bestFit="1" customWidth="1"/>
    <col min="134" max="134" width="13" bestFit="1" customWidth="1"/>
    <col min="135" max="135" width="9.5" bestFit="1" customWidth="1"/>
    <col min="136" max="137" width="9" bestFit="1" customWidth="1"/>
    <col min="138" max="138" width="8.5" bestFit="1" customWidth="1"/>
    <col min="139" max="139" width="9.33203125" bestFit="1" customWidth="1"/>
    <col min="140" max="140" width="5.83203125" bestFit="1" customWidth="1"/>
    <col min="141" max="141" width="31.5" bestFit="1" customWidth="1"/>
    <col min="142" max="142" width="15" bestFit="1" customWidth="1"/>
    <col min="143" max="143" width="7.6640625" bestFit="1" customWidth="1"/>
    <col min="144" max="144" width="7" bestFit="1" customWidth="1"/>
    <col min="145" max="145" width="10.83203125" bestFit="1" customWidth="1"/>
    <col min="146" max="146" width="6.1640625" bestFit="1" customWidth="1"/>
    <col min="147" max="147" width="5.6640625" bestFit="1" customWidth="1"/>
  </cols>
  <sheetData>
    <row r="1" spans="1:17" x14ac:dyDescent="0.2">
      <c r="A1" s="9" t="s">
        <v>622</v>
      </c>
      <c r="B1" s="20" t="s">
        <v>623</v>
      </c>
      <c r="C1" t="s">
        <v>631</v>
      </c>
      <c r="D1"/>
      <c r="E1"/>
      <c r="J1" s="9" t="s">
        <v>571</v>
      </c>
      <c r="K1" t="s">
        <v>631</v>
      </c>
      <c r="L1"/>
      <c r="M1"/>
      <c r="N1" s="6"/>
      <c r="O1"/>
    </row>
    <row r="2" spans="1:17" x14ac:dyDescent="0.2">
      <c r="A2" t="s">
        <v>573</v>
      </c>
      <c r="B2" s="6" t="s">
        <v>574</v>
      </c>
      <c r="C2" s="16">
        <v>0.43636363636363634</v>
      </c>
      <c r="D2"/>
      <c r="E2"/>
      <c r="J2" s="10" t="s">
        <v>590</v>
      </c>
      <c r="K2" s="19">
        <v>9.7564222015173702E-2</v>
      </c>
      <c r="L2"/>
      <c r="M2"/>
      <c r="N2" s="6"/>
      <c r="O2"/>
    </row>
    <row r="3" spans="1:17" x14ac:dyDescent="0.2">
      <c r="A3" t="s">
        <v>573</v>
      </c>
      <c r="B3" s="6" t="s">
        <v>577</v>
      </c>
      <c r="C3" s="16">
        <v>0.13364055299539171</v>
      </c>
      <c r="D3"/>
      <c r="E3"/>
      <c r="J3" s="10" t="s">
        <v>575</v>
      </c>
      <c r="K3" s="19">
        <v>0.14490763854218672</v>
      </c>
      <c r="L3"/>
      <c r="M3"/>
      <c r="N3" s="6"/>
      <c r="O3"/>
    </row>
    <row r="4" spans="1:17" x14ac:dyDescent="0.2">
      <c r="A4" t="s">
        <v>573</v>
      </c>
      <c r="B4" s="6" t="s">
        <v>581</v>
      </c>
      <c r="C4" s="16">
        <v>8.1967213114754092E-2</v>
      </c>
      <c r="D4"/>
      <c r="E4"/>
      <c r="J4" s="10" t="s">
        <v>576</v>
      </c>
      <c r="K4" s="19">
        <v>-1.3637379834562932E-2</v>
      </c>
      <c r="L4"/>
      <c r="M4"/>
      <c r="N4" s="6"/>
      <c r="O4"/>
    </row>
    <row r="5" spans="1:17" x14ac:dyDescent="0.2">
      <c r="A5" t="s">
        <v>573</v>
      </c>
      <c r="B5" s="6" t="s">
        <v>585</v>
      </c>
      <c r="C5" s="16">
        <v>0.13912133891213388</v>
      </c>
      <c r="D5"/>
      <c r="E5"/>
      <c r="J5" s="10" t="s">
        <v>578</v>
      </c>
      <c r="K5" s="19">
        <v>8.6119971190451686E-2</v>
      </c>
      <c r="L5"/>
      <c r="M5"/>
      <c r="N5" s="6"/>
      <c r="O5"/>
    </row>
    <row r="6" spans="1:17" x14ac:dyDescent="0.2">
      <c r="A6" s="6" t="s">
        <v>624</v>
      </c>
      <c r="B6" s="6"/>
      <c r="C6" s="16">
        <v>0.13257740950719582</v>
      </c>
      <c r="D6"/>
      <c r="E6"/>
      <c r="J6" s="10" t="s">
        <v>579</v>
      </c>
      <c r="K6" s="19">
        <v>4.7912557527942143E-2</v>
      </c>
      <c r="L6"/>
      <c r="M6"/>
      <c r="N6" s="6"/>
      <c r="O6"/>
    </row>
    <row r="7" spans="1:17" x14ac:dyDescent="0.2">
      <c r="A7" t="s">
        <v>589</v>
      </c>
      <c r="B7" s="6" t="s">
        <v>574</v>
      </c>
      <c r="C7" s="16">
        <v>0.17164179104477612</v>
      </c>
      <c r="D7"/>
      <c r="E7"/>
      <c r="J7" s="10" t="s">
        <v>580</v>
      </c>
      <c r="K7" s="19">
        <v>1.1026878015161957E-2</v>
      </c>
      <c r="L7"/>
      <c r="M7"/>
      <c r="N7" s="6"/>
      <c r="O7"/>
    </row>
    <row r="8" spans="1:17" x14ac:dyDescent="0.2">
      <c r="A8" t="s">
        <v>589</v>
      </c>
      <c r="B8" s="6" t="s">
        <v>577</v>
      </c>
      <c r="C8" s="16">
        <v>-3.9114770972722597E-2</v>
      </c>
      <c r="D8"/>
      <c r="E8"/>
      <c r="J8" s="10" t="s">
        <v>582</v>
      </c>
      <c r="K8" s="19">
        <v>8.2152974504249299E-2</v>
      </c>
      <c r="L8"/>
      <c r="M8"/>
      <c r="N8" s="6"/>
      <c r="O8"/>
    </row>
    <row r="9" spans="1:17" x14ac:dyDescent="0.2">
      <c r="A9" t="s">
        <v>589</v>
      </c>
      <c r="B9" s="6" t="s">
        <v>581</v>
      </c>
      <c r="C9" s="16">
        <v>0.20598388952819333</v>
      </c>
      <c r="D9"/>
      <c r="E9"/>
      <c r="J9" s="10" t="s">
        <v>583</v>
      </c>
      <c r="K9" s="19">
        <v>6.1266028902910642E-2</v>
      </c>
      <c r="L9"/>
      <c r="M9"/>
      <c r="N9" s="6"/>
      <c r="O9"/>
    </row>
    <row r="10" spans="1:17" x14ac:dyDescent="0.2">
      <c r="A10" t="s">
        <v>589</v>
      </c>
      <c r="B10" s="6" t="s">
        <v>585</v>
      </c>
      <c r="C10" s="16">
        <v>7.4243813015582041E-2</v>
      </c>
      <c r="D10"/>
      <c r="E10"/>
      <c r="J10" s="10" t="s">
        <v>584</v>
      </c>
      <c r="K10" s="19">
        <v>0.16813225466056983</v>
      </c>
      <c r="L10"/>
      <c r="M10"/>
      <c r="N10" s="6"/>
      <c r="O10"/>
    </row>
    <row r="11" spans="1:17" x14ac:dyDescent="0.2">
      <c r="A11" s="6" t="s">
        <v>625</v>
      </c>
      <c r="B11" s="6"/>
      <c r="C11" s="16">
        <v>0.10193168176361454</v>
      </c>
      <c r="D11"/>
      <c r="E11"/>
      <c r="J11" s="10" t="s">
        <v>586</v>
      </c>
      <c r="K11" s="19">
        <v>9.7792288557213933E-2</v>
      </c>
      <c r="L11"/>
      <c r="M11"/>
      <c r="N11" s="6"/>
      <c r="O11"/>
    </row>
    <row r="12" spans="1:17" x14ac:dyDescent="0.2">
      <c r="A12" t="s">
        <v>591</v>
      </c>
      <c r="B12" s="6" t="s">
        <v>574</v>
      </c>
      <c r="C12" s="16">
        <v>0.11171293161814488</v>
      </c>
      <c r="D12"/>
      <c r="E12"/>
      <c r="J12" s="10" t="s">
        <v>587</v>
      </c>
      <c r="K12" s="19">
        <v>5.2954719877206444E-2</v>
      </c>
      <c r="L12"/>
      <c r="M12"/>
      <c r="N12" s="6"/>
      <c r="O12"/>
    </row>
    <row r="13" spans="1:17" x14ac:dyDescent="0.2">
      <c r="A13" t="s">
        <v>591</v>
      </c>
      <c r="B13" s="6" t="s">
        <v>577</v>
      </c>
      <c r="C13" s="16">
        <v>1.9349637194302608E-2</v>
      </c>
      <c r="D13"/>
      <c r="E13"/>
      <c r="J13" s="10" t="s">
        <v>588</v>
      </c>
      <c r="K13" s="19">
        <v>8.7562593043713624E-2</v>
      </c>
      <c r="L13"/>
      <c r="M13"/>
      <c r="N13" s="6"/>
      <c r="O13"/>
    </row>
    <row r="14" spans="1:17" x14ac:dyDescent="0.2">
      <c r="A14" t="s">
        <v>591</v>
      </c>
      <c r="B14" s="6" t="s">
        <v>581</v>
      </c>
      <c r="C14" s="16">
        <v>0.10540242557883131</v>
      </c>
      <c r="D14"/>
      <c r="E14"/>
      <c r="L14"/>
      <c r="M14"/>
      <c r="N14" s="6"/>
      <c r="O14"/>
    </row>
    <row r="15" spans="1:17" x14ac:dyDescent="0.2">
      <c r="A15" t="s">
        <v>591</v>
      </c>
      <c r="B15" s="6" t="s">
        <v>585</v>
      </c>
      <c r="C15" s="16">
        <v>4.0526640608928202E-2</v>
      </c>
      <c r="D15"/>
      <c r="E15"/>
      <c r="L15"/>
      <c r="M15"/>
      <c r="N15" s="6"/>
      <c r="O15"/>
    </row>
    <row r="16" spans="1:17" x14ac:dyDescent="0.2">
      <c r="A16" s="6" t="s">
        <v>626</v>
      </c>
      <c r="B16" s="6"/>
      <c r="C16" s="16">
        <v>7.0777296558012306E-2</v>
      </c>
      <c r="D16"/>
      <c r="E16"/>
      <c r="F16" s="9" t="s">
        <v>571</v>
      </c>
      <c r="G16" s="4" t="s">
        <v>644</v>
      </c>
      <c r="P16" s="27" t="s">
        <v>571</v>
      </c>
      <c r="Q16" s="4" t="s">
        <v>644</v>
      </c>
    </row>
    <row r="17" spans="1:17" x14ac:dyDescent="0.2">
      <c r="A17" t="s">
        <v>592</v>
      </c>
      <c r="B17" s="6" t="s">
        <v>574</v>
      </c>
      <c r="C17" s="16">
        <v>9.3673768092372739E-2</v>
      </c>
      <c r="D17"/>
      <c r="E17"/>
      <c r="F17" s="11" t="s">
        <v>639</v>
      </c>
      <c r="G17" s="4">
        <v>40.29923273657289</v>
      </c>
      <c r="P17" s="28" t="s">
        <v>143</v>
      </c>
      <c r="Q17" s="5">
        <v>40.539473684210527</v>
      </c>
    </row>
    <row r="18" spans="1:17" x14ac:dyDescent="0.2">
      <c r="A18" t="s">
        <v>592</v>
      </c>
      <c r="B18" s="6" t="s">
        <v>577</v>
      </c>
      <c r="C18" s="16">
        <v>8.9933073061907412E-2</v>
      </c>
      <c r="D18"/>
      <c r="E18"/>
      <c r="F18" s="11" t="s">
        <v>640</v>
      </c>
      <c r="G18" s="4">
        <v>39.597560975609753</v>
      </c>
      <c r="P18" s="28" t="s">
        <v>597</v>
      </c>
      <c r="Q18" s="5">
        <v>43.770370370370372</v>
      </c>
    </row>
    <row r="19" spans="1:17" x14ac:dyDescent="0.2">
      <c r="A19" t="s">
        <v>592</v>
      </c>
      <c r="B19" s="6" t="s">
        <v>581</v>
      </c>
      <c r="C19" s="16">
        <v>9.3871217998448414E-2</v>
      </c>
      <c r="D19"/>
      <c r="E19"/>
      <c r="F19" s="11" t="s">
        <v>637</v>
      </c>
      <c r="G19" s="4">
        <v>38.976982097186699</v>
      </c>
      <c r="P19" s="28" t="s">
        <v>601</v>
      </c>
      <c r="Q19" s="5">
        <v>39.196969696969695</v>
      </c>
    </row>
    <row r="20" spans="1:17" x14ac:dyDescent="0.2">
      <c r="A20" t="s">
        <v>592</v>
      </c>
      <c r="B20" s="6" t="s">
        <v>585</v>
      </c>
      <c r="C20" s="16">
        <v>9.3188689311755293E-2</v>
      </c>
      <c r="D20"/>
      <c r="E20"/>
      <c r="F20" s="11" t="s">
        <v>642</v>
      </c>
      <c r="G20" s="4">
        <v>38.716981132075475</v>
      </c>
      <c r="P20" s="28" t="s">
        <v>598</v>
      </c>
      <c r="Q20" s="5">
        <v>38.807692307692307</v>
      </c>
    </row>
    <row r="21" spans="1:17" x14ac:dyDescent="0.2">
      <c r="A21" s="6" t="s">
        <v>627</v>
      </c>
      <c r="B21" s="6"/>
      <c r="C21" s="16">
        <v>9.2721587566948385E-2</v>
      </c>
      <c r="D21"/>
      <c r="E21"/>
      <c r="F21" s="11" t="s">
        <v>635</v>
      </c>
      <c r="G21" s="4">
        <v>39.071005917159766</v>
      </c>
      <c r="P21" s="28" t="s">
        <v>604</v>
      </c>
      <c r="Q21" s="5">
        <v>40.903846153846153</v>
      </c>
    </row>
    <row r="22" spans="1:17" x14ac:dyDescent="0.2">
      <c r="A22" t="s">
        <v>593</v>
      </c>
      <c r="B22" s="6" t="s">
        <v>574</v>
      </c>
      <c r="C22" s="16">
        <v>3.4000482276344349E-2</v>
      </c>
      <c r="D22"/>
      <c r="E22"/>
      <c r="F22" s="11" t="s">
        <v>633</v>
      </c>
      <c r="G22" s="4">
        <v>38.176165803108809</v>
      </c>
      <c r="P22" s="28" t="s">
        <v>602</v>
      </c>
      <c r="Q22" s="5">
        <v>36.453125</v>
      </c>
    </row>
    <row r="23" spans="1:17" x14ac:dyDescent="0.2">
      <c r="A23" t="s">
        <v>593</v>
      </c>
      <c r="B23" s="6" t="s">
        <v>577</v>
      </c>
      <c r="C23" s="16">
        <v>4.1977750309023489E-2</v>
      </c>
      <c r="D23"/>
      <c r="E23"/>
      <c r="F23" s="11" t="s">
        <v>641</v>
      </c>
      <c r="G23" s="4">
        <v>37.741379310344826</v>
      </c>
      <c r="P23" s="28" t="s">
        <v>600</v>
      </c>
      <c r="Q23" s="5">
        <v>34.785046728971963</v>
      </c>
    </row>
    <row r="24" spans="1:17" x14ac:dyDescent="0.2">
      <c r="A24" t="s">
        <v>593</v>
      </c>
      <c r="B24" s="6" t="s">
        <v>581</v>
      </c>
      <c r="C24" s="16">
        <v>4.3209876543209874E-2</v>
      </c>
      <c r="D24"/>
      <c r="E24"/>
      <c r="P24" s="28" t="s">
        <v>605</v>
      </c>
      <c r="Q24" s="5">
        <v>39.816326530612244</v>
      </c>
    </row>
    <row r="25" spans="1:17" x14ac:dyDescent="0.2">
      <c r="A25" s="6" t="s">
        <v>628</v>
      </c>
      <c r="B25" s="6"/>
      <c r="C25" s="16">
        <v>3.9342353332593991E-2</v>
      </c>
      <c r="D25"/>
      <c r="E25"/>
      <c r="P25" s="28" t="s">
        <v>599</v>
      </c>
      <c r="Q25" s="5">
        <v>36.409090909090907</v>
      </c>
    </row>
    <row r="26" spans="1:17" x14ac:dyDescent="0.2">
      <c r="D26"/>
      <c r="E26"/>
      <c r="P26" s="28" t="s">
        <v>603</v>
      </c>
      <c r="Q26" s="5">
        <v>38.583941605839414</v>
      </c>
    </row>
    <row r="27" spans="1:17" x14ac:dyDescent="0.2">
      <c r="D27"/>
      <c r="E27"/>
      <c r="P27" s="28" t="s">
        <v>645</v>
      </c>
      <c r="Q27" s="5">
        <v>39.086956521739133</v>
      </c>
    </row>
    <row r="28" spans="1:17" x14ac:dyDescent="0.2">
      <c r="A28" s="9" t="s">
        <v>571</v>
      </c>
      <c r="B28" s="6" t="s">
        <v>658</v>
      </c>
      <c r="D28"/>
      <c r="E28"/>
      <c r="P28" s="28" t="s">
        <v>646</v>
      </c>
      <c r="Q28" s="5">
        <v>41.152000000000001</v>
      </c>
    </row>
    <row r="29" spans="1:17" x14ac:dyDescent="0.2">
      <c r="A29" s="11" t="s">
        <v>638</v>
      </c>
      <c r="B29" s="6">
        <v>231</v>
      </c>
      <c r="D29"/>
      <c r="E29"/>
      <c r="P29" s="28" t="s">
        <v>647</v>
      </c>
      <c r="Q29" s="5">
        <v>39.721088435374149</v>
      </c>
    </row>
    <row r="30" spans="1:17" x14ac:dyDescent="0.2">
      <c r="A30" s="11" t="s">
        <v>634</v>
      </c>
      <c r="B30" s="6">
        <v>933</v>
      </c>
      <c r="D30"/>
      <c r="E30"/>
      <c r="P30" s="28" t="s">
        <v>648</v>
      </c>
      <c r="Q30" s="5">
        <v>39.371212121212125</v>
      </c>
    </row>
    <row r="31" spans="1:17" x14ac:dyDescent="0.2">
      <c r="A31" s="11" t="s">
        <v>636</v>
      </c>
      <c r="B31" s="6">
        <v>782</v>
      </c>
      <c r="D31"/>
      <c r="E31"/>
      <c r="P31" s="28" t="s">
        <v>649</v>
      </c>
      <c r="Q31" s="5">
        <v>34.674999999999997</v>
      </c>
    </row>
    <row r="32" spans="1:17" x14ac:dyDescent="0.2">
      <c r="A32" s="11" t="s">
        <v>643</v>
      </c>
      <c r="B32" s="6">
        <v>554</v>
      </c>
      <c r="D32"/>
      <c r="E32"/>
      <c r="I32" s="13"/>
      <c r="P32" s="28" t="s">
        <v>650</v>
      </c>
      <c r="Q32" s="5">
        <v>36.133333333333333</v>
      </c>
    </row>
    <row r="33" spans="1:23" x14ac:dyDescent="0.2">
      <c r="A33" s="11" t="s">
        <v>572</v>
      </c>
      <c r="B33" s="6">
        <v>2500</v>
      </c>
      <c r="D33"/>
      <c r="E33"/>
      <c r="P33" s="28" t="s">
        <v>651</v>
      </c>
      <c r="Q33" s="5">
        <v>40.459770114942529</v>
      </c>
    </row>
    <row r="34" spans="1:23" x14ac:dyDescent="0.2">
      <c r="B34" s="6"/>
      <c r="D34"/>
      <c r="E34"/>
      <c r="P34" s="28" t="s">
        <v>652</v>
      </c>
      <c r="Q34" s="5">
        <v>42.783333333333331</v>
      </c>
    </row>
    <row r="35" spans="1:23" x14ac:dyDescent="0.2">
      <c r="B35" s="6"/>
      <c r="D35"/>
      <c r="E35"/>
      <c r="P35" s="28" t="s">
        <v>653</v>
      </c>
      <c r="Q35" s="5">
        <v>52.35</v>
      </c>
    </row>
    <row r="36" spans="1:23" x14ac:dyDescent="0.2">
      <c r="B36" s="6"/>
      <c r="D36"/>
      <c r="E36"/>
      <c r="P36" s="28" t="s">
        <v>654</v>
      </c>
      <c r="Q36" s="5">
        <v>32.090909090909093</v>
      </c>
    </row>
    <row r="37" spans="1:23" x14ac:dyDescent="0.2">
      <c r="B37" s="6"/>
      <c r="D37"/>
      <c r="E37"/>
      <c r="P37" s="28" t="s">
        <v>655</v>
      </c>
      <c r="Q37" s="5">
        <v>38.674999999999997</v>
      </c>
    </row>
    <row r="38" spans="1:23" x14ac:dyDescent="0.2">
      <c r="B38" s="6"/>
      <c r="D38"/>
      <c r="E38"/>
      <c r="P38" s="28" t="s">
        <v>656</v>
      </c>
      <c r="Q38" s="5">
        <v>38.192307692307693</v>
      </c>
    </row>
    <row r="39" spans="1:23" x14ac:dyDescent="0.2">
      <c r="B39" s="6"/>
      <c r="D39"/>
      <c r="E39"/>
      <c r="P39" s="28" t="s">
        <v>657</v>
      </c>
      <c r="Q39" s="5">
        <v>37.572815533980581</v>
      </c>
    </row>
    <row r="40" spans="1:23" x14ac:dyDescent="0.2">
      <c r="B40" s="6"/>
      <c r="D40"/>
      <c r="E40"/>
    </row>
    <row r="41" spans="1:23" x14ac:dyDescent="0.2">
      <c r="B41" s="6"/>
      <c r="D41"/>
      <c r="E41"/>
    </row>
    <row r="42" spans="1:23" x14ac:dyDescent="0.2">
      <c r="B42" s="6"/>
      <c r="D42"/>
      <c r="E42"/>
    </row>
    <row r="43" spans="1:23" x14ac:dyDescent="0.2">
      <c r="A43" s="9" t="s">
        <v>631</v>
      </c>
      <c r="B43" s="9" t="s">
        <v>632</v>
      </c>
      <c r="D43"/>
      <c r="E43"/>
      <c r="G43"/>
      <c r="K43"/>
    </row>
    <row r="44" spans="1:23" x14ac:dyDescent="0.2">
      <c r="A44" s="9" t="s">
        <v>571</v>
      </c>
      <c r="B44" t="s">
        <v>616</v>
      </c>
      <c r="C44" t="s">
        <v>609</v>
      </c>
      <c r="D44" t="s">
        <v>610</v>
      </c>
      <c r="E44" t="s">
        <v>611</v>
      </c>
      <c r="F44" t="s">
        <v>608</v>
      </c>
      <c r="G44" t="s">
        <v>615</v>
      </c>
      <c r="H44" t="s">
        <v>612</v>
      </c>
      <c r="I44" t="s">
        <v>614</v>
      </c>
      <c r="J44" t="s">
        <v>613</v>
      </c>
      <c r="K44" t="s">
        <v>618</v>
      </c>
      <c r="M44"/>
      <c r="N44"/>
      <c r="O44"/>
      <c r="P44"/>
      <c r="Q44"/>
      <c r="S44"/>
      <c r="U44"/>
      <c r="W44"/>
    </row>
    <row r="45" spans="1:23" x14ac:dyDescent="0.2">
      <c r="A45" s="11" t="s">
        <v>573</v>
      </c>
      <c r="B45" s="19">
        <v>-0.18352059925093633</v>
      </c>
      <c r="C45" s="19">
        <v>9.0692124105011929E-2</v>
      </c>
      <c r="D45" s="19">
        <v>0.16081330868761554</v>
      </c>
      <c r="E45" s="19">
        <v>0.44927536231884058</v>
      </c>
      <c r="F45" s="19">
        <v>0.42857142857142855</v>
      </c>
      <c r="G45" s="19">
        <v>0.41379310344827586</v>
      </c>
      <c r="H45" s="19">
        <v>0.4279835390946502</v>
      </c>
      <c r="I45" s="19">
        <v>0.48101265822784811</v>
      </c>
      <c r="J45" s="19">
        <v>-0.1328125</v>
      </c>
      <c r="K45" s="19" t="e">
        <v>#DIV/0!</v>
      </c>
      <c r="M45"/>
      <c r="N45"/>
      <c r="O45"/>
      <c r="P45"/>
      <c r="Q45"/>
      <c r="S45"/>
      <c r="U45"/>
      <c r="W45"/>
    </row>
    <row r="46" spans="1:23" x14ac:dyDescent="0.2">
      <c r="A46" s="11" t="s">
        <v>589</v>
      </c>
      <c r="B46" s="19">
        <v>-7.6642335766423361E-2</v>
      </c>
      <c r="C46" s="19">
        <v>-7.4193548387096769E-2</v>
      </c>
      <c r="D46" s="19">
        <v>0.20950155763239875</v>
      </c>
      <c r="E46" s="19">
        <v>0.13004484304932734</v>
      </c>
      <c r="F46" s="19">
        <v>0.41461916461916459</v>
      </c>
      <c r="G46" s="19">
        <v>-0.12144702842377261</v>
      </c>
      <c r="H46" s="19">
        <v>4.4401544401544403E-2</v>
      </c>
      <c r="I46" s="19">
        <v>7.3825503355704702E-2</v>
      </c>
      <c r="J46" s="19">
        <v>-7.5966850828729282E-2</v>
      </c>
      <c r="K46" s="19">
        <v>0.34129692832764508</v>
      </c>
      <c r="M46"/>
      <c r="N46"/>
      <c r="O46"/>
      <c r="P46"/>
      <c r="Q46"/>
      <c r="S46"/>
      <c r="U46"/>
      <c r="W46"/>
    </row>
    <row r="47" spans="1:23" x14ac:dyDescent="0.2">
      <c r="A47" s="11" t="s">
        <v>591</v>
      </c>
      <c r="B47" s="19">
        <v>-0.51768826619964969</v>
      </c>
      <c r="C47" s="19">
        <v>0.14049586776859505</v>
      </c>
      <c r="D47" s="19">
        <v>0.29968119022316686</v>
      </c>
      <c r="E47" s="19">
        <v>0.45507584597432904</v>
      </c>
      <c r="F47" s="19">
        <v>0.406052544063851</v>
      </c>
      <c r="G47" s="19">
        <v>-0.15621788283658788</v>
      </c>
      <c r="H47" s="19">
        <v>0.18194541637508749</v>
      </c>
      <c r="I47" s="19">
        <v>0.21150592216582065</v>
      </c>
      <c r="J47" s="19">
        <v>-0.28832116788321166</v>
      </c>
      <c r="K47" s="19">
        <v>0.12482662968099861</v>
      </c>
      <c r="M47"/>
      <c r="N47"/>
      <c r="O47"/>
      <c r="P47"/>
      <c r="Q47"/>
      <c r="S47"/>
      <c r="U47"/>
      <c r="W47"/>
    </row>
    <row r="48" spans="1:23" x14ac:dyDescent="0.2">
      <c r="A48" s="11" t="s">
        <v>592</v>
      </c>
      <c r="B48" s="19">
        <v>-0.38176415389427587</v>
      </c>
      <c r="C48" s="19">
        <v>-6.1550976138828636E-2</v>
      </c>
      <c r="D48" s="19">
        <v>0.33390476190476193</v>
      </c>
      <c r="E48" s="19">
        <v>0.19761737911702873</v>
      </c>
      <c r="F48" s="19">
        <v>0.38222294974627596</v>
      </c>
      <c r="G48" s="19">
        <v>-8.9717741935483875E-2</v>
      </c>
      <c r="H48" s="19">
        <v>0.23223109083998481</v>
      </c>
      <c r="I48" s="19">
        <v>0.24407894736842106</v>
      </c>
      <c r="J48" s="19">
        <v>-4.5087483176312247E-2</v>
      </c>
      <c r="K48" s="19">
        <v>0.40515933232169954</v>
      </c>
      <c r="M48"/>
      <c r="N48"/>
      <c r="O48"/>
      <c r="P48"/>
      <c r="Q48"/>
      <c r="S48"/>
      <c r="U48"/>
      <c r="W48"/>
    </row>
    <row r="49" spans="1:23" x14ac:dyDescent="0.2">
      <c r="A49" s="11" t="s">
        <v>593</v>
      </c>
      <c r="B49" s="19">
        <v>-0.60446927374301673</v>
      </c>
      <c r="C49" s="19">
        <v>2.7068661971830985E-2</v>
      </c>
      <c r="D49" s="19">
        <v>0.22780965237934525</v>
      </c>
      <c r="E49" s="19">
        <v>0.26109660574412535</v>
      </c>
      <c r="F49" s="19">
        <v>0.37898773006134967</v>
      </c>
      <c r="G49" s="19">
        <v>0.2392857142857143</v>
      </c>
      <c r="H49" s="19">
        <v>0.18914956011730205</v>
      </c>
      <c r="I49" s="19">
        <v>-2.9725963771481654E-2</v>
      </c>
      <c r="J49" s="19">
        <v>-0.22278298485940878</v>
      </c>
      <c r="K49" s="19">
        <v>0.36528497409326427</v>
      </c>
      <c r="M49"/>
      <c r="N49"/>
      <c r="O49"/>
      <c r="P49"/>
      <c r="Q49"/>
      <c r="S49"/>
      <c r="U49"/>
      <c r="W49"/>
    </row>
    <row r="50" spans="1:23" x14ac:dyDescent="0.2">
      <c r="A50" s="11" t="s">
        <v>572</v>
      </c>
      <c r="B50" s="19">
        <v>-0.44255816542357784</v>
      </c>
      <c r="C50" s="19">
        <v>1.3232514177693762E-2</v>
      </c>
      <c r="D50" s="19">
        <v>0.27205510616784628</v>
      </c>
      <c r="E50" s="19">
        <v>0.27842949485276514</v>
      </c>
      <c r="F50" s="19">
        <v>0.38862776567694601</v>
      </c>
      <c r="G50" s="19">
        <v>1.5604337476857974E-2</v>
      </c>
      <c r="H50" s="19">
        <v>0.19042176248714138</v>
      </c>
      <c r="I50" s="19">
        <v>0.11670693179706375</v>
      </c>
      <c r="J50" s="19">
        <v>-0.15748604707595243</v>
      </c>
      <c r="K50" s="19">
        <v>0.33293355720796353</v>
      </c>
      <c r="M50"/>
      <c r="N50"/>
      <c r="O50"/>
      <c r="P50"/>
      <c r="Q50"/>
      <c r="S50"/>
      <c r="U50"/>
      <c r="W50"/>
    </row>
    <row r="51" spans="1:23" x14ac:dyDescent="0.2">
      <c r="B51"/>
      <c r="D51"/>
      <c r="E51"/>
      <c r="G51"/>
      <c r="K51"/>
      <c r="L51"/>
      <c r="M51"/>
      <c r="N51"/>
      <c r="O51"/>
      <c r="P51"/>
      <c r="Q51"/>
      <c r="S51"/>
      <c r="U51"/>
      <c r="W51"/>
    </row>
    <row r="52" spans="1:23" x14ac:dyDescent="0.2">
      <c r="B52"/>
      <c r="D52"/>
      <c r="E52"/>
      <c r="G52"/>
      <c r="K52"/>
      <c r="L52"/>
      <c r="M52"/>
      <c r="N52"/>
      <c r="O52"/>
      <c r="P52"/>
      <c r="Q52"/>
      <c r="S52"/>
      <c r="U52"/>
      <c r="W52"/>
    </row>
    <row r="53" spans="1:23" x14ac:dyDescent="0.2">
      <c r="A53" s="9" t="s">
        <v>631</v>
      </c>
      <c r="B53" s="9" t="s">
        <v>632</v>
      </c>
      <c r="D53"/>
      <c r="E53"/>
      <c r="G53"/>
      <c r="K53"/>
      <c r="L53"/>
      <c r="M53"/>
      <c r="N53"/>
      <c r="O53"/>
      <c r="P53"/>
      <c r="Q53"/>
      <c r="S53"/>
      <c r="U53"/>
      <c r="W53"/>
    </row>
    <row r="54" spans="1:23" x14ac:dyDescent="0.2">
      <c r="A54" s="9" t="s">
        <v>571</v>
      </c>
      <c r="B54" t="s">
        <v>105</v>
      </c>
      <c r="C54" t="s">
        <v>52</v>
      </c>
      <c r="D54" t="s">
        <v>17</v>
      </c>
      <c r="E54" t="s">
        <v>60</v>
      </c>
      <c r="F54" t="s">
        <v>122</v>
      </c>
      <c r="G54" t="s">
        <v>119</v>
      </c>
      <c r="H54" t="s">
        <v>88</v>
      </c>
      <c r="I54" t="s">
        <v>102</v>
      </c>
      <c r="J54" t="s">
        <v>109</v>
      </c>
      <c r="K54"/>
      <c r="L54"/>
      <c r="M54"/>
      <c r="N54"/>
      <c r="O54"/>
      <c r="P54"/>
      <c r="Q54"/>
      <c r="S54"/>
      <c r="U54"/>
      <c r="W54"/>
    </row>
    <row r="55" spans="1:23" x14ac:dyDescent="0.2">
      <c r="A55" s="11" t="s">
        <v>573</v>
      </c>
      <c r="B55" s="19" t="e">
        <v>#DIV/0!</v>
      </c>
      <c r="C55" s="19" t="e">
        <v>#DIV/0!</v>
      </c>
      <c r="D55" s="19" t="e">
        <v>#DIV/0!</v>
      </c>
      <c r="E55" s="19" t="e">
        <v>#DIV/0!</v>
      </c>
      <c r="F55" s="19" t="e">
        <v>#DIV/0!</v>
      </c>
      <c r="G55" s="19" t="e">
        <v>#DIV/0!</v>
      </c>
      <c r="H55" s="19">
        <v>0.52</v>
      </c>
      <c r="I55" s="19" t="e">
        <v>#DIV/0!</v>
      </c>
      <c r="J55" s="19">
        <v>0.51428571428571423</v>
      </c>
      <c r="K55"/>
      <c r="L55"/>
      <c r="M55"/>
      <c r="N55"/>
      <c r="O55"/>
      <c r="P55"/>
      <c r="Q55"/>
      <c r="S55"/>
      <c r="U55"/>
      <c r="W55"/>
    </row>
    <row r="56" spans="1:23" x14ac:dyDescent="0.2">
      <c r="A56" s="11" t="s">
        <v>589</v>
      </c>
      <c r="B56" s="19" t="e">
        <v>#DIV/0!</v>
      </c>
      <c r="C56" s="19" t="e">
        <v>#DIV/0!</v>
      </c>
      <c r="D56" s="19" t="e">
        <v>#DIV/0!</v>
      </c>
      <c r="E56" s="19">
        <v>0.73333333333333328</v>
      </c>
      <c r="F56" s="19">
        <v>0.48717948717948717</v>
      </c>
      <c r="G56" s="19">
        <v>0.52</v>
      </c>
      <c r="H56" s="19" t="e">
        <v>#DIV/0!</v>
      </c>
      <c r="I56" s="19" t="e">
        <v>#DIV/0!</v>
      </c>
      <c r="J56" s="19">
        <v>0.48571428571428571</v>
      </c>
      <c r="K56"/>
      <c r="L56"/>
      <c r="M56"/>
      <c r="N56"/>
      <c r="O56"/>
      <c r="P56"/>
      <c r="Q56"/>
      <c r="S56"/>
      <c r="U56"/>
      <c r="W56"/>
    </row>
    <row r="57" spans="1:23" x14ac:dyDescent="0.2">
      <c r="A57" s="11" t="s">
        <v>591</v>
      </c>
      <c r="B57" s="19">
        <v>0.75555555555555554</v>
      </c>
      <c r="C57" s="19">
        <v>0.71111111111111114</v>
      </c>
      <c r="D57" s="19" t="e">
        <v>#DIV/0!</v>
      </c>
      <c r="E57" s="19">
        <v>0.53591160220994472</v>
      </c>
      <c r="F57" s="19" t="e">
        <v>#DIV/0!</v>
      </c>
      <c r="G57" s="19">
        <v>0.52</v>
      </c>
      <c r="H57" s="19">
        <v>0.52</v>
      </c>
      <c r="I57" s="19">
        <v>0.5</v>
      </c>
      <c r="J57" s="19">
        <v>0.50476190476190474</v>
      </c>
      <c r="K57"/>
      <c r="L57"/>
      <c r="M57"/>
      <c r="N57"/>
      <c r="O57"/>
      <c r="P57"/>
      <c r="Q57"/>
      <c r="S57"/>
      <c r="U57"/>
      <c r="W57"/>
    </row>
    <row r="58" spans="1:23" x14ac:dyDescent="0.2">
      <c r="A58" s="11" t="s">
        <v>592</v>
      </c>
      <c r="B58" s="19" t="e">
        <v>#DIV/0!</v>
      </c>
      <c r="C58" s="19">
        <v>0.71111111111111114</v>
      </c>
      <c r="D58" s="19">
        <v>0.71111111111111114</v>
      </c>
      <c r="E58" s="19">
        <v>0.73333333333333328</v>
      </c>
      <c r="F58" s="19">
        <v>0.62199312714776633</v>
      </c>
      <c r="G58" s="19">
        <v>0.52</v>
      </c>
      <c r="H58" s="19">
        <v>0.52</v>
      </c>
      <c r="I58" s="19">
        <v>0.5</v>
      </c>
      <c r="J58" s="19">
        <v>0.49795918367346936</v>
      </c>
      <c r="K58"/>
      <c r="L58"/>
      <c r="M58"/>
      <c r="N58"/>
      <c r="O58"/>
      <c r="P58"/>
      <c r="Q58"/>
      <c r="S58"/>
      <c r="U58"/>
      <c r="W58"/>
    </row>
    <row r="59" spans="1:23" x14ac:dyDescent="0.2">
      <c r="A59" s="11" t="s">
        <v>593</v>
      </c>
      <c r="B59" s="19">
        <v>0.75555555555555554</v>
      </c>
      <c r="C59" s="19">
        <v>0.71111111111111114</v>
      </c>
      <c r="D59" s="19">
        <v>0.71111111111111114</v>
      </c>
      <c r="E59" s="19">
        <v>0.73333333333333328</v>
      </c>
      <c r="F59" s="19">
        <v>0.68992248062015504</v>
      </c>
      <c r="G59" s="19">
        <v>0.52</v>
      </c>
      <c r="H59" s="19" t="e">
        <v>#DIV/0!</v>
      </c>
      <c r="I59" s="19">
        <v>0.5</v>
      </c>
      <c r="J59" s="19">
        <v>0.5</v>
      </c>
      <c r="K59"/>
      <c r="L59"/>
      <c r="M59"/>
      <c r="N59"/>
      <c r="O59"/>
      <c r="P59"/>
      <c r="Q59"/>
      <c r="S59"/>
      <c r="U59"/>
      <c r="W59"/>
    </row>
    <row r="60" spans="1:23" x14ac:dyDescent="0.2">
      <c r="A60" s="11" t="s">
        <v>572</v>
      </c>
      <c r="B60" s="19">
        <v>0.75555555555555554</v>
      </c>
      <c r="C60" s="19">
        <v>0.71111111111111114</v>
      </c>
      <c r="D60" s="19">
        <v>0.71111111111111114</v>
      </c>
      <c r="E60" s="19">
        <v>0.66728280961182995</v>
      </c>
      <c r="F60" s="19">
        <v>0.6428571428571429</v>
      </c>
      <c r="G60" s="19">
        <v>0.52</v>
      </c>
      <c r="H60" s="19">
        <v>0.52</v>
      </c>
      <c r="I60" s="19">
        <v>0.5</v>
      </c>
      <c r="J60" s="19">
        <v>0.5</v>
      </c>
      <c r="K60"/>
      <c r="L60"/>
      <c r="M60"/>
      <c r="N60"/>
      <c r="O60"/>
      <c r="P60"/>
      <c r="Q60"/>
      <c r="S60"/>
      <c r="U60"/>
      <c r="W60"/>
    </row>
    <row r="61" spans="1:23" x14ac:dyDescent="0.2">
      <c r="B61"/>
      <c r="D61"/>
      <c r="E61"/>
      <c r="G61"/>
      <c r="K61"/>
      <c r="L61"/>
      <c r="M61"/>
      <c r="N61"/>
      <c r="O61"/>
      <c r="P61"/>
      <c r="Q61"/>
      <c r="S61"/>
      <c r="U61"/>
      <c r="W61"/>
    </row>
    <row r="62" spans="1:23" x14ac:dyDescent="0.2">
      <c r="B62"/>
      <c r="D62"/>
      <c r="E62"/>
      <c r="G62"/>
      <c r="K62"/>
      <c r="L62"/>
      <c r="M62"/>
      <c r="N62"/>
      <c r="O62"/>
      <c r="P62"/>
      <c r="Q62"/>
      <c r="S62"/>
      <c r="U62"/>
      <c r="W62"/>
    </row>
    <row r="63" spans="1:23" x14ac:dyDescent="0.2">
      <c r="B63"/>
      <c r="D63"/>
      <c r="E63"/>
      <c r="G63"/>
      <c r="K63"/>
      <c r="L63"/>
      <c r="M63"/>
      <c r="N63"/>
      <c r="O63"/>
      <c r="P63"/>
      <c r="Q63"/>
      <c r="S63"/>
      <c r="U63"/>
      <c r="W63"/>
    </row>
    <row r="64" spans="1:23" x14ac:dyDescent="0.2">
      <c r="B64"/>
      <c r="D64"/>
      <c r="E64"/>
      <c r="G64"/>
      <c r="K64"/>
      <c r="L64"/>
      <c r="M64"/>
      <c r="N64"/>
      <c r="O64"/>
      <c r="P64"/>
      <c r="Q64"/>
      <c r="S64"/>
      <c r="U64"/>
      <c r="W64"/>
    </row>
    <row r="65" spans="1:24" x14ac:dyDescent="0.2">
      <c r="B65"/>
      <c r="D65"/>
      <c r="E65"/>
      <c r="G65"/>
      <c r="K65"/>
      <c r="L65"/>
      <c r="M65"/>
      <c r="N65"/>
      <c r="O65"/>
      <c r="P65"/>
      <c r="Q65"/>
      <c r="S65"/>
      <c r="U65"/>
      <c r="W65"/>
    </row>
    <row r="66" spans="1:24" x14ac:dyDescent="0.2">
      <c r="B66"/>
      <c r="D66"/>
      <c r="E66"/>
      <c r="G66"/>
      <c r="K66"/>
      <c r="L66"/>
      <c r="M66"/>
      <c r="N66"/>
      <c r="O66"/>
      <c r="P66"/>
      <c r="Q66"/>
      <c r="S66"/>
      <c r="U66"/>
      <c r="W66"/>
    </row>
    <row r="67" spans="1:24" x14ac:dyDescent="0.2">
      <c r="B67"/>
      <c r="D67"/>
      <c r="E67"/>
      <c r="G67"/>
      <c r="K67"/>
      <c r="L67"/>
      <c r="M67"/>
      <c r="N67"/>
      <c r="O67"/>
      <c r="P67"/>
      <c r="Q67"/>
      <c r="S67"/>
      <c r="U67"/>
      <c r="W67"/>
    </row>
    <row r="68" spans="1:24" x14ac:dyDescent="0.2">
      <c r="B68"/>
      <c r="D68"/>
      <c r="E68"/>
      <c r="G68"/>
      <c r="K68"/>
      <c r="L68"/>
      <c r="M68"/>
      <c r="N68"/>
      <c r="O68"/>
      <c r="P68"/>
      <c r="Q68"/>
      <c r="S68"/>
      <c r="U68"/>
      <c r="W68"/>
    </row>
    <row r="69" spans="1:24" x14ac:dyDescent="0.2">
      <c r="B69"/>
      <c r="D69"/>
      <c r="E69"/>
      <c r="G69"/>
      <c r="K69"/>
      <c r="L69"/>
      <c r="M69"/>
      <c r="N69"/>
      <c r="O69"/>
      <c r="P69"/>
      <c r="Q69"/>
      <c r="S69"/>
      <c r="U69"/>
      <c r="W69"/>
    </row>
    <row r="70" spans="1:24" x14ac:dyDescent="0.2">
      <c r="B70"/>
      <c r="D70"/>
      <c r="E70"/>
      <c r="G70"/>
      <c r="K70"/>
      <c r="L70"/>
      <c r="M70"/>
      <c r="N70"/>
      <c r="O70"/>
      <c r="P70"/>
      <c r="Q70"/>
      <c r="S70"/>
      <c r="U70"/>
      <c r="W70"/>
    </row>
    <row r="71" spans="1:24" x14ac:dyDescent="0.2">
      <c r="B71"/>
      <c r="D71"/>
      <c r="E71"/>
      <c r="G71"/>
      <c r="K71"/>
      <c r="L71"/>
      <c r="M71"/>
      <c r="N71" s="9" t="s">
        <v>663</v>
      </c>
      <c r="O71" s="9" t="s">
        <v>632</v>
      </c>
      <c r="P71"/>
      <c r="Q71"/>
      <c r="S71"/>
      <c r="U71"/>
      <c r="W71"/>
    </row>
    <row r="72" spans="1:24" x14ac:dyDescent="0.2">
      <c r="B72"/>
      <c r="D72"/>
      <c r="E72"/>
      <c r="G72"/>
      <c r="K72"/>
      <c r="L72"/>
      <c r="M72"/>
      <c r="N72" s="9" t="s">
        <v>571</v>
      </c>
      <c r="O72" t="s">
        <v>616</v>
      </c>
      <c r="P72" t="s">
        <v>609</v>
      </c>
      <c r="Q72" t="s">
        <v>610</v>
      </c>
      <c r="R72" t="s">
        <v>611</v>
      </c>
      <c r="S72" t="s">
        <v>608</v>
      </c>
      <c r="T72" t="s">
        <v>615</v>
      </c>
      <c r="U72" t="s">
        <v>612</v>
      </c>
      <c r="V72" t="s">
        <v>614</v>
      </c>
      <c r="W72" t="s">
        <v>613</v>
      </c>
      <c r="X72" t="s">
        <v>618</v>
      </c>
    </row>
    <row r="73" spans="1:24" x14ac:dyDescent="0.2">
      <c r="B73"/>
      <c r="D73"/>
      <c r="E73"/>
      <c r="G73"/>
      <c r="K73"/>
      <c r="L73"/>
      <c r="M73"/>
      <c r="N73" s="11" t="s">
        <v>573</v>
      </c>
      <c r="O73" s="6">
        <v>12</v>
      </c>
      <c r="P73" s="6">
        <v>9</v>
      </c>
      <c r="Q73" s="6">
        <v>14</v>
      </c>
      <c r="R73" s="6">
        <v>4</v>
      </c>
      <c r="S73" s="6">
        <v>6</v>
      </c>
      <c r="T73" s="6">
        <v>1</v>
      </c>
      <c r="U73" s="6">
        <v>6</v>
      </c>
      <c r="V73" s="6">
        <v>3</v>
      </c>
      <c r="W73" s="6">
        <v>4</v>
      </c>
      <c r="X73" s="6"/>
    </row>
    <row r="74" spans="1:24" x14ac:dyDescent="0.2">
      <c r="B74"/>
      <c r="D74"/>
      <c r="E74"/>
      <c r="G74"/>
      <c r="K74"/>
      <c r="L74"/>
      <c r="M74"/>
      <c r="N74" s="11" t="s">
        <v>589</v>
      </c>
      <c r="O74" s="6">
        <v>37</v>
      </c>
      <c r="P74" s="6">
        <v>22</v>
      </c>
      <c r="Q74" s="6">
        <v>25</v>
      </c>
      <c r="R74" s="6">
        <v>6</v>
      </c>
      <c r="S74" s="6">
        <v>43</v>
      </c>
      <c r="T74" s="6">
        <v>10</v>
      </c>
      <c r="U74" s="6">
        <v>26</v>
      </c>
      <c r="V74" s="6">
        <v>12</v>
      </c>
      <c r="W74" s="6">
        <v>23</v>
      </c>
      <c r="X74" s="6">
        <v>12</v>
      </c>
    </row>
    <row r="75" spans="1:24" x14ac:dyDescent="0.2">
      <c r="B75"/>
      <c r="D75"/>
      <c r="E75"/>
      <c r="G75"/>
      <c r="K75"/>
      <c r="L75"/>
      <c r="M75"/>
      <c r="N75" s="11" t="s">
        <v>591</v>
      </c>
      <c r="O75" s="6">
        <v>74</v>
      </c>
      <c r="P75" s="6">
        <v>48</v>
      </c>
      <c r="Q75" s="6">
        <v>52</v>
      </c>
      <c r="R75" s="6">
        <v>21</v>
      </c>
      <c r="S75" s="6">
        <v>80</v>
      </c>
      <c r="T75" s="6">
        <v>28</v>
      </c>
      <c r="U75" s="6">
        <v>35</v>
      </c>
      <c r="V75" s="6">
        <v>29</v>
      </c>
      <c r="W75" s="6">
        <v>59</v>
      </c>
      <c r="X75" s="6">
        <v>17</v>
      </c>
    </row>
    <row r="76" spans="1:24" x14ac:dyDescent="0.2">
      <c r="B76"/>
      <c r="D76"/>
      <c r="E76"/>
      <c r="G76"/>
      <c r="K76"/>
      <c r="L76"/>
      <c r="M76"/>
      <c r="N76" s="11" t="s">
        <v>592</v>
      </c>
      <c r="O76" s="6">
        <v>156</v>
      </c>
      <c r="P76" s="6">
        <v>101</v>
      </c>
      <c r="Q76" s="6">
        <v>106</v>
      </c>
      <c r="R76" s="6">
        <v>43</v>
      </c>
      <c r="S76" s="6">
        <v>168</v>
      </c>
      <c r="T76" s="6">
        <v>32</v>
      </c>
      <c r="U76" s="6">
        <v>62</v>
      </c>
      <c r="V76" s="6">
        <v>41</v>
      </c>
      <c r="W76" s="6">
        <v>86</v>
      </c>
      <c r="X76" s="6">
        <v>32</v>
      </c>
    </row>
    <row r="77" spans="1:24" x14ac:dyDescent="0.2">
      <c r="B77" s="6"/>
      <c r="D77"/>
      <c r="E77"/>
      <c r="M77"/>
      <c r="N77" s="11" t="s">
        <v>593</v>
      </c>
      <c r="O77" s="6">
        <v>170</v>
      </c>
      <c r="P77" s="6">
        <v>111</v>
      </c>
      <c r="Q77" s="6">
        <v>127</v>
      </c>
      <c r="R77" s="6">
        <v>50</v>
      </c>
      <c r="S77" s="6">
        <v>184</v>
      </c>
      <c r="T77" s="6">
        <v>37</v>
      </c>
      <c r="U77" s="6">
        <v>87</v>
      </c>
      <c r="V77" s="6">
        <v>59</v>
      </c>
      <c r="W77" s="6">
        <v>95</v>
      </c>
      <c r="X77" s="6">
        <v>35</v>
      </c>
    </row>
    <row r="78" spans="1:24" x14ac:dyDescent="0.2">
      <c r="A78" s="9" t="s">
        <v>571</v>
      </c>
      <c r="B78" s="6" t="s">
        <v>663</v>
      </c>
      <c r="D78"/>
      <c r="E78"/>
      <c r="G78"/>
      <c r="K78"/>
      <c r="L78"/>
      <c r="M78"/>
      <c r="N78" s="11" t="s">
        <v>572</v>
      </c>
      <c r="O78" s="6">
        <v>449</v>
      </c>
      <c r="P78" s="6">
        <v>291</v>
      </c>
      <c r="Q78" s="6">
        <v>324</v>
      </c>
      <c r="R78" s="6">
        <v>124</v>
      </c>
      <c r="S78" s="6">
        <v>481</v>
      </c>
      <c r="T78" s="6">
        <v>108</v>
      </c>
      <c r="U78" s="6">
        <v>216</v>
      </c>
      <c r="V78" s="6">
        <v>144</v>
      </c>
      <c r="W78" s="6">
        <v>267</v>
      </c>
      <c r="X78" s="6">
        <v>96</v>
      </c>
    </row>
    <row r="79" spans="1:24" x14ac:dyDescent="0.2">
      <c r="A79" s="11" t="s">
        <v>573</v>
      </c>
      <c r="B79" s="6"/>
      <c r="D79"/>
      <c r="E79"/>
      <c r="G79"/>
      <c r="K79"/>
      <c r="L79"/>
      <c r="M79"/>
      <c r="N79"/>
      <c r="O79"/>
      <c r="P79"/>
      <c r="Q79"/>
      <c r="S79"/>
      <c r="U79"/>
      <c r="W79"/>
    </row>
    <row r="80" spans="1:24" x14ac:dyDescent="0.2">
      <c r="A80" s="12" t="s">
        <v>574</v>
      </c>
      <c r="B80" s="6">
        <v>2</v>
      </c>
      <c r="D80"/>
      <c r="E80"/>
      <c r="G80"/>
      <c r="K80"/>
      <c r="L80"/>
      <c r="M80"/>
      <c r="N80"/>
      <c r="O80"/>
      <c r="P80"/>
      <c r="Q80"/>
      <c r="S80"/>
      <c r="U80"/>
      <c r="W80"/>
    </row>
    <row r="81" spans="1:23" x14ac:dyDescent="0.2">
      <c r="A81" s="12" t="s">
        <v>577</v>
      </c>
      <c r="B81" s="6">
        <v>9</v>
      </c>
      <c r="D81"/>
      <c r="E81"/>
      <c r="G81"/>
      <c r="K81"/>
      <c r="L81"/>
      <c r="M81"/>
      <c r="N81"/>
      <c r="O81"/>
      <c r="P81"/>
      <c r="Q81"/>
      <c r="S81"/>
      <c r="U81"/>
      <c r="W81"/>
    </row>
    <row r="82" spans="1:23" x14ac:dyDescent="0.2">
      <c r="A82" s="12" t="s">
        <v>581</v>
      </c>
      <c r="B82" s="6">
        <v>20</v>
      </c>
      <c r="D82"/>
      <c r="E82"/>
      <c r="G82"/>
      <c r="K82"/>
      <c r="L82"/>
      <c r="M82"/>
      <c r="N82"/>
      <c r="O82"/>
      <c r="P82"/>
      <c r="Q82"/>
      <c r="S82"/>
      <c r="U82"/>
      <c r="W82"/>
    </row>
    <row r="83" spans="1:23" x14ac:dyDescent="0.2">
      <c r="A83" s="12" t="s">
        <v>585</v>
      </c>
      <c r="B83" s="6">
        <v>28</v>
      </c>
      <c r="D83"/>
      <c r="E83"/>
      <c r="G83"/>
      <c r="K83"/>
      <c r="L83"/>
      <c r="M83"/>
      <c r="N83"/>
      <c r="O83"/>
      <c r="P83"/>
      <c r="Q83"/>
      <c r="S83"/>
      <c r="U83"/>
      <c r="W83"/>
    </row>
    <row r="84" spans="1:23" x14ac:dyDescent="0.2">
      <c r="A84" s="11" t="s">
        <v>589</v>
      </c>
      <c r="B84" s="6"/>
      <c r="D84"/>
      <c r="E84"/>
      <c r="G84"/>
      <c r="K84"/>
      <c r="L84"/>
      <c r="M84"/>
      <c r="N84"/>
      <c r="O84"/>
      <c r="P84"/>
      <c r="Q84"/>
      <c r="S84"/>
      <c r="U84"/>
      <c r="W84"/>
    </row>
    <row r="85" spans="1:23" x14ac:dyDescent="0.2">
      <c r="A85" s="12" t="s">
        <v>574</v>
      </c>
      <c r="B85" s="6">
        <v>31</v>
      </c>
      <c r="D85"/>
      <c r="E85"/>
      <c r="G85"/>
      <c r="K85"/>
      <c r="L85"/>
      <c r="M85"/>
      <c r="N85"/>
      <c r="O85"/>
      <c r="P85"/>
      <c r="Q85"/>
      <c r="S85"/>
      <c r="U85"/>
      <c r="W85"/>
    </row>
    <row r="86" spans="1:23" x14ac:dyDescent="0.2">
      <c r="A86" s="12" t="s">
        <v>577</v>
      </c>
      <c r="B86" s="6">
        <v>51</v>
      </c>
      <c r="D86"/>
      <c r="E86"/>
      <c r="G86"/>
      <c r="K86"/>
      <c r="L86"/>
      <c r="M86"/>
      <c r="N86"/>
      <c r="O86"/>
      <c r="P86"/>
      <c r="Q86"/>
      <c r="S86"/>
      <c r="U86"/>
      <c r="W86"/>
    </row>
    <row r="87" spans="1:23" x14ac:dyDescent="0.2">
      <c r="A87" s="12" t="s">
        <v>581</v>
      </c>
      <c r="B87" s="6">
        <v>62</v>
      </c>
      <c r="D87"/>
      <c r="E87"/>
      <c r="G87"/>
      <c r="K87"/>
      <c r="L87"/>
      <c r="M87"/>
      <c r="N87"/>
      <c r="O87"/>
      <c r="P87"/>
      <c r="Q87"/>
      <c r="S87"/>
      <c r="U87"/>
      <c r="W87"/>
    </row>
    <row r="88" spans="1:23" x14ac:dyDescent="0.2">
      <c r="A88" s="12" t="s">
        <v>585</v>
      </c>
      <c r="B88" s="6">
        <v>72</v>
      </c>
      <c r="D88"/>
      <c r="E88"/>
      <c r="G88"/>
      <c r="K88"/>
      <c r="L88"/>
      <c r="M88"/>
      <c r="N88"/>
      <c r="O88"/>
      <c r="P88"/>
      <c r="Q88"/>
      <c r="S88"/>
      <c r="U88"/>
      <c r="W88"/>
    </row>
    <row r="89" spans="1:23" x14ac:dyDescent="0.2">
      <c r="A89" s="11" t="s">
        <v>591</v>
      </c>
      <c r="B89" s="6"/>
      <c r="D89"/>
      <c r="E89"/>
      <c r="G89"/>
      <c r="K89"/>
      <c r="L89"/>
      <c r="M89"/>
      <c r="N89"/>
      <c r="O89"/>
      <c r="P89"/>
      <c r="Q89"/>
      <c r="S89"/>
      <c r="U89"/>
      <c r="W89"/>
    </row>
    <row r="90" spans="1:23" x14ac:dyDescent="0.2">
      <c r="A90" s="12" t="s">
        <v>574</v>
      </c>
      <c r="B90" s="6">
        <v>116</v>
      </c>
      <c r="D90"/>
      <c r="E90"/>
      <c r="G90"/>
      <c r="K90"/>
      <c r="L90"/>
      <c r="M90"/>
      <c r="N90"/>
      <c r="O90"/>
      <c r="P90"/>
      <c r="Q90"/>
      <c r="S90"/>
      <c r="U90"/>
      <c r="W90"/>
    </row>
    <row r="91" spans="1:23" x14ac:dyDescent="0.2">
      <c r="A91" s="12" t="s">
        <v>577</v>
      </c>
      <c r="B91" s="6">
        <v>99</v>
      </c>
      <c r="D91"/>
      <c r="E91"/>
      <c r="G91"/>
      <c r="K91"/>
      <c r="L91"/>
      <c r="M91"/>
      <c r="N91"/>
      <c r="O91"/>
      <c r="P91"/>
      <c r="Q91"/>
      <c r="S91"/>
      <c r="U91"/>
      <c r="W91"/>
    </row>
    <row r="92" spans="1:23" x14ac:dyDescent="0.2">
      <c r="A92" s="12" t="s">
        <v>581</v>
      </c>
      <c r="B92" s="6">
        <v>107</v>
      </c>
      <c r="D92"/>
      <c r="E92"/>
      <c r="G92"/>
      <c r="K92"/>
      <c r="L92"/>
      <c r="M92"/>
      <c r="N92"/>
      <c r="O92"/>
      <c r="P92"/>
      <c r="Q92"/>
      <c r="S92"/>
      <c r="U92"/>
      <c r="W92"/>
    </row>
    <row r="93" spans="1:23" x14ac:dyDescent="0.2">
      <c r="A93" s="12" t="s">
        <v>585</v>
      </c>
      <c r="B93" s="6">
        <v>121</v>
      </c>
      <c r="D93"/>
      <c r="E93"/>
      <c r="G93"/>
      <c r="K93"/>
      <c r="L93"/>
      <c r="M93"/>
      <c r="N93"/>
      <c r="O93"/>
      <c r="P93"/>
      <c r="Q93"/>
      <c r="S93"/>
      <c r="U93"/>
      <c r="W93"/>
    </row>
    <row r="94" spans="1:23" x14ac:dyDescent="0.2">
      <c r="A94" s="11" t="s">
        <v>592</v>
      </c>
      <c r="B94" s="6"/>
      <c r="D94"/>
      <c r="E94"/>
      <c r="G94"/>
      <c r="K94"/>
      <c r="L94"/>
      <c r="M94"/>
      <c r="N94"/>
      <c r="O94"/>
      <c r="P94"/>
      <c r="Q94"/>
      <c r="S94"/>
      <c r="U94"/>
      <c r="W94"/>
    </row>
    <row r="95" spans="1:23" x14ac:dyDescent="0.2">
      <c r="A95" s="12" t="s">
        <v>574</v>
      </c>
      <c r="B95" s="6">
        <v>158</v>
      </c>
      <c r="D95"/>
      <c r="E95"/>
      <c r="G95"/>
      <c r="K95"/>
      <c r="L95"/>
      <c r="M95"/>
      <c r="N95"/>
      <c r="O95"/>
      <c r="P95"/>
      <c r="Q95"/>
      <c r="S95"/>
      <c r="U95"/>
      <c r="W95"/>
    </row>
    <row r="96" spans="1:23" x14ac:dyDescent="0.2">
      <c r="A96" s="12" t="s">
        <v>577</v>
      </c>
      <c r="B96" s="6">
        <v>185</v>
      </c>
      <c r="D96"/>
      <c r="E96"/>
      <c r="G96"/>
      <c r="K96"/>
      <c r="L96"/>
      <c r="M96"/>
      <c r="N96"/>
      <c r="O96"/>
      <c r="P96"/>
      <c r="Q96"/>
      <c r="S96"/>
      <c r="U96"/>
      <c r="W96"/>
    </row>
    <row r="97" spans="1:147" x14ac:dyDescent="0.2">
      <c r="A97" s="12" t="s">
        <v>581</v>
      </c>
      <c r="B97" s="6">
        <v>205</v>
      </c>
      <c r="D97"/>
      <c r="E97"/>
      <c r="G97"/>
      <c r="K97"/>
      <c r="L97"/>
      <c r="M97"/>
      <c r="N97"/>
      <c r="O97"/>
      <c r="P97"/>
      <c r="Q97"/>
      <c r="S97"/>
      <c r="U97"/>
      <c r="W97"/>
    </row>
    <row r="98" spans="1:147" x14ac:dyDescent="0.2">
      <c r="A98" s="12" t="s">
        <v>585</v>
      </c>
      <c r="B98" s="6">
        <v>279</v>
      </c>
      <c r="D98"/>
      <c r="E98"/>
      <c r="G98"/>
      <c r="K98"/>
      <c r="L98"/>
      <c r="M98"/>
      <c r="N98"/>
      <c r="O98"/>
      <c r="P98"/>
      <c r="Q98"/>
      <c r="S98"/>
      <c r="U98"/>
      <c r="W98"/>
    </row>
    <row r="99" spans="1:147" x14ac:dyDescent="0.2">
      <c r="A99" s="11" t="s">
        <v>593</v>
      </c>
      <c r="B99" s="6"/>
      <c r="D99"/>
      <c r="E99"/>
      <c r="G99"/>
      <c r="K99"/>
      <c r="L99"/>
      <c r="M99"/>
      <c r="N99"/>
      <c r="O99"/>
      <c r="P99"/>
      <c r="Q99"/>
      <c r="S99"/>
      <c r="U99"/>
      <c r="W99"/>
    </row>
    <row r="100" spans="1:147" x14ac:dyDescent="0.2">
      <c r="A100" s="12" t="s">
        <v>574</v>
      </c>
      <c r="B100" s="6">
        <v>326</v>
      </c>
      <c r="D100"/>
      <c r="E100"/>
      <c r="G100"/>
      <c r="K100"/>
      <c r="L100"/>
      <c r="M100"/>
      <c r="N100"/>
      <c r="O100"/>
      <c r="P100"/>
      <c r="Q100"/>
      <c r="S100"/>
      <c r="U100"/>
      <c r="W100"/>
    </row>
    <row r="101" spans="1:147" x14ac:dyDescent="0.2">
      <c r="A101" s="12" t="s">
        <v>577</v>
      </c>
      <c r="B101" s="6">
        <v>528</v>
      </c>
      <c r="D101"/>
      <c r="E101"/>
      <c r="G101"/>
      <c r="K101"/>
      <c r="L101"/>
      <c r="M101"/>
      <c r="N101"/>
      <c r="O101"/>
      <c r="P101"/>
      <c r="Q101"/>
      <c r="S101"/>
      <c r="U101"/>
      <c r="W101"/>
    </row>
    <row r="102" spans="1:147" x14ac:dyDescent="0.2">
      <c r="A102" s="12" t="s">
        <v>581</v>
      </c>
      <c r="B102" s="6">
        <v>101</v>
      </c>
      <c r="M102"/>
      <c r="N102"/>
      <c r="O102"/>
      <c r="P102"/>
      <c r="Q102"/>
      <c r="S102"/>
      <c r="U102"/>
      <c r="W102"/>
    </row>
    <row r="103" spans="1:147" x14ac:dyDescent="0.2">
      <c r="A103" s="11" t="s">
        <v>572</v>
      </c>
      <c r="B103" s="6">
        <v>2500</v>
      </c>
      <c r="M103"/>
      <c r="N103"/>
      <c r="O103"/>
      <c r="P103"/>
      <c r="Q103"/>
      <c r="S103"/>
      <c r="U103"/>
      <c r="W103"/>
    </row>
    <row r="104" spans="1:147" x14ac:dyDescent="0.2">
      <c r="B104"/>
      <c r="M104"/>
      <c r="N104"/>
      <c r="O104"/>
      <c r="P104"/>
      <c r="Q104"/>
      <c r="S104"/>
      <c r="U104"/>
      <c r="W104"/>
    </row>
    <row r="105" spans="1:147" x14ac:dyDescent="0.2">
      <c r="B105"/>
      <c r="M105"/>
      <c r="N105"/>
      <c r="O105"/>
      <c r="P105"/>
      <c r="Q105"/>
      <c r="S105"/>
      <c r="U105"/>
      <c r="W105"/>
    </row>
    <row r="106" spans="1:147" x14ac:dyDescent="0.2">
      <c r="B106"/>
      <c r="M106"/>
      <c r="N106"/>
      <c r="O106"/>
      <c r="P106"/>
      <c r="Q106"/>
      <c r="S106"/>
      <c r="U106"/>
      <c r="W106"/>
    </row>
    <row r="107" spans="1:147" x14ac:dyDescent="0.2">
      <c r="B107"/>
      <c r="M107"/>
      <c r="N107"/>
      <c r="O107"/>
      <c r="P107"/>
      <c r="Q107"/>
      <c r="S107"/>
      <c r="U107"/>
      <c r="W107"/>
    </row>
    <row r="108" spans="1:147" x14ac:dyDescent="0.2">
      <c r="B108"/>
      <c r="M108"/>
      <c r="N108" s="9" t="s">
        <v>663</v>
      </c>
      <c r="O108" s="9" t="s">
        <v>632</v>
      </c>
      <c r="P108"/>
      <c r="Q108"/>
      <c r="S108"/>
      <c r="U108"/>
      <c r="W108"/>
    </row>
    <row r="109" spans="1:147" x14ac:dyDescent="0.2">
      <c r="B109"/>
      <c r="M109"/>
      <c r="N109" s="9" t="s">
        <v>571</v>
      </c>
      <c r="O109" t="s">
        <v>39</v>
      </c>
      <c r="P109" t="s">
        <v>41</v>
      </c>
      <c r="Q109" t="s">
        <v>11</v>
      </c>
      <c r="R109" t="s">
        <v>6</v>
      </c>
      <c r="S109" t="s">
        <v>46</v>
      </c>
      <c r="T109" t="s">
        <v>54</v>
      </c>
      <c r="U109" t="s">
        <v>71</v>
      </c>
      <c r="V109" t="s">
        <v>47</v>
      </c>
      <c r="W109" t="s">
        <v>13</v>
      </c>
      <c r="X109" t="s">
        <v>61</v>
      </c>
      <c r="Y109" t="s">
        <v>56</v>
      </c>
      <c r="Z109" t="s">
        <v>57</v>
      </c>
      <c r="AA109" t="s">
        <v>51</v>
      </c>
      <c r="AB109" t="s">
        <v>36</v>
      </c>
      <c r="AC109" t="s">
        <v>5</v>
      </c>
      <c r="AD109" t="s">
        <v>104</v>
      </c>
      <c r="AE109" t="s">
        <v>22</v>
      </c>
      <c r="AF109" t="s">
        <v>44</v>
      </c>
      <c r="AG109" t="s">
        <v>19</v>
      </c>
      <c r="AH109" t="s">
        <v>48</v>
      </c>
      <c r="AI109" t="s">
        <v>9</v>
      </c>
      <c r="AJ109" t="s">
        <v>64</v>
      </c>
      <c r="AK109" t="s">
        <v>15</v>
      </c>
      <c r="AL109" t="s">
        <v>8</v>
      </c>
      <c r="AM109" t="s">
        <v>23</v>
      </c>
      <c r="AN109" t="s">
        <v>70</v>
      </c>
      <c r="AO109" t="s">
        <v>62</v>
      </c>
      <c r="AP109" t="s">
        <v>25</v>
      </c>
      <c r="AQ109" t="s">
        <v>59</v>
      </c>
      <c r="AR109" t="s">
        <v>81</v>
      </c>
      <c r="AS109" t="s">
        <v>72</v>
      </c>
      <c r="AT109" t="s">
        <v>89</v>
      </c>
      <c r="AU109" t="s">
        <v>14</v>
      </c>
      <c r="AV109" t="s">
        <v>82</v>
      </c>
      <c r="AW109" t="s">
        <v>16</v>
      </c>
      <c r="AX109" t="s">
        <v>31</v>
      </c>
      <c r="AY109" t="s">
        <v>12</v>
      </c>
      <c r="AZ109" t="s">
        <v>24</v>
      </c>
      <c r="BA109" t="s">
        <v>30</v>
      </c>
      <c r="BB109" t="s">
        <v>10</v>
      </c>
      <c r="BC109" t="s">
        <v>124</v>
      </c>
      <c r="BD109" t="s">
        <v>83</v>
      </c>
      <c r="BE109" t="s">
        <v>7</v>
      </c>
      <c r="BF109" t="s">
        <v>84</v>
      </c>
      <c r="BG109" t="s">
        <v>122</v>
      </c>
      <c r="BH109" t="s">
        <v>18</v>
      </c>
      <c r="BI109" t="s">
        <v>68</v>
      </c>
      <c r="BJ109" t="s">
        <v>50</v>
      </c>
      <c r="BK109" t="s">
        <v>109</v>
      </c>
      <c r="BL109" t="s">
        <v>74</v>
      </c>
      <c r="BM109" t="s">
        <v>86</v>
      </c>
      <c r="BN109" t="s">
        <v>116</v>
      </c>
      <c r="BO109" t="s">
        <v>60</v>
      </c>
      <c r="BP109" t="s">
        <v>21</v>
      </c>
      <c r="BQ109" t="s">
        <v>132</v>
      </c>
      <c r="BR109" t="s">
        <v>58</v>
      </c>
      <c r="BS109" t="s">
        <v>40</v>
      </c>
      <c r="BT109" t="s">
        <v>38</v>
      </c>
      <c r="BU109" t="s">
        <v>27</v>
      </c>
      <c r="BV109" t="s">
        <v>107</v>
      </c>
      <c r="BW109" t="s">
        <v>33</v>
      </c>
      <c r="BX109" t="s">
        <v>45</v>
      </c>
      <c r="BY109" t="s">
        <v>35</v>
      </c>
      <c r="BZ109" t="s">
        <v>80</v>
      </c>
      <c r="CA109" t="s">
        <v>93</v>
      </c>
      <c r="CB109" t="s">
        <v>78</v>
      </c>
      <c r="CC109" t="s">
        <v>26</v>
      </c>
      <c r="CD109" t="s">
        <v>75</v>
      </c>
      <c r="CE109" t="s">
        <v>134</v>
      </c>
      <c r="CF109" t="s">
        <v>108</v>
      </c>
      <c r="CG109" t="s">
        <v>135</v>
      </c>
      <c r="CH109" t="s">
        <v>79</v>
      </c>
      <c r="CI109" t="s">
        <v>103</v>
      </c>
      <c r="CJ109" t="s">
        <v>115</v>
      </c>
      <c r="CK109" t="s">
        <v>34</v>
      </c>
      <c r="CL109" t="s">
        <v>91</v>
      </c>
      <c r="CM109" t="s">
        <v>65</v>
      </c>
      <c r="CN109" t="s">
        <v>49</v>
      </c>
      <c r="CO109" t="s">
        <v>106</v>
      </c>
      <c r="CP109" t="s">
        <v>77</v>
      </c>
      <c r="CQ109" t="s">
        <v>92</v>
      </c>
      <c r="CR109" t="s">
        <v>100</v>
      </c>
      <c r="CS109" t="s">
        <v>138</v>
      </c>
      <c r="CT109" t="s">
        <v>97</v>
      </c>
      <c r="CU109" t="s">
        <v>69</v>
      </c>
      <c r="CV109" t="s">
        <v>112</v>
      </c>
      <c r="CW109" t="s">
        <v>20</v>
      </c>
      <c r="CX109" t="s">
        <v>28</v>
      </c>
      <c r="CY109" t="s">
        <v>55</v>
      </c>
      <c r="CZ109" t="s">
        <v>94</v>
      </c>
      <c r="DA109" t="s">
        <v>126</v>
      </c>
      <c r="DB109" t="s">
        <v>63</v>
      </c>
      <c r="DC109" t="s">
        <v>120</v>
      </c>
      <c r="DD109" t="s">
        <v>95</v>
      </c>
      <c r="DE109" t="s">
        <v>129</v>
      </c>
      <c r="DF109" t="s">
        <v>111</v>
      </c>
      <c r="DG109" t="s">
        <v>37</v>
      </c>
      <c r="DH109" t="s">
        <v>121</v>
      </c>
      <c r="DI109" t="s">
        <v>73</v>
      </c>
      <c r="DJ109" t="s">
        <v>127</v>
      </c>
      <c r="DK109" t="s">
        <v>113</v>
      </c>
      <c r="DL109" t="s">
        <v>32</v>
      </c>
      <c r="DM109" t="s">
        <v>119</v>
      </c>
      <c r="DN109" t="s">
        <v>110</v>
      </c>
      <c r="DO109" t="s">
        <v>87</v>
      </c>
      <c r="DP109" t="s">
        <v>99</v>
      </c>
      <c r="DQ109" t="s">
        <v>136</v>
      </c>
      <c r="DR109" t="s">
        <v>85</v>
      </c>
      <c r="DS109" t="s">
        <v>98</v>
      </c>
      <c r="DT109" t="s">
        <v>101</v>
      </c>
      <c r="DU109" t="s">
        <v>118</v>
      </c>
      <c r="DV109" t="s">
        <v>130</v>
      </c>
      <c r="DW109" t="s">
        <v>128</v>
      </c>
      <c r="DX109" t="s">
        <v>88</v>
      </c>
      <c r="DY109" t="s">
        <v>66</v>
      </c>
      <c r="DZ109" t="s">
        <v>102</v>
      </c>
      <c r="EA109" t="s">
        <v>53</v>
      </c>
      <c r="EB109" t="s">
        <v>90</v>
      </c>
      <c r="EC109" t="s">
        <v>17</v>
      </c>
      <c r="ED109" t="s">
        <v>123</v>
      </c>
      <c r="EE109" t="s">
        <v>42</v>
      </c>
      <c r="EF109" t="s">
        <v>137</v>
      </c>
      <c r="EG109" t="s">
        <v>131</v>
      </c>
      <c r="EH109" t="s">
        <v>76</v>
      </c>
      <c r="EI109" t="s">
        <v>133</v>
      </c>
      <c r="EJ109" t="s">
        <v>114</v>
      </c>
      <c r="EK109" t="s">
        <v>29</v>
      </c>
      <c r="EL109" t="s">
        <v>105</v>
      </c>
      <c r="EM109" t="s">
        <v>96</v>
      </c>
      <c r="EN109" t="s">
        <v>52</v>
      </c>
      <c r="EO109" t="s">
        <v>125</v>
      </c>
      <c r="EP109" t="s">
        <v>67</v>
      </c>
      <c r="EQ109" t="s">
        <v>117</v>
      </c>
    </row>
    <row r="110" spans="1:147" x14ac:dyDescent="0.2">
      <c r="B110"/>
      <c r="M110"/>
      <c r="N110" s="11" t="s">
        <v>573</v>
      </c>
      <c r="O110" s="6">
        <v>10</v>
      </c>
      <c r="P110" s="6">
        <v>3</v>
      </c>
      <c r="Q110" s="6">
        <v>2</v>
      </c>
      <c r="R110" s="6">
        <v>1</v>
      </c>
      <c r="S110" s="6"/>
      <c r="T110" s="6">
        <v>2</v>
      </c>
      <c r="U110" s="6"/>
      <c r="V110" s="6"/>
      <c r="W110" s="6">
        <v>1</v>
      </c>
      <c r="X110" s="6">
        <v>2</v>
      </c>
      <c r="Y110" s="6">
        <v>1</v>
      </c>
      <c r="Z110" s="6"/>
      <c r="AA110" s="6">
        <v>1</v>
      </c>
      <c r="AB110" s="6">
        <v>2</v>
      </c>
      <c r="AC110" s="6"/>
      <c r="AD110" s="6"/>
      <c r="AE110" s="6"/>
      <c r="AF110" s="6">
        <v>2</v>
      </c>
      <c r="AG110" s="6"/>
      <c r="AH110" s="6"/>
      <c r="AI110" s="6"/>
      <c r="AJ110" s="6">
        <v>1</v>
      </c>
      <c r="AK110" s="6">
        <v>2</v>
      </c>
      <c r="AL110" s="6"/>
      <c r="AM110" s="6"/>
      <c r="AN110" s="6"/>
      <c r="AO110" s="6">
        <v>1</v>
      </c>
      <c r="AP110" s="6"/>
      <c r="AQ110" s="6"/>
      <c r="AR110" s="6">
        <v>1</v>
      </c>
      <c r="AS110" s="6"/>
      <c r="AT110" s="6">
        <v>2</v>
      </c>
      <c r="AU110" s="6">
        <v>1</v>
      </c>
      <c r="AV110" s="6">
        <v>1</v>
      </c>
      <c r="AW110" s="6"/>
      <c r="AX110" s="6">
        <v>1</v>
      </c>
      <c r="AY110" s="6">
        <v>2</v>
      </c>
      <c r="AZ110" s="6"/>
      <c r="BA110" s="6"/>
      <c r="BB110" s="6"/>
      <c r="BC110" s="6">
        <v>1</v>
      </c>
      <c r="BD110" s="6"/>
      <c r="BE110" s="6"/>
      <c r="BF110" s="6"/>
      <c r="BG110" s="6"/>
      <c r="BH110" s="6"/>
      <c r="BI110" s="6"/>
      <c r="BJ110" s="6"/>
      <c r="BK110" s="6">
        <v>1</v>
      </c>
      <c r="BL110" s="6">
        <v>1</v>
      </c>
      <c r="BM110" s="6">
        <v>1</v>
      </c>
      <c r="BN110" s="6"/>
      <c r="BO110" s="6"/>
      <c r="BP110" s="6">
        <v>3</v>
      </c>
      <c r="BQ110" s="6"/>
      <c r="BR110" s="6"/>
      <c r="BS110" s="6">
        <v>1</v>
      </c>
      <c r="BT110" s="6"/>
      <c r="BU110" s="6"/>
      <c r="BV110" s="6"/>
      <c r="BW110" s="6">
        <v>1</v>
      </c>
      <c r="BX110" s="6"/>
      <c r="BY110" s="6"/>
      <c r="BZ110" s="6"/>
      <c r="CA110" s="6">
        <v>1</v>
      </c>
      <c r="CB110" s="6"/>
      <c r="CC110" s="6">
        <v>1</v>
      </c>
      <c r="CD110" s="6"/>
      <c r="CE110" s="6"/>
      <c r="CF110" s="6">
        <v>1</v>
      </c>
      <c r="CG110" s="6"/>
      <c r="CH110" s="6"/>
      <c r="CI110" s="6"/>
      <c r="CJ110" s="6"/>
      <c r="CK110" s="6"/>
      <c r="CL110" s="6"/>
      <c r="CM110" s="6"/>
      <c r="CN110" s="6"/>
      <c r="CO110" s="6"/>
      <c r="CP110" s="6"/>
      <c r="CQ110" s="6"/>
      <c r="CR110" s="6">
        <v>1</v>
      </c>
      <c r="CS110" s="6"/>
      <c r="CT110" s="6"/>
      <c r="CU110" s="6"/>
      <c r="CV110" s="6"/>
      <c r="CW110" s="6">
        <v>1</v>
      </c>
      <c r="CX110" s="6"/>
      <c r="CY110" s="6"/>
      <c r="CZ110" s="6"/>
      <c r="DA110" s="6"/>
      <c r="DB110" s="6"/>
      <c r="DC110" s="6">
        <v>1</v>
      </c>
      <c r="DD110" s="6"/>
      <c r="DE110" s="6"/>
      <c r="DF110" s="6"/>
      <c r="DG110" s="6">
        <v>2</v>
      </c>
      <c r="DH110" s="6"/>
      <c r="DI110" s="6"/>
      <c r="DJ110" s="6"/>
      <c r="DK110" s="6"/>
      <c r="DL110" s="6"/>
      <c r="DM110" s="6"/>
      <c r="DN110" s="6"/>
      <c r="DO110" s="6"/>
      <c r="DP110" s="6"/>
      <c r="DQ110" s="6"/>
      <c r="DR110" s="6"/>
      <c r="DS110" s="6"/>
      <c r="DT110" s="6"/>
      <c r="DU110" s="6"/>
      <c r="DV110" s="6"/>
      <c r="DW110" s="6"/>
      <c r="DX110" s="6">
        <v>1</v>
      </c>
      <c r="DY110" s="6"/>
      <c r="DZ110" s="6"/>
      <c r="EA110" s="6"/>
      <c r="EB110" s="6"/>
      <c r="EC110" s="6"/>
      <c r="ED110" s="6">
        <v>1</v>
      </c>
      <c r="EE110" s="6"/>
      <c r="EF110" s="6"/>
      <c r="EG110" s="6"/>
      <c r="EH110" s="6"/>
      <c r="EI110" s="6"/>
      <c r="EJ110" s="6"/>
      <c r="EK110" s="6">
        <v>1</v>
      </c>
      <c r="EL110" s="6"/>
      <c r="EM110" s="6"/>
      <c r="EN110" s="6"/>
      <c r="EO110" s="6"/>
      <c r="EP110" s="6"/>
      <c r="EQ110" s="6"/>
    </row>
    <row r="111" spans="1:147" x14ac:dyDescent="0.2">
      <c r="B111"/>
      <c r="M111"/>
      <c r="N111" s="11" t="s">
        <v>589</v>
      </c>
      <c r="O111" s="6">
        <v>34</v>
      </c>
      <c r="P111" s="6">
        <v>26</v>
      </c>
      <c r="Q111" s="6">
        <v>10</v>
      </c>
      <c r="R111" s="6">
        <v>7</v>
      </c>
      <c r="S111" s="6">
        <v>7</v>
      </c>
      <c r="T111" s="6">
        <v>2</v>
      </c>
      <c r="U111" s="6">
        <v>6</v>
      </c>
      <c r="V111" s="6">
        <v>1</v>
      </c>
      <c r="W111" s="6">
        <v>2</v>
      </c>
      <c r="X111" s="6">
        <v>4</v>
      </c>
      <c r="Y111" s="6">
        <v>4</v>
      </c>
      <c r="Z111" s="6">
        <v>5</v>
      </c>
      <c r="AA111" s="6">
        <v>2</v>
      </c>
      <c r="AB111" s="6">
        <v>2</v>
      </c>
      <c r="AC111" s="6">
        <v>2</v>
      </c>
      <c r="AD111" s="6">
        <v>3</v>
      </c>
      <c r="AE111" s="6">
        <v>3</v>
      </c>
      <c r="AF111" s="6">
        <v>2</v>
      </c>
      <c r="AG111" s="6">
        <v>3</v>
      </c>
      <c r="AH111" s="6"/>
      <c r="AI111" s="6">
        <v>4</v>
      </c>
      <c r="AJ111" s="6"/>
      <c r="AK111" s="6">
        <v>2</v>
      </c>
      <c r="AL111" s="6">
        <v>1</v>
      </c>
      <c r="AM111" s="6">
        <v>2</v>
      </c>
      <c r="AN111" s="6">
        <v>3</v>
      </c>
      <c r="AO111" s="6">
        <v>1</v>
      </c>
      <c r="AP111" s="6">
        <v>1</v>
      </c>
      <c r="AQ111" s="6"/>
      <c r="AR111" s="6"/>
      <c r="AS111" s="6">
        <v>3</v>
      </c>
      <c r="AT111" s="6"/>
      <c r="AU111" s="6">
        <v>2</v>
      </c>
      <c r="AV111" s="6">
        <v>1</v>
      </c>
      <c r="AW111" s="6">
        <v>2</v>
      </c>
      <c r="AX111" s="6">
        <v>1</v>
      </c>
      <c r="AY111" s="6">
        <v>2</v>
      </c>
      <c r="AZ111" s="6">
        <v>1</v>
      </c>
      <c r="BA111" s="6">
        <v>3</v>
      </c>
      <c r="BB111" s="6">
        <v>4</v>
      </c>
      <c r="BC111" s="6"/>
      <c r="BD111" s="6"/>
      <c r="BE111" s="6">
        <v>2</v>
      </c>
      <c r="BF111" s="6">
        <v>2</v>
      </c>
      <c r="BG111" s="6">
        <v>1</v>
      </c>
      <c r="BH111" s="6"/>
      <c r="BI111" s="6"/>
      <c r="BJ111" s="6">
        <v>3</v>
      </c>
      <c r="BK111" s="6">
        <v>1</v>
      </c>
      <c r="BL111" s="6"/>
      <c r="BM111" s="6">
        <v>4</v>
      </c>
      <c r="BN111" s="6">
        <v>2</v>
      </c>
      <c r="BO111" s="6">
        <v>1</v>
      </c>
      <c r="BP111" s="6"/>
      <c r="BQ111" s="6">
        <v>1</v>
      </c>
      <c r="BR111" s="6"/>
      <c r="BS111" s="6">
        <v>1</v>
      </c>
      <c r="BT111" s="6"/>
      <c r="BU111" s="6"/>
      <c r="BV111" s="6"/>
      <c r="BW111" s="6"/>
      <c r="BX111" s="6">
        <v>1</v>
      </c>
      <c r="BY111" s="6">
        <v>4</v>
      </c>
      <c r="BZ111" s="6">
        <v>1</v>
      </c>
      <c r="CA111" s="6"/>
      <c r="CB111" s="6"/>
      <c r="CC111" s="6">
        <v>1</v>
      </c>
      <c r="CD111" s="6"/>
      <c r="CE111" s="6"/>
      <c r="CF111" s="6"/>
      <c r="CG111" s="6"/>
      <c r="CH111" s="6"/>
      <c r="CI111" s="6">
        <v>1</v>
      </c>
      <c r="CJ111" s="6"/>
      <c r="CK111" s="6">
        <v>2</v>
      </c>
      <c r="CL111" s="6">
        <v>1</v>
      </c>
      <c r="CM111" s="6">
        <v>1</v>
      </c>
      <c r="CN111" s="6"/>
      <c r="CO111" s="6">
        <v>2</v>
      </c>
      <c r="CP111" s="6"/>
      <c r="CQ111" s="6">
        <v>1</v>
      </c>
      <c r="CR111" s="6"/>
      <c r="CS111" s="6">
        <v>1</v>
      </c>
      <c r="CT111" s="6"/>
      <c r="CU111" s="6"/>
      <c r="CV111" s="6"/>
      <c r="CW111" s="6"/>
      <c r="CX111" s="6">
        <v>1</v>
      </c>
      <c r="CY111" s="6"/>
      <c r="CZ111" s="6">
        <v>2</v>
      </c>
      <c r="DA111" s="6">
        <v>1</v>
      </c>
      <c r="DB111" s="6">
        <v>2</v>
      </c>
      <c r="DC111" s="6">
        <v>1</v>
      </c>
      <c r="DD111" s="6">
        <v>1</v>
      </c>
      <c r="DE111" s="6">
        <v>1</v>
      </c>
      <c r="DF111" s="6"/>
      <c r="DG111" s="6">
        <v>1</v>
      </c>
      <c r="DH111" s="6">
        <v>1</v>
      </c>
      <c r="DI111" s="6">
        <v>2</v>
      </c>
      <c r="DJ111" s="6"/>
      <c r="DK111" s="6">
        <v>1</v>
      </c>
      <c r="DL111" s="6">
        <v>1</v>
      </c>
      <c r="DM111" s="6">
        <v>1</v>
      </c>
      <c r="DN111" s="6">
        <v>2</v>
      </c>
      <c r="DO111" s="6"/>
      <c r="DP111" s="6"/>
      <c r="DQ111" s="6"/>
      <c r="DR111" s="6"/>
      <c r="DS111" s="6"/>
      <c r="DT111" s="6"/>
      <c r="DU111" s="6"/>
      <c r="DV111" s="6"/>
      <c r="DW111" s="6"/>
      <c r="DX111" s="6"/>
      <c r="DY111" s="6"/>
      <c r="DZ111" s="6"/>
      <c r="EA111" s="6"/>
      <c r="EB111" s="6"/>
      <c r="EC111" s="6"/>
      <c r="ED111" s="6">
        <v>1</v>
      </c>
      <c r="EE111" s="6">
        <v>1</v>
      </c>
      <c r="EF111" s="6">
        <v>3</v>
      </c>
      <c r="EG111" s="6"/>
      <c r="EH111" s="6"/>
      <c r="EI111" s="6">
        <v>1</v>
      </c>
      <c r="EJ111" s="6"/>
      <c r="EK111" s="6"/>
      <c r="EL111" s="6"/>
      <c r="EM111" s="6"/>
      <c r="EN111" s="6"/>
      <c r="EO111" s="6"/>
      <c r="EP111" s="6"/>
      <c r="EQ111" s="6"/>
    </row>
    <row r="112" spans="1:147" x14ac:dyDescent="0.2">
      <c r="B112"/>
      <c r="M112"/>
      <c r="N112" s="11" t="s">
        <v>591</v>
      </c>
      <c r="O112" s="6">
        <v>66</v>
      </c>
      <c r="P112" s="6">
        <v>33</v>
      </c>
      <c r="Q112" s="6">
        <v>15</v>
      </c>
      <c r="R112" s="6">
        <v>12</v>
      </c>
      <c r="S112" s="6">
        <v>10</v>
      </c>
      <c r="T112" s="6">
        <v>9</v>
      </c>
      <c r="U112" s="6">
        <v>11</v>
      </c>
      <c r="V112" s="6">
        <v>4</v>
      </c>
      <c r="W112" s="6">
        <v>8</v>
      </c>
      <c r="X112" s="6">
        <v>4</v>
      </c>
      <c r="Y112" s="6">
        <v>4</v>
      </c>
      <c r="Z112" s="6">
        <v>3</v>
      </c>
      <c r="AA112" s="6">
        <v>6</v>
      </c>
      <c r="AB112" s="6">
        <v>9</v>
      </c>
      <c r="AC112" s="6">
        <v>5</v>
      </c>
      <c r="AD112" s="6">
        <v>4</v>
      </c>
      <c r="AE112" s="6">
        <v>4</v>
      </c>
      <c r="AF112" s="6">
        <v>5</v>
      </c>
      <c r="AG112" s="6">
        <v>9</v>
      </c>
      <c r="AH112" s="6">
        <v>4</v>
      </c>
      <c r="AI112" s="6">
        <v>4</v>
      </c>
      <c r="AJ112" s="6">
        <v>4</v>
      </c>
      <c r="AK112" s="6">
        <v>3</v>
      </c>
      <c r="AL112" s="6">
        <v>7</v>
      </c>
      <c r="AM112" s="6">
        <v>5</v>
      </c>
      <c r="AN112" s="6">
        <v>3</v>
      </c>
      <c r="AO112" s="6">
        <v>5</v>
      </c>
      <c r="AP112" s="6">
        <v>6</v>
      </c>
      <c r="AQ112" s="6">
        <v>2</v>
      </c>
      <c r="AR112" s="6">
        <v>4</v>
      </c>
      <c r="AS112" s="6">
        <v>5</v>
      </c>
      <c r="AT112" s="6">
        <v>5</v>
      </c>
      <c r="AU112" s="6">
        <v>5</v>
      </c>
      <c r="AV112" s="6">
        <v>5</v>
      </c>
      <c r="AW112" s="6">
        <v>3</v>
      </c>
      <c r="AX112" s="6">
        <v>6</v>
      </c>
      <c r="AY112" s="6">
        <v>1</v>
      </c>
      <c r="AZ112" s="6">
        <v>3</v>
      </c>
      <c r="BA112" s="6">
        <v>1</v>
      </c>
      <c r="BB112" s="6">
        <v>3</v>
      </c>
      <c r="BC112" s="6">
        <v>4</v>
      </c>
      <c r="BD112" s="6">
        <v>3</v>
      </c>
      <c r="BE112" s="6">
        <v>3</v>
      </c>
      <c r="BF112" s="6">
        <v>3</v>
      </c>
      <c r="BG112" s="6"/>
      <c r="BH112" s="6">
        <v>2</v>
      </c>
      <c r="BI112" s="6">
        <v>2</v>
      </c>
      <c r="BJ112" s="6">
        <v>4</v>
      </c>
      <c r="BK112" s="6">
        <v>3</v>
      </c>
      <c r="BL112" s="6">
        <v>1</v>
      </c>
      <c r="BM112" s="6">
        <v>1</v>
      </c>
      <c r="BN112" s="6">
        <v>3</v>
      </c>
      <c r="BO112" s="6">
        <v>5</v>
      </c>
      <c r="BP112" s="6">
        <v>2</v>
      </c>
      <c r="BQ112" s="6">
        <v>4</v>
      </c>
      <c r="BR112" s="6">
        <v>1</v>
      </c>
      <c r="BS112" s="6"/>
      <c r="BT112" s="6">
        <v>4</v>
      </c>
      <c r="BU112" s="6">
        <v>4</v>
      </c>
      <c r="BV112" s="6">
        <v>5</v>
      </c>
      <c r="BW112" s="6">
        <v>2</v>
      </c>
      <c r="BX112" s="6">
        <v>1</v>
      </c>
      <c r="BY112" s="6">
        <v>3</v>
      </c>
      <c r="BZ112" s="6">
        <v>1</v>
      </c>
      <c r="CA112" s="6">
        <v>2</v>
      </c>
      <c r="CB112" s="6">
        <v>2</v>
      </c>
      <c r="CC112" s="6"/>
      <c r="CD112" s="6">
        <v>2</v>
      </c>
      <c r="CE112" s="6">
        <v>2</v>
      </c>
      <c r="CF112" s="6"/>
      <c r="CG112" s="6">
        <v>4</v>
      </c>
      <c r="CH112" s="6">
        <v>1</v>
      </c>
      <c r="CI112" s="6">
        <v>3</v>
      </c>
      <c r="CJ112" s="6"/>
      <c r="CK112" s="6">
        <v>2</v>
      </c>
      <c r="CL112" s="6">
        <v>1</v>
      </c>
      <c r="CM112" s="6">
        <v>2</v>
      </c>
      <c r="CN112" s="6">
        <v>2</v>
      </c>
      <c r="CO112" s="6"/>
      <c r="CP112" s="6">
        <v>2</v>
      </c>
      <c r="CQ112" s="6">
        <v>2</v>
      </c>
      <c r="CR112" s="6">
        <v>1</v>
      </c>
      <c r="CS112" s="6">
        <v>1</v>
      </c>
      <c r="CT112" s="6">
        <v>3</v>
      </c>
      <c r="CU112" s="6">
        <v>1</v>
      </c>
      <c r="CV112" s="6">
        <v>1</v>
      </c>
      <c r="CW112" s="6">
        <v>3</v>
      </c>
      <c r="CX112" s="6">
        <v>3</v>
      </c>
      <c r="CY112" s="6">
        <v>2</v>
      </c>
      <c r="CZ112" s="6">
        <v>2</v>
      </c>
      <c r="DA112" s="6"/>
      <c r="DB112" s="6">
        <v>1</v>
      </c>
      <c r="DC112" s="6">
        <v>1</v>
      </c>
      <c r="DD112" s="6">
        <v>1</v>
      </c>
      <c r="DE112" s="6">
        <v>1</v>
      </c>
      <c r="DF112" s="6">
        <v>1</v>
      </c>
      <c r="DG112" s="6"/>
      <c r="DH112" s="6">
        <v>1</v>
      </c>
      <c r="DI112" s="6"/>
      <c r="DJ112" s="6">
        <v>1</v>
      </c>
      <c r="DK112" s="6">
        <v>1</v>
      </c>
      <c r="DL112" s="6">
        <v>1</v>
      </c>
      <c r="DM112" s="6">
        <v>2</v>
      </c>
      <c r="DN112" s="6"/>
      <c r="DO112" s="6">
        <v>2</v>
      </c>
      <c r="DP112" s="6">
        <v>1</v>
      </c>
      <c r="DQ112" s="6">
        <v>2</v>
      </c>
      <c r="DR112" s="6"/>
      <c r="DS112" s="6"/>
      <c r="DT112" s="6"/>
      <c r="DU112" s="6">
        <v>2</v>
      </c>
      <c r="DV112" s="6">
        <v>2</v>
      </c>
      <c r="DW112" s="6">
        <v>1</v>
      </c>
      <c r="DX112" s="6">
        <v>3</v>
      </c>
      <c r="DY112" s="6">
        <v>1</v>
      </c>
      <c r="DZ112" s="6">
        <v>1</v>
      </c>
      <c r="EA112" s="6"/>
      <c r="EB112" s="6"/>
      <c r="EC112" s="6"/>
      <c r="ED112" s="6"/>
      <c r="EE112" s="6"/>
      <c r="EF112" s="6"/>
      <c r="EG112" s="6">
        <v>1</v>
      </c>
      <c r="EH112" s="6"/>
      <c r="EI112" s="6">
        <v>1</v>
      </c>
      <c r="EJ112" s="6"/>
      <c r="EK112" s="6"/>
      <c r="EL112" s="6">
        <v>2</v>
      </c>
      <c r="EM112" s="6">
        <v>1</v>
      </c>
      <c r="EN112" s="6">
        <v>1</v>
      </c>
      <c r="EO112" s="6"/>
      <c r="EP112" s="6">
        <v>1</v>
      </c>
      <c r="EQ112" s="6"/>
    </row>
    <row r="113" spans="1:147" x14ac:dyDescent="0.2">
      <c r="A113" s="9" t="s">
        <v>622</v>
      </c>
      <c r="B113" s="9" t="s">
        <v>623</v>
      </c>
      <c r="C113" s="9" t="s">
        <v>141</v>
      </c>
      <c r="D113" t="s">
        <v>630</v>
      </c>
      <c r="E113" t="s">
        <v>620</v>
      </c>
      <c r="F113" t="s">
        <v>629</v>
      </c>
      <c r="G113" t="s">
        <v>658</v>
      </c>
      <c r="H113" t="s">
        <v>621</v>
      </c>
      <c r="M113"/>
      <c r="N113" s="11" t="s">
        <v>592</v>
      </c>
      <c r="O113" s="6">
        <v>135</v>
      </c>
      <c r="P113" s="6">
        <v>66</v>
      </c>
      <c r="Q113" s="6">
        <v>28</v>
      </c>
      <c r="R113" s="6">
        <v>26</v>
      </c>
      <c r="S113" s="6">
        <v>17</v>
      </c>
      <c r="T113" s="6">
        <v>19</v>
      </c>
      <c r="U113" s="6">
        <v>13</v>
      </c>
      <c r="V113" s="6">
        <v>24</v>
      </c>
      <c r="W113" s="6">
        <v>16</v>
      </c>
      <c r="X113" s="6">
        <v>11</v>
      </c>
      <c r="Y113" s="6">
        <v>18</v>
      </c>
      <c r="Z113" s="6">
        <v>11</v>
      </c>
      <c r="AA113" s="6">
        <v>13</v>
      </c>
      <c r="AB113" s="6">
        <v>10</v>
      </c>
      <c r="AC113" s="6">
        <v>12</v>
      </c>
      <c r="AD113" s="6">
        <v>14</v>
      </c>
      <c r="AE113" s="6">
        <v>14</v>
      </c>
      <c r="AF113" s="6">
        <v>8</v>
      </c>
      <c r="AG113" s="6">
        <v>7</v>
      </c>
      <c r="AH113" s="6">
        <v>17</v>
      </c>
      <c r="AI113" s="6">
        <v>11</v>
      </c>
      <c r="AJ113" s="6">
        <v>6</v>
      </c>
      <c r="AK113" s="6">
        <v>4</v>
      </c>
      <c r="AL113" s="6">
        <v>8</v>
      </c>
      <c r="AM113" s="6">
        <v>7</v>
      </c>
      <c r="AN113" s="6">
        <v>10</v>
      </c>
      <c r="AO113" s="6">
        <v>6</v>
      </c>
      <c r="AP113" s="6">
        <v>4</v>
      </c>
      <c r="AQ113" s="6">
        <v>11</v>
      </c>
      <c r="AR113" s="6">
        <v>5</v>
      </c>
      <c r="AS113" s="6">
        <v>6</v>
      </c>
      <c r="AT113" s="6">
        <v>7</v>
      </c>
      <c r="AU113" s="6">
        <v>6</v>
      </c>
      <c r="AV113" s="6">
        <v>5</v>
      </c>
      <c r="AW113" s="6">
        <v>4</v>
      </c>
      <c r="AX113" s="6">
        <v>6</v>
      </c>
      <c r="AY113" s="6">
        <v>5</v>
      </c>
      <c r="AZ113" s="6">
        <v>4</v>
      </c>
      <c r="BA113" s="6">
        <v>4</v>
      </c>
      <c r="BB113" s="6">
        <v>7</v>
      </c>
      <c r="BC113" s="6">
        <v>4</v>
      </c>
      <c r="BD113" s="6">
        <v>5</v>
      </c>
      <c r="BE113" s="6">
        <v>4</v>
      </c>
      <c r="BF113" s="6">
        <v>2</v>
      </c>
      <c r="BG113" s="6">
        <v>7</v>
      </c>
      <c r="BH113" s="6">
        <v>6</v>
      </c>
      <c r="BI113" s="6">
        <v>5</v>
      </c>
      <c r="BJ113" s="6">
        <v>4</v>
      </c>
      <c r="BK113" s="6">
        <v>7</v>
      </c>
      <c r="BL113" s="6">
        <v>6</v>
      </c>
      <c r="BM113" s="6">
        <v>2</v>
      </c>
      <c r="BN113" s="6">
        <v>3</v>
      </c>
      <c r="BO113" s="6">
        <v>2</v>
      </c>
      <c r="BP113" s="6">
        <v>1</v>
      </c>
      <c r="BQ113" s="6">
        <v>3</v>
      </c>
      <c r="BR113" s="6">
        <v>5</v>
      </c>
      <c r="BS113" s="6">
        <v>3</v>
      </c>
      <c r="BT113" s="6">
        <v>2</v>
      </c>
      <c r="BU113" s="6">
        <v>2</v>
      </c>
      <c r="BV113" s="6">
        <v>4</v>
      </c>
      <c r="BW113" s="6">
        <v>3</v>
      </c>
      <c r="BX113" s="6">
        <v>4</v>
      </c>
      <c r="BY113" s="6">
        <v>2</v>
      </c>
      <c r="BZ113" s="6">
        <v>3</v>
      </c>
      <c r="CA113" s="6">
        <v>3</v>
      </c>
      <c r="CB113" s="6">
        <v>5</v>
      </c>
      <c r="CC113" s="6">
        <v>1</v>
      </c>
      <c r="CD113" s="6">
        <v>3</v>
      </c>
      <c r="CE113" s="6">
        <v>4</v>
      </c>
      <c r="CF113" s="6">
        <v>3</v>
      </c>
      <c r="CG113" s="6">
        <v>2</v>
      </c>
      <c r="CH113" s="6">
        <v>2</v>
      </c>
      <c r="CI113" s="6"/>
      <c r="CJ113" s="6">
        <v>3</v>
      </c>
      <c r="CK113" s="6"/>
      <c r="CL113" s="6">
        <v>3</v>
      </c>
      <c r="CM113" s="6">
        <v>3</v>
      </c>
      <c r="CN113" s="6">
        <v>3</v>
      </c>
      <c r="CO113" s="6">
        <v>2</v>
      </c>
      <c r="CP113" s="6">
        <v>1</v>
      </c>
      <c r="CQ113" s="6">
        <v>3</v>
      </c>
      <c r="CR113" s="6">
        <v>1</v>
      </c>
      <c r="CS113" s="6">
        <v>3</v>
      </c>
      <c r="CT113" s="6">
        <v>2</v>
      </c>
      <c r="CU113" s="6">
        <v>4</v>
      </c>
      <c r="CV113" s="6">
        <v>4</v>
      </c>
      <c r="CW113" s="6">
        <v>1</v>
      </c>
      <c r="CX113" s="6"/>
      <c r="CY113" s="6">
        <v>2</v>
      </c>
      <c r="CZ113" s="6">
        <v>1</v>
      </c>
      <c r="DA113" s="6">
        <v>3</v>
      </c>
      <c r="DB113" s="6">
        <v>2</v>
      </c>
      <c r="DC113" s="6">
        <v>1</v>
      </c>
      <c r="DD113" s="6">
        <v>2</v>
      </c>
      <c r="DE113" s="6"/>
      <c r="DF113" s="6">
        <v>4</v>
      </c>
      <c r="DG113" s="6">
        <v>2</v>
      </c>
      <c r="DH113" s="6">
        <v>2</v>
      </c>
      <c r="DI113" s="6">
        <v>3</v>
      </c>
      <c r="DJ113" s="6">
        <v>4</v>
      </c>
      <c r="DK113" s="6">
        <v>1</v>
      </c>
      <c r="DL113" s="6">
        <v>2</v>
      </c>
      <c r="DM113" s="6">
        <v>1</v>
      </c>
      <c r="DN113" s="6">
        <v>1</v>
      </c>
      <c r="DO113" s="6">
        <v>3</v>
      </c>
      <c r="DP113" s="6">
        <v>3</v>
      </c>
      <c r="DQ113" s="6">
        <v>1</v>
      </c>
      <c r="DR113" s="6">
        <v>5</v>
      </c>
      <c r="DS113" s="6">
        <v>1</v>
      </c>
      <c r="DT113" s="6">
        <v>2</v>
      </c>
      <c r="DU113" s="6">
        <v>1</v>
      </c>
      <c r="DV113" s="6">
        <v>1</v>
      </c>
      <c r="DW113" s="6">
        <v>1</v>
      </c>
      <c r="DX113" s="6">
        <v>1</v>
      </c>
      <c r="DY113" s="6">
        <v>2</v>
      </c>
      <c r="DZ113" s="6">
        <v>2</v>
      </c>
      <c r="EA113" s="6">
        <v>1</v>
      </c>
      <c r="EB113" s="6">
        <v>2</v>
      </c>
      <c r="EC113" s="6">
        <v>3</v>
      </c>
      <c r="ED113" s="6">
        <v>1</v>
      </c>
      <c r="EE113" s="6">
        <v>3</v>
      </c>
      <c r="EF113" s="6"/>
      <c r="EG113" s="6">
        <v>2</v>
      </c>
      <c r="EH113" s="6">
        <v>2</v>
      </c>
      <c r="EI113" s="6">
        <v>1</v>
      </c>
      <c r="EJ113" s="6">
        <v>2</v>
      </c>
      <c r="EK113" s="6">
        <v>2</v>
      </c>
      <c r="EL113" s="6"/>
      <c r="EM113" s="6">
        <v>1</v>
      </c>
      <c r="EN113" s="6">
        <v>1</v>
      </c>
      <c r="EO113" s="6">
        <v>2</v>
      </c>
      <c r="EP113" s="6"/>
      <c r="EQ113" s="6"/>
    </row>
    <row r="114" spans="1:147" x14ac:dyDescent="0.2">
      <c r="A114" t="s">
        <v>573</v>
      </c>
      <c r="B114"/>
      <c r="D114" s="19">
        <v>0.13257740950719582</v>
      </c>
      <c r="E114" s="6">
        <v>2293</v>
      </c>
      <c r="F114" s="6">
        <v>304</v>
      </c>
      <c r="G114" s="6">
        <v>59</v>
      </c>
      <c r="H114" s="6">
        <v>1989</v>
      </c>
      <c r="M114"/>
      <c r="N114" s="11" t="s">
        <v>593</v>
      </c>
      <c r="O114" s="6">
        <v>142</v>
      </c>
      <c r="P114" s="6">
        <v>81</v>
      </c>
      <c r="Q114" s="6">
        <v>30</v>
      </c>
      <c r="R114" s="6">
        <v>28</v>
      </c>
      <c r="S114" s="6">
        <v>27</v>
      </c>
      <c r="T114" s="6">
        <v>29</v>
      </c>
      <c r="U114" s="6">
        <v>25</v>
      </c>
      <c r="V114" s="6">
        <v>17</v>
      </c>
      <c r="W114" s="6">
        <v>16</v>
      </c>
      <c r="X114" s="6">
        <v>18</v>
      </c>
      <c r="Y114" s="6">
        <v>10</v>
      </c>
      <c r="Z114" s="6">
        <v>15</v>
      </c>
      <c r="AA114" s="6">
        <v>11</v>
      </c>
      <c r="AB114" s="6">
        <v>8</v>
      </c>
      <c r="AC114" s="6">
        <v>12</v>
      </c>
      <c r="AD114" s="6">
        <v>9</v>
      </c>
      <c r="AE114" s="6">
        <v>8</v>
      </c>
      <c r="AF114" s="6">
        <v>11</v>
      </c>
      <c r="AG114" s="6">
        <v>9</v>
      </c>
      <c r="AH114" s="6">
        <v>6</v>
      </c>
      <c r="AI114" s="6">
        <v>8</v>
      </c>
      <c r="AJ114" s="6">
        <v>16</v>
      </c>
      <c r="AK114" s="6">
        <v>13</v>
      </c>
      <c r="AL114" s="6">
        <v>7</v>
      </c>
      <c r="AM114" s="6">
        <v>8</v>
      </c>
      <c r="AN114" s="6">
        <v>6</v>
      </c>
      <c r="AO114" s="6">
        <v>9</v>
      </c>
      <c r="AP114" s="6">
        <v>9</v>
      </c>
      <c r="AQ114" s="6">
        <v>7</v>
      </c>
      <c r="AR114" s="6">
        <v>9</v>
      </c>
      <c r="AS114" s="6">
        <v>5</v>
      </c>
      <c r="AT114" s="6">
        <v>5</v>
      </c>
      <c r="AU114" s="6">
        <v>5</v>
      </c>
      <c r="AV114" s="6">
        <v>6</v>
      </c>
      <c r="AW114" s="6">
        <v>9</v>
      </c>
      <c r="AX114" s="6">
        <v>4</v>
      </c>
      <c r="AY114" s="6">
        <v>7</v>
      </c>
      <c r="AZ114" s="6">
        <v>8</v>
      </c>
      <c r="BA114" s="6">
        <v>8</v>
      </c>
      <c r="BB114" s="6">
        <v>2</v>
      </c>
      <c r="BC114" s="6">
        <v>7</v>
      </c>
      <c r="BD114" s="6">
        <v>7</v>
      </c>
      <c r="BE114" s="6">
        <v>6</v>
      </c>
      <c r="BF114" s="6">
        <v>7</v>
      </c>
      <c r="BG114" s="6">
        <v>6</v>
      </c>
      <c r="BH114" s="6">
        <v>6</v>
      </c>
      <c r="BI114" s="6">
        <v>7</v>
      </c>
      <c r="BJ114" s="6">
        <v>3</v>
      </c>
      <c r="BK114" s="6">
        <v>2</v>
      </c>
      <c r="BL114" s="6">
        <v>5</v>
      </c>
      <c r="BM114" s="6">
        <v>5</v>
      </c>
      <c r="BN114" s="6">
        <v>5</v>
      </c>
      <c r="BO114" s="6">
        <v>5</v>
      </c>
      <c r="BP114" s="6">
        <v>6</v>
      </c>
      <c r="BQ114" s="6">
        <v>4</v>
      </c>
      <c r="BR114" s="6">
        <v>6</v>
      </c>
      <c r="BS114" s="6">
        <v>7</v>
      </c>
      <c r="BT114" s="6">
        <v>5</v>
      </c>
      <c r="BU114" s="6">
        <v>5</v>
      </c>
      <c r="BV114" s="6">
        <v>1</v>
      </c>
      <c r="BW114" s="6">
        <v>4</v>
      </c>
      <c r="BX114" s="6">
        <v>4</v>
      </c>
      <c r="BY114" s="6">
        <v>1</v>
      </c>
      <c r="BZ114" s="6">
        <v>5</v>
      </c>
      <c r="CA114" s="6">
        <v>4</v>
      </c>
      <c r="CB114" s="6">
        <v>2</v>
      </c>
      <c r="CC114" s="6">
        <v>6</v>
      </c>
      <c r="CD114" s="6">
        <v>4</v>
      </c>
      <c r="CE114" s="6">
        <v>3</v>
      </c>
      <c r="CF114" s="6">
        <v>5</v>
      </c>
      <c r="CG114" s="6">
        <v>3</v>
      </c>
      <c r="CH114" s="6">
        <v>6</v>
      </c>
      <c r="CI114" s="6">
        <v>5</v>
      </c>
      <c r="CJ114" s="6">
        <v>5</v>
      </c>
      <c r="CK114" s="6">
        <v>4</v>
      </c>
      <c r="CL114" s="6">
        <v>3</v>
      </c>
      <c r="CM114" s="6">
        <v>2</v>
      </c>
      <c r="CN114" s="6">
        <v>3</v>
      </c>
      <c r="CO114" s="6">
        <v>4</v>
      </c>
      <c r="CP114" s="6">
        <v>5</v>
      </c>
      <c r="CQ114" s="6">
        <v>2</v>
      </c>
      <c r="CR114" s="6">
        <v>5</v>
      </c>
      <c r="CS114" s="6">
        <v>3</v>
      </c>
      <c r="CT114" s="6">
        <v>3</v>
      </c>
      <c r="CU114" s="6">
        <v>2</v>
      </c>
      <c r="CV114" s="6">
        <v>2</v>
      </c>
      <c r="CW114" s="6">
        <v>2</v>
      </c>
      <c r="CX114" s="6">
        <v>3</v>
      </c>
      <c r="CY114" s="6">
        <v>3</v>
      </c>
      <c r="CZ114" s="6">
        <v>2</v>
      </c>
      <c r="DA114" s="6">
        <v>3</v>
      </c>
      <c r="DB114" s="6">
        <v>2</v>
      </c>
      <c r="DC114" s="6">
        <v>3</v>
      </c>
      <c r="DD114" s="6">
        <v>3</v>
      </c>
      <c r="DE114" s="6">
        <v>5</v>
      </c>
      <c r="DF114" s="6">
        <v>2</v>
      </c>
      <c r="DG114" s="6">
        <v>2</v>
      </c>
      <c r="DH114" s="6">
        <v>3</v>
      </c>
      <c r="DI114" s="6">
        <v>2</v>
      </c>
      <c r="DJ114" s="6">
        <v>2</v>
      </c>
      <c r="DK114" s="6">
        <v>3</v>
      </c>
      <c r="DL114" s="6">
        <v>2</v>
      </c>
      <c r="DM114" s="6">
        <v>2</v>
      </c>
      <c r="DN114" s="6">
        <v>3</v>
      </c>
      <c r="DO114" s="6">
        <v>1</v>
      </c>
      <c r="DP114" s="6">
        <v>2</v>
      </c>
      <c r="DQ114" s="6">
        <v>3</v>
      </c>
      <c r="DR114" s="6">
        <v>1</v>
      </c>
      <c r="DS114" s="6">
        <v>4</v>
      </c>
      <c r="DT114" s="6">
        <v>3</v>
      </c>
      <c r="DU114" s="6">
        <v>2</v>
      </c>
      <c r="DV114" s="6">
        <v>2</v>
      </c>
      <c r="DW114" s="6">
        <v>3</v>
      </c>
      <c r="DX114" s="6"/>
      <c r="DY114" s="6">
        <v>2</v>
      </c>
      <c r="DZ114" s="6">
        <v>2</v>
      </c>
      <c r="EA114" s="6">
        <v>4</v>
      </c>
      <c r="EB114" s="6">
        <v>3</v>
      </c>
      <c r="EC114" s="6">
        <v>1</v>
      </c>
      <c r="ED114" s="6">
        <v>1</v>
      </c>
      <c r="EE114" s="6"/>
      <c r="EF114" s="6">
        <v>1</v>
      </c>
      <c r="EG114" s="6">
        <v>1</v>
      </c>
      <c r="EH114" s="6">
        <v>2</v>
      </c>
      <c r="EI114" s="6"/>
      <c r="EJ114" s="6">
        <v>1</v>
      </c>
      <c r="EK114" s="6"/>
      <c r="EL114" s="6">
        <v>1</v>
      </c>
      <c r="EM114" s="6">
        <v>1</v>
      </c>
      <c r="EN114" s="6">
        <v>1</v>
      </c>
      <c r="EO114" s="6">
        <v>1</v>
      </c>
      <c r="EP114" s="6">
        <v>1</v>
      </c>
      <c r="EQ114" s="6">
        <v>1</v>
      </c>
    </row>
    <row r="115" spans="1:147" x14ac:dyDescent="0.2">
      <c r="A115" t="s">
        <v>589</v>
      </c>
      <c r="B115"/>
      <c r="D115" s="19">
        <v>0.10193168176361454</v>
      </c>
      <c r="E115" s="6">
        <v>9163</v>
      </c>
      <c r="F115" s="6">
        <v>934</v>
      </c>
      <c r="G115" s="6">
        <v>216</v>
      </c>
      <c r="H115" s="6">
        <v>8229</v>
      </c>
      <c r="M115"/>
      <c r="N115" s="11" t="s">
        <v>572</v>
      </c>
      <c r="O115" s="6">
        <v>387</v>
      </c>
      <c r="P115" s="6">
        <v>209</v>
      </c>
      <c r="Q115" s="6">
        <v>85</v>
      </c>
      <c r="R115" s="6">
        <v>74</v>
      </c>
      <c r="S115" s="6">
        <v>61</v>
      </c>
      <c r="T115" s="6">
        <v>61</v>
      </c>
      <c r="U115" s="6">
        <v>55</v>
      </c>
      <c r="V115" s="6">
        <v>46</v>
      </c>
      <c r="W115" s="6">
        <v>43</v>
      </c>
      <c r="X115" s="6">
        <v>39</v>
      </c>
      <c r="Y115" s="6">
        <v>37</v>
      </c>
      <c r="Z115" s="6">
        <v>34</v>
      </c>
      <c r="AA115" s="6">
        <v>33</v>
      </c>
      <c r="AB115" s="6">
        <v>31</v>
      </c>
      <c r="AC115" s="6">
        <v>31</v>
      </c>
      <c r="AD115" s="6">
        <v>30</v>
      </c>
      <c r="AE115" s="6">
        <v>29</v>
      </c>
      <c r="AF115" s="6">
        <v>28</v>
      </c>
      <c r="AG115" s="6">
        <v>28</v>
      </c>
      <c r="AH115" s="6">
        <v>27</v>
      </c>
      <c r="AI115" s="6">
        <v>27</v>
      </c>
      <c r="AJ115" s="6">
        <v>27</v>
      </c>
      <c r="AK115" s="6">
        <v>24</v>
      </c>
      <c r="AL115" s="6">
        <v>23</v>
      </c>
      <c r="AM115" s="6">
        <v>22</v>
      </c>
      <c r="AN115" s="6">
        <v>22</v>
      </c>
      <c r="AO115" s="6">
        <v>22</v>
      </c>
      <c r="AP115" s="6">
        <v>20</v>
      </c>
      <c r="AQ115" s="6">
        <v>20</v>
      </c>
      <c r="AR115" s="6">
        <v>19</v>
      </c>
      <c r="AS115" s="6">
        <v>19</v>
      </c>
      <c r="AT115" s="6">
        <v>19</v>
      </c>
      <c r="AU115" s="6">
        <v>19</v>
      </c>
      <c r="AV115" s="6">
        <v>18</v>
      </c>
      <c r="AW115" s="6">
        <v>18</v>
      </c>
      <c r="AX115" s="6">
        <v>18</v>
      </c>
      <c r="AY115" s="6">
        <v>17</v>
      </c>
      <c r="AZ115" s="6">
        <v>16</v>
      </c>
      <c r="BA115" s="6">
        <v>16</v>
      </c>
      <c r="BB115" s="6">
        <v>16</v>
      </c>
      <c r="BC115" s="6">
        <v>16</v>
      </c>
      <c r="BD115" s="6">
        <v>15</v>
      </c>
      <c r="BE115" s="6">
        <v>15</v>
      </c>
      <c r="BF115" s="6">
        <v>14</v>
      </c>
      <c r="BG115" s="6">
        <v>14</v>
      </c>
      <c r="BH115" s="6">
        <v>14</v>
      </c>
      <c r="BI115" s="6">
        <v>14</v>
      </c>
      <c r="BJ115" s="6">
        <v>14</v>
      </c>
      <c r="BK115" s="6">
        <v>14</v>
      </c>
      <c r="BL115" s="6">
        <v>13</v>
      </c>
      <c r="BM115" s="6">
        <v>13</v>
      </c>
      <c r="BN115" s="6">
        <v>13</v>
      </c>
      <c r="BO115" s="6">
        <v>13</v>
      </c>
      <c r="BP115" s="6">
        <v>12</v>
      </c>
      <c r="BQ115" s="6">
        <v>12</v>
      </c>
      <c r="BR115" s="6">
        <v>12</v>
      </c>
      <c r="BS115" s="6">
        <v>12</v>
      </c>
      <c r="BT115" s="6">
        <v>11</v>
      </c>
      <c r="BU115" s="6">
        <v>11</v>
      </c>
      <c r="BV115" s="6">
        <v>10</v>
      </c>
      <c r="BW115" s="6">
        <v>10</v>
      </c>
      <c r="BX115" s="6">
        <v>10</v>
      </c>
      <c r="BY115" s="6">
        <v>10</v>
      </c>
      <c r="BZ115" s="6">
        <v>10</v>
      </c>
      <c r="CA115" s="6">
        <v>10</v>
      </c>
      <c r="CB115" s="6">
        <v>9</v>
      </c>
      <c r="CC115" s="6">
        <v>9</v>
      </c>
      <c r="CD115" s="6">
        <v>9</v>
      </c>
      <c r="CE115" s="6">
        <v>9</v>
      </c>
      <c r="CF115" s="6">
        <v>9</v>
      </c>
      <c r="CG115" s="6">
        <v>9</v>
      </c>
      <c r="CH115" s="6">
        <v>9</v>
      </c>
      <c r="CI115" s="6">
        <v>9</v>
      </c>
      <c r="CJ115" s="6">
        <v>8</v>
      </c>
      <c r="CK115" s="6">
        <v>8</v>
      </c>
      <c r="CL115" s="6">
        <v>8</v>
      </c>
      <c r="CM115" s="6">
        <v>8</v>
      </c>
      <c r="CN115" s="6">
        <v>8</v>
      </c>
      <c r="CO115" s="6">
        <v>8</v>
      </c>
      <c r="CP115" s="6">
        <v>8</v>
      </c>
      <c r="CQ115" s="6">
        <v>8</v>
      </c>
      <c r="CR115" s="6">
        <v>8</v>
      </c>
      <c r="CS115" s="6">
        <v>8</v>
      </c>
      <c r="CT115" s="6">
        <v>8</v>
      </c>
      <c r="CU115" s="6">
        <v>7</v>
      </c>
      <c r="CV115" s="6">
        <v>7</v>
      </c>
      <c r="CW115" s="6">
        <v>7</v>
      </c>
      <c r="CX115" s="6">
        <v>7</v>
      </c>
      <c r="CY115" s="6">
        <v>7</v>
      </c>
      <c r="CZ115" s="6">
        <v>7</v>
      </c>
      <c r="DA115" s="6">
        <v>7</v>
      </c>
      <c r="DB115" s="6">
        <v>7</v>
      </c>
      <c r="DC115" s="6">
        <v>7</v>
      </c>
      <c r="DD115" s="6">
        <v>7</v>
      </c>
      <c r="DE115" s="6">
        <v>7</v>
      </c>
      <c r="DF115" s="6">
        <v>7</v>
      </c>
      <c r="DG115" s="6">
        <v>7</v>
      </c>
      <c r="DH115" s="6">
        <v>7</v>
      </c>
      <c r="DI115" s="6">
        <v>7</v>
      </c>
      <c r="DJ115" s="6">
        <v>7</v>
      </c>
      <c r="DK115" s="6">
        <v>6</v>
      </c>
      <c r="DL115" s="6">
        <v>6</v>
      </c>
      <c r="DM115" s="6">
        <v>6</v>
      </c>
      <c r="DN115" s="6">
        <v>6</v>
      </c>
      <c r="DO115" s="6">
        <v>6</v>
      </c>
      <c r="DP115" s="6">
        <v>6</v>
      </c>
      <c r="DQ115" s="6">
        <v>6</v>
      </c>
      <c r="DR115" s="6">
        <v>6</v>
      </c>
      <c r="DS115" s="6">
        <v>5</v>
      </c>
      <c r="DT115" s="6">
        <v>5</v>
      </c>
      <c r="DU115" s="6">
        <v>5</v>
      </c>
      <c r="DV115" s="6">
        <v>5</v>
      </c>
      <c r="DW115" s="6">
        <v>5</v>
      </c>
      <c r="DX115" s="6">
        <v>5</v>
      </c>
      <c r="DY115" s="6">
        <v>5</v>
      </c>
      <c r="DZ115" s="6">
        <v>5</v>
      </c>
      <c r="EA115" s="6">
        <v>5</v>
      </c>
      <c r="EB115" s="6">
        <v>5</v>
      </c>
      <c r="EC115" s="6">
        <v>4</v>
      </c>
      <c r="ED115" s="6">
        <v>4</v>
      </c>
      <c r="EE115" s="6">
        <v>4</v>
      </c>
      <c r="EF115" s="6">
        <v>4</v>
      </c>
      <c r="EG115" s="6">
        <v>4</v>
      </c>
      <c r="EH115" s="6">
        <v>4</v>
      </c>
      <c r="EI115" s="6">
        <v>3</v>
      </c>
      <c r="EJ115" s="6">
        <v>3</v>
      </c>
      <c r="EK115" s="6">
        <v>3</v>
      </c>
      <c r="EL115" s="6">
        <v>3</v>
      </c>
      <c r="EM115" s="6">
        <v>3</v>
      </c>
      <c r="EN115" s="6">
        <v>3</v>
      </c>
      <c r="EO115" s="6">
        <v>3</v>
      </c>
      <c r="EP115" s="6">
        <v>2</v>
      </c>
      <c r="EQ115" s="6">
        <v>1</v>
      </c>
    </row>
    <row r="116" spans="1:147" x14ac:dyDescent="0.2">
      <c r="A116" t="s">
        <v>591</v>
      </c>
      <c r="B116"/>
      <c r="D116" s="19">
        <v>7.0777296558012306E-2</v>
      </c>
      <c r="E116" s="6">
        <v>17548</v>
      </c>
      <c r="F116" s="6">
        <v>1242</v>
      </c>
      <c r="G116" s="6">
        <v>443</v>
      </c>
      <c r="H116" s="6">
        <v>16306</v>
      </c>
      <c r="M116"/>
      <c r="N116"/>
      <c r="O116"/>
      <c r="P116"/>
      <c r="Q116"/>
      <c r="S116"/>
      <c r="U116"/>
      <c r="W116"/>
    </row>
    <row r="117" spans="1:147" x14ac:dyDescent="0.2">
      <c r="A117" t="s">
        <v>592</v>
      </c>
      <c r="B117"/>
      <c r="D117" s="19">
        <v>9.2721587566948385E-2</v>
      </c>
      <c r="E117" s="6">
        <v>32301</v>
      </c>
      <c r="F117" s="6">
        <v>2995</v>
      </c>
      <c r="G117" s="6">
        <v>827</v>
      </c>
      <c r="H117" s="6">
        <v>29306</v>
      </c>
      <c r="M117"/>
      <c r="N117"/>
      <c r="O117"/>
      <c r="P117"/>
      <c r="Q117"/>
      <c r="S117"/>
      <c r="U117"/>
      <c r="W117"/>
    </row>
    <row r="118" spans="1:147" x14ac:dyDescent="0.2">
      <c r="A118" t="s">
        <v>593</v>
      </c>
      <c r="B118"/>
      <c r="D118" s="19">
        <v>3.9342353332593991E-2</v>
      </c>
      <c r="E118" s="6">
        <v>36068</v>
      </c>
      <c r="F118" s="6">
        <v>1419</v>
      </c>
      <c r="G118" s="6">
        <v>955</v>
      </c>
      <c r="H118" s="6">
        <v>34649</v>
      </c>
      <c r="M118"/>
      <c r="N118"/>
      <c r="O118"/>
      <c r="P118"/>
      <c r="Q118"/>
      <c r="S118"/>
      <c r="U118"/>
      <c r="W118"/>
    </row>
    <row r="119" spans="1:147" x14ac:dyDescent="0.2">
      <c r="A119" t="s">
        <v>572</v>
      </c>
      <c r="B119"/>
      <c r="D119" s="19">
        <v>7.0799913733786579E-2</v>
      </c>
      <c r="E119" s="6">
        <v>97373</v>
      </c>
      <c r="F119" s="6">
        <v>6894</v>
      </c>
      <c r="G119" s="6">
        <v>2500</v>
      </c>
      <c r="H119" s="6">
        <v>90479</v>
      </c>
      <c r="M119"/>
      <c r="N119"/>
      <c r="O119"/>
      <c r="P119"/>
      <c r="Q119"/>
      <c r="S119"/>
      <c r="U119"/>
      <c r="W119"/>
    </row>
    <row r="120" spans="1:147" x14ac:dyDescent="0.2">
      <c r="B120"/>
      <c r="D120"/>
      <c r="E120"/>
      <c r="M120"/>
      <c r="N120"/>
      <c r="O120"/>
      <c r="P120"/>
      <c r="Q120"/>
      <c r="S120"/>
      <c r="U120"/>
      <c r="W120"/>
    </row>
    <row r="121" spans="1:147" x14ac:dyDescent="0.2">
      <c r="B121"/>
      <c r="D121"/>
      <c r="E121"/>
      <c r="M121"/>
      <c r="N121"/>
      <c r="O121"/>
      <c r="P121"/>
      <c r="Q121"/>
      <c r="S121"/>
      <c r="U121"/>
      <c r="W121"/>
    </row>
    <row r="122" spans="1:147" x14ac:dyDescent="0.2">
      <c r="B122"/>
      <c r="D122"/>
      <c r="E122"/>
      <c r="M122"/>
      <c r="N122"/>
      <c r="O122"/>
      <c r="P122"/>
      <c r="Q122"/>
      <c r="S122"/>
      <c r="U122"/>
      <c r="W122"/>
    </row>
    <row r="123" spans="1:147" x14ac:dyDescent="0.2">
      <c r="B123"/>
      <c r="D123"/>
      <c r="E123"/>
      <c r="M123"/>
      <c r="N123"/>
      <c r="O123"/>
      <c r="P123"/>
      <c r="Q123"/>
      <c r="S123"/>
      <c r="U123"/>
      <c r="W123"/>
    </row>
    <row r="124" spans="1:147" x14ac:dyDescent="0.2">
      <c r="B124"/>
      <c r="D124"/>
      <c r="E124"/>
      <c r="M124"/>
      <c r="N124"/>
      <c r="O124"/>
      <c r="P124"/>
      <c r="Q124"/>
      <c r="S124"/>
      <c r="U124"/>
      <c r="W124"/>
    </row>
    <row r="125" spans="1:147" x14ac:dyDescent="0.2">
      <c r="B125"/>
      <c r="D125"/>
      <c r="E125"/>
      <c r="M125"/>
      <c r="N125"/>
      <c r="O125"/>
      <c r="P125"/>
      <c r="Q125"/>
      <c r="S125"/>
      <c r="U125"/>
      <c r="W125"/>
    </row>
    <row r="126" spans="1:147" x14ac:dyDescent="0.2">
      <c r="B126"/>
      <c r="D126"/>
      <c r="E126"/>
      <c r="M126"/>
      <c r="N126"/>
      <c r="O126"/>
      <c r="P126"/>
      <c r="Q126"/>
      <c r="S126"/>
      <c r="U126"/>
      <c r="W126"/>
    </row>
    <row r="127" spans="1:147" x14ac:dyDescent="0.2">
      <c r="B127"/>
      <c r="D127"/>
      <c r="E127"/>
      <c r="M127"/>
      <c r="N127"/>
      <c r="O127"/>
      <c r="P127"/>
      <c r="Q127"/>
      <c r="S127"/>
      <c r="U127"/>
      <c r="W127"/>
    </row>
    <row r="128" spans="1:147" x14ac:dyDescent="0.2">
      <c r="B128"/>
      <c r="D128"/>
      <c r="E128"/>
      <c r="M128"/>
      <c r="N128"/>
      <c r="O128"/>
      <c r="P128"/>
      <c r="Q128"/>
      <c r="S128"/>
      <c r="U128"/>
      <c r="W128"/>
    </row>
    <row r="129" spans="2:23" customFormat="1" x14ac:dyDescent="0.2">
      <c r="G129" s="17"/>
      <c r="K129" s="15"/>
      <c r="L129" s="15"/>
    </row>
    <row r="130" spans="2:23" x14ac:dyDescent="0.2">
      <c r="B130"/>
      <c r="M130"/>
      <c r="N130"/>
      <c r="O130"/>
      <c r="P130"/>
      <c r="Q130"/>
      <c r="S130"/>
      <c r="U130"/>
      <c r="W130"/>
    </row>
    <row r="131" spans="2:23" x14ac:dyDescent="0.2">
      <c r="B131"/>
      <c r="M131"/>
      <c r="N131"/>
      <c r="O131"/>
      <c r="P131"/>
      <c r="Q131"/>
      <c r="S131"/>
      <c r="U131"/>
      <c r="W131"/>
    </row>
    <row r="132" spans="2:23" x14ac:dyDescent="0.2">
      <c r="B132"/>
      <c r="M132"/>
      <c r="N132"/>
      <c r="O132"/>
      <c r="P132"/>
      <c r="Q132"/>
      <c r="S132"/>
      <c r="U132"/>
      <c r="W132"/>
    </row>
    <row r="133" spans="2:23" x14ac:dyDescent="0.2">
      <c r="B133"/>
      <c r="M133"/>
      <c r="N133"/>
      <c r="O133"/>
      <c r="P133"/>
      <c r="Q133"/>
      <c r="S133"/>
      <c r="U133"/>
      <c r="W133"/>
    </row>
    <row r="134" spans="2:23" x14ac:dyDescent="0.2">
      <c r="B134"/>
      <c r="M134"/>
      <c r="N134"/>
      <c r="O134"/>
      <c r="P134"/>
      <c r="Q134"/>
      <c r="S134"/>
      <c r="U134"/>
      <c r="W134"/>
    </row>
    <row r="135" spans="2:23" x14ac:dyDescent="0.2">
      <c r="B135"/>
      <c r="M135"/>
      <c r="N135"/>
      <c r="O135"/>
      <c r="P135"/>
      <c r="Q135"/>
      <c r="S135"/>
      <c r="U135"/>
      <c r="W135"/>
    </row>
    <row r="136" spans="2:23" x14ac:dyDescent="0.2">
      <c r="B136"/>
      <c r="M136"/>
      <c r="N136"/>
      <c r="O136"/>
      <c r="P136"/>
      <c r="Q136"/>
      <c r="S136"/>
      <c r="U136"/>
      <c r="W136"/>
    </row>
    <row r="137" spans="2:23" x14ac:dyDescent="0.2">
      <c r="B137"/>
      <c r="M137"/>
      <c r="N137"/>
      <c r="O137"/>
      <c r="P137"/>
      <c r="Q137"/>
      <c r="S137"/>
      <c r="U137"/>
      <c r="W137"/>
    </row>
    <row r="138" spans="2:23" x14ac:dyDescent="0.2">
      <c r="B138"/>
      <c r="M138"/>
      <c r="N138"/>
      <c r="O138"/>
      <c r="P138"/>
      <c r="Q138"/>
      <c r="S138"/>
      <c r="U138"/>
      <c r="W138"/>
    </row>
    <row r="139" spans="2:23" x14ac:dyDescent="0.2">
      <c r="B139"/>
      <c r="M139"/>
      <c r="N139"/>
      <c r="O139"/>
      <c r="P139"/>
      <c r="Q139"/>
      <c r="S139"/>
      <c r="U139"/>
      <c r="W139"/>
    </row>
    <row r="140" spans="2:23" x14ac:dyDescent="0.2">
      <c r="B140"/>
      <c r="M140"/>
      <c r="N140"/>
      <c r="O140"/>
      <c r="P140"/>
      <c r="Q140"/>
      <c r="S140"/>
      <c r="U140"/>
      <c r="W140"/>
    </row>
    <row r="141" spans="2:23" x14ac:dyDescent="0.2">
      <c r="B141"/>
      <c r="M141"/>
      <c r="N141"/>
      <c r="O141"/>
      <c r="P141"/>
      <c r="Q141"/>
      <c r="S141"/>
      <c r="U141"/>
      <c r="W141"/>
    </row>
    <row r="142" spans="2:23" x14ac:dyDescent="0.2">
      <c r="B142"/>
      <c r="M142"/>
      <c r="N142"/>
      <c r="O142"/>
      <c r="P142"/>
      <c r="Q142"/>
      <c r="S142"/>
      <c r="U142"/>
      <c r="W142"/>
    </row>
    <row r="143" spans="2:23" x14ac:dyDescent="0.2">
      <c r="B143"/>
      <c r="M143"/>
      <c r="N143"/>
      <c r="O143"/>
      <c r="P143"/>
      <c r="Q143"/>
      <c r="S143"/>
      <c r="U143"/>
      <c r="W143"/>
    </row>
    <row r="144" spans="2:23" x14ac:dyDescent="0.2">
      <c r="B144"/>
      <c r="M144"/>
      <c r="N144"/>
      <c r="O144"/>
      <c r="P144"/>
      <c r="Q144"/>
      <c r="S144"/>
      <c r="U144"/>
      <c r="W144"/>
    </row>
    <row r="145" spans="2:23" x14ac:dyDescent="0.2">
      <c r="B145"/>
      <c r="M145"/>
      <c r="N145"/>
      <c r="O145"/>
      <c r="P145"/>
      <c r="Q145"/>
      <c r="S145"/>
      <c r="U145"/>
      <c r="W145"/>
    </row>
    <row r="146" spans="2:23" x14ac:dyDescent="0.2">
      <c r="B146"/>
      <c r="M146"/>
      <c r="N146"/>
      <c r="O146"/>
      <c r="P146"/>
      <c r="Q146"/>
      <c r="S146"/>
      <c r="U146"/>
      <c r="W146"/>
    </row>
    <row r="147" spans="2:23" x14ac:dyDescent="0.2">
      <c r="B147"/>
      <c r="M147"/>
      <c r="N147"/>
      <c r="O147"/>
      <c r="P147"/>
      <c r="Q147"/>
      <c r="S147"/>
      <c r="U147"/>
      <c r="W147"/>
    </row>
    <row r="148" spans="2:23" x14ac:dyDescent="0.2">
      <c r="B148"/>
      <c r="M148"/>
      <c r="N148"/>
      <c r="O148"/>
      <c r="P148"/>
      <c r="Q148"/>
      <c r="S148"/>
      <c r="U148"/>
      <c r="W148"/>
    </row>
    <row r="149" spans="2:23" x14ac:dyDescent="0.2">
      <c r="B149"/>
      <c r="M149"/>
      <c r="N149"/>
      <c r="O149"/>
      <c r="P149"/>
      <c r="Q149"/>
      <c r="S149"/>
      <c r="U149"/>
      <c r="W149"/>
    </row>
    <row r="150" spans="2:23" x14ac:dyDescent="0.2">
      <c r="B150"/>
      <c r="M150"/>
      <c r="N150"/>
      <c r="O150"/>
      <c r="P150"/>
      <c r="Q150"/>
      <c r="S150"/>
      <c r="U150"/>
      <c r="W150"/>
    </row>
    <row r="151" spans="2:23" x14ac:dyDescent="0.2">
      <c r="B151"/>
      <c r="M151"/>
      <c r="N151"/>
      <c r="O151"/>
      <c r="P151"/>
      <c r="Q151"/>
      <c r="S151"/>
      <c r="U151"/>
      <c r="W151"/>
    </row>
    <row r="152" spans="2:23" x14ac:dyDescent="0.2">
      <c r="B152"/>
      <c r="M152"/>
      <c r="N152"/>
      <c r="O152"/>
      <c r="P152"/>
      <c r="Q152"/>
      <c r="S152"/>
      <c r="U152"/>
      <c r="W152"/>
    </row>
    <row r="153" spans="2:23" x14ac:dyDescent="0.2">
      <c r="B153"/>
      <c r="M153"/>
      <c r="N153"/>
      <c r="O153"/>
      <c r="P153"/>
      <c r="Q153"/>
      <c r="S153"/>
      <c r="U153"/>
      <c r="W153"/>
    </row>
    <row r="154" spans="2:23" x14ac:dyDescent="0.2">
      <c r="B154"/>
      <c r="M154"/>
      <c r="N154"/>
      <c r="O154"/>
      <c r="P154"/>
      <c r="Q154"/>
      <c r="S154"/>
      <c r="U154"/>
      <c r="W154"/>
    </row>
    <row r="155" spans="2:23" x14ac:dyDescent="0.2">
      <c r="B155"/>
      <c r="M155"/>
      <c r="N155"/>
      <c r="O155"/>
      <c r="P155"/>
      <c r="Q155"/>
      <c r="S155"/>
      <c r="U155"/>
      <c r="W155"/>
    </row>
    <row r="156" spans="2:23" x14ac:dyDescent="0.2">
      <c r="B156"/>
      <c r="M156"/>
      <c r="N156"/>
      <c r="O156"/>
      <c r="P156"/>
      <c r="Q156"/>
      <c r="S156"/>
      <c r="U156"/>
      <c r="W156"/>
    </row>
    <row r="157" spans="2:23" x14ac:dyDescent="0.2">
      <c r="B157"/>
      <c r="M157"/>
      <c r="N157"/>
      <c r="O157"/>
      <c r="P157"/>
      <c r="Q157"/>
      <c r="S157"/>
      <c r="U157"/>
      <c r="W157"/>
    </row>
    <row r="158" spans="2:23" x14ac:dyDescent="0.2">
      <c r="B158"/>
      <c r="M158"/>
      <c r="N158"/>
      <c r="O158"/>
      <c r="P158"/>
      <c r="Q158"/>
      <c r="S158"/>
      <c r="U158"/>
      <c r="W158"/>
    </row>
    <row r="159" spans="2:23" x14ac:dyDescent="0.2">
      <c r="B159"/>
      <c r="M159"/>
      <c r="N159"/>
      <c r="O159"/>
      <c r="P159"/>
      <c r="Q159"/>
      <c r="S159"/>
      <c r="U159"/>
      <c r="W159"/>
    </row>
    <row r="160" spans="2:23" x14ac:dyDescent="0.2">
      <c r="B160"/>
      <c r="M160"/>
      <c r="N160"/>
      <c r="O160"/>
      <c r="P160"/>
      <c r="Q160"/>
      <c r="S160"/>
      <c r="U160"/>
      <c r="W160"/>
    </row>
    <row r="161" spans="2:23" x14ac:dyDescent="0.2">
      <c r="B161"/>
      <c r="M161"/>
      <c r="N161"/>
      <c r="O161"/>
      <c r="P161"/>
      <c r="Q161"/>
      <c r="S161"/>
      <c r="U161"/>
      <c r="W161"/>
    </row>
    <row r="162" spans="2:23" x14ac:dyDescent="0.2">
      <c r="B162"/>
      <c r="M162"/>
      <c r="N162"/>
      <c r="O162"/>
      <c r="P162"/>
      <c r="Q162"/>
      <c r="S162"/>
      <c r="U162"/>
      <c r="W162"/>
    </row>
    <row r="163" spans="2:23" x14ac:dyDescent="0.2">
      <c r="B163"/>
      <c r="M163"/>
      <c r="N163"/>
      <c r="O163"/>
      <c r="P163"/>
      <c r="Q163"/>
      <c r="S163"/>
      <c r="U163"/>
      <c r="W163"/>
    </row>
    <row r="164" spans="2:23" x14ac:dyDescent="0.2">
      <c r="B164"/>
      <c r="M164"/>
      <c r="N164"/>
      <c r="O164"/>
      <c r="P164"/>
      <c r="Q164"/>
      <c r="S164"/>
      <c r="U164"/>
      <c r="W164"/>
    </row>
    <row r="165" spans="2:23" x14ac:dyDescent="0.2">
      <c r="B165"/>
      <c r="M165"/>
      <c r="N165"/>
      <c r="O165"/>
      <c r="P165"/>
      <c r="Q165"/>
      <c r="S165"/>
      <c r="U165"/>
      <c r="W165"/>
    </row>
    <row r="166" spans="2:23" x14ac:dyDescent="0.2">
      <c r="B166"/>
      <c r="M166"/>
      <c r="N166"/>
      <c r="O166"/>
      <c r="P166"/>
      <c r="Q166"/>
      <c r="S166"/>
      <c r="U166"/>
      <c r="W166"/>
    </row>
    <row r="167" spans="2:23" customFormat="1" x14ac:dyDescent="0.2">
      <c r="D167" s="15"/>
      <c r="E167" s="15"/>
    </row>
    <row r="168" spans="2:23" customFormat="1" x14ac:dyDescent="0.2">
      <c r="D168" s="15"/>
      <c r="E168" s="15"/>
    </row>
    <row r="169" spans="2:23" customFormat="1" x14ac:dyDescent="0.2">
      <c r="D169" s="15"/>
      <c r="E169" s="15"/>
    </row>
    <row r="170" spans="2:23" customFormat="1" x14ac:dyDescent="0.2">
      <c r="D170" s="15"/>
      <c r="E170" s="15"/>
    </row>
    <row r="171" spans="2:23" x14ac:dyDescent="0.2">
      <c r="B171"/>
      <c r="M171"/>
      <c r="N171"/>
      <c r="O171"/>
      <c r="P171"/>
      <c r="Q171"/>
      <c r="S171"/>
      <c r="U171"/>
      <c r="W171"/>
    </row>
    <row r="172" spans="2:23" x14ac:dyDescent="0.2">
      <c r="B172"/>
      <c r="M172"/>
      <c r="N172"/>
      <c r="O172"/>
      <c r="P172"/>
      <c r="Q172"/>
      <c r="S172"/>
      <c r="U172"/>
      <c r="W172"/>
    </row>
    <row r="173" spans="2:23" x14ac:dyDescent="0.2">
      <c r="B173"/>
      <c r="M173"/>
      <c r="N173"/>
      <c r="O173"/>
      <c r="P173"/>
      <c r="Q173"/>
      <c r="S173"/>
      <c r="U173"/>
      <c r="W173"/>
    </row>
    <row r="174" spans="2:23" x14ac:dyDescent="0.2">
      <c r="B174"/>
      <c r="M174"/>
      <c r="N174"/>
      <c r="O174"/>
      <c r="P174"/>
      <c r="Q174"/>
      <c r="S174"/>
      <c r="U174"/>
      <c r="W174"/>
    </row>
    <row r="175" spans="2:23" x14ac:dyDescent="0.2">
      <c r="B175"/>
      <c r="M175"/>
      <c r="N175"/>
      <c r="O175"/>
      <c r="P175"/>
      <c r="Q175"/>
      <c r="S175"/>
      <c r="U175"/>
      <c r="W175"/>
    </row>
    <row r="176" spans="2:23" customFormat="1" x14ac:dyDescent="0.2"/>
    <row r="177" spans="2:23" x14ac:dyDescent="0.2">
      <c r="B177"/>
      <c r="D177"/>
      <c r="E177"/>
      <c r="G177"/>
      <c r="K177"/>
      <c r="L177"/>
      <c r="M177"/>
      <c r="N177"/>
      <c r="O177"/>
      <c r="P177"/>
      <c r="Q177"/>
      <c r="S177"/>
      <c r="U177"/>
      <c r="W177"/>
    </row>
    <row r="178" spans="2:23" x14ac:dyDescent="0.2">
      <c r="B178"/>
      <c r="D178"/>
      <c r="E178"/>
      <c r="G178"/>
      <c r="K178"/>
      <c r="L178"/>
      <c r="M178"/>
      <c r="N178"/>
      <c r="O178"/>
      <c r="P178"/>
      <c r="Q178"/>
      <c r="S178"/>
      <c r="U178"/>
      <c r="W178"/>
    </row>
    <row r="179" spans="2:23" x14ac:dyDescent="0.2">
      <c r="B179"/>
      <c r="D179"/>
      <c r="E179"/>
      <c r="G179"/>
      <c r="K179"/>
      <c r="L179"/>
      <c r="M179"/>
      <c r="N179"/>
      <c r="O179"/>
      <c r="P179"/>
      <c r="Q179"/>
      <c r="S179"/>
      <c r="U179"/>
      <c r="W179"/>
    </row>
    <row r="180" spans="2:23" x14ac:dyDescent="0.2">
      <c r="B180"/>
      <c r="D180"/>
      <c r="E180"/>
      <c r="G180"/>
      <c r="K180"/>
      <c r="L180"/>
      <c r="M180"/>
      <c r="N180"/>
      <c r="O180"/>
      <c r="P180"/>
      <c r="Q180"/>
      <c r="S180"/>
      <c r="U180"/>
      <c r="W180"/>
    </row>
    <row r="181" spans="2:23" x14ac:dyDescent="0.2">
      <c r="B181"/>
      <c r="M181"/>
      <c r="N181"/>
      <c r="O181"/>
      <c r="P181"/>
      <c r="Q181"/>
      <c r="S181"/>
      <c r="U181"/>
      <c r="W181"/>
    </row>
    <row r="182" spans="2:23" x14ac:dyDescent="0.2">
      <c r="B182"/>
      <c r="M182"/>
      <c r="N182"/>
      <c r="O182"/>
      <c r="P182"/>
      <c r="Q182"/>
      <c r="S182"/>
      <c r="U182"/>
      <c r="W182"/>
    </row>
    <row r="183" spans="2:23" x14ac:dyDescent="0.2">
      <c r="B183"/>
      <c r="M183"/>
      <c r="N183"/>
      <c r="O183"/>
      <c r="P183"/>
      <c r="Q183"/>
      <c r="S183"/>
      <c r="U183"/>
      <c r="W183"/>
    </row>
    <row r="184" spans="2:23" x14ac:dyDescent="0.2">
      <c r="B184"/>
      <c r="M184"/>
      <c r="N184"/>
      <c r="O184"/>
      <c r="P184"/>
      <c r="Q184"/>
      <c r="S184"/>
      <c r="U184"/>
      <c r="W184"/>
    </row>
    <row r="185" spans="2:23" x14ac:dyDescent="0.2">
      <c r="B185"/>
      <c r="M185"/>
      <c r="N185"/>
      <c r="O185"/>
      <c r="P185"/>
      <c r="Q185"/>
      <c r="S185"/>
      <c r="U185"/>
      <c r="W185"/>
    </row>
    <row r="186" spans="2:23" x14ac:dyDescent="0.2">
      <c r="B186"/>
      <c r="M186"/>
      <c r="N186"/>
      <c r="O186"/>
      <c r="P186"/>
      <c r="Q186"/>
      <c r="S186"/>
      <c r="U186"/>
      <c r="W186"/>
    </row>
    <row r="187" spans="2:23" x14ac:dyDescent="0.2">
      <c r="B187"/>
      <c r="M187"/>
      <c r="N187"/>
      <c r="O187"/>
      <c r="P187"/>
      <c r="Q187"/>
      <c r="S187"/>
      <c r="U187"/>
      <c r="W187"/>
    </row>
    <row r="188" spans="2:23" x14ac:dyDescent="0.2">
      <c r="B188"/>
      <c r="N188"/>
      <c r="O188"/>
      <c r="U188"/>
      <c r="W188"/>
    </row>
    <row r="189" spans="2:23" x14ac:dyDescent="0.2">
      <c r="B189"/>
      <c r="N189"/>
      <c r="O189"/>
      <c r="U189"/>
      <c r="W189"/>
    </row>
    <row r="190" spans="2:23" x14ac:dyDescent="0.2">
      <c r="B190"/>
      <c r="N190"/>
      <c r="O190"/>
      <c r="U190"/>
      <c r="W190"/>
    </row>
    <row r="191" spans="2:23" x14ac:dyDescent="0.2">
      <c r="B191"/>
      <c r="N191"/>
      <c r="O191"/>
      <c r="U191"/>
      <c r="W191"/>
    </row>
    <row r="192" spans="2:23" x14ac:dyDescent="0.2">
      <c r="B192"/>
      <c r="N192"/>
      <c r="O192"/>
    </row>
    <row r="193" spans="2:15" x14ac:dyDescent="0.2">
      <c r="B193"/>
      <c r="N193"/>
      <c r="O193"/>
    </row>
    <row r="194" spans="2:15" x14ac:dyDescent="0.2">
      <c r="B194"/>
      <c r="N194"/>
      <c r="O194"/>
    </row>
    <row r="195" spans="2:15" x14ac:dyDescent="0.2">
      <c r="B195"/>
      <c r="N195"/>
      <c r="O195"/>
    </row>
    <row r="196" spans="2:15" x14ac:dyDescent="0.2">
      <c r="B196"/>
      <c r="N196"/>
      <c r="O196"/>
    </row>
    <row r="197" spans="2:15" x14ac:dyDescent="0.2">
      <c r="B197"/>
      <c r="N197"/>
      <c r="O197"/>
    </row>
    <row r="198" spans="2:15" x14ac:dyDescent="0.2">
      <c r="B198"/>
      <c r="N198"/>
      <c r="O198"/>
    </row>
    <row r="199" spans="2:15" x14ac:dyDescent="0.2">
      <c r="B199"/>
      <c r="N199"/>
      <c r="O199"/>
    </row>
    <row r="200" spans="2:15" x14ac:dyDescent="0.2">
      <c r="B200"/>
      <c r="N200"/>
      <c r="O200"/>
    </row>
    <row r="201" spans="2:15" x14ac:dyDescent="0.2">
      <c r="B201"/>
      <c r="N201"/>
      <c r="O201"/>
    </row>
    <row r="202" spans="2:15" x14ac:dyDescent="0.2">
      <c r="B202"/>
      <c r="N202"/>
      <c r="O202"/>
    </row>
    <row r="203" spans="2:15" x14ac:dyDescent="0.2">
      <c r="B203"/>
      <c r="N203"/>
      <c r="O203"/>
    </row>
    <row r="204" spans="2:15" x14ac:dyDescent="0.2">
      <c r="B204"/>
      <c r="N204"/>
      <c r="O204"/>
    </row>
    <row r="205" spans="2:15" x14ac:dyDescent="0.2">
      <c r="B205"/>
      <c r="N205"/>
      <c r="O205"/>
    </row>
    <row r="206" spans="2:15" x14ac:dyDescent="0.2">
      <c r="B206"/>
      <c r="N206"/>
      <c r="O206"/>
    </row>
    <row r="207" spans="2:15" x14ac:dyDescent="0.2">
      <c r="B207"/>
      <c r="N207"/>
      <c r="O207"/>
    </row>
    <row r="208" spans="2:15" x14ac:dyDescent="0.2">
      <c r="B208"/>
      <c r="N208"/>
      <c r="O208"/>
    </row>
    <row r="209" spans="2:15" x14ac:dyDescent="0.2">
      <c r="B209"/>
      <c r="N209"/>
      <c r="O209"/>
    </row>
    <row r="210" spans="2:15" x14ac:dyDescent="0.2">
      <c r="B210"/>
      <c r="N210"/>
      <c r="O210"/>
    </row>
    <row r="211" spans="2:15" x14ac:dyDescent="0.2">
      <c r="B211"/>
      <c r="N211"/>
      <c r="O211"/>
    </row>
    <row r="212" spans="2:15" x14ac:dyDescent="0.2">
      <c r="B212"/>
      <c r="N212"/>
      <c r="O212"/>
    </row>
    <row r="213" spans="2:15" x14ac:dyDescent="0.2">
      <c r="B213"/>
      <c r="N213"/>
      <c r="O213"/>
    </row>
    <row r="214" spans="2:15" x14ac:dyDescent="0.2">
      <c r="B214"/>
      <c r="N214"/>
      <c r="O214"/>
    </row>
    <row r="215" spans="2:15" x14ac:dyDescent="0.2">
      <c r="B215"/>
      <c r="N215"/>
      <c r="O215"/>
    </row>
    <row r="216" spans="2:15" x14ac:dyDescent="0.2">
      <c r="B216"/>
      <c r="N216"/>
      <c r="O216"/>
    </row>
    <row r="217" spans="2:15" x14ac:dyDescent="0.2">
      <c r="B217"/>
      <c r="N217"/>
      <c r="O217"/>
    </row>
    <row r="218" spans="2:15" x14ac:dyDescent="0.2">
      <c r="B218"/>
      <c r="N218"/>
      <c r="O218"/>
    </row>
    <row r="219" spans="2:15" x14ac:dyDescent="0.2">
      <c r="B219"/>
      <c r="N219"/>
      <c r="O219"/>
    </row>
    <row r="220" spans="2:15" x14ac:dyDescent="0.2">
      <c r="B220"/>
      <c r="N220"/>
      <c r="O220"/>
    </row>
    <row r="221" spans="2:15" x14ac:dyDescent="0.2">
      <c r="B221"/>
      <c r="N221"/>
      <c r="O221"/>
    </row>
    <row r="222" spans="2:15" x14ac:dyDescent="0.2">
      <c r="B222"/>
      <c r="N222"/>
      <c r="O222"/>
    </row>
    <row r="223" spans="2:15" x14ac:dyDescent="0.2">
      <c r="B223"/>
      <c r="N223"/>
      <c r="O223"/>
    </row>
    <row r="224" spans="2:15" x14ac:dyDescent="0.2">
      <c r="B224"/>
      <c r="N224"/>
      <c r="O224"/>
    </row>
    <row r="225" spans="2:15" x14ac:dyDescent="0.2">
      <c r="B225"/>
      <c r="N225"/>
      <c r="O225"/>
    </row>
    <row r="226" spans="2:15" x14ac:dyDescent="0.2">
      <c r="B226"/>
      <c r="N226"/>
      <c r="O226"/>
    </row>
    <row r="227" spans="2:15" x14ac:dyDescent="0.2">
      <c r="B227"/>
      <c r="N227"/>
      <c r="O227"/>
    </row>
    <row r="228" spans="2:15" x14ac:dyDescent="0.2">
      <c r="B228"/>
      <c r="N228"/>
      <c r="O228"/>
    </row>
    <row r="229" spans="2:15" x14ac:dyDescent="0.2">
      <c r="B229"/>
      <c r="N229"/>
      <c r="O229"/>
    </row>
    <row r="230" spans="2:15" x14ac:dyDescent="0.2">
      <c r="B230"/>
      <c r="N230"/>
      <c r="O230"/>
    </row>
    <row r="231" spans="2:15" x14ac:dyDescent="0.2">
      <c r="B231"/>
      <c r="N231"/>
      <c r="O231"/>
    </row>
    <row r="232" spans="2:15" x14ac:dyDescent="0.2">
      <c r="B232"/>
      <c r="N232"/>
      <c r="O232"/>
    </row>
    <row r="233" spans="2:15" x14ac:dyDescent="0.2">
      <c r="B233"/>
      <c r="N233"/>
      <c r="O233"/>
    </row>
    <row r="234" spans="2:15" x14ac:dyDescent="0.2">
      <c r="B234"/>
      <c r="N234"/>
      <c r="O234"/>
    </row>
    <row r="235" spans="2:15" x14ac:dyDescent="0.2">
      <c r="B235"/>
      <c r="N235"/>
      <c r="O235"/>
    </row>
    <row r="236" spans="2:15" x14ac:dyDescent="0.2">
      <c r="B236"/>
      <c r="N236"/>
      <c r="O236"/>
    </row>
    <row r="237" spans="2:15" x14ac:dyDescent="0.2">
      <c r="B237"/>
      <c r="N237"/>
      <c r="O237"/>
    </row>
    <row r="238" spans="2:15" x14ac:dyDescent="0.2">
      <c r="B238"/>
      <c r="N238"/>
      <c r="O238"/>
    </row>
    <row r="239" spans="2:15" x14ac:dyDescent="0.2">
      <c r="B239"/>
      <c r="N239"/>
      <c r="O239"/>
    </row>
    <row r="240" spans="2:15" x14ac:dyDescent="0.2">
      <c r="B240"/>
      <c r="N240"/>
      <c r="O240"/>
    </row>
    <row r="241" spans="2:15" x14ac:dyDescent="0.2">
      <c r="B241"/>
      <c r="N241"/>
      <c r="O241"/>
    </row>
    <row r="242" spans="2:15" x14ac:dyDescent="0.2">
      <c r="B242"/>
      <c r="N242"/>
      <c r="O242"/>
    </row>
    <row r="243" spans="2:15" x14ac:dyDescent="0.2">
      <c r="B243"/>
      <c r="N243"/>
      <c r="O243"/>
    </row>
    <row r="244" spans="2:15" x14ac:dyDescent="0.2">
      <c r="B244"/>
      <c r="N244"/>
      <c r="O244"/>
    </row>
    <row r="245" spans="2:15" x14ac:dyDescent="0.2">
      <c r="B245"/>
      <c r="N245"/>
      <c r="O245"/>
    </row>
    <row r="246" spans="2:15" x14ac:dyDescent="0.2">
      <c r="B246"/>
      <c r="N246"/>
      <c r="O246"/>
    </row>
    <row r="247" spans="2:15" x14ac:dyDescent="0.2">
      <c r="B247"/>
      <c r="N247"/>
      <c r="O247"/>
    </row>
    <row r="248" spans="2:15" x14ac:dyDescent="0.2">
      <c r="B248"/>
      <c r="N248"/>
      <c r="O248"/>
    </row>
    <row r="249" spans="2:15" x14ac:dyDescent="0.2">
      <c r="B249"/>
      <c r="N249"/>
      <c r="O249"/>
    </row>
    <row r="250" spans="2:15" x14ac:dyDescent="0.2">
      <c r="B250"/>
      <c r="N250"/>
      <c r="O250"/>
    </row>
    <row r="251" spans="2:15" x14ac:dyDescent="0.2">
      <c r="B251"/>
      <c r="N251"/>
      <c r="O251"/>
    </row>
    <row r="252" spans="2:15" x14ac:dyDescent="0.2">
      <c r="B252"/>
      <c r="N252"/>
      <c r="O252"/>
    </row>
    <row r="253" spans="2:15" x14ac:dyDescent="0.2">
      <c r="B253"/>
      <c r="N253"/>
      <c r="O253"/>
    </row>
    <row r="254" spans="2:15" x14ac:dyDescent="0.2">
      <c r="B254"/>
      <c r="N254"/>
      <c r="O254"/>
    </row>
    <row r="255" spans="2:15" x14ac:dyDescent="0.2">
      <c r="B255"/>
      <c r="N255"/>
      <c r="O255"/>
    </row>
    <row r="256" spans="2:15" x14ac:dyDescent="0.2">
      <c r="B256"/>
      <c r="N256"/>
      <c r="O256"/>
    </row>
    <row r="257" spans="2:15" x14ac:dyDescent="0.2">
      <c r="B257"/>
      <c r="N257"/>
      <c r="O257"/>
    </row>
    <row r="258" spans="2:15" x14ac:dyDescent="0.2">
      <c r="B258"/>
      <c r="N258"/>
      <c r="O258"/>
    </row>
    <row r="259" spans="2:15" x14ac:dyDescent="0.2">
      <c r="B259"/>
      <c r="N259"/>
      <c r="O259"/>
    </row>
    <row r="260" spans="2:15" x14ac:dyDescent="0.2">
      <c r="B260"/>
      <c r="N260"/>
      <c r="O260"/>
    </row>
    <row r="261" spans="2:15" x14ac:dyDescent="0.2">
      <c r="B261"/>
      <c r="N261"/>
      <c r="O261"/>
    </row>
    <row r="262" spans="2:15" x14ac:dyDescent="0.2">
      <c r="B262"/>
      <c r="N262"/>
      <c r="O262"/>
    </row>
    <row r="263" spans="2:15" x14ac:dyDescent="0.2">
      <c r="B263"/>
      <c r="N263"/>
      <c r="O263"/>
    </row>
    <row r="264" spans="2:15" x14ac:dyDescent="0.2">
      <c r="B264"/>
      <c r="N264"/>
      <c r="O264"/>
    </row>
    <row r="265" spans="2:15" x14ac:dyDescent="0.2">
      <c r="B265"/>
      <c r="N265"/>
      <c r="O265"/>
    </row>
    <row r="266" spans="2:15" x14ac:dyDescent="0.2">
      <c r="B266"/>
      <c r="N266"/>
      <c r="O266"/>
    </row>
    <row r="267" spans="2:15" x14ac:dyDescent="0.2">
      <c r="B267"/>
      <c r="N267"/>
      <c r="O267"/>
    </row>
    <row r="268" spans="2:15" x14ac:dyDescent="0.2">
      <c r="B268"/>
      <c r="N268"/>
      <c r="O268"/>
    </row>
    <row r="269" spans="2:15" x14ac:dyDescent="0.2">
      <c r="B269"/>
      <c r="N269"/>
      <c r="O269"/>
    </row>
    <row r="270" spans="2:15" x14ac:dyDescent="0.2">
      <c r="B270"/>
      <c r="N270"/>
      <c r="O270"/>
    </row>
    <row r="271" spans="2:15" x14ac:dyDescent="0.2">
      <c r="B271"/>
      <c r="N271"/>
      <c r="O271"/>
    </row>
    <row r="272" spans="2:15" x14ac:dyDescent="0.2">
      <c r="B272"/>
      <c r="N272"/>
      <c r="O272"/>
    </row>
    <row r="273" spans="2:15" x14ac:dyDescent="0.2">
      <c r="B273"/>
      <c r="N273"/>
      <c r="O273"/>
    </row>
    <row r="274" spans="2:15" x14ac:dyDescent="0.2">
      <c r="B274"/>
      <c r="N274"/>
      <c r="O274"/>
    </row>
    <row r="275" spans="2:15" x14ac:dyDescent="0.2">
      <c r="B275"/>
      <c r="N275"/>
      <c r="O275"/>
    </row>
    <row r="276" spans="2:15" x14ac:dyDescent="0.2">
      <c r="B276"/>
      <c r="N276"/>
      <c r="O276"/>
    </row>
    <row r="277" spans="2:15" x14ac:dyDescent="0.2">
      <c r="B277"/>
      <c r="N277"/>
      <c r="O277"/>
    </row>
    <row r="278" spans="2:15" x14ac:dyDescent="0.2">
      <c r="B278"/>
      <c r="N278"/>
      <c r="O278"/>
    </row>
    <row r="279" spans="2:15" x14ac:dyDescent="0.2">
      <c r="B279"/>
      <c r="N279"/>
      <c r="O279"/>
    </row>
    <row r="280" spans="2:15" x14ac:dyDescent="0.2">
      <c r="B280"/>
      <c r="N280"/>
      <c r="O280"/>
    </row>
    <row r="281" spans="2:15" x14ac:dyDescent="0.2">
      <c r="B281"/>
      <c r="N281"/>
      <c r="O281"/>
    </row>
    <row r="282" spans="2:15" x14ac:dyDescent="0.2">
      <c r="B282"/>
      <c r="N282"/>
      <c r="O282"/>
    </row>
    <row r="283" spans="2:15" x14ac:dyDescent="0.2">
      <c r="B283"/>
      <c r="N283"/>
      <c r="O283"/>
    </row>
    <row r="284" spans="2:15" x14ac:dyDescent="0.2">
      <c r="B284"/>
      <c r="N284"/>
      <c r="O284"/>
    </row>
    <row r="285" spans="2:15" x14ac:dyDescent="0.2">
      <c r="B285"/>
      <c r="N285"/>
      <c r="O285"/>
    </row>
    <row r="286" spans="2:15" x14ac:dyDescent="0.2">
      <c r="B286"/>
      <c r="N286"/>
      <c r="O286"/>
    </row>
    <row r="287" spans="2:15" x14ac:dyDescent="0.2">
      <c r="B287"/>
      <c r="N287"/>
      <c r="O287"/>
    </row>
    <row r="288" spans="2:15" x14ac:dyDescent="0.2">
      <c r="B288"/>
      <c r="N288"/>
      <c r="O288"/>
    </row>
    <row r="289" spans="2:15" x14ac:dyDescent="0.2">
      <c r="B289"/>
      <c r="N289"/>
      <c r="O289"/>
    </row>
    <row r="290" spans="2:15" x14ac:dyDescent="0.2">
      <c r="B290"/>
      <c r="N290"/>
      <c r="O290"/>
    </row>
    <row r="291" spans="2:15" x14ac:dyDescent="0.2">
      <c r="B291"/>
      <c r="N291"/>
      <c r="O291"/>
    </row>
    <row r="292" spans="2:15" x14ac:dyDescent="0.2">
      <c r="B292"/>
      <c r="N292"/>
      <c r="O292"/>
    </row>
    <row r="293" spans="2:15" x14ac:dyDescent="0.2">
      <c r="B293"/>
      <c r="N293"/>
      <c r="O293"/>
    </row>
    <row r="294" spans="2:15" x14ac:dyDescent="0.2">
      <c r="B294"/>
      <c r="N294"/>
      <c r="O294"/>
    </row>
    <row r="295" spans="2:15" x14ac:dyDescent="0.2">
      <c r="B295"/>
      <c r="N295"/>
      <c r="O295"/>
    </row>
    <row r="296" spans="2:15" x14ac:dyDescent="0.2">
      <c r="B296"/>
      <c r="N296"/>
      <c r="O296"/>
    </row>
    <row r="297" spans="2:15" x14ac:dyDescent="0.2">
      <c r="B297"/>
      <c r="N297"/>
      <c r="O297"/>
    </row>
    <row r="298" spans="2:15" x14ac:dyDescent="0.2">
      <c r="B298"/>
      <c r="N298"/>
      <c r="O298"/>
    </row>
    <row r="299" spans="2:15" x14ac:dyDescent="0.2">
      <c r="B299"/>
      <c r="N299"/>
      <c r="O299"/>
    </row>
    <row r="300" spans="2:15" x14ac:dyDescent="0.2">
      <c r="B300"/>
      <c r="N300"/>
      <c r="O300"/>
    </row>
    <row r="301" spans="2:15" x14ac:dyDescent="0.2">
      <c r="B301"/>
      <c r="N301"/>
      <c r="O301"/>
    </row>
    <row r="302" spans="2:15" x14ac:dyDescent="0.2">
      <c r="B302"/>
      <c r="N302"/>
      <c r="O302"/>
    </row>
    <row r="303" spans="2:15" x14ac:dyDescent="0.2">
      <c r="B303"/>
      <c r="N303"/>
      <c r="O303"/>
    </row>
    <row r="304" spans="2:15" x14ac:dyDescent="0.2">
      <c r="B304"/>
      <c r="N304"/>
      <c r="O304"/>
    </row>
    <row r="305" spans="2:15" x14ac:dyDescent="0.2">
      <c r="B305"/>
      <c r="N305"/>
      <c r="O305"/>
    </row>
    <row r="306" spans="2:15" x14ac:dyDescent="0.2">
      <c r="B306"/>
      <c r="N306"/>
      <c r="O306"/>
    </row>
    <row r="307" spans="2:15" x14ac:dyDescent="0.2">
      <c r="B307"/>
      <c r="N307"/>
      <c r="O307"/>
    </row>
    <row r="308" spans="2:15" x14ac:dyDescent="0.2">
      <c r="B308"/>
      <c r="N308"/>
      <c r="O308"/>
    </row>
    <row r="309" spans="2:15" x14ac:dyDescent="0.2">
      <c r="B309"/>
      <c r="N309"/>
      <c r="O309"/>
    </row>
    <row r="310" spans="2:15" x14ac:dyDescent="0.2">
      <c r="B310"/>
      <c r="N310"/>
      <c r="O310"/>
    </row>
    <row r="311" spans="2:15" x14ac:dyDescent="0.2">
      <c r="B311"/>
      <c r="N311"/>
      <c r="O311"/>
    </row>
    <row r="312" spans="2:15" x14ac:dyDescent="0.2">
      <c r="B312"/>
      <c r="N312"/>
      <c r="O312"/>
    </row>
    <row r="313" spans="2:15" x14ac:dyDescent="0.2">
      <c r="B313"/>
      <c r="N313"/>
      <c r="O313"/>
    </row>
    <row r="314" spans="2:15" x14ac:dyDescent="0.2">
      <c r="B314"/>
      <c r="N314"/>
      <c r="O314"/>
    </row>
    <row r="315" spans="2:15" x14ac:dyDescent="0.2">
      <c r="B315"/>
      <c r="N315"/>
      <c r="O315"/>
    </row>
    <row r="316" spans="2:15" x14ac:dyDescent="0.2">
      <c r="B316"/>
      <c r="N316"/>
      <c r="O316"/>
    </row>
    <row r="317" spans="2:15" x14ac:dyDescent="0.2">
      <c r="B317"/>
      <c r="N317"/>
      <c r="O317"/>
    </row>
    <row r="318" spans="2:15" x14ac:dyDescent="0.2">
      <c r="B318"/>
      <c r="N318"/>
      <c r="O318"/>
    </row>
    <row r="319" spans="2:15" x14ac:dyDescent="0.2">
      <c r="B319"/>
      <c r="N319"/>
      <c r="O319"/>
    </row>
    <row r="320" spans="2:15" x14ac:dyDescent="0.2">
      <c r="B320"/>
      <c r="N320"/>
      <c r="O320"/>
    </row>
    <row r="321" spans="2:15" x14ac:dyDescent="0.2">
      <c r="B321"/>
      <c r="N321"/>
      <c r="O321"/>
    </row>
    <row r="322" spans="2:15" x14ac:dyDescent="0.2">
      <c r="B322"/>
      <c r="N322"/>
      <c r="O322"/>
    </row>
    <row r="323" spans="2:15" x14ac:dyDescent="0.2">
      <c r="B323"/>
      <c r="N323"/>
      <c r="O323"/>
    </row>
    <row r="324" spans="2:15" x14ac:dyDescent="0.2">
      <c r="B324"/>
      <c r="N324"/>
      <c r="O324"/>
    </row>
    <row r="325" spans="2:15" x14ac:dyDescent="0.2">
      <c r="B325"/>
      <c r="N325"/>
      <c r="O325"/>
    </row>
    <row r="326" spans="2:15" x14ac:dyDescent="0.2">
      <c r="B326"/>
      <c r="N326"/>
      <c r="O326"/>
    </row>
    <row r="327" spans="2:15" x14ac:dyDescent="0.2">
      <c r="B327"/>
      <c r="N327"/>
      <c r="O327"/>
    </row>
    <row r="328" spans="2:15" x14ac:dyDescent="0.2">
      <c r="B328"/>
      <c r="N328"/>
      <c r="O328"/>
    </row>
    <row r="329" spans="2:15" x14ac:dyDescent="0.2">
      <c r="B329"/>
      <c r="N329"/>
      <c r="O329"/>
    </row>
    <row r="330" spans="2:15" x14ac:dyDescent="0.2">
      <c r="B330"/>
      <c r="N330"/>
      <c r="O330"/>
    </row>
    <row r="331" spans="2:15" x14ac:dyDescent="0.2">
      <c r="B331"/>
      <c r="N331"/>
      <c r="O331"/>
    </row>
    <row r="332" spans="2:15" x14ac:dyDescent="0.2">
      <c r="B332"/>
      <c r="N332"/>
      <c r="O332"/>
    </row>
    <row r="333" spans="2:15" x14ac:dyDescent="0.2">
      <c r="B333"/>
      <c r="N333"/>
      <c r="O333"/>
    </row>
    <row r="334" spans="2:15" x14ac:dyDescent="0.2">
      <c r="B334"/>
      <c r="N334"/>
      <c r="O334"/>
    </row>
    <row r="335" spans="2:15" x14ac:dyDescent="0.2">
      <c r="B335"/>
      <c r="N335"/>
      <c r="O335"/>
    </row>
    <row r="336" spans="2:15" x14ac:dyDescent="0.2">
      <c r="B336"/>
      <c r="N336"/>
      <c r="O336"/>
    </row>
    <row r="337" spans="2:15" x14ac:dyDescent="0.2">
      <c r="B337"/>
      <c r="N337"/>
      <c r="O337"/>
    </row>
    <row r="338" spans="2:15" x14ac:dyDescent="0.2">
      <c r="B338"/>
      <c r="N338"/>
      <c r="O338"/>
    </row>
    <row r="339" spans="2:15" x14ac:dyDescent="0.2">
      <c r="B339"/>
      <c r="N339"/>
      <c r="O339"/>
    </row>
    <row r="340" spans="2:15" x14ac:dyDescent="0.2">
      <c r="B340"/>
      <c r="N340"/>
      <c r="O340"/>
    </row>
    <row r="341" spans="2:15" x14ac:dyDescent="0.2">
      <c r="B341"/>
      <c r="N341"/>
      <c r="O341"/>
    </row>
    <row r="342" spans="2:15" x14ac:dyDescent="0.2">
      <c r="B342"/>
      <c r="N342"/>
      <c r="O342"/>
    </row>
    <row r="343" spans="2:15" x14ac:dyDescent="0.2">
      <c r="B343"/>
      <c r="N343"/>
      <c r="O343"/>
    </row>
    <row r="344" spans="2:15" x14ac:dyDescent="0.2">
      <c r="B344"/>
      <c r="N344"/>
      <c r="O344"/>
    </row>
    <row r="345" spans="2:15" x14ac:dyDescent="0.2">
      <c r="B345"/>
      <c r="N345"/>
      <c r="O345"/>
    </row>
    <row r="346" spans="2:15" x14ac:dyDescent="0.2">
      <c r="B346"/>
      <c r="N346"/>
      <c r="O346"/>
    </row>
    <row r="347" spans="2:15" x14ac:dyDescent="0.2">
      <c r="B347"/>
      <c r="N347"/>
      <c r="O347"/>
    </row>
    <row r="348" spans="2:15" x14ac:dyDescent="0.2">
      <c r="B348"/>
      <c r="N348"/>
      <c r="O348"/>
    </row>
    <row r="349" spans="2:15" x14ac:dyDescent="0.2">
      <c r="B349"/>
      <c r="N349"/>
      <c r="O349"/>
    </row>
    <row r="350" spans="2:15" x14ac:dyDescent="0.2">
      <c r="B350"/>
      <c r="N350"/>
      <c r="O350"/>
    </row>
    <row r="351" spans="2:15" x14ac:dyDescent="0.2">
      <c r="B351"/>
      <c r="N351"/>
      <c r="O351"/>
    </row>
    <row r="352" spans="2:15" x14ac:dyDescent="0.2">
      <c r="B352"/>
      <c r="N352"/>
      <c r="O352"/>
    </row>
    <row r="353" spans="2:15" x14ac:dyDescent="0.2">
      <c r="B353"/>
      <c r="N353"/>
      <c r="O353"/>
    </row>
    <row r="354" spans="2:15" x14ac:dyDescent="0.2">
      <c r="B354"/>
      <c r="N354"/>
      <c r="O354"/>
    </row>
    <row r="355" spans="2:15" x14ac:dyDescent="0.2">
      <c r="B355"/>
      <c r="N355"/>
      <c r="O355"/>
    </row>
    <row r="356" spans="2:15" x14ac:dyDescent="0.2">
      <c r="B356"/>
      <c r="N356"/>
      <c r="O356"/>
    </row>
    <row r="357" spans="2:15" x14ac:dyDescent="0.2">
      <c r="B357"/>
      <c r="N357"/>
      <c r="O357"/>
    </row>
    <row r="358" spans="2:15" x14ac:dyDescent="0.2">
      <c r="B358"/>
      <c r="N358"/>
      <c r="O358"/>
    </row>
    <row r="359" spans="2:15" x14ac:dyDescent="0.2">
      <c r="B359"/>
      <c r="N359"/>
      <c r="O359"/>
    </row>
    <row r="360" spans="2:15" x14ac:dyDescent="0.2">
      <c r="B360"/>
      <c r="N360"/>
      <c r="O360"/>
    </row>
    <row r="361" spans="2:15" x14ac:dyDescent="0.2">
      <c r="B361"/>
      <c r="N361"/>
      <c r="O361"/>
    </row>
    <row r="362" spans="2:15" x14ac:dyDescent="0.2">
      <c r="B362"/>
      <c r="N362"/>
      <c r="O362"/>
    </row>
    <row r="363" spans="2:15" x14ac:dyDescent="0.2">
      <c r="B363"/>
      <c r="N363"/>
      <c r="O363"/>
    </row>
    <row r="364" spans="2:15" x14ac:dyDescent="0.2">
      <c r="B364"/>
      <c r="N364"/>
      <c r="O364"/>
    </row>
    <row r="365" spans="2:15" x14ac:dyDescent="0.2">
      <c r="B365"/>
      <c r="N365"/>
      <c r="O365"/>
    </row>
    <row r="366" spans="2:15" x14ac:dyDescent="0.2">
      <c r="B366"/>
      <c r="N366"/>
      <c r="O366"/>
    </row>
    <row r="367" spans="2:15" x14ac:dyDescent="0.2">
      <c r="B367"/>
      <c r="N367"/>
      <c r="O367"/>
    </row>
    <row r="368" spans="2:15" x14ac:dyDescent="0.2">
      <c r="B368"/>
      <c r="N368"/>
      <c r="O368"/>
    </row>
    <row r="369" spans="2:15" x14ac:dyDescent="0.2">
      <c r="B369"/>
      <c r="N369"/>
      <c r="O369"/>
    </row>
    <row r="370" spans="2:15" x14ac:dyDescent="0.2">
      <c r="B370"/>
      <c r="N370"/>
      <c r="O370"/>
    </row>
    <row r="371" spans="2:15" x14ac:dyDescent="0.2">
      <c r="B371"/>
      <c r="N371"/>
      <c r="O371"/>
    </row>
    <row r="372" spans="2:15" x14ac:dyDescent="0.2">
      <c r="B372"/>
      <c r="N372"/>
      <c r="O372"/>
    </row>
    <row r="373" spans="2:15" x14ac:dyDescent="0.2">
      <c r="B373"/>
      <c r="N373"/>
      <c r="O373"/>
    </row>
    <row r="374" spans="2:15" x14ac:dyDescent="0.2">
      <c r="B374"/>
      <c r="N374"/>
      <c r="O374"/>
    </row>
    <row r="375" spans="2:15" x14ac:dyDescent="0.2">
      <c r="B375"/>
      <c r="N375"/>
      <c r="O375"/>
    </row>
    <row r="376" spans="2:15" x14ac:dyDescent="0.2">
      <c r="B376"/>
      <c r="N376"/>
      <c r="O376"/>
    </row>
    <row r="377" spans="2:15" x14ac:dyDescent="0.2">
      <c r="B377"/>
      <c r="N377"/>
      <c r="O377"/>
    </row>
    <row r="378" spans="2:15" x14ac:dyDescent="0.2">
      <c r="B378"/>
      <c r="N378"/>
      <c r="O378"/>
    </row>
    <row r="379" spans="2:15" x14ac:dyDescent="0.2">
      <c r="B379"/>
      <c r="N379"/>
      <c r="O379"/>
    </row>
    <row r="380" spans="2:15" x14ac:dyDescent="0.2">
      <c r="B380"/>
      <c r="N380"/>
      <c r="O380"/>
    </row>
    <row r="381" spans="2:15" x14ac:dyDescent="0.2">
      <c r="B381"/>
      <c r="N381"/>
      <c r="O381"/>
    </row>
    <row r="382" spans="2:15" x14ac:dyDescent="0.2">
      <c r="B382"/>
      <c r="N382"/>
      <c r="O382"/>
    </row>
    <row r="383" spans="2:15" x14ac:dyDescent="0.2">
      <c r="B383"/>
      <c r="N383"/>
      <c r="O383"/>
    </row>
    <row r="384" spans="2:15" x14ac:dyDescent="0.2">
      <c r="B384"/>
      <c r="N384"/>
      <c r="O384"/>
    </row>
    <row r="385" spans="2:15" x14ac:dyDescent="0.2">
      <c r="B385"/>
      <c r="N385"/>
      <c r="O385"/>
    </row>
    <row r="386" spans="2:15" x14ac:dyDescent="0.2">
      <c r="B386"/>
      <c r="N386"/>
      <c r="O386"/>
    </row>
    <row r="387" spans="2:15" x14ac:dyDescent="0.2">
      <c r="B387"/>
      <c r="N387"/>
      <c r="O387"/>
    </row>
    <row r="388" spans="2:15" x14ac:dyDescent="0.2">
      <c r="B388"/>
      <c r="N388"/>
      <c r="O388"/>
    </row>
    <row r="389" spans="2:15" x14ac:dyDescent="0.2">
      <c r="B389"/>
      <c r="N389"/>
      <c r="O389"/>
    </row>
    <row r="390" spans="2:15" x14ac:dyDescent="0.2">
      <c r="B390"/>
      <c r="N390"/>
      <c r="O390"/>
    </row>
    <row r="391" spans="2:15" x14ac:dyDescent="0.2">
      <c r="B391"/>
      <c r="N391"/>
      <c r="O391"/>
    </row>
    <row r="392" spans="2:15" x14ac:dyDescent="0.2">
      <c r="B392"/>
      <c r="N392"/>
      <c r="O392"/>
    </row>
    <row r="393" spans="2:15" x14ac:dyDescent="0.2">
      <c r="B393"/>
      <c r="N393"/>
      <c r="O393"/>
    </row>
    <row r="394" spans="2:15" x14ac:dyDescent="0.2">
      <c r="B394"/>
      <c r="N394"/>
      <c r="O394"/>
    </row>
    <row r="395" spans="2:15" x14ac:dyDescent="0.2">
      <c r="B395"/>
      <c r="N395"/>
      <c r="O395"/>
    </row>
    <row r="396" spans="2:15" x14ac:dyDescent="0.2">
      <c r="B396"/>
      <c r="N396"/>
      <c r="O396"/>
    </row>
    <row r="397" spans="2:15" x14ac:dyDescent="0.2">
      <c r="B397"/>
      <c r="N397"/>
      <c r="O397"/>
    </row>
    <row r="398" spans="2:15" x14ac:dyDescent="0.2">
      <c r="B398"/>
      <c r="N398"/>
      <c r="O398"/>
    </row>
    <row r="399" spans="2:15" x14ac:dyDescent="0.2">
      <c r="B399"/>
      <c r="N399"/>
      <c r="O399"/>
    </row>
    <row r="400" spans="2:15" x14ac:dyDescent="0.2">
      <c r="B400"/>
      <c r="N400"/>
      <c r="O400"/>
    </row>
    <row r="401" spans="2:15" x14ac:dyDescent="0.2">
      <c r="B401"/>
      <c r="N401"/>
      <c r="O401"/>
    </row>
    <row r="402" spans="2:15" x14ac:dyDescent="0.2">
      <c r="B402"/>
      <c r="N402"/>
      <c r="O402"/>
    </row>
    <row r="403" spans="2:15" x14ac:dyDescent="0.2">
      <c r="B403"/>
      <c r="N403"/>
      <c r="O403"/>
    </row>
    <row r="404" spans="2:15" x14ac:dyDescent="0.2">
      <c r="B404"/>
      <c r="N404"/>
      <c r="O404"/>
    </row>
    <row r="405" spans="2:15" x14ac:dyDescent="0.2">
      <c r="B405"/>
      <c r="N405"/>
      <c r="O405"/>
    </row>
    <row r="406" spans="2:15" x14ac:dyDescent="0.2">
      <c r="B406"/>
      <c r="N406"/>
      <c r="O406"/>
    </row>
    <row r="407" spans="2:15" x14ac:dyDescent="0.2">
      <c r="B407"/>
      <c r="N407"/>
      <c r="O407"/>
    </row>
    <row r="408" spans="2:15" x14ac:dyDescent="0.2">
      <c r="B408"/>
      <c r="N408"/>
      <c r="O408"/>
    </row>
    <row r="409" spans="2:15" x14ac:dyDescent="0.2">
      <c r="B409"/>
      <c r="N409"/>
      <c r="O409"/>
    </row>
    <row r="410" spans="2:15" x14ac:dyDescent="0.2">
      <c r="B410"/>
      <c r="N410"/>
      <c r="O410"/>
    </row>
    <row r="411" spans="2:15" x14ac:dyDescent="0.2">
      <c r="B411"/>
      <c r="N411"/>
      <c r="O411"/>
    </row>
    <row r="412" spans="2:15" x14ac:dyDescent="0.2">
      <c r="B412"/>
      <c r="N412"/>
      <c r="O412"/>
    </row>
    <row r="413" spans="2:15" x14ac:dyDescent="0.2">
      <c r="B413"/>
      <c r="N413"/>
      <c r="O413"/>
    </row>
    <row r="414" spans="2:15" x14ac:dyDescent="0.2">
      <c r="B414"/>
      <c r="N414"/>
      <c r="O414"/>
    </row>
    <row r="415" spans="2:15" x14ac:dyDescent="0.2">
      <c r="B415"/>
      <c r="N415"/>
      <c r="O415"/>
    </row>
    <row r="416" spans="2:15" x14ac:dyDescent="0.2">
      <c r="B416"/>
      <c r="N416"/>
      <c r="O416"/>
    </row>
    <row r="417" spans="2:15" x14ac:dyDescent="0.2">
      <c r="B417"/>
      <c r="N417"/>
      <c r="O417"/>
    </row>
    <row r="418" spans="2:15" x14ac:dyDescent="0.2">
      <c r="B418"/>
      <c r="N418"/>
      <c r="O418"/>
    </row>
    <row r="419" spans="2:15" x14ac:dyDescent="0.2">
      <c r="B419"/>
      <c r="N419"/>
      <c r="O419"/>
    </row>
    <row r="420" spans="2:15" x14ac:dyDescent="0.2">
      <c r="B420"/>
      <c r="N420"/>
      <c r="O420"/>
    </row>
    <row r="421" spans="2:15" x14ac:dyDescent="0.2">
      <c r="B421"/>
      <c r="N421"/>
      <c r="O421"/>
    </row>
    <row r="422" spans="2:15" x14ac:dyDescent="0.2">
      <c r="B422"/>
      <c r="N422"/>
      <c r="O422"/>
    </row>
    <row r="423" spans="2:15" x14ac:dyDescent="0.2">
      <c r="B423"/>
      <c r="N423"/>
      <c r="O423"/>
    </row>
    <row r="424" spans="2:15" x14ac:dyDescent="0.2">
      <c r="B424"/>
      <c r="N424"/>
      <c r="O424"/>
    </row>
    <row r="425" spans="2:15" x14ac:dyDescent="0.2">
      <c r="B425"/>
      <c r="N425"/>
      <c r="O425"/>
    </row>
    <row r="426" spans="2:15" x14ac:dyDescent="0.2">
      <c r="B426"/>
      <c r="N426"/>
      <c r="O426"/>
    </row>
    <row r="427" spans="2:15" x14ac:dyDescent="0.2">
      <c r="B427"/>
      <c r="N427"/>
      <c r="O427"/>
    </row>
    <row r="428" spans="2:15" x14ac:dyDescent="0.2">
      <c r="B428"/>
      <c r="N428"/>
      <c r="O428"/>
    </row>
    <row r="429" spans="2:15" x14ac:dyDescent="0.2">
      <c r="B429"/>
      <c r="N429"/>
      <c r="O429"/>
    </row>
    <row r="430" spans="2:15" x14ac:dyDescent="0.2">
      <c r="B430"/>
      <c r="N430"/>
      <c r="O430"/>
    </row>
    <row r="431" spans="2:15" x14ac:dyDescent="0.2">
      <c r="B431"/>
      <c r="N431"/>
      <c r="O431"/>
    </row>
    <row r="432" spans="2:15" x14ac:dyDescent="0.2">
      <c r="B432"/>
      <c r="N432"/>
      <c r="O432"/>
    </row>
    <row r="433" spans="2:15" x14ac:dyDescent="0.2">
      <c r="B433"/>
      <c r="N433"/>
      <c r="O433"/>
    </row>
    <row r="434" spans="2:15" x14ac:dyDescent="0.2">
      <c r="B434"/>
      <c r="N434"/>
      <c r="O434"/>
    </row>
    <row r="435" spans="2:15" x14ac:dyDescent="0.2">
      <c r="B435"/>
      <c r="N435"/>
      <c r="O435"/>
    </row>
    <row r="436" spans="2:15" x14ac:dyDescent="0.2">
      <c r="B436"/>
      <c r="N436"/>
      <c r="O436"/>
    </row>
    <row r="437" spans="2:15" x14ac:dyDescent="0.2">
      <c r="B437"/>
      <c r="N437"/>
      <c r="O437"/>
    </row>
    <row r="438" spans="2:15" x14ac:dyDescent="0.2">
      <c r="B438"/>
      <c r="N438"/>
      <c r="O438"/>
    </row>
    <row r="439" spans="2:15" x14ac:dyDescent="0.2">
      <c r="B439"/>
      <c r="N439"/>
      <c r="O439"/>
    </row>
    <row r="440" spans="2:15" x14ac:dyDescent="0.2">
      <c r="B440"/>
      <c r="N440"/>
      <c r="O440"/>
    </row>
    <row r="441" spans="2:15" x14ac:dyDescent="0.2">
      <c r="B441"/>
      <c r="N441"/>
      <c r="O441"/>
    </row>
    <row r="442" spans="2:15" x14ac:dyDescent="0.2">
      <c r="B442"/>
      <c r="N442"/>
      <c r="O442"/>
    </row>
    <row r="443" spans="2:15" x14ac:dyDescent="0.2">
      <c r="B443"/>
      <c r="N443"/>
      <c r="O443"/>
    </row>
    <row r="444" spans="2:15" x14ac:dyDescent="0.2">
      <c r="B444"/>
      <c r="N444"/>
      <c r="O444"/>
    </row>
    <row r="445" spans="2:15" x14ac:dyDescent="0.2">
      <c r="B445"/>
      <c r="N445"/>
      <c r="O445"/>
    </row>
    <row r="446" spans="2:15" x14ac:dyDescent="0.2">
      <c r="B446"/>
      <c r="N446"/>
      <c r="O446"/>
    </row>
    <row r="447" spans="2:15" x14ac:dyDescent="0.2">
      <c r="B447"/>
      <c r="N447"/>
      <c r="O447"/>
    </row>
    <row r="448" spans="2:15" x14ac:dyDescent="0.2">
      <c r="B448"/>
      <c r="N448"/>
      <c r="O448"/>
    </row>
    <row r="449" spans="2:15" x14ac:dyDescent="0.2">
      <c r="B449"/>
      <c r="N449"/>
      <c r="O449"/>
    </row>
    <row r="450" spans="2:15" x14ac:dyDescent="0.2">
      <c r="B450"/>
      <c r="N450"/>
      <c r="O450"/>
    </row>
    <row r="451" spans="2:15" x14ac:dyDescent="0.2">
      <c r="B451"/>
      <c r="N451"/>
      <c r="O451"/>
    </row>
    <row r="452" spans="2:15" x14ac:dyDescent="0.2">
      <c r="B452"/>
      <c r="N452"/>
      <c r="O452"/>
    </row>
    <row r="453" spans="2:15" x14ac:dyDescent="0.2">
      <c r="B453"/>
      <c r="N453"/>
      <c r="O453"/>
    </row>
    <row r="454" spans="2:15" x14ac:dyDescent="0.2">
      <c r="B454"/>
      <c r="N454"/>
      <c r="O454"/>
    </row>
    <row r="455" spans="2:15" x14ac:dyDescent="0.2">
      <c r="B455"/>
      <c r="N455"/>
      <c r="O455"/>
    </row>
    <row r="456" spans="2:15" x14ac:dyDescent="0.2">
      <c r="B456"/>
      <c r="N456"/>
      <c r="O456"/>
    </row>
    <row r="457" spans="2:15" x14ac:dyDescent="0.2">
      <c r="B457"/>
      <c r="N457"/>
      <c r="O457"/>
    </row>
    <row r="458" spans="2:15" x14ac:dyDescent="0.2">
      <c r="B458"/>
      <c r="N458"/>
      <c r="O458"/>
    </row>
    <row r="459" spans="2:15" x14ac:dyDescent="0.2">
      <c r="B459"/>
      <c r="N459"/>
      <c r="O459"/>
    </row>
    <row r="460" spans="2:15" x14ac:dyDescent="0.2">
      <c r="B460"/>
      <c r="N460"/>
      <c r="O460"/>
    </row>
    <row r="461" spans="2:15" x14ac:dyDescent="0.2">
      <c r="B461"/>
      <c r="N461"/>
      <c r="O461"/>
    </row>
    <row r="462" spans="2:15" x14ac:dyDescent="0.2">
      <c r="B462"/>
      <c r="N462"/>
      <c r="O462"/>
    </row>
    <row r="463" spans="2:15" x14ac:dyDescent="0.2">
      <c r="B463"/>
      <c r="N463"/>
      <c r="O463"/>
    </row>
    <row r="464" spans="2:15" x14ac:dyDescent="0.2">
      <c r="B464"/>
      <c r="N464"/>
      <c r="O464"/>
    </row>
    <row r="465" spans="2:15" x14ac:dyDescent="0.2">
      <c r="B465"/>
      <c r="N465"/>
      <c r="O465"/>
    </row>
    <row r="466" spans="2:15" x14ac:dyDescent="0.2">
      <c r="B466"/>
      <c r="N466"/>
      <c r="O466"/>
    </row>
    <row r="467" spans="2:15" x14ac:dyDescent="0.2">
      <c r="B467"/>
      <c r="N467"/>
      <c r="O467"/>
    </row>
    <row r="468" spans="2:15" x14ac:dyDescent="0.2">
      <c r="B468"/>
      <c r="N468"/>
      <c r="O468"/>
    </row>
    <row r="469" spans="2:15" x14ac:dyDescent="0.2">
      <c r="B469"/>
      <c r="N469"/>
      <c r="O469"/>
    </row>
    <row r="470" spans="2:15" x14ac:dyDescent="0.2">
      <c r="B470"/>
      <c r="N470"/>
      <c r="O470"/>
    </row>
    <row r="471" spans="2:15" x14ac:dyDescent="0.2">
      <c r="B471"/>
      <c r="N471"/>
      <c r="O471"/>
    </row>
    <row r="472" spans="2:15" x14ac:dyDescent="0.2">
      <c r="B472"/>
      <c r="N472"/>
      <c r="O472"/>
    </row>
    <row r="473" spans="2:15" x14ac:dyDescent="0.2">
      <c r="B473"/>
      <c r="N473"/>
      <c r="O473"/>
    </row>
    <row r="474" spans="2:15" x14ac:dyDescent="0.2">
      <c r="B474"/>
      <c r="N474"/>
      <c r="O474"/>
    </row>
    <row r="475" spans="2:15" x14ac:dyDescent="0.2">
      <c r="B475"/>
      <c r="N475"/>
      <c r="O475"/>
    </row>
    <row r="476" spans="2:15" x14ac:dyDescent="0.2">
      <c r="B476"/>
      <c r="N476"/>
      <c r="O476"/>
    </row>
    <row r="477" spans="2:15" x14ac:dyDescent="0.2">
      <c r="B477"/>
      <c r="N477"/>
      <c r="O477"/>
    </row>
    <row r="478" spans="2:15" x14ac:dyDescent="0.2">
      <c r="B478"/>
      <c r="N478"/>
      <c r="O478"/>
    </row>
    <row r="479" spans="2:15" x14ac:dyDescent="0.2">
      <c r="B479"/>
      <c r="N479"/>
      <c r="O479"/>
    </row>
    <row r="480" spans="2:15" x14ac:dyDescent="0.2">
      <c r="B480"/>
      <c r="N480"/>
      <c r="O480"/>
    </row>
    <row r="481" spans="2:15" x14ac:dyDescent="0.2">
      <c r="B481"/>
      <c r="N481"/>
      <c r="O481"/>
    </row>
    <row r="482" spans="2:15" x14ac:dyDescent="0.2">
      <c r="B482"/>
      <c r="N482"/>
      <c r="O482"/>
    </row>
    <row r="483" spans="2:15" x14ac:dyDescent="0.2">
      <c r="B483"/>
      <c r="N483"/>
      <c r="O483"/>
    </row>
    <row r="484" spans="2:15" x14ac:dyDescent="0.2">
      <c r="B484"/>
      <c r="N484"/>
      <c r="O484"/>
    </row>
    <row r="485" spans="2:15" x14ac:dyDescent="0.2">
      <c r="B485"/>
      <c r="N485"/>
      <c r="O485"/>
    </row>
    <row r="486" spans="2:15" x14ac:dyDescent="0.2">
      <c r="B486"/>
      <c r="N486"/>
      <c r="O486"/>
    </row>
    <row r="487" spans="2:15" x14ac:dyDescent="0.2">
      <c r="B487"/>
      <c r="N487"/>
      <c r="O487"/>
    </row>
    <row r="488" spans="2:15" x14ac:dyDescent="0.2">
      <c r="B488"/>
      <c r="N488"/>
      <c r="O488"/>
    </row>
    <row r="489" spans="2:15" x14ac:dyDescent="0.2">
      <c r="B489"/>
      <c r="N489"/>
      <c r="O489"/>
    </row>
    <row r="490" spans="2:15" x14ac:dyDescent="0.2">
      <c r="B490"/>
      <c r="N490"/>
      <c r="O490"/>
    </row>
    <row r="491" spans="2:15" x14ac:dyDescent="0.2">
      <c r="B491"/>
      <c r="N491"/>
      <c r="O491"/>
    </row>
    <row r="492" spans="2:15" x14ac:dyDescent="0.2">
      <c r="B492"/>
      <c r="N492"/>
      <c r="O492"/>
    </row>
    <row r="493" spans="2:15" x14ac:dyDescent="0.2">
      <c r="B493"/>
      <c r="N493"/>
      <c r="O493"/>
    </row>
    <row r="494" spans="2:15" x14ac:dyDescent="0.2">
      <c r="B494"/>
      <c r="N494"/>
      <c r="O494"/>
    </row>
    <row r="495" spans="2:15" x14ac:dyDescent="0.2">
      <c r="B495"/>
      <c r="N495"/>
      <c r="O495"/>
    </row>
    <row r="496" spans="2:15" x14ac:dyDescent="0.2">
      <c r="B496"/>
      <c r="N496"/>
      <c r="O496"/>
    </row>
    <row r="497" spans="2:15" x14ac:dyDescent="0.2">
      <c r="B497"/>
      <c r="N497"/>
      <c r="O497"/>
    </row>
    <row r="498" spans="2:15" x14ac:dyDescent="0.2">
      <c r="B498"/>
      <c r="N498"/>
      <c r="O498"/>
    </row>
    <row r="499" spans="2:15" x14ac:dyDescent="0.2">
      <c r="B499"/>
      <c r="N499"/>
      <c r="O499"/>
    </row>
    <row r="500" spans="2:15" x14ac:dyDescent="0.2">
      <c r="B500"/>
      <c r="N500"/>
      <c r="O500"/>
    </row>
    <row r="501" spans="2:15" x14ac:dyDescent="0.2">
      <c r="B501"/>
      <c r="N501"/>
      <c r="O501"/>
    </row>
    <row r="502" spans="2:15" x14ac:dyDescent="0.2">
      <c r="B502"/>
      <c r="N502"/>
      <c r="O502"/>
    </row>
    <row r="503" spans="2:15" x14ac:dyDescent="0.2">
      <c r="B503"/>
      <c r="N503"/>
      <c r="O503"/>
    </row>
    <row r="504" spans="2:15" x14ac:dyDescent="0.2">
      <c r="B504"/>
      <c r="N504"/>
      <c r="O504"/>
    </row>
    <row r="505" spans="2:15" x14ac:dyDescent="0.2">
      <c r="B505"/>
      <c r="N505"/>
      <c r="O505"/>
    </row>
    <row r="506" spans="2:15" x14ac:dyDescent="0.2">
      <c r="B506"/>
      <c r="N506"/>
      <c r="O506"/>
    </row>
    <row r="507" spans="2:15" x14ac:dyDescent="0.2">
      <c r="B507"/>
      <c r="N507"/>
      <c r="O507"/>
    </row>
    <row r="508" spans="2:15" x14ac:dyDescent="0.2">
      <c r="B508"/>
      <c r="N508"/>
      <c r="O508"/>
    </row>
    <row r="509" spans="2:15" x14ac:dyDescent="0.2">
      <c r="B509"/>
      <c r="N509"/>
      <c r="O509"/>
    </row>
    <row r="510" spans="2:15" x14ac:dyDescent="0.2">
      <c r="B510"/>
      <c r="N510"/>
      <c r="O510"/>
    </row>
    <row r="511" spans="2:15" x14ac:dyDescent="0.2">
      <c r="B511"/>
      <c r="N511"/>
      <c r="O511"/>
    </row>
    <row r="512" spans="2:15" x14ac:dyDescent="0.2">
      <c r="B512"/>
      <c r="N512"/>
      <c r="O512"/>
    </row>
    <row r="513" spans="2:15" x14ac:dyDescent="0.2">
      <c r="B513"/>
      <c r="N513"/>
      <c r="O513"/>
    </row>
    <row r="514" spans="2:15" x14ac:dyDescent="0.2">
      <c r="B514"/>
      <c r="N514"/>
      <c r="O514"/>
    </row>
    <row r="515" spans="2:15" x14ac:dyDescent="0.2">
      <c r="B515"/>
      <c r="N515"/>
      <c r="O515"/>
    </row>
    <row r="516" spans="2:15" x14ac:dyDescent="0.2">
      <c r="B516"/>
      <c r="N516"/>
      <c r="O516"/>
    </row>
    <row r="517" spans="2:15" x14ac:dyDescent="0.2">
      <c r="B517"/>
      <c r="N517"/>
      <c r="O517"/>
    </row>
    <row r="518" spans="2:15" x14ac:dyDescent="0.2">
      <c r="B518"/>
      <c r="N518"/>
      <c r="O518"/>
    </row>
    <row r="519" spans="2:15" x14ac:dyDescent="0.2">
      <c r="B519"/>
      <c r="N519"/>
      <c r="O519"/>
    </row>
    <row r="520" spans="2:15" x14ac:dyDescent="0.2">
      <c r="B520"/>
      <c r="N520"/>
      <c r="O520"/>
    </row>
    <row r="521" spans="2:15" x14ac:dyDescent="0.2">
      <c r="B521"/>
      <c r="N521"/>
      <c r="O521"/>
    </row>
    <row r="522" spans="2:15" x14ac:dyDescent="0.2">
      <c r="B522"/>
      <c r="N522"/>
      <c r="O522"/>
    </row>
    <row r="523" spans="2:15" x14ac:dyDescent="0.2">
      <c r="B523"/>
      <c r="N523"/>
      <c r="O523"/>
    </row>
    <row r="524" spans="2:15" x14ac:dyDescent="0.2">
      <c r="B524"/>
      <c r="N524"/>
      <c r="O524"/>
    </row>
    <row r="525" spans="2:15" x14ac:dyDescent="0.2">
      <c r="B525"/>
      <c r="N525"/>
      <c r="O525"/>
    </row>
    <row r="526" spans="2:15" x14ac:dyDescent="0.2">
      <c r="B526"/>
      <c r="N526"/>
      <c r="O526"/>
    </row>
    <row r="527" spans="2:15" x14ac:dyDescent="0.2">
      <c r="B527"/>
      <c r="N527"/>
      <c r="O527"/>
    </row>
    <row r="528" spans="2:15" x14ac:dyDescent="0.2">
      <c r="B528"/>
      <c r="N528"/>
      <c r="O528"/>
    </row>
    <row r="529" spans="2:15" x14ac:dyDescent="0.2">
      <c r="B529"/>
      <c r="N529"/>
      <c r="O529"/>
    </row>
    <row r="530" spans="2:15" x14ac:dyDescent="0.2">
      <c r="B530"/>
      <c r="N530"/>
      <c r="O530"/>
    </row>
    <row r="531" spans="2:15" x14ac:dyDescent="0.2">
      <c r="B531"/>
      <c r="N531"/>
      <c r="O531"/>
    </row>
    <row r="532" spans="2:15" x14ac:dyDescent="0.2">
      <c r="B532"/>
      <c r="N532"/>
      <c r="O532"/>
    </row>
    <row r="533" spans="2:15" x14ac:dyDescent="0.2">
      <c r="B533"/>
      <c r="N533"/>
      <c r="O533"/>
    </row>
    <row r="534" spans="2:15" x14ac:dyDescent="0.2">
      <c r="B534"/>
      <c r="N534"/>
      <c r="O534"/>
    </row>
    <row r="535" spans="2:15" x14ac:dyDescent="0.2">
      <c r="B535"/>
      <c r="N535"/>
      <c r="O535"/>
    </row>
    <row r="536" spans="2:15" x14ac:dyDescent="0.2">
      <c r="B536"/>
      <c r="N536"/>
      <c r="O536"/>
    </row>
    <row r="537" spans="2:15" x14ac:dyDescent="0.2">
      <c r="B537"/>
      <c r="N537"/>
      <c r="O537"/>
    </row>
    <row r="538" spans="2:15" x14ac:dyDescent="0.2">
      <c r="B538"/>
      <c r="N538"/>
      <c r="O538"/>
    </row>
    <row r="539" spans="2:15" x14ac:dyDescent="0.2">
      <c r="B539"/>
      <c r="N539"/>
      <c r="O539"/>
    </row>
    <row r="540" spans="2:15" x14ac:dyDescent="0.2">
      <c r="B540"/>
      <c r="N540"/>
      <c r="O540"/>
    </row>
    <row r="541" spans="2:15" x14ac:dyDescent="0.2">
      <c r="B541"/>
      <c r="N541"/>
      <c r="O541"/>
    </row>
    <row r="542" spans="2:15" x14ac:dyDescent="0.2">
      <c r="N542"/>
      <c r="O542"/>
    </row>
    <row r="543" spans="2:15" x14ac:dyDescent="0.2">
      <c r="N543"/>
      <c r="O543"/>
    </row>
    <row r="544" spans="2:15" x14ac:dyDescent="0.2">
      <c r="N544"/>
      <c r="O544"/>
    </row>
    <row r="545" spans="14:15" x14ac:dyDescent="0.2">
      <c r="N545"/>
      <c r="O545"/>
    </row>
    <row r="546" spans="14:15" x14ac:dyDescent="0.2">
      <c r="N546"/>
      <c r="O546"/>
    </row>
    <row r="547" spans="14:15" x14ac:dyDescent="0.2">
      <c r="N547"/>
      <c r="O547"/>
    </row>
    <row r="548" spans="14:15" x14ac:dyDescent="0.2">
      <c r="N548"/>
      <c r="O548"/>
    </row>
    <row r="549" spans="14:15" x14ac:dyDescent="0.2">
      <c r="N549"/>
      <c r="O549"/>
    </row>
    <row r="550" spans="14:15" x14ac:dyDescent="0.2">
      <c r="N550"/>
      <c r="O550"/>
    </row>
    <row r="551" spans="14:15" x14ac:dyDescent="0.2">
      <c r="N551"/>
      <c r="O551"/>
    </row>
    <row r="552" spans="14:15" x14ac:dyDescent="0.2">
      <c r="N552"/>
      <c r="O552"/>
    </row>
    <row r="553" spans="14:15" x14ac:dyDescent="0.2">
      <c r="N553"/>
      <c r="O553"/>
    </row>
    <row r="554" spans="14:15" x14ac:dyDescent="0.2">
      <c r="N554"/>
      <c r="O554"/>
    </row>
    <row r="555" spans="14:15" x14ac:dyDescent="0.2">
      <c r="N555"/>
      <c r="O555"/>
    </row>
    <row r="556" spans="14:15" x14ac:dyDescent="0.2">
      <c r="N556"/>
      <c r="O556"/>
    </row>
    <row r="557" spans="14:15" x14ac:dyDescent="0.2">
      <c r="N557"/>
      <c r="O557"/>
    </row>
    <row r="558" spans="14:15" x14ac:dyDescent="0.2">
      <c r="N558"/>
      <c r="O558"/>
    </row>
    <row r="559" spans="14:15" x14ac:dyDescent="0.2">
      <c r="N559"/>
      <c r="O559"/>
    </row>
    <row r="560" spans="14:15" x14ac:dyDescent="0.2">
      <c r="N560"/>
      <c r="O560"/>
    </row>
    <row r="561" spans="14:15" x14ac:dyDescent="0.2">
      <c r="N561"/>
      <c r="O561"/>
    </row>
    <row r="562" spans="14:15" x14ac:dyDescent="0.2">
      <c r="N562"/>
      <c r="O562"/>
    </row>
    <row r="563" spans="14:15" x14ac:dyDescent="0.2">
      <c r="N563"/>
      <c r="O563"/>
    </row>
    <row r="564" spans="14:15" x14ac:dyDescent="0.2">
      <c r="N564"/>
      <c r="O564"/>
    </row>
    <row r="565" spans="14:15" x14ac:dyDescent="0.2">
      <c r="N565"/>
      <c r="O565"/>
    </row>
    <row r="566" spans="14:15" x14ac:dyDescent="0.2">
      <c r="N566"/>
      <c r="O566"/>
    </row>
    <row r="567" spans="14:15" x14ac:dyDescent="0.2">
      <c r="N567"/>
      <c r="O567"/>
    </row>
    <row r="568" spans="14:15" x14ac:dyDescent="0.2">
      <c r="N568"/>
      <c r="O568"/>
    </row>
    <row r="569" spans="14:15" x14ac:dyDescent="0.2">
      <c r="N569"/>
      <c r="O569"/>
    </row>
    <row r="570" spans="14:15" x14ac:dyDescent="0.2">
      <c r="N570"/>
      <c r="O570"/>
    </row>
    <row r="571" spans="14:15" x14ac:dyDescent="0.2">
      <c r="N571"/>
      <c r="O571"/>
    </row>
    <row r="572" spans="14:15" x14ac:dyDescent="0.2">
      <c r="N572"/>
      <c r="O572"/>
    </row>
    <row r="573" spans="14:15" x14ac:dyDescent="0.2">
      <c r="N573"/>
      <c r="O573"/>
    </row>
    <row r="574" spans="14:15" x14ac:dyDescent="0.2">
      <c r="N574"/>
      <c r="O574"/>
    </row>
    <row r="575" spans="14:15" x14ac:dyDescent="0.2">
      <c r="N575"/>
      <c r="O575"/>
    </row>
    <row r="576" spans="14:15" x14ac:dyDescent="0.2">
      <c r="N576"/>
      <c r="O576"/>
    </row>
    <row r="577" spans="14:15" x14ac:dyDescent="0.2">
      <c r="N577"/>
      <c r="O577"/>
    </row>
    <row r="578" spans="14:15" x14ac:dyDescent="0.2">
      <c r="N578"/>
      <c r="O578"/>
    </row>
    <row r="579" spans="14:15" x14ac:dyDescent="0.2">
      <c r="N579"/>
      <c r="O579"/>
    </row>
    <row r="580" spans="14:15" x14ac:dyDescent="0.2">
      <c r="N580"/>
      <c r="O580"/>
    </row>
    <row r="581" spans="14:15" x14ac:dyDescent="0.2">
      <c r="N581"/>
      <c r="O581"/>
    </row>
    <row r="582" spans="14:15" x14ac:dyDescent="0.2">
      <c r="N582"/>
      <c r="O582"/>
    </row>
    <row r="583" spans="14:15" x14ac:dyDescent="0.2">
      <c r="N583"/>
      <c r="O583"/>
    </row>
    <row r="584" spans="14:15" x14ac:dyDescent="0.2">
      <c r="N584"/>
      <c r="O584"/>
    </row>
    <row r="585" spans="14:15" x14ac:dyDescent="0.2">
      <c r="N585"/>
      <c r="O585"/>
    </row>
    <row r="586" spans="14:15" x14ac:dyDescent="0.2">
      <c r="N586"/>
      <c r="O586"/>
    </row>
    <row r="587" spans="14:15" x14ac:dyDescent="0.2">
      <c r="N587"/>
      <c r="O587"/>
    </row>
    <row r="588" spans="14:15" x14ac:dyDescent="0.2">
      <c r="N588"/>
      <c r="O588"/>
    </row>
    <row r="589" spans="14:15" x14ac:dyDescent="0.2">
      <c r="N589"/>
      <c r="O589"/>
    </row>
    <row r="590" spans="14:15" x14ac:dyDescent="0.2">
      <c r="N590"/>
      <c r="O590"/>
    </row>
    <row r="591" spans="14:15" x14ac:dyDescent="0.2">
      <c r="N591"/>
      <c r="O591"/>
    </row>
    <row r="592" spans="14:15" x14ac:dyDescent="0.2">
      <c r="N592"/>
      <c r="O592"/>
    </row>
    <row r="593" spans="14:15" x14ac:dyDescent="0.2">
      <c r="N593"/>
      <c r="O593"/>
    </row>
    <row r="594" spans="14:15" x14ac:dyDescent="0.2">
      <c r="N594"/>
      <c r="O594"/>
    </row>
    <row r="595" spans="14:15" x14ac:dyDescent="0.2">
      <c r="N595"/>
      <c r="O595"/>
    </row>
    <row r="596" spans="14:15" x14ac:dyDescent="0.2">
      <c r="N596"/>
      <c r="O596"/>
    </row>
    <row r="597" spans="14:15" x14ac:dyDescent="0.2">
      <c r="N597"/>
      <c r="O597"/>
    </row>
    <row r="598" spans="14:15" x14ac:dyDescent="0.2">
      <c r="N598"/>
      <c r="O598"/>
    </row>
    <row r="599" spans="14:15" x14ac:dyDescent="0.2">
      <c r="N599"/>
      <c r="O599"/>
    </row>
    <row r="600" spans="14:15" x14ac:dyDescent="0.2">
      <c r="N600"/>
      <c r="O600"/>
    </row>
    <row r="601" spans="14:15" x14ac:dyDescent="0.2">
      <c r="N601"/>
      <c r="O601"/>
    </row>
    <row r="602" spans="14:15" x14ac:dyDescent="0.2">
      <c r="N602"/>
      <c r="O602"/>
    </row>
    <row r="603" spans="14:15" x14ac:dyDescent="0.2">
      <c r="N603"/>
      <c r="O603"/>
    </row>
    <row r="604" spans="14:15" x14ac:dyDescent="0.2">
      <c r="N604"/>
      <c r="O604"/>
    </row>
    <row r="605" spans="14:15" x14ac:dyDescent="0.2">
      <c r="N605"/>
      <c r="O605"/>
    </row>
    <row r="606" spans="14:15" x14ac:dyDescent="0.2">
      <c r="N606"/>
      <c r="O606"/>
    </row>
    <row r="607" spans="14:15" x14ac:dyDescent="0.2">
      <c r="N607"/>
      <c r="O607"/>
    </row>
    <row r="608" spans="14:15" x14ac:dyDescent="0.2">
      <c r="N608"/>
      <c r="O608"/>
    </row>
    <row r="609" spans="14:15" x14ac:dyDescent="0.2">
      <c r="N609"/>
      <c r="O609"/>
    </row>
    <row r="610" spans="14:15" x14ac:dyDescent="0.2">
      <c r="N610"/>
      <c r="O610"/>
    </row>
    <row r="611" spans="14:15" x14ac:dyDescent="0.2">
      <c r="N611"/>
      <c r="O611"/>
    </row>
    <row r="612" spans="14:15" x14ac:dyDescent="0.2">
      <c r="N612"/>
      <c r="O612"/>
    </row>
    <row r="613" spans="14:15" x14ac:dyDescent="0.2">
      <c r="N613"/>
      <c r="O613"/>
    </row>
    <row r="614" spans="14:15" x14ac:dyDescent="0.2">
      <c r="N614"/>
      <c r="O614"/>
    </row>
    <row r="615" spans="14:15" x14ac:dyDescent="0.2">
      <c r="N615"/>
      <c r="O615"/>
    </row>
    <row r="616" spans="14:15" x14ac:dyDescent="0.2">
      <c r="N616"/>
      <c r="O616"/>
    </row>
    <row r="617" spans="14:15" x14ac:dyDescent="0.2">
      <c r="N617"/>
      <c r="O617"/>
    </row>
    <row r="618" spans="14:15" x14ac:dyDescent="0.2">
      <c r="N618"/>
      <c r="O618"/>
    </row>
    <row r="619" spans="14:15" x14ac:dyDescent="0.2">
      <c r="N619"/>
      <c r="O619"/>
    </row>
    <row r="620" spans="14:15" x14ac:dyDescent="0.2">
      <c r="N620"/>
      <c r="O620"/>
    </row>
    <row r="621" spans="14:15" x14ac:dyDescent="0.2">
      <c r="N621"/>
      <c r="O621"/>
    </row>
    <row r="622" spans="14:15" x14ac:dyDescent="0.2">
      <c r="N622"/>
      <c r="O622"/>
    </row>
    <row r="623" spans="14:15" x14ac:dyDescent="0.2">
      <c r="N623"/>
      <c r="O623"/>
    </row>
    <row r="624" spans="14:15" x14ac:dyDescent="0.2">
      <c r="N624"/>
      <c r="O624"/>
    </row>
    <row r="625" spans="14:15" x14ac:dyDescent="0.2">
      <c r="N625"/>
      <c r="O625"/>
    </row>
    <row r="626" spans="14:15" x14ac:dyDescent="0.2">
      <c r="N626"/>
      <c r="O626"/>
    </row>
    <row r="627" spans="14:15" x14ac:dyDescent="0.2">
      <c r="N627"/>
      <c r="O627"/>
    </row>
    <row r="628" spans="14:15" x14ac:dyDescent="0.2">
      <c r="N628"/>
      <c r="O628"/>
    </row>
    <row r="629" spans="14:15" x14ac:dyDescent="0.2">
      <c r="N629"/>
      <c r="O629"/>
    </row>
    <row r="630" spans="14:15" x14ac:dyDescent="0.2">
      <c r="N630"/>
      <c r="O630"/>
    </row>
    <row r="631" spans="14:15" x14ac:dyDescent="0.2">
      <c r="N631"/>
      <c r="O631"/>
    </row>
    <row r="632" spans="14:15" x14ac:dyDescent="0.2">
      <c r="N632"/>
      <c r="O632"/>
    </row>
    <row r="633" spans="14:15" x14ac:dyDescent="0.2">
      <c r="N633"/>
      <c r="O633"/>
    </row>
    <row r="634" spans="14:15" x14ac:dyDescent="0.2">
      <c r="N634"/>
      <c r="O634"/>
    </row>
    <row r="635" spans="14:15" x14ac:dyDescent="0.2">
      <c r="N635"/>
      <c r="O635"/>
    </row>
    <row r="636" spans="14:15" x14ac:dyDescent="0.2">
      <c r="N636"/>
      <c r="O636"/>
    </row>
    <row r="637" spans="14:15" x14ac:dyDescent="0.2">
      <c r="N637"/>
      <c r="O637"/>
    </row>
    <row r="638" spans="14:15" x14ac:dyDescent="0.2">
      <c r="N638"/>
      <c r="O638"/>
    </row>
    <row r="639" spans="14:15" x14ac:dyDescent="0.2">
      <c r="N639"/>
      <c r="O639"/>
    </row>
    <row r="640" spans="14:15" x14ac:dyDescent="0.2">
      <c r="N640"/>
      <c r="O640"/>
    </row>
    <row r="641" spans="14:15" x14ac:dyDescent="0.2">
      <c r="N641"/>
      <c r="O641"/>
    </row>
    <row r="642" spans="14:15" x14ac:dyDescent="0.2">
      <c r="N642"/>
      <c r="O642"/>
    </row>
    <row r="643" spans="14:15" x14ac:dyDescent="0.2">
      <c r="N643"/>
      <c r="O643"/>
    </row>
    <row r="644" spans="14:15" x14ac:dyDescent="0.2">
      <c r="N644"/>
      <c r="O644"/>
    </row>
    <row r="645" spans="14:15" x14ac:dyDescent="0.2">
      <c r="N645"/>
      <c r="O645"/>
    </row>
    <row r="646" spans="14:15" x14ac:dyDescent="0.2">
      <c r="N646"/>
      <c r="O646"/>
    </row>
    <row r="647" spans="14:15" x14ac:dyDescent="0.2">
      <c r="N647"/>
      <c r="O647"/>
    </row>
    <row r="648" spans="14:15" x14ac:dyDescent="0.2">
      <c r="N648"/>
      <c r="O648"/>
    </row>
    <row r="649" spans="14:15" x14ac:dyDescent="0.2">
      <c r="N649"/>
      <c r="O649"/>
    </row>
    <row r="650" spans="14:15" x14ac:dyDescent="0.2">
      <c r="N650"/>
      <c r="O650"/>
    </row>
    <row r="651" spans="14:15" x14ac:dyDescent="0.2">
      <c r="N651"/>
      <c r="O651"/>
    </row>
    <row r="652" spans="14:15" x14ac:dyDescent="0.2">
      <c r="N652"/>
      <c r="O652"/>
    </row>
    <row r="653" spans="14:15" x14ac:dyDescent="0.2">
      <c r="N653"/>
      <c r="O653"/>
    </row>
    <row r="654" spans="14:15" x14ac:dyDescent="0.2">
      <c r="N654"/>
      <c r="O654"/>
    </row>
    <row r="655" spans="14:15" x14ac:dyDescent="0.2">
      <c r="N655"/>
      <c r="O655"/>
    </row>
    <row r="656" spans="14:15" x14ac:dyDescent="0.2">
      <c r="N656"/>
      <c r="O656"/>
    </row>
    <row r="657" spans="14:15" x14ac:dyDescent="0.2">
      <c r="N657"/>
      <c r="O657"/>
    </row>
    <row r="658" spans="14:15" x14ac:dyDescent="0.2">
      <c r="N658"/>
      <c r="O658"/>
    </row>
    <row r="659" spans="14:15" x14ac:dyDescent="0.2">
      <c r="N659"/>
      <c r="O659"/>
    </row>
    <row r="660" spans="14:15" x14ac:dyDescent="0.2">
      <c r="N660"/>
      <c r="O660"/>
    </row>
    <row r="661" spans="14:15" x14ac:dyDescent="0.2">
      <c r="N661"/>
      <c r="O661"/>
    </row>
    <row r="662" spans="14:15" x14ac:dyDescent="0.2">
      <c r="N662"/>
      <c r="O662"/>
    </row>
    <row r="663" spans="14:15" x14ac:dyDescent="0.2">
      <c r="N663"/>
      <c r="O663"/>
    </row>
    <row r="664" spans="14:15" x14ac:dyDescent="0.2">
      <c r="N664"/>
      <c r="O664"/>
    </row>
    <row r="665" spans="14:15" x14ac:dyDescent="0.2">
      <c r="N665"/>
      <c r="O665"/>
    </row>
    <row r="666" spans="14:15" x14ac:dyDescent="0.2">
      <c r="N666"/>
      <c r="O666"/>
    </row>
    <row r="667" spans="14:15" x14ac:dyDescent="0.2">
      <c r="N667"/>
      <c r="O667"/>
    </row>
    <row r="668" spans="14:15" x14ac:dyDescent="0.2">
      <c r="N668"/>
      <c r="O668"/>
    </row>
    <row r="669" spans="14:15" x14ac:dyDescent="0.2">
      <c r="N669"/>
      <c r="O669"/>
    </row>
    <row r="670" spans="14:15" x14ac:dyDescent="0.2">
      <c r="N670"/>
      <c r="O670"/>
    </row>
    <row r="671" spans="14:15" x14ac:dyDescent="0.2">
      <c r="N671"/>
      <c r="O671"/>
    </row>
    <row r="672" spans="14:15" x14ac:dyDescent="0.2">
      <c r="N672"/>
      <c r="O672"/>
    </row>
    <row r="673" spans="14:15" x14ac:dyDescent="0.2">
      <c r="N673"/>
      <c r="O673"/>
    </row>
    <row r="674" spans="14:15" x14ac:dyDescent="0.2">
      <c r="N674"/>
      <c r="O674"/>
    </row>
    <row r="675" spans="14:15" x14ac:dyDescent="0.2">
      <c r="N675"/>
      <c r="O675"/>
    </row>
    <row r="676" spans="14:15" x14ac:dyDescent="0.2">
      <c r="N676"/>
      <c r="O676"/>
    </row>
    <row r="677" spans="14:15" x14ac:dyDescent="0.2">
      <c r="N677"/>
      <c r="O677"/>
    </row>
    <row r="678" spans="14:15" x14ac:dyDescent="0.2">
      <c r="N678"/>
      <c r="O678"/>
    </row>
    <row r="679" spans="14:15" x14ac:dyDescent="0.2">
      <c r="N679"/>
      <c r="O679"/>
    </row>
    <row r="680" spans="14:15" x14ac:dyDescent="0.2">
      <c r="N680"/>
      <c r="O680"/>
    </row>
    <row r="681" spans="14:15" x14ac:dyDescent="0.2">
      <c r="N681"/>
      <c r="O681"/>
    </row>
    <row r="682" spans="14:15" x14ac:dyDescent="0.2">
      <c r="N682"/>
      <c r="O682"/>
    </row>
    <row r="683" spans="14:15" x14ac:dyDescent="0.2">
      <c r="N683"/>
      <c r="O683"/>
    </row>
    <row r="684" spans="14:15" x14ac:dyDescent="0.2">
      <c r="N684"/>
      <c r="O684"/>
    </row>
    <row r="685" spans="14:15" x14ac:dyDescent="0.2">
      <c r="N685"/>
      <c r="O685"/>
    </row>
    <row r="686" spans="14:15" x14ac:dyDescent="0.2">
      <c r="N686"/>
      <c r="O686"/>
    </row>
    <row r="687" spans="14:15" x14ac:dyDescent="0.2">
      <c r="N687"/>
      <c r="O687"/>
    </row>
    <row r="688" spans="14:15" x14ac:dyDescent="0.2">
      <c r="N688"/>
      <c r="O688"/>
    </row>
    <row r="689" spans="14:15" x14ac:dyDescent="0.2">
      <c r="N689"/>
      <c r="O689"/>
    </row>
    <row r="690" spans="14:15" x14ac:dyDescent="0.2">
      <c r="N690"/>
      <c r="O690"/>
    </row>
    <row r="691" spans="14:15" x14ac:dyDescent="0.2">
      <c r="N691"/>
      <c r="O691"/>
    </row>
    <row r="692" spans="14:15" x14ac:dyDescent="0.2">
      <c r="N692"/>
      <c r="O692"/>
    </row>
    <row r="693" spans="14:15" x14ac:dyDescent="0.2">
      <c r="N693"/>
      <c r="O693"/>
    </row>
    <row r="694" spans="14:15" x14ac:dyDescent="0.2">
      <c r="N694"/>
      <c r="O694"/>
    </row>
    <row r="695" spans="14:15" x14ac:dyDescent="0.2">
      <c r="N695"/>
      <c r="O695"/>
    </row>
    <row r="696" spans="14:15" x14ac:dyDescent="0.2">
      <c r="N696"/>
      <c r="O696"/>
    </row>
    <row r="697" spans="14:15" x14ac:dyDescent="0.2">
      <c r="N697"/>
      <c r="O697"/>
    </row>
    <row r="698" spans="14:15" x14ac:dyDescent="0.2">
      <c r="N698"/>
      <c r="O698"/>
    </row>
    <row r="699" spans="14:15" x14ac:dyDescent="0.2">
      <c r="N699"/>
      <c r="O699"/>
    </row>
    <row r="700" spans="14:15" x14ac:dyDescent="0.2">
      <c r="N700"/>
      <c r="O700"/>
    </row>
    <row r="701" spans="14:15" x14ac:dyDescent="0.2">
      <c r="N701"/>
      <c r="O701"/>
    </row>
    <row r="702" spans="14:15" x14ac:dyDescent="0.2">
      <c r="N702"/>
      <c r="O702"/>
    </row>
    <row r="703" spans="14:15" x14ac:dyDescent="0.2">
      <c r="N703"/>
      <c r="O703"/>
    </row>
    <row r="704" spans="14:15" x14ac:dyDescent="0.2">
      <c r="N704"/>
      <c r="O704"/>
    </row>
    <row r="705" spans="14:15" x14ac:dyDescent="0.2">
      <c r="N705"/>
      <c r="O705"/>
    </row>
    <row r="706" spans="14:15" x14ac:dyDescent="0.2">
      <c r="N706"/>
      <c r="O706"/>
    </row>
    <row r="707" spans="14:15" x14ac:dyDescent="0.2">
      <c r="N707"/>
      <c r="O707"/>
    </row>
    <row r="708" spans="14:15" x14ac:dyDescent="0.2">
      <c r="N708"/>
      <c r="O708"/>
    </row>
    <row r="709" spans="14:15" x14ac:dyDescent="0.2">
      <c r="N709"/>
      <c r="O709"/>
    </row>
    <row r="710" spans="14:15" x14ac:dyDescent="0.2">
      <c r="N710"/>
      <c r="O710"/>
    </row>
    <row r="711" spans="14:15" x14ac:dyDescent="0.2">
      <c r="N711"/>
      <c r="O711"/>
    </row>
    <row r="712" spans="14:15" x14ac:dyDescent="0.2">
      <c r="N712"/>
      <c r="O712"/>
    </row>
    <row r="713" spans="14:15" x14ac:dyDescent="0.2">
      <c r="N713"/>
      <c r="O713"/>
    </row>
    <row r="714" spans="14:15" x14ac:dyDescent="0.2">
      <c r="N714"/>
      <c r="O714"/>
    </row>
    <row r="715" spans="14:15" x14ac:dyDescent="0.2">
      <c r="N715"/>
      <c r="O715"/>
    </row>
    <row r="716" spans="14:15" x14ac:dyDescent="0.2">
      <c r="N716"/>
      <c r="O716"/>
    </row>
    <row r="717" spans="14:15" x14ac:dyDescent="0.2">
      <c r="N717"/>
      <c r="O717"/>
    </row>
    <row r="718" spans="14:15" x14ac:dyDescent="0.2">
      <c r="N718"/>
      <c r="O718"/>
    </row>
    <row r="719" spans="14:15" x14ac:dyDescent="0.2">
      <c r="N719"/>
      <c r="O719"/>
    </row>
    <row r="720" spans="14:15" x14ac:dyDescent="0.2">
      <c r="N720"/>
      <c r="O720"/>
    </row>
    <row r="721" spans="14:15" x14ac:dyDescent="0.2">
      <c r="N721"/>
      <c r="O721"/>
    </row>
    <row r="722" spans="14:15" x14ac:dyDescent="0.2">
      <c r="N722"/>
      <c r="O722"/>
    </row>
    <row r="723" spans="14:15" x14ac:dyDescent="0.2">
      <c r="N723"/>
      <c r="O723"/>
    </row>
    <row r="724" spans="14:15" x14ac:dyDescent="0.2">
      <c r="N724"/>
      <c r="O724"/>
    </row>
    <row r="725" spans="14:15" x14ac:dyDescent="0.2">
      <c r="N725"/>
      <c r="O725"/>
    </row>
    <row r="726" spans="14:15" x14ac:dyDescent="0.2">
      <c r="N726"/>
      <c r="O726"/>
    </row>
    <row r="727" spans="14:15" x14ac:dyDescent="0.2">
      <c r="N727"/>
      <c r="O727"/>
    </row>
    <row r="728" spans="14:15" x14ac:dyDescent="0.2">
      <c r="N728"/>
      <c r="O728"/>
    </row>
    <row r="729" spans="14:15" x14ac:dyDescent="0.2">
      <c r="N729"/>
      <c r="O729"/>
    </row>
    <row r="730" spans="14:15" x14ac:dyDescent="0.2">
      <c r="N730"/>
      <c r="O730"/>
    </row>
    <row r="731" spans="14:15" x14ac:dyDescent="0.2">
      <c r="N731"/>
      <c r="O731"/>
    </row>
    <row r="732" spans="14:15" x14ac:dyDescent="0.2">
      <c r="N732"/>
      <c r="O732"/>
    </row>
    <row r="733" spans="14:15" x14ac:dyDescent="0.2">
      <c r="N733"/>
      <c r="O733"/>
    </row>
    <row r="734" spans="14:15" x14ac:dyDescent="0.2">
      <c r="N734"/>
      <c r="O734"/>
    </row>
    <row r="735" spans="14:15" x14ac:dyDescent="0.2">
      <c r="N735"/>
      <c r="O735"/>
    </row>
    <row r="736" spans="14:15" x14ac:dyDescent="0.2">
      <c r="N736"/>
      <c r="O736"/>
    </row>
    <row r="737" spans="14:15" x14ac:dyDescent="0.2">
      <c r="N737"/>
      <c r="O737"/>
    </row>
    <row r="738" spans="14:15" x14ac:dyDescent="0.2">
      <c r="N738"/>
      <c r="O738"/>
    </row>
    <row r="739" spans="14:15" x14ac:dyDescent="0.2">
      <c r="N739"/>
      <c r="O739"/>
    </row>
    <row r="740" spans="14:15" x14ac:dyDescent="0.2">
      <c r="N740"/>
      <c r="O740"/>
    </row>
    <row r="741" spans="14:15" x14ac:dyDescent="0.2">
      <c r="N741"/>
      <c r="O741"/>
    </row>
    <row r="742" spans="14:15" x14ac:dyDescent="0.2">
      <c r="N742"/>
      <c r="O742"/>
    </row>
    <row r="743" spans="14:15" x14ac:dyDescent="0.2">
      <c r="N743"/>
      <c r="O743"/>
    </row>
    <row r="744" spans="14:15" x14ac:dyDescent="0.2">
      <c r="N744"/>
      <c r="O744"/>
    </row>
    <row r="745" spans="14:15" x14ac:dyDescent="0.2">
      <c r="N745"/>
      <c r="O745"/>
    </row>
    <row r="746" spans="14:15" x14ac:dyDescent="0.2">
      <c r="N746"/>
      <c r="O746"/>
    </row>
    <row r="747" spans="14:15" x14ac:dyDescent="0.2">
      <c r="N747"/>
      <c r="O747"/>
    </row>
    <row r="748" spans="14:15" x14ac:dyDescent="0.2">
      <c r="N748"/>
      <c r="O748"/>
    </row>
    <row r="749" spans="14:15" x14ac:dyDescent="0.2">
      <c r="N749"/>
      <c r="O749"/>
    </row>
    <row r="750" spans="14:15" x14ac:dyDescent="0.2">
      <c r="N750"/>
      <c r="O750"/>
    </row>
    <row r="751" spans="14:15" x14ac:dyDescent="0.2">
      <c r="N751"/>
      <c r="O751"/>
    </row>
    <row r="752" spans="14:15" x14ac:dyDescent="0.2">
      <c r="N752"/>
      <c r="O752"/>
    </row>
    <row r="753" spans="14:15" x14ac:dyDescent="0.2">
      <c r="N753"/>
      <c r="O753"/>
    </row>
    <row r="754" spans="14:15" x14ac:dyDescent="0.2">
      <c r="N754"/>
      <c r="O754"/>
    </row>
    <row r="755" spans="14:15" x14ac:dyDescent="0.2">
      <c r="N755"/>
      <c r="O755"/>
    </row>
    <row r="756" spans="14:15" x14ac:dyDescent="0.2">
      <c r="N756"/>
      <c r="O756"/>
    </row>
    <row r="757" spans="14:15" x14ac:dyDescent="0.2">
      <c r="N757"/>
      <c r="O757"/>
    </row>
    <row r="758" spans="14:15" x14ac:dyDescent="0.2">
      <c r="N758"/>
      <c r="O758"/>
    </row>
    <row r="759" spans="14:15" x14ac:dyDescent="0.2">
      <c r="N759"/>
      <c r="O759"/>
    </row>
    <row r="760" spans="14:15" x14ac:dyDescent="0.2">
      <c r="N760"/>
      <c r="O760"/>
    </row>
    <row r="761" spans="14:15" x14ac:dyDescent="0.2">
      <c r="N761"/>
      <c r="O761"/>
    </row>
    <row r="762" spans="14:15" x14ac:dyDescent="0.2">
      <c r="N762"/>
      <c r="O762"/>
    </row>
    <row r="763" spans="14:15" x14ac:dyDescent="0.2">
      <c r="N763"/>
      <c r="O763"/>
    </row>
    <row r="764" spans="14:15" x14ac:dyDescent="0.2">
      <c r="N764"/>
      <c r="O764"/>
    </row>
    <row r="765" spans="14:15" x14ac:dyDescent="0.2">
      <c r="N765"/>
      <c r="O765"/>
    </row>
    <row r="766" spans="14:15" x14ac:dyDescent="0.2">
      <c r="N766"/>
      <c r="O766"/>
    </row>
    <row r="767" spans="14:15" x14ac:dyDescent="0.2">
      <c r="N767"/>
      <c r="O767"/>
    </row>
    <row r="768" spans="14:15" x14ac:dyDescent="0.2">
      <c r="N768"/>
      <c r="O768"/>
    </row>
    <row r="769" spans="14:15" x14ac:dyDescent="0.2">
      <c r="N769"/>
      <c r="O769"/>
    </row>
    <row r="770" spans="14:15" x14ac:dyDescent="0.2">
      <c r="N770"/>
      <c r="O770"/>
    </row>
    <row r="771" spans="14:15" x14ac:dyDescent="0.2">
      <c r="N771"/>
      <c r="O771"/>
    </row>
    <row r="772" spans="14:15" x14ac:dyDescent="0.2">
      <c r="N772"/>
      <c r="O772"/>
    </row>
    <row r="773" spans="14:15" x14ac:dyDescent="0.2">
      <c r="N773"/>
      <c r="O773"/>
    </row>
    <row r="774" spans="14:15" x14ac:dyDescent="0.2">
      <c r="N774"/>
      <c r="O774"/>
    </row>
    <row r="775" spans="14:15" x14ac:dyDescent="0.2">
      <c r="N775"/>
      <c r="O775"/>
    </row>
    <row r="776" spans="14:15" x14ac:dyDescent="0.2">
      <c r="N776"/>
      <c r="O776"/>
    </row>
    <row r="777" spans="14:15" x14ac:dyDescent="0.2">
      <c r="N777"/>
      <c r="O777"/>
    </row>
    <row r="778" spans="14:15" x14ac:dyDescent="0.2">
      <c r="N778"/>
      <c r="O778"/>
    </row>
    <row r="779" spans="14:15" x14ac:dyDescent="0.2">
      <c r="N779"/>
      <c r="O779"/>
    </row>
    <row r="780" spans="14:15" x14ac:dyDescent="0.2">
      <c r="N780"/>
      <c r="O780"/>
    </row>
    <row r="781" spans="14:15" x14ac:dyDescent="0.2">
      <c r="N781"/>
      <c r="O781"/>
    </row>
    <row r="782" spans="14:15" x14ac:dyDescent="0.2">
      <c r="N782"/>
      <c r="O782"/>
    </row>
    <row r="783" spans="14:15" x14ac:dyDescent="0.2">
      <c r="N783"/>
      <c r="O783"/>
    </row>
    <row r="784" spans="14:15" x14ac:dyDescent="0.2">
      <c r="N784"/>
      <c r="O784"/>
    </row>
    <row r="785" spans="14:15" x14ac:dyDescent="0.2">
      <c r="N785"/>
      <c r="O785"/>
    </row>
    <row r="786" spans="14:15" x14ac:dyDescent="0.2">
      <c r="N786"/>
      <c r="O786"/>
    </row>
    <row r="787" spans="14:15" x14ac:dyDescent="0.2">
      <c r="N787"/>
      <c r="O787"/>
    </row>
    <row r="788" spans="14:15" x14ac:dyDescent="0.2">
      <c r="N788"/>
      <c r="O788"/>
    </row>
    <row r="789" spans="14:15" x14ac:dyDescent="0.2">
      <c r="N789"/>
      <c r="O789"/>
    </row>
    <row r="790" spans="14:15" x14ac:dyDescent="0.2">
      <c r="N790"/>
      <c r="O790"/>
    </row>
    <row r="791" spans="14:15" x14ac:dyDescent="0.2">
      <c r="N791"/>
      <c r="O791"/>
    </row>
    <row r="792" spans="14:15" x14ac:dyDescent="0.2">
      <c r="N792"/>
      <c r="O792"/>
    </row>
    <row r="793" spans="14:15" x14ac:dyDescent="0.2">
      <c r="N793"/>
      <c r="O793"/>
    </row>
    <row r="794" spans="14:15" x14ac:dyDescent="0.2">
      <c r="N794"/>
      <c r="O794"/>
    </row>
    <row r="795" spans="14:15" x14ac:dyDescent="0.2">
      <c r="N795"/>
      <c r="O795"/>
    </row>
    <row r="796" spans="14:15" x14ac:dyDescent="0.2">
      <c r="N796"/>
      <c r="O796"/>
    </row>
    <row r="797" spans="14:15" x14ac:dyDescent="0.2">
      <c r="N797"/>
      <c r="O797"/>
    </row>
    <row r="798" spans="14:15" x14ac:dyDescent="0.2">
      <c r="N798"/>
      <c r="O798"/>
    </row>
    <row r="799" spans="14:15" x14ac:dyDescent="0.2">
      <c r="N799"/>
      <c r="O799"/>
    </row>
    <row r="800" spans="14:15" x14ac:dyDescent="0.2">
      <c r="N800"/>
      <c r="O800"/>
    </row>
    <row r="801" spans="14:15" x14ac:dyDescent="0.2">
      <c r="N801"/>
      <c r="O801"/>
    </row>
    <row r="802" spans="14:15" x14ac:dyDescent="0.2">
      <c r="N802"/>
      <c r="O802"/>
    </row>
    <row r="803" spans="14:15" x14ac:dyDescent="0.2">
      <c r="N803"/>
      <c r="O803"/>
    </row>
    <row r="804" spans="14:15" x14ac:dyDescent="0.2">
      <c r="N804"/>
      <c r="O804"/>
    </row>
    <row r="805" spans="14:15" x14ac:dyDescent="0.2">
      <c r="N805"/>
      <c r="O805"/>
    </row>
    <row r="806" spans="14:15" x14ac:dyDescent="0.2">
      <c r="N806"/>
      <c r="O806"/>
    </row>
    <row r="807" spans="14:15" x14ac:dyDescent="0.2">
      <c r="N807"/>
      <c r="O807"/>
    </row>
    <row r="808" spans="14:15" x14ac:dyDescent="0.2">
      <c r="N808"/>
      <c r="O808"/>
    </row>
    <row r="809" spans="14:15" x14ac:dyDescent="0.2">
      <c r="N809"/>
      <c r="O809"/>
    </row>
    <row r="810" spans="14:15" x14ac:dyDescent="0.2">
      <c r="N810"/>
      <c r="O810"/>
    </row>
    <row r="811" spans="14:15" x14ac:dyDescent="0.2">
      <c r="N811"/>
      <c r="O811"/>
    </row>
    <row r="812" spans="14:15" x14ac:dyDescent="0.2">
      <c r="N812"/>
      <c r="O812"/>
    </row>
    <row r="813" spans="14:15" x14ac:dyDescent="0.2">
      <c r="N813"/>
      <c r="O813"/>
    </row>
    <row r="814" spans="14:15" x14ac:dyDescent="0.2">
      <c r="N814"/>
      <c r="O814"/>
    </row>
    <row r="815" spans="14:15" x14ac:dyDescent="0.2">
      <c r="N815"/>
      <c r="O815"/>
    </row>
    <row r="816" spans="14:15" x14ac:dyDescent="0.2">
      <c r="N816"/>
      <c r="O816"/>
    </row>
    <row r="817" spans="14:15" x14ac:dyDescent="0.2">
      <c r="N817"/>
      <c r="O817"/>
    </row>
    <row r="818" spans="14:15" x14ac:dyDescent="0.2">
      <c r="N818"/>
      <c r="O818"/>
    </row>
    <row r="819" spans="14:15" x14ac:dyDescent="0.2">
      <c r="N819"/>
      <c r="O819"/>
    </row>
    <row r="820" spans="14:15" x14ac:dyDescent="0.2">
      <c r="N820"/>
      <c r="O820"/>
    </row>
    <row r="821" spans="14:15" x14ac:dyDescent="0.2">
      <c r="N821"/>
      <c r="O821"/>
    </row>
    <row r="822" spans="14:15" x14ac:dyDescent="0.2">
      <c r="N822"/>
      <c r="O822"/>
    </row>
    <row r="823" spans="14:15" x14ac:dyDescent="0.2">
      <c r="N823"/>
      <c r="O823"/>
    </row>
    <row r="824" spans="14:15" x14ac:dyDescent="0.2">
      <c r="N824"/>
      <c r="O824"/>
    </row>
    <row r="825" spans="14:15" x14ac:dyDescent="0.2">
      <c r="N825"/>
      <c r="O825"/>
    </row>
    <row r="826" spans="14:15" x14ac:dyDescent="0.2">
      <c r="N826"/>
      <c r="O826"/>
    </row>
    <row r="827" spans="14:15" x14ac:dyDescent="0.2">
      <c r="N827"/>
      <c r="O827"/>
    </row>
    <row r="828" spans="14:15" x14ac:dyDescent="0.2">
      <c r="N828"/>
      <c r="O828"/>
    </row>
    <row r="829" spans="14:15" x14ac:dyDescent="0.2">
      <c r="N829"/>
      <c r="O829"/>
    </row>
    <row r="830" spans="14:15" x14ac:dyDescent="0.2">
      <c r="N830"/>
      <c r="O830"/>
    </row>
    <row r="831" spans="14:15" x14ac:dyDescent="0.2">
      <c r="N831"/>
      <c r="O831"/>
    </row>
    <row r="832" spans="14:15" x14ac:dyDescent="0.2">
      <c r="N832"/>
      <c r="O832"/>
    </row>
    <row r="833" spans="14:15" x14ac:dyDescent="0.2">
      <c r="N833"/>
      <c r="O833"/>
    </row>
    <row r="834" spans="14:15" x14ac:dyDescent="0.2">
      <c r="N834"/>
      <c r="O834"/>
    </row>
    <row r="835" spans="14:15" x14ac:dyDescent="0.2">
      <c r="N835"/>
      <c r="O835"/>
    </row>
    <row r="836" spans="14:15" x14ac:dyDescent="0.2">
      <c r="N836"/>
      <c r="O836"/>
    </row>
    <row r="837" spans="14:15" x14ac:dyDescent="0.2">
      <c r="N837"/>
      <c r="O837"/>
    </row>
    <row r="838" spans="14:15" x14ac:dyDescent="0.2">
      <c r="N838"/>
      <c r="O838"/>
    </row>
    <row r="839" spans="14:15" x14ac:dyDescent="0.2">
      <c r="N839"/>
      <c r="O839"/>
    </row>
    <row r="840" spans="14:15" x14ac:dyDescent="0.2">
      <c r="N840"/>
      <c r="O840"/>
    </row>
    <row r="841" spans="14:15" x14ac:dyDescent="0.2">
      <c r="N841"/>
      <c r="O841"/>
    </row>
    <row r="842" spans="14:15" x14ac:dyDescent="0.2">
      <c r="N842"/>
      <c r="O842"/>
    </row>
    <row r="843" spans="14:15" x14ac:dyDescent="0.2">
      <c r="N843"/>
      <c r="O843"/>
    </row>
    <row r="844" spans="14:15" x14ac:dyDescent="0.2">
      <c r="N844"/>
      <c r="O844"/>
    </row>
    <row r="845" spans="14:15" x14ac:dyDescent="0.2">
      <c r="N845"/>
      <c r="O845"/>
    </row>
    <row r="846" spans="14:15" x14ac:dyDescent="0.2">
      <c r="N846"/>
      <c r="O846"/>
    </row>
    <row r="847" spans="14:15" x14ac:dyDescent="0.2">
      <c r="N847"/>
      <c r="O847"/>
    </row>
    <row r="848" spans="14:15" x14ac:dyDescent="0.2">
      <c r="N848"/>
      <c r="O848"/>
    </row>
    <row r="849" spans="14:15" x14ac:dyDescent="0.2">
      <c r="N849"/>
      <c r="O849"/>
    </row>
    <row r="850" spans="14:15" x14ac:dyDescent="0.2">
      <c r="N850"/>
      <c r="O850"/>
    </row>
    <row r="851" spans="14:15" x14ac:dyDescent="0.2">
      <c r="N851"/>
      <c r="O851"/>
    </row>
    <row r="852" spans="14:15" x14ac:dyDescent="0.2">
      <c r="N852"/>
      <c r="O852"/>
    </row>
    <row r="853" spans="14:15" x14ac:dyDescent="0.2">
      <c r="N853"/>
      <c r="O853"/>
    </row>
    <row r="854" spans="14:15" x14ac:dyDescent="0.2">
      <c r="N854"/>
      <c r="O854"/>
    </row>
    <row r="855" spans="14:15" x14ac:dyDescent="0.2">
      <c r="N855"/>
      <c r="O855"/>
    </row>
    <row r="856" spans="14:15" x14ac:dyDescent="0.2">
      <c r="N856"/>
      <c r="O856"/>
    </row>
    <row r="857" spans="14:15" x14ac:dyDescent="0.2">
      <c r="N857"/>
      <c r="O857"/>
    </row>
    <row r="858" spans="14:15" x14ac:dyDescent="0.2">
      <c r="N858"/>
      <c r="O858"/>
    </row>
    <row r="859" spans="14:15" x14ac:dyDescent="0.2">
      <c r="N859"/>
      <c r="O859"/>
    </row>
    <row r="860" spans="14:15" x14ac:dyDescent="0.2">
      <c r="N860"/>
      <c r="O860"/>
    </row>
    <row r="861" spans="14:15" x14ac:dyDescent="0.2">
      <c r="N861"/>
      <c r="O861"/>
    </row>
    <row r="862" spans="14:15" x14ac:dyDescent="0.2">
      <c r="N862"/>
      <c r="O862"/>
    </row>
    <row r="863" spans="14:15" x14ac:dyDescent="0.2">
      <c r="N863"/>
      <c r="O863"/>
    </row>
    <row r="864" spans="14:15" x14ac:dyDescent="0.2">
      <c r="N864"/>
      <c r="O864"/>
    </row>
    <row r="865" spans="14:15" x14ac:dyDescent="0.2">
      <c r="N865"/>
      <c r="O865"/>
    </row>
    <row r="866" spans="14:15" x14ac:dyDescent="0.2">
      <c r="N866"/>
      <c r="O866"/>
    </row>
    <row r="867" spans="14:15" x14ac:dyDescent="0.2">
      <c r="N867"/>
      <c r="O867"/>
    </row>
    <row r="868" spans="14:15" x14ac:dyDescent="0.2">
      <c r="N868"/>
      <c r="O868"/>
    </row>
    <row r="869" spans="14:15" x14ac:dyDescent="0.2">
      <c r="N869"/>
      <c r="O869"/>
    </row>
    <row r="870" spans="14:15" x14ac:dyDescent="0.2">
      <c r="N870"/>
      <c r="O870"/>
    </row>
    <row r="871" spans="14:15" x14ac:dyDescent="0.2">
      <c r="N871"/>
      <c r="O871"/>
    </row>
    <row r="872" spans="14:15" x14ac:dyDescent="0.2">
      <c r="N872"/>
      <c r="O872"/>
    </row>
    <row r="873" spans="14:15" x14ac:dyDescent="0.2">
      <c r="N873"/>
      <c r="O873"/>
    </row>
    <row r="874" spans="14:15" x14ac:dyDescent="0.2">
      <c r="N874"/>
      <c r="O874"/>
    </row>
    <row r="875" spans="14:15" x14ac:dyDescent="0.2">
      <c r="N875"/>
      <c r="O875"/>
    </row>
    <row r="876" spans="14:15" x14ac:dyDescent="0.2">
      <c r="N876"/>
      <c r="O876"/>
    </row>
    <row r="877" spans="14:15" x14ac:dyDescent="0.2">
      <c r="N877"/>
      <c r="O877"/>
    </row>
    <row r="878" spans="14:15" x14ac:dyDescent="0.2">
      <c r="N878"/>
      <c r="O878"/>
    </row>
    <row r="879" spans="14:15" x14ac:dyDescent="0.2">
      <c r="N879"/>
      <c r="O879"/>
    </row>
    <row r="880" spans="14:15" x14ac:dyDescent="0.2">
      <c r="N880"/>
      <c r="O880"/>
    </row>
    <row r="881" spans="14:15" x14ac:dyDescent="0.2">
      <c r="N881"/>
      <c r="O881"/>
    </row>
    <row r="882" spans="14:15" x14ac:dyDescent="0.2">
      <c r="N882"/>
      <c r="O882"/>
    </row>
    <row r="883" spans="14:15" x14ac:dyDescent="0.2">
      <c r="N883"/>
      <c r="O883"/>
    </row>
    <row r="884" spans="14:15" x14ac:dyDescent="0.2">
      <c r="N884"/>
      <c r="O884"/>
    </row>
    <row r="885" spans="14:15" x14ac:dyDescent="0.2">
      <c r="N885"/>
      <c r="O885"/>
    </row>
    <row r="886" spans="14:15" x14ac:dyDescent="0.2">
      <c r="N886"/>
      <c r="O886"/>
    </row>
    <row r="887" spans="14:15" x14ac:dyDescent="0.2">
      <c r="N887"/>
      <c r="O887"/>
    </row>
    <row r="888" spans="14:15" x14ac:dyDescent="0.2">
      <c r="N888"/>
      <c r="O888"/>
    </row>
    <row r="889" spans="14:15" x14ac:dyDescent="0.2">
      <c r="N889"/>
      <c r="O889"/>
    </row>
    <row r="890" spans="14:15" x14ac:dyDescent="0.2">
      <c r="N890"/>
      <c r="O890"/>
    </row>
    <row r="891" spans="14:15" x14ac:dyDescent="0.2">
      <c r="N891"/>
      <c r="O891"/>
    </row>
    <row r="892" spans="14:15" x14ac:dyDescent="0.2">
      <c r="N892"/>
      <c r="O892"/>
    </row>
    <row r="893" spans="14:15" x14ac:dyDescent="0.2">
      <c r="N893"/>
      <c r="O893"/>
    </row>
    <row r="894" spans="14:15" x14ac:dyDescent="0.2">
      <c r="N894"/>
      <c r="O894"/>
    </row>
    <row r="895" spans="14:15" x14ac:dyDescent="0.2">
      <c r="N895"/>
      <c r="O895"/>
    </row>
    <row r="896" spans="14:15" x14ac:dyDescent="0.2">
      <c r="N896"/>
      <c r="O896"/>
    </row>
    <row r="897" spans="14:15" x14ac:dyDescent="0.2">
      <c r="N897"/>
      <c r="O897"/>
    </row>
    <row r="898" spans="14:15" x14ac:dyDescent="0.2">
      <c r="N898"/>
      <c r="O898"/>
    </row>
    <row r="899" spans="14:15" x14ac:dyDescent="0.2">
      <c r="N899"/>
      <c r="O899"/>
    </row>
    <row r="900" spans="14:15" x14ac:dyDescent="0.2">
      <c r="N900"/>
      <c r="O900"/>
    </row>
    <row r="901" spans="14:15" x14ac:dyDescent="0.2">
      <c r="N901"/>
      <c r="O901"/>
    </row>
    <row r="902" spans="14:15" x14ac:dyDescent="0.2">
      <c r="N902"/>
      <c r="O902"/>
    </row>
    <row r="903" spans="14:15" x14ac:dyDescent="0.2">
      <c r="N903"/>
      <c r="O903"/>
    </row>
    <row r="904" spans="14:15" x14ac:dyDescent="0.2">
      <c r="N904"/>
      <c r="O904"/>
    </row>
    <row r="905" spans="14:15" x14ac:dyDescent="0.2">
      <c r="N905"/>
      <c r="O905"/>
    </row>
    <row r="906" spans="14:15" x14ac:dyDescent="0.2">
      <c r="N906"/>
      <c r="O906"/>
    </row>
    <row r="907" spans="14:15" x14ac:dyDescent="0.2">
      <c r="N907"/>
      <c r="O907"/>
    </row>
    <row r="908" spans="14:15" x14ac:dyDescent="0.2">
      <c r="N908"/>
      <c r="O908"/>
    </row>
    <row r="909" spans="14:15" x14ac:dyDescent="0.2">
      <c r="N909"/>
      <c r="O909"/>
    </row>
    <row r="910" spans="14:15" x14ac:dyDescent="0.2">
      <c r="N910"/>
      <c r="O910"/>
    </row>
    <row r="911" spans="14:15" x14ac:dyDescent="0.2">
      <c r="N911"/>
      <c r="O911"/>
    </row>
    <row r="912" spans="14:15" x14ac:dyDescent="0.2">
      <c r="N912"/>
      <c r="O912"/>
    </row>
    <row r="913" spans="14:15" x14ac:dyDescent="0.2">
      <c r="N913"/>
      <c r="O913"/>
    </row>
    <row r="914" spans="14:15" x14ac:dyDescent="0.2">
      <c r="N914"/>
      <c r="O914"/>
    </row>
    <row r="915" spans="14:15" x14ac:dyDescent="0.2">
      <c r="N915"/>
      <c r="O915"/>
    </row>
    <row r="916" spans="14:15" x14ac:dyDescent="0.2">
      <c r="N916"/>
      <c r="O916"/>
    </row>
    <row r="917" spans="14:15" x14ac:dyDescent="0.2">
      <c r="N917"/>
      <c r="O917"/>
    </row>
    <row r="918" spans="14:15" x14ac:dyDescent="0.2">
      <c r="N918"/>
      <c r="O918"/>
    </row>
    <row r="919" spans="14:15" x14ac:dyDescent="0.2">
      <c r="N919"/>
      <c r="O919"/>
    </row>
    <row r="920" spans="14:15" x14ac:dyDescent="0.2">
      <c r="N920"/>
      <c r="O920"/>
    </row>
    <row r="921" spans="14:15" x14ac:dyDescent="0.2">
      <c r="N921"/>
      <c r="O921"/>
    </row>
    <row r="922" spans="14:15" x14ac:dyDescent="0.2">
      <c r="N922"/>
      <c r="O922"/>
    </row>
    <row r="923" spans="14:15" x14ac:dyDescent="0.2">
      <c r="N923"/>
      <c r="O923"/>
    </row>
    <row r="924" spans="14:15" x14ac:dyDescent="0.2">
      <c r="N924"/>
      <c r="O924"/>
    </row>
    <row r="925" spans="14:15" x14ac:dyDescent="0.2">
      <c r="N925"/>
      <c r="O925"/>
    </row>
    <row r="926" spans="14:15" x14ac:dyDescent="0.2">
      <c r="N926"/>
      <c r="O926"/>
    </row>
    <row r="927" spans="14:15" x14ac:dyDescent="0.2">
      <c r="N927"/>
      <c r="O927"/>
    </row>
    <row r="928" spans="14:15" x14ac:dyDescent="0.2">
      <c r="N928"/>
      <c r="O928"/>
    </row>
    <row r="929" spans="14:15" x14ac:dyDescent="0.2">
      <c r="N929"/>
      <c r="O929"/>
    </row>
    <row r="930" spans="14:15" x14ac:dyDescent="0.2">
      <c r="N930"/>
      <c r="O930"/>
    </row>
    <row r="931" spans="14:15" x14ac:dyDescent="0.2">
      <c r="N931"/>
      <c r="O931"/>
    </row>
    <row r="932" spans="14:15" x14ac:dyDescent="0.2">
      <c r="N932"/>
      <c r="O932"/>
    </row>
    <row r="933" spans="14:15" x14ac:dyDescent="0.2">
      <c r="N933"/>
      <c r="O933"/>
    </row>
    <row r="934" spans="14:15" x14ac:dyDescent="0.2">
      <c r="N934"/>
      <c r="O934"/>
    </row>
    <row r="935" spans="14:15" x14ac:dyDescent="0.2">
      <c r="N935"/>
      <c r="O935"/>
    </row>
    <row r="936" spans="14:15" x14ac:dyDescent="0.2">
      <c r="N936"/>
      <c r="O936"/>
    </row>
    <row r="937" spans="14:15" x14ac:dyDescent="0.2">
      <c r="N937"/>
      <c r="O937"/>
    </row>
    <row r="938" spans="14:15" x14ac:dyDescent="0.2">
      <c r="N938"/>
      <c r="O938"/>
    </row>
    <row r="939" spans="14:15" x14ac:dyDescent="0.2">
      <c r="N939"/>
      <c r="O939"/>
    </row>
    <row r="940" spans="14:15" x14ac:dyDescent="0.2">
      <c r="N940"/>
      <c r="O940"/>
    </row>
    <row r="941" spans="14:15" x14ac:dyDescent="0.2">
      <c r="N941"/>
      <c r="O941"/>
    </row>
    <row r="942" spans="14:15" x14ac:dyDescent="0.2">
      <c r="N942"/>
      <c r="O942"/>
    </row>
    <row r="943" spans="14:15" x14ac:dyDescent="0.2">
      <c r="N943"/>
      <c r="O943"/>
    </row>
    <row r="944" spans="14:15" x14ac:dyDescent="0.2">
      <c r="N944"/>
      <c r="O944"/>
    </row>
    <row r="945" spans="14:15" x14ac:dyDescent="0.2">
      <c r="N945"/>
      <c r="O945"/>
    </row>
    <row r="946" spans="14:15" x14ac:dyDescent="0.2">
      <c r="N946"/>
      <c r="O946"/>
    </row>
    <row r="947" spans="14:15" x14ac:dyDescent="0.2">
      <c r="N947"/>
      <c r="O947"/>
    </row>
    <row r="948" spans="14:15" x14ac:dyDescent="0.2">
      <c r="N948"/>
      <c r="O948"/>
    </row>
    <row r="949" spans="14:15" x14ac:dyDescent="0.2">
      <c r="N949"/>
      <c r="O949"/>
    </row>
    <row r="950" spans="14:15" x14ac:dyDescent="0.2">
      <c r="N950"/>
      <c r="O950"/>
    </row>
    <row r="951" spans="14:15" x14ac:dyDescent="0.2">
      <c r="N951"/>
      <c r="O951"/>
    </row>
    <row r="952" spans="14:15" x14ac:dyDescent="0.2">
      <c r="N952"/>
      <c r="O952"/>
    </row>
    <row r="953" spans="14:15" x14ac:dyDescent="0.2">
      <c r="N953"/>
      <c r="O953"/>
    </row>
    <row r="954" spans="14:15" x14ac:dyDescent="0.2">
      <c r="N954"/>
      <c r="O954"/>
    </row>
    <row r="955" spans="14:15" x14ac:dyDescent="0.2">
      <c r="N955"/>
      <c r="O955"/>
    </row>
    <row r="956" spans="14:15" x14ac:dyDescent="0.2">
      <c r="N956"/>
      <c r="O956"/>
    </row>
    <row r="957" spans="14:15" x14ac:dyDescent="0.2">
      <c r="N957"/>
      <c r="O957"/>
    </row>
    <row r="958" spans="14:15" x14ac:dyDescent="0.2">
      <c r="N958"/>
      <c r="O958"/>
    </row>
    <row r="959" spans="14:15" x14ac:dyDescent="0.2">
      <c r="N959"/>
      <c r="O959"/>
    </row>
    <row r="960" spans="14:15" x14ac:dyDescent="0.2">
      <c r="N960"/>
      <c r="O960"/>
    </row>
    <row r="961" spans="14:15" x14ac:dyDescent="0.2">
      <c r="N961"/>
      <c r="O961"/>
    </row>
    <row r="962" spans="14:15" x14ac:dyDescent="0.2">
      <c r="N962"/>
      <c r="O962"/>
    </row>
    <row r="963" spans="14:15" x14ac:dyDescent="0.2">
      <c r="N963"/>
      <c r="O963"/>
    </row>
    <row r="964" spans="14:15" x14ac:dyDescent="0.2">
      <c r="N964"/>
      <c r="O964"/>
    </row>
    <row r="965" spans="14:15" x14ac:dyDescent="0.2">
      <c r="N965"/>
      <c r="O965"/>
    </row>
    <row r="966" spans="14:15" x14ac:dyDescent="0.2">
      <c r="N966"/>
      <c r="O966"/>
    </row>
    <row r="967" spans="14:15" x14ac:dyDescent="0.2">
      <c r="N967"/>
      <c r="O967"/>
    </row>
    <row r="968" spans="14:15" x14ac:dyDescent="0.2">
      <c r="N968"/>
      <c r="O968"/>
    </row>
    <row r="969" spans="14:15" x14ac:dyDescent="0.2">
      <c r="N969"/>
      <c r="O969"/>
    </row>
    <row r="970" spans="14:15" x14ac:dyDescent="0.2">
      <c r="N970"/>
      <c r="O970"/>
    </row>
    <row r="971" spans="14:15" x14ac:dyDescent="0.2">
      <c r="N971"/>
      <c r="O971"/>
    </row>
    <row r="972" spans="14:15" x14ac:dyDescent="0.2">
      <c r="N972"/>
      <c r="O972"/>
    </row>
    <row r="973" spans="14:15" x14ac:dyDescent="0.2">
      <c r="N973"/>
      <c r="O973"/>
    </row>
    <row r="974" spans="14:15" x14ac:dyDescent="0.2">
      <c r="N974"/>
      <c r="O974"/>
    </row>
    <row r="975" spans="14:15" x14ac:dyDescent="0.2">
      <c r="N975"/>
      <c r="O975"/>
    </row>
    <row r="976" spans="14:15" x14ac:dyDescent="0.2">
      <c r="N976"/>
      <c r="O976"/>
    </row>
    <row r="977" spans="14:15" x14ac:dyDescent="0.2">
      <c r="N977"/>
      <c r="O977"/>
    </row>
    <row r="978" spans="14:15" x14ac:dyDescent="0.2">
      <c r="N978"/>
      <c r="O978"/>
    </row>
    <row r="979" spans="14:15" x14ac:dyDescent="0.2">
      <c r="N979"/>
      <c r="O979"/>
    </row>
    <row r="980" spans="14:15" x14ac:dyDescent="0.2">
      <c r="N980"/>
      <c r="O980"/>
    </row>
    <row r="981" spans="14:15" x14ac:dyDescent="0.2">
      <c r="N981"/>
      <c r="O981"/>
    </row>
    <row r="982" spans="14:15" x14ac:dyDescent="0.2">
      <c r="N982"/>
      <c r="O982"/>
    </row>
    <row r="983" spans="14:15" x14ac:dyDescent="0.2">
      <c r="N983"/>
      <c r="O983"/>
    </row>
    <row r="984" spans="14:15" x14ac:dyDescent="0.2">
      <c r="N984"/>
      <c r="O984"/>
    </row>
    <row r="985" spans="14:15" x14ac:dyDescent="0.2">
      <c r="N985"/>
      <c r="O985"/>
    </row>
    <row r="986" spans="14:15" x14ac:dyDescent="0.2">
      <c r="N986"/>
      <c r="O986"/>
    </row>
    <row r="987" spans="14:15" x14ac:dyDescent="0.2">
      <c r="N987"/>
      <c r="O987"/>
    </row>
    <row r="988" spans="14:15" x14ac:dyDescent="0.2">
      <c r="N988"/>
      <c r="O988"/>
    </row>
    <row r="989" spans="14:15" x14ac:dyDescent="0.2">
      <c r="N989"/>
      <c r="O989"/>
    </row>
    <row r="990" spans="14:15" x14ac:dyDescent="0.2">
      <c r="N990"/>
      <c r="O990"/>
    </row>
    <row r="991" spans="14:15" x14ac:dyDescent="0.2">
      <c r="N991"/>
      <c r="O991"/>
    </row>
    <row r="992" spans="14:15" x14ac:dyDescent="0.2">
      <c r="N992"/>
      <c r="O992"/>
    </row>
    <row r="993" spans="14:15" x14ac:dyDescent="0.2">
      <c r="N993"/>
      <c r="O993"/>
    </row>
    <row r="994" spans="14:15" x14ac:dyDescent="0.2">
      <c r="N994"/>
      <c r="O994"/>
    </row>
    <row r="995" spans="14:15" x14ac:dyDescent="0.2">
      <c r="N995"/>
      <c r="O995"/>
    </row>
    <row r="996" spans="14:15" x14ac:dyDescent="0.2">
      <c r="N996"/>
      <c r="O996"/>
    </row>
    <row r="997" spans="14:15" x14ac:dyDescent="0.2">
      <c r="N997"/>
      <c r="O997"/>
    </row>
    <row r="998" spans="14:15" x14ac:dyDescent="0.2">
      <c r="N998"/>
      <c r="O998"/>
    </row>
    <row r="999" spans="14:15" x14ac:dyDescent="0.2">
      <c r="N999"/>
      <c r="O999"/>
    </row>
    <row r="1000" spans="14:15" x14ac:dyDescent="0.2">
      <c r="N1000"/>
      <c r="O1000"/>
    </row>
    <row r="1001" spans="14:15" x14ac:dyDescent="0.2">
      <c r="N1001"/>
      <c r="O1001"/>
    </row>
    <row r="1002" spans="14:15" x14ac:dyDescent="0.2">
      <c r="N1002"/>
      <c r="O1002"/>
    </row>
    <row r="1003" spans="14:15" x14ac:dyDescent="0.2">
      <c r="N1003"/>
      <c r="O1003"/>
    </row>
    <row r="1004" spans="14:15" x14ac:dyDescent="0.2">
      <c r="N1004"/>
      <c r="O1004"/>
    </row>
    <row r="1005" spans="14:15" x14ac:dyDescent="0.2">
      <c r="N1005"/>
      <c r="O1005"/>
    </row>
    <row r="1006" spans="14:15" x14ac:dyDescent="0.2">
      <c r="N1006"/>
      <c r="O1006"/>
    </row>
    <row r="1007" spans="14:15" x14ac:dyDescent="0.2">
      <c r="N1007"/>
      <c r="O1007"/>
    </row>
    <row r="1008" spans="14:15" x14ac:dyDescent="0.2">
      <c r="N1008"/>
      <c r="O1008"/>
    </row>
    <row r="1009" spans="14:15" x14ac:dyDescent="0.2">
      <c r="N1009"/>
      <c r="O1009"/>
    </row>
    <row r="1010" spans="14:15" x14ac:dyDescent="0.2">
      <c r="N1010"/>
      <c r="O1010"/>
    </row>
    <row r="1011" spans="14:15" x14ac:dyDescent="0.2">
      <c r="N1011"/>
      <c r="O1011"/>
    </row>
    <row r="1012" spans="14:15" x14ac:dyDescent="0.2">
      <c r="N1012"/>
      <c r="O1012"/>
    </row>
    <row r="1013" spans="14:15" x14ac:dyDescent="0.2">
      <c r="N1013"/>
      <c r="O1013"/>
    </row>
    <row r="1014" spans="14:15" x14ac:dyDescent="0.2">
      <c r="N1014"/>
      <c r="O1014"/>
    </row>
    <row r="1015" spans="14:15" x14ac:dyDescent="0.2">
      <c r="N1015"/>
      <c r="O1015"/>
    </row>
    <row r="1016" spans="14:15" x14ac:dyDescent="0.2">
      <c r="N1016"/>
      <c r="O1016"/>
    </row>
    <row r="1017" spans="14:15" x14ac:dyDescent="0.2">
      <c r="N1017"/>
      <c r="O1017"/>
    </row>
    <row r="1018" spans="14:15" x14ac:dyDescent="0.2">
      <c r="N1018"/>
      <c r="O1018"/>
    </row>
    <row r="1019" spans="14:15" x14ac:dyDescent="0.2">
      <c r="N1019"/>
      <c r="O1019"/>
    </row>
    <row r="1020" spans="14:15" x14ac:dyDescent="0.2">
      <c r="N1020"/>
      <c r="O1020"/>
    </row>
    <row r="1021" spans="14:15" x14ac:dyDescent="0.2">
      <c r="N1021"/>
      <c r="O1021"/>
    </row>
    <row r="1022" spans="14:15" x14ac:dyDescent="0.2">
      <c r="N1022"/>
      <c r="O1022"/>
    </row>
    <row r="1023" spans="14:15" x14ac:dyDescent="0.2">
      <c r="N1023"/>
      <c r="O1023"/>
    </row>
    <row r="1024" spans="14:15" x14ac:dyDescent="0.2">
      <c r="N1024"/>
      <c r="O1024"/>
    </row>
    <row r="1025" spans="14:15" x14ac:dyDescent="0.2">
      <c r="N1025"/>
      <c r="O1025"/>
    </row>
    <row r="1026" spans="14:15" x14ac:dyDescent="0.2">
      <c r="N1026"/>
      <c r="O1026"/>
    </row>
    <row r="1027" spans="14:15" x14ac:dyDescent="0.2">
      <c r="N1027"/>
      <c r="O1027"/>
    </row>
    <row r="1028" spans="14:15" x14ac:dyDescent="0.2">
      <c r="N1028"/>
      <c r="O1028"/>
    </row>
    <row r="1029" spans="14:15" x14ac:dyDescent="0.2">
      <c r="N1029"/>
      <c r="O1029"/>
    </row>
    <row r="1030" spans="14:15" x14ac:dyDescent="0.2">
      <c r="N1030"/>
      <c r="O1030"/>
    </row>
    <row r="1031" spans="14:15" x14ac:dyDescent="0.2">
      <c r="N1031"/>
      <c r="O1031"/>
    </row>
    <row r="1032" spans="14:15" x14ac:dyDescent="0.2">
      <c r="N1032"/>
      <c r="O1032"/>
    </row>
    <row r="1033" spans="14:15" x14ac:dyDescent="0.2">
      <c r="N1033"/>
      <c r="O1033"/>
    </row>
    <row r="1034" spans="14:15" x14ac:dyDescent="0.2">
      <c r="N1034"/>
      <c r="O1034"/>
    </row>
    <row r="1035" spans="14:15" x14ac:dyDescent="0.2">
      <c r="N1035"/>
      <c r="O1035"/>
    </row>
    <row r="1036" spans="14:15" x14ac:dyDescent="0.2">
      <c r="N1036"/>
      <c r="O1036"/>
    </row>
    <row r="1037" spans="14:15" x14ac:dyDescent="0.2">
      <c r="N1037"/>
      <c r="O1037"/>
    </row>
    <row r="1038" spans="14:15" x14ac:dyDescent="0.2">
      <c r="N1038"/>
      <c r="O1038"/>
    </row>
    <row r="1039" spans="14:15" x14ac:dyDescent="0.2">
      <c r="N1039"/>
      <c r="O1039"/>
    </row>
    <row r="1040" spans="14:15" x14ac:dyDescent="0.2">
      <c r="N1040"/>
      <c r="O1040"/>
    </row>
    <row r="1041" spans="14:15" x14ac:dyDescent="0.2">
      <c r="N1041"/>
      <c r="O1041"/>
    </row>
    <row r="1042" spans="14:15" x14ac:dyDescent="0.2">
      <c r="N1042"/>
      <c r="O1042"/>
    </row>
    <row r="1043" spans="14:15" x14ac:dyDescent="0.2">
      <c r="N1043"/>
      <c r="O1043"/>
    </row>
    <row r="1044" spans="14:15" x14ac:dyDescent="0.2">
      <c r="N1044"/>
      <c r="O1044"/>
    </row>
    <row r="1045" spans="14:15" x14ac:dyDescent="0.2">
      <c r="N1045"/>
      <c r="O1045"/>
    </row>
    <row r="1046" spans="14:15" x14ac:dyDescent="0.2">
      <c r="N1046"/>
      <c r="O1046"/>
    </row>
    <row r="1047" spans="14:15" x14ac:dyDescent="0.2">
      <c r="N1047"/>
      <c r="O1047"/>
    </row>
    <row r="1048" spans="14:15" x14ac:dyDescent="0.2">
      <c r="N1048"/>
      <c r="O1048"/>
    </row>
    <row r="1049" spans="14:15" x14ac:dyDescent="0.2">
      <c r="N1049"/>
      <c r="O1049"/>
    </row>
    <row r="1050" spans="14:15" x14ac:dyDescent="0.2">
      <c r="N1050"/>
      <c r="O1050"/>
    </row>
    <row r="1051" spans="14:15" x14ac:dyDescent="0.2">
      <c r="N1051"/>
      <c r="O1051"/>
    </row>
    <row r="1052" spans="14:15" x14ac:dyDescent="0.2">
      <c r="N1052"/>
      <c r="O1052"/>
    </row>
    <row r="1053" spans="14:15" x14ac:dyDescent="0.2">
      <c r="N1053"/>
      <c r="O1053"/>
    </row>
    <row r="1054" spans="14:15" x14ac:dyDescent="0.2">
      <c r="N1054"/>
      <c r="O1054"/>
    </row>
    <row r="1055" spans="14:15" x14ac:dyDescent="0.2">
      <c r="N1055"/>
      <c r="O1055"/>
    </row>
    <row r="1056" spans="14:15" x14ac:dyDescent="0.2">
      <c r="N1056"/>
      <c r="O1056"/>
    </row>
    <row r="1057" spans="14:15" x14ac:dyDescent="0.2">
      <c r="N1057"/>
      <c r="O1057"/>
    </row>
    <row r="1058" spans="14:15" x14ac:dyDescent="0.2">
      <c r="N1058"/>
      <c r="O1058"/>
    </row>
    <row r="1059" spans="14:15" x14ac:dyDescent="0.2">
      <c r="N1059"/>
      <c r="O1059"/>
    </row>
    <row r="1060" spans="14:15" x14ac:dyDescent="0.2">
      <c r="N1060"/>
      <c r="O1060"/>
    </row>
    <row r="1061" spans="14:15" x14ac:dyDescent="0.2">
      <c r="N1061"/>
      <c r="O1061"/>
    </row>
    <row r="1062" spans="14:15" x14ac:dyDescent="0.2">
      <c r="N1062"/>
      <c r="O1062"/>
    </row>
    <row r="1063" spans="14:15" x14ac:dyDescent="0.2">
      <c r="N1063"/>
      <c r="O1063"/>
    </row>
    <row r="1064" spans="14:15" x14ac:dyDescent="0.2">
      <c r="N1064"/>
      <c r="O1064"/>
    </row>
    <row r="1065" spans="14:15" x14ac:dyDescent="0.2">
      <c r="N1065"/>
      <c r="O1065"/>
    </row>
    <row r="1066" spans="14:15" x14ac:dyDescent="0.2">
      <c r="N1066"/>
      <c r="O1066"/>
    </row>
    <row r="1067" spans="14:15" x14ac:dyDescent="0.2">
      <c r="N1067"/>
      <c r="O1067"/>
    </row>
    <row r="1068" spans="14:15" x14ac:dyDescent="0.2">
      <c r="N1068"/>
      <c r="O1068"/>
    </row>
    <row r="1069" spans="14:15" x14ac:dyDescent="0.2">
      <c r="N1069"/>
      <c r="O1069"/>
    </row>
    <row r="1070" spans="14:15" x14ac:dyDescent="0.2">
      <c r="N1070"/>
      <c r="O1070"/>
    </row>
    <row r="1071" spans="14:15" x14ac:dyDescent="0.2">
      <c r="N1071"/>
      <c r="O1071"/>
    </row>
    <row r="1072" spans="14:15" x14ac:dyDescent="0.2">
      <c r="N1072"/>
      <c r="O1072"/>
    </row>
    <row r="1073" spans="14:15" x14ac:dyDescent="0.2">
      <c r="N1073"/>
      <c r="O1073"/>
    </row>
    <row r="1074" spans="14:15" x14ac:dyDescent="0.2">
      <c r="N1074"/>
      <c r="O1074"/>
    </row>
    <row r="1075" spans="14:15" x14ac:dyDescent="0.2">
      <c r="N1075"/>
      <c r="O1075"/>
    </row>
    <row r="1076" spans="14:15" x14ac:dyDescent="0.2">
      <c r="N1076"/>
      <c r="O1076"/>
    </row>
  </sheetData>
  <conditionalFormatting sqref="N1:N43">
    <cfRule type="dataBar" priority="61">
      <dataBar>
        <cfvo type="min"/>
        <cfvo type="max"/>
        <color rgb="FF638EC6"/>
      </dataBar>
      <extLst>
        <ext xmlns:x14="http://schemas.microsoft.com/office/spreadsheetml/2009/9/main" uri="{B025F937-C7B1-47D3-B67F-A62EFF666E3E}">
          <x14:id>{6385F57E-F9F3-B647-AA90-6823A9715CC9}</x14:id>
        </ext>
      </extLst>
    </cfRule>
  </conditionalFormatting>
  <conditionalFormatting sqref="P188:P1048576 P1:P43 P53:P54">
    <cfRule type="dataBar" priority="60">
      <dataBar>
        <cfvo type="min"/>
        <cfvo type="max"/>
        <color rgb="FF638EC6"/>
      </dataBar>
      <extLst>
        <ext xmlns:x14="http://schemas.microsoft.com/office/spreadsheetml/2009/9/main" uri="{B025F937-C7B1-47D3-B67F-A62EFF666E3E}">
          <x14:id>{67463262-DD2F-5B47-88B1-4D24A7ED5381}</x14:id>
        </ext>
      </extLst>
    </cfRule>
  </conditionalFormatting>
  <conditionalFormatting sqref="N53:N54">
    <cfRule type="dataBar" priority="53">
      <dataBar>
        <cfvo type="min"/>
        <cfvo type="max"/>
        <color rgb="FF638EC6"/>
      </dataBar>
      <extLst>
        <ext xmlns:x14="http://schemas.microsoft.com/office/spreadsheetml/2009/9/main" uri="{B025F937-C7B1-47D3-B67F-A62EFF666E3E}">
          <x14:id>{AE303C2A-2C21-F84F-AD49-649835FF728D}</x14:id>
        </ext>
      </extLst>
    </cfRule>
  </conditionalFormatting>
  <conditionalFormatting pivot="1">
    <cfRule type="dataBar" priority="21">
      <dataBar>
        <cfvo type="min"/>
        <cfvo type="max"/>
        <color theme="4" tint="0.59999389629810485"/>
      </dataBar>
      <extLst>
        <ext xmlns:x14="http://schemas.microsoft.com/office/spreadsheetml/2009/9/main" uri="{B025F937-C7B1-47D3-B67F-A62EFF666E3E}">
          <x14:id>{B2F77249-7129-CA47-9B76-42A91787C3B9}</x14:id>
        </ext>
      </extLst>
    </cfRule>
  </conditionalFormatting>
  <conditionalFormatting pivot="1">
    <cfRule type="dataBar" priority="20">
      <dataBar>
        <cfvo type="min"/>
        <cfvo type="max"/>
        <color theme="4" tint="0.59999389629810485"/>
      </dataBar>
      <extLst>
        <ext xmlns:x14="http://schemas.microsoft.com/office/spreadsheetml/2009/9/main" uri="{B025F937-C7B1-47D3-B67F-A62EFF666E3E}">
          <x14:id>{695B397D-937A-E545-92E4-FB26318FC615}</x14:id>
        </ext>
      </extLst>
    </cfRule>
  </conditionalFormatting>
  <conditionalFormatting pivot="1">
    <cfRule type="dataBar" priority="19">
      <dataBar>
        <cfvo type="min"/>
        <cfvo type="max"/>
        <color theme="4" tint="0.59999389629810485"/>
      </dataBar>
      <extLst>
        <ext xmlns:x14="http://schemas.microsoft.com/office/spreadsheetml/2009/9/main" uri="{B025F937-C7B1-47D3-B67F-A62EFF666E3E}">
          <x14:id>{C5C7087D-D759-494F-BD7C-AD17CD1E040F}</x14:id>
        </ext>
      </extLst>
    </cfRule>
  </conditionalFormatting>
  <conditionalFormatting pivot="1">
    <cfRule type="dataBar" priority="18">
      <dataBar>
        <cfvo type="min"/>
        <cfvo type="max"/>
        <color theme="4" tint="0.59999389629810485"/>
      </dataBar>
      <extLst>
        <ext xmlns:x14="http://schemas.microsoft.com/office/spreadsheetml/2009/9/main" uri="{B025F937-C7B1-47D3-B67F-A62EFF666E3E}">
          <x14:id>{D8024FDD-A9B4-9A4C-B7D4-805803979D30}</x14:id>
        </ext>
      </extLst>
    </cfRule>
  </conditionalFormatting>
  <conditionalFormatting pivot="1">
    <cfRule type="dataBar" priority="17">
      <dataBar>
        <cfvo type="min"/>
        <cfvo type="max"/>
        <color theme="4" tint="0.59999389629810485"/>
      </dataBar>
      <extLst>
        <ext xmlns:x14="http://schemas.microsoft.com/office/spreadsheetml/2009/9/main" uri="{B025F937-C7B1-47D3-B67F-A62EFF666E3E}">
          <x14:id>{BBCC7690-5100-BA46-A059-7CB22314EFFD}</x14:id>
        </ext>
      </extLst>
    </cfRule>
  </conditionalFormatting>
  <conditionalFormatting pivot="1">
    <cfRule type="dataBar" priority="16">
      <dataBar>
        <cfvo type="min"/>
        <cfvo type="max"/>
        <color theme="4" tint="0.59999389629810485"/>
      </dataBar>
      <extLst>
        <ext xmlns:x14="http://schemas.microsoft.com/office/spreadsheetml/2009/9/main" uri="{B025F937-C7B1-47D3-B67F-A62EFF666E3E}">
          <x14:id>{08168AA1-1294-AC4E-86E0-B2E2549CE358}</x14:id>
        </ext>
      </extLst>
    </cfRule>
  </conditionalFormatting>
  <conditionalFormatting pivot="1">
    <cfRule type="dataBar" priority="15">
      <dataBar>
        <cfvo type="min"/>
        <cfvo type="max"/>
        <color theme="4" tint="0.59999389629810485"/>
      </dataBar>
      <extLst>
        <ext xmlns:x14="http://schemas.microsoft.com/office/spreadsheetml/2009/9/main" uri="{B025F937-C7B1-47D3-B67F-A62EFF666E3E}">
          <x14:id>{E8F55525-F17B-6D41-8C9E-EFCD7D71F4E0}</x14:id>
        </ext>
      </extLst>
    </cfRule>
  </conditionalFormatting>
  <conditionalFormatting pivot="1">
    <cfRule type="dataBar" priority="14">
      <dataBar>
        <cfvo type="min"/>
        <cfvo type="max"/>
        <color theme="4" tint="0.59999389629810485"/>
      </dataBar>
      <extLst>
        <ext xmlns:x14="http://schemas.microsoft.com/office/spreadsheetml/2009/9/main" uri="{B025F937-C7B1-47D3-B67F-A62EFF666E3E}">
          <x14:id>{5995FE81-78FA-654C-8200-B2FEB0A984A6}</x14:id>
        </ext>
      </extLst>
    </cfRule>
  </conditionalFormatting>
  <conditionalFormatting pivot="1">
    <cfRule type="dataBar" priority="13">
      <dataBar>
        <cfvo type="min"/>
        <cfvo type="max"/>
        <color theme="4" tint="0.59999389629810485"/>
      </dataBar>
      <extLst>
        <ext xmlns:x14="http://schemas.microsoft.com/office/spreadsheetml/2009/9/main" uri="{B025F937-C7B1-47D3-B67F-A62EFF666E3E}">
          <x14:id>{DABE3C15-B126-364D-8D4C-90D546689712}</x14:id>
        </ext>
      </extLst>
    </cfRule>
  </conditionalFormatting>
  <conditionalFormatting pivot="1">
    <cfRule type="dataBar" priority="12">
      <dataBar>
        <cfvo type="min"/>
        <cfvo type="max"/>
        <color theme="4" tint="0.59999389629810485"/>
      </dataBar>
      <extLst>
        <ext xmlns:x14="http://schemas.microsoft.com/office/spreadsheetml/2009/9/main" uri="{B025F937-C7B1-47D3-B67F-A62EFF666E3E}">
          <x14:id>{EA196F88-38DA-DC4A-B2E4-1E20B59FE078}</x14:id>
        </ext>
      </extLst>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x14:cfRule type="dataBar" id="{6385F57E-F9F3-B647-AA90-6823A9715CC9}">
            <x14:dataBar minLength="0" maxLength="100" border="1" negativeBarBorderColorSameAsPositive="0">
              <x14:cfvo type="autoMin"/>
              <x14:cfvo type="autoMax"/>
              <x14:borderColor rgb="FF638EC6"/>
              <x14:negativeFillColor rgb="FFFF0000"/>
              <x14:negativeBorderColor rgb="FFFF0000"/>
              <x14:axisColor rgb="FF000000"/>
            </x14:dataBar>
          </x14:cfRule>
          <xm:sqref>N1:N43</xm:sqref>
        </x14:conditionalFormatting>
        <x14:conditionalFormatting xmlns:xm="http://schemas.microsoft.com/office/excel/2006/main">
          <x14:cfRule type="dataBar" id="{67463262-DD2F-5B47-88B1-4D24A7ED5381}">
            <x14:dataBar minLength="0" maxLength="100" border="1" negativeBarBorderColorSameAsPositive="0">
              <x14:cfvo type="autoMin"/>
              <x14:cfvo type="autoMax"/>
              <x14:borderColor rgb="FF638EC6"/>
              <x14:negativeFillColor rgb="FFFF0000"/>
              <x14:negativeBorderColor rgb="FFFF0000"/>
              <x14:axisColor rgb="FF000000"/>
            </x14:dataBar>
          </x14:cfRule>
          <xm:sqref>P188:P1048576 P1:P43 P53:P54</xm:sqref>
        </x14:conditionalFormatting>
        <x14:conditionalFormatting xmlns:xm="http://schemas.microsoft.com/office/excel/2006/main">
          <x14:cfRule type="dataBar" id="{AE303C2A-2C21-F84F-AD49-649835FF728D}">
            <x14:dataBar minLength="0" maxLength="100" border="1" negativeBarBorderColorSameAsPositive="0">
              <x14:cfvo type="autoMin"/>
              <x14:cfvo type="autoMax"/>
              <x14:borderColor rgb="FF638EC6"/>
              <x14:negativeFillColor rgb="FFFF0000"/>
              <x14:negativeBorderColor rgb="FFFF0000"/>
              <x14:axisColor rgb="FF000000"/>
            </x14:dataBar>
          </x14:cfRule>
          <xm:sqref>N53:N54</xm:sqref>
        </x14:conditionalFormatting>
        <x14:conditionalFormatting xmlns:xm="http://schemas.microsoft.com/office/excel/2006/main" pivot="1">
          <x14:cfRule type="dataBar" id="{B2F77249-7129-CA47-9B76-42A91787C3B9}">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695B397D-937A-E545-92E4-FB26318FC615}">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C5C7087D-D759-494F-BD7C-AD17CD1E040F}">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D8024FDD-A9B4-9A4C-B7D4-805803979D30}">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BBCC7690-5100-BA46-A059-7CB22314EFFD}">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08168AA1-1294-AC4E-86E0-B2E2549CE35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E8F55525-F17B-6D41-8C9E-EFCD7D71F4E0}">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5995FE81-78FA-654C-8200-B2FEB0A984A6}">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DABE3C15-B126-364D-8D4C-90D546689712}">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EA196F88-38DA-DC4A-B2E4-1E20B59FE078}">
            <x14:dataBar minLength="0" maxLength="100" gradient="0">
              <x14:cfvo type="autoMin"/>
              <x14:cfvo type="autoMax"/>
              <x14:negativeFillColor rgb="FFFF0000"/>
              <x14:axisColor rgb="FF000000"/>
            </x14:dataBar>
          </x14:cfRule>
        </x14:conditionalFormatting>
        <x14:conditionalFormatting xmlns:xm="http://schemas.microsoft.com/office/excel/2006/main">
          <x14:cfRule type="iconSet" priority="59" id="{3D846DD4-7F1E-9D4C-A498-4BD76B129914}">
            <x14:iconSet iconSet="3Triangles">
              <x14:cfvo type="percent">
                <xm:f>0</xm:f>
              </x14:cfvo>
              <x14:cfvo type="percent">
                <xm:f>33</xm:f>
              </x14:cfvo>
              <x14:cfvo type="percent">
                <xm:f>67</xm:f>
              </x14:cfvo>
            </x14:iconSet>
          </x14:cfRule>
          <xm:sqref>Q188:Q1048576 Q1:Q16 Q53:Q54 Q40:Q43</xm:sqref>
        </x14:conditionalFormatting>
        <x14:conditionalFormatting xmlns:xm="http://schemas.microsoft.com/office/excel/2006/main">
          <x14:cfRule type="iconSet" priority="58" id="{B0E0484B-FBD7-2940-9A78-3AA096F6A576}">
            <x14:iconSet iconSet="3Triangles">
              <x14:cfvo type="percent">
                <xm:f>0</xm:f>
              </x14:cfvo>
              <x14:cfvo type="percent">
                <xm:f>33</xm:f>
              </x14:cfvo>
              <x14:cfvo type="percent">
                <xm:f>67</xm:f>
              </x14:cfvo>
            </x14:iconSet>
          </x14:cfRule>
          <xm:sqref>W53:W54 W1:W43 W192:W1048576</xm:sqref>
        </x14:conditionalFormatting>
        <x14:conditionalFormatting xmlns:xm="http://schemas.microsoft.com/office/excel/2006/main">
          <x14:cfRule type="iconSet" priority="56" id="{7DB9C1EC-210F-C440-9B37-9C34E9C85063}">
            <x14:iconSet iconSet="3Triangles">
              <x14:cfvo type="percent">
                <xm:f>0</xm:f>
              </x14:cfvo>
              <x14:cfvo type="percent">
                <xm:f>33</xm:f>
              </x14:cfvo>
              <x14:cfvo type="percent">
                <xm:f>67</xm:f>
              </x14:cfvo>
            </x14:iconSet>
          </x14:cfRule>
          <xm:sqref>Q188:Q1048576 Q1:Q16 Q40:Q43 Q53:Q54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D157-1AEA-274D-8CC1-F411EAABC6F5}">
  <dimension ref="A1:S175"/>
  <sheetViews>
    <sheetView showGridLines="0" tabSelected="1" zoomScale="71" zoomScaleNormal="71" workbookViewId="0">
      <selection activeCell="R2" sqref="R2"/>
    </sheetView>
  </sheetViews>
  <sheetFormatPr baseColWidth="10" defaultRowHeight="16" x14ac:dyDescent="0.2"/>
  <cols>
    <col min="1" max="4" width="50" customWidth="1"/>
    <col min="5" max="5" width="39.6640625" bestFit="1" customWidth="1"/>
    <col min="6" max="6" width="12.5" bestFit="1" customWidth="1"/>
    <col min="7" max="7" width="4.5" bestFit="1" customWidth="1"/>
    <col min="8" max="8" width="12.5" bestFit="1" customWidth="1"/>
    <col min="9" max="9" width="9.1640625" bestFit="1" customWidth="1"/>
    <col min="10" max="10" width="12.5" bestFit="1" customWidth="1"/>
    <col min="11" max="11" width="8.1640625" bestFit="1" customWidth="1"/>
    <col min="12" max="12" width="12.5" bestFit="1" customWidth="1"/>
    <col min="13" max="13" width="10.5" bestFit="1" customWidth="1"/>
    <col min="14" max="14" width="12.5" bestFit="1" customWidth="1"/>
    <col min="15" max="15" width="7.1640625" bestFit="1" customWidth="1"/>
    <col min="16" max="16" width="17.33203125" bestFit="1" customWidth="1"/>
    <col min="17" max="17" width="17.33203125" hidden="1" customWidth="1"/>
    <col min="18" max="18" width="39.33203125" customWidth="1"/>
  </cols>
  <sheetData>
    <row r="1" spans="1:19" ht="146" customHeight="1" x14ac:dyDescent="0.2">
      <c r="A1" s="64" t="s">
        <v>675</v>
      </c>
      <c r="B1" s="65"/>
      <c r="C1" s="65"/>
      <c r="D1" s="65"/>
      <c r="E1" s="65"/>
      <c r="F1" s="65"/>
      <c r="G1" s="65"/>
      <c r="H1" s="65"/>
      <c r="I1" s="65"/>
      <c r="J1" s="65"/>
      <c r="K1" s="65"/>
      <c r="L1" s="65"/>
      <c r="M1" s="65"/>
      <c r="N1" s="65"/>
      <c r="O1" s="65"/>
      <c r="P1" s="65"/>
      <c r="Q1" s="45"/>
      <c r="R1" s="45"/>
    </row>
    <row r="2" spans="1:19" ht="146" customHeight="1" x14ac:dyDescent="0.2">
      <c r="A2" s="44"/>
      <c r="B2" s="44"/>
      <c r="C2" s="44"/>
      <c r="D2" s="44"/>
      <c r="E2" s="66"/>
      <c r="F2" s="66"/>
      <c r="G2" s="66"/>
      <c r="H2" s="66"/>
      <c r="I2" s="66"/>
      <c r="J2" s="66"/>
      <c r="K2" s="66"/>
      <c r="L2" s="66"/>
      <c r="M2" s="66"/>
      <c r="N2" s="66"/>
      <c r="O2" s="66"/>
      <c r="P2" s="66"/>
      <c r="Q2" s="44"/>
      <c r="R2" s="44"/>
    </row>
    <row r="3" spans="1:19" ht="45" customHeight="1" x14ac:dyDescent="0.2">
      <c r="A3" s="48" t="s">
        <v>665</v>
      </c>
      <c r="B3" s="48" t="s">
        <v>666</v>
      </c>
      <c r="C3" s="49" t="s">
        <v>667</v>
      </c>
      <c r="D3" s="50" t="s">
        <v>668</v>
      </c>
      <c r="E3" s="66"/>
      <c r="F3" s="66"/>
      <c r="G3" s="66"/>
      <c r="H3" s="66"/>
      <c r="I3" s="66"/>
      <c r="J3" s="66"/>
      <c r="K3" s="66"/>
      <c r="L3" s="66"/>
      <c r="M3" s="66"/>
      <c r="N3" s="66"/>
      <c r="O3" s="66"/>
      <c r="P3" s="66"/>
      <c r="Q3" s="41"/>
      <c r="R3" s="41"/>
      <c r="S3" s="42"/>
    </row>
    <row r="4" spans="1:19" ht="147" customHeight="1" x14ac:dyDescent="0.2">
      <c r="A4" s="70">
        <f>GETPIVOTDATA("Sum of Gross Margin",'pivot tables &amp; charts'!$A$113)</f>
        <v>7.0799913733786579E-2</v>
      </c>
      <c r="B4" s="71">
        <f>GETPIVOTDATA("Sum of revenue",'pivot tables &amp; charts'!$A$113)</f>
        <v>97373</v>
      </c>
      <c r="C4" s="72">
        <f>GETPIVOTDATA("Sum of Gross Profit",'pivot tables &amp; charts'!$A$113)</f>
        <v>6894</v>
      </c>
      <c r="D4" s="73">
        <f>GETPIVOTDATA("Count of product_id",'pivot tables &amp; charts'!$A$113)</f>
        <v>2500</v>
      </c>
      <c r="E4" s="66"/>
      <c r="F4" s="66"/>
      <c r="G4" s="66"/>
      <c r="H4" s="66"/>
      <c r="I4" s="66"/>
      <c r="J4" s="66"/>
      <c r="K4" s="66"/>
      <c r="L4" s="66"/>
      <c r="M4" s="66"/>
      <c r="N4" s="66"/>
      <c r="O4" s="66"/>
      <c r="P4" s="66"/>
    </row>
    <row r="5" spans="1:19" ht="43" hidden="1" customHeight="1" x14ac:dyDescent="0.2">
      <c r="A5" s="70"/>
      <c r="B5" s="71"/>
      <c r="C5" s="72"/>
      <c r="D5" s="73"/>
    </row>
    <row r="6" spans="1:19" ht="43" hidden="1" customHeight="1" x14ac:dyDescent="0.2">
      <c r="A6" s="70"/>
      <c r="B6" s="71"/>
      <c r="C6" s="72"/>
      <c r="D6" s="73"/>
    </row>
    <row r="7" spans="1:19" ht="43" hidden="1" customHeight="1" x14ac:dyDescent="0.2">
      <c r="A7" s="70"/>
      <c r="B7" s="71"/>
      <c r="C7" s="72"/>
      <c r="D7" s="73"/>
      <c r="H7" s="74"/>
      <c r="I7" s="74"/>
      <c r="J7" s="74"/>
      <c r="K7" s="74"/>
      <c r="L7" s="74"/>
      <c r="M7" s="74"/>
    </row>
    <row r="8" spans="1:19" ht="43" hidden="1" customHeight="1" x14ac:dyDescent="0.2">
      <c r="A8" s="70"/>
      <c r="B8" s="71"/>
      <c r="C8" s="72"/>
      <c r="D8" s="73"/>
      <c r="H8" s="74"/>
      <c r="I8" s="74"/>
      <c r="J8" s="74"/>
      <c r="K8" s="74"/>
      <c r="L8" s="74"/>
      <c r="M8" s="74"/>
    </row>
    <row r="9" spans="1:19" ht="43" hidden="1" customHeight="1" x14ac:dyDescent="0.2">
      <c r="A9" s="70"/>
      <c r="B9" s="71"/>
      <c r="C9" s="72"/>
      <c r="D9" s="73"/>
      <c r="H9" s="74"/>
      <c r="I9" s="74"/>
      <c r="J9" s="74"/>
      <c r="K9" s="74"/>
      <c r="L9" s="74"/>
      <c r="M9" s="74"/>
    </row>
    <row r="10" spans="1:19" ht="43" hidden="1" customHeight="1" x14ac:dyDescent="0.2">
      <c r="A10" s="70"/>
      <c r="B10" s="71"/>
      <c r="C10" s="72"/>
      <c r="D10" s="73"/>
      <c r="H10" s="74"/>
      <c r="I10" s="74"/>
      <c r="J10" s="74"/>
      <c r="K10" s="74"/>
      <c r="L10" s="74"/>
      <c r="M10" s="74"/>
    </row>
    <row r="11" spans="1:19" ht="43" hidden="1" customHeight="1" x14ac:dyDescent="0.2">
      <c r="A11" s="70"/>
      <c r="B11" s="71"/>
      <c r="C11" s="72"/>
      <c r="D11" s="73"/>
      <c r="H11" s="74"/>
      <c r="I11" s="74"/>
      <c r="J11" s="74"/>
      <c r="K11" s="74"/>
      <c r="L11" s="74"/>
      <c r="M11" s="74"/>
    </row>
    <row r="12" spans="1:19" ht="43" hidden="1" customHeight="1" x14ac:dyDescent="0.2">
      <c r="A12" s="70"/>
      <c r="B12" s="71"/>
      <c r="C12" s="72"/>
      <c r="D12" s="73"/>
      <c r="H12" s="74"/>
      <c r="I12" s="74"/>
      <c r="J12" s="74"/>
      <c r="K12" s="74"/>
      <c r="L12" s="74"/>
      <c r="M12" s="74"/>
    </row>
    <row r="13" spans="1:19" ht="43" hidden="1" customHeight="1" x14ac:dyDescent="0.2">
      <c r="A13" s="70"/>
      <c r="B13" s="71"/>
      <c r="C13" s="72"/>
      <c r="D13" s="73"/>
    </row>
    <row r="14" spans="1:19" ht="43" hidden="1" customHeight="1" x14ac:dyDescent="0.2">
      <c r="A14" s="70"/>
      <c r="B14" s="71"/>
      <c r="C14" s="72"/>
      <c r="D14" s="73"/>
    </row>
    <row r="15" spans="1:19" ht="43" hidden="1" customHeight="1" x14ac:dyDescent="0.2">
      <c r="A15" s="70"/>
      <c r="B15" s="71"/>
      <c r="C15" s="72"/>
      <c r="D15" s="73"/>
    </row>
    <row r="16" spans="1:19" ht="43" hidden="1" customHeight="1" x14ac:dyDescent="0.2">
      <c r="A16" s="70"/>
      <c r="B16" s="71"/>
      <c r="C16" s="72"/>
      <c r="D16" s="73"/>
    </row>
    <row r="17" spans="1:17" ht="43" hidden="1" customHeight="1" x14ac:dyDescent="0.2">
      <c r="A17" s="70"/>
      <c r="B17" s="71"/>
      <c r="C17" s="72"/>
      <c r="D17" s="73"/>
    </row>
    <row r="18" spans="1:17" ht="43" hidden="1" customHeight="1" x14ac:dyDescent="0.2">
      <c r="A18" s="70"/>
      <c r="B18" s="71"/>
      <c r="C18" s="72"/>
      <c r="D18" s="73"/>
    </row>
    <row r="19" spans="1:17" ht="43" hidden="1" customHeight="1" x14ac:dyDescent="0.2">
      <c r="A19" s="70"/>
      <c r="B19" s="71"/>
      <c r="C19" s="72"/>
      <c r="D19" s="73"/>
    </row>
    <row r="20" spans="1:17" ht="16" hidden="1" customHeight="1" x14ac:dyDescent="0.2">
      <c r="A20" s="70"/>
      <c r="B20" s="71"/>
      <c r="C20" s="72"/>
      <c r="D20" s="73"/>
    </row>
    <row r="21" spans="1:17" ht="43" hidden="1" customHeight="1" x14ac:dyDescent="0.2">
      <c r="A21" s="70"/>
      <c r="B21" s="71"/>
      <c r="C21" s="72"/>
      <c r="D21" s="73"/>
    </row>
    <row r="22" spans="1:17" ht="33" customHeight="1" x14ac:dyDescent="0.2">
      <c r="A22" s="70"/>
      <c r="B22" s="71"/>
      <c r="C22" s="72"/>
      <c r="D22" s="73"/>
      <c r="E22" s="67" t="s">
        <v>674</v>
      </c>
      <c r="F22" s="68"/>
      <c r="G22" s="68"/>
      <c r="H22" s="68"/>
      <c r="I22" s="68"/>
      <c r="J22" s="68"/>
      <c r="K22" s="68"/>
      <c r="L22" s="68"/>
      <c r="M22" s="68"/>
      <c r="N22" s="68"/>
      <c r="O22" s="68"/>
      <c r="P22" s="68"/>
    </row>
    <row r="23" spans="1:17" ht="26" customHeight="1" x14ac:dyDescent="0.2">
      <c r="A23" s="67" t="s">
        <v>671</v>
      </c>
      <c r="B23" s="68"/>
      <c r="C23" s="68"/>
      <c r="D23" s="68"/>
      <c r="E23" s="22"/>
      <c r="F23" s="23" t="s">
        <v>664</v>
      </c>
      <c r="G23" s="22"/>
      <c r="H23" s="29"/>
      <c r="I23" s="29"/>
      <c r="J23" s="29"/>
      <c r="K23" s="29"/>
      <c r="L23" s="29"/>
      <c r="M23" s="29"/>
      <c r="N23" s="29"/>
      <c r="O23" s="29"/>
      <c r="P23" s="29"/>
      <c r="Q23" s="29"/>
    </row>
    <row r="24" spans="1:17" x14ac:dyDescent="0.2">
      <c r="A24" s="68"/>
      <c r="B24" s="68"/>
      <c r="C24" s="68"/>
      <c r="D24" s="68"/>
      <c r="F24" t="s">
        <v>573</v>
      </c>
      <c r="H24" s="7" t="s">
        <v>589</v>
      </c>
      <c r="I24" s="7"/>
      <c r="J24" t="s">
        <v>591</v>
      </c>
      <c r="L24" t="s">
        <v>592</v>
      </c>
      <c r="N24" t="s">
        <v>593</v>
      </c>
      <c r="P24" t="s">
        <v>661</v>
      </c>
      <c r="Q24" t="s">
        <v>662</v>
      </c>
    </row>
    <row r="25" spans="1:17" x14ac:dyDescent="0.2">
      <c r="E25" s="9" t="s">
        <v>669</v>
      </c>
      <c r="F25" t="s">
        <v>660</v>
      </c>
      <c r="G25" t="s">
        <v>659</v>
      </c>
      <c r="H25" s="7" t="s">
        <v>660</v>
      </c>
      <c r="I25" t="s">
        <v>659</v>
      </c>
      <c r="J25" t="s">
        <v>660</v>
      </c>
      <c r="K25" t="s">
        <v>659</v>
      </c>
      <c r="L25" t="s">
        <v>660</v>
      </c>
      <c r="M25" t="s">
        <v>659</v>
      </c>
      <c r="N25" t="s">
        <v>660</v>
      </c>
      <c r="O25" t="s">
        <v>659</v>
      </c>
    </row>
    <row r="26" spans="1:17" x14ac:dyDescent="0.2">
      <c r="E26" s="24" t="s">
        <v>616</v>
      </c>
      <c r="F26" s="32">
        <v>534</v>
      </c>
      <c r="G26" s="46"/>
      <c r="H26" s="30">
        <v>1918</v>
      </c>
      <c r="I26" s="26">
        <v>2.5917602996254683</v>
      </c>
      <c r="J26" s="30">
        <v>2855</v>
      </c>
      <c r="K26" s="26">
        <v>0.48852971845672577</v>
      </c>
      <c r="L26" s="30">
        <v>6394</v>
      </c>
      <c r="M26" s="25">
        <v>1.2395796847635727</v>
      </c>
      <c r="N26" s="30">
        <v>6265</v>
      </c>
      <c r="O26" s="26">
        <v>-2.0175164216452924E-2</v>
      </c>
      <c r="P26" s="30">
        <v>17966</v>
      </c>
      <c r="Q26" s="33"/>
    </row>
    <row r="27" spans="1:17" x14ac:dyDescent="0.2">
      <c r="E27" s="24" t="s">
        <v>609</v>
      </c>
      <c r="F27" s="32">
        <v>419</v>
      </c>
      <c r="G27" s="46"/>
      <c r="H27" s="30">
        <v>930</v>
      </c>
      <c r="I27" s="26">
        <v>1.2195704057279235</v>
      </c>
      <c r="J27" s="30">
        <v>2057</v>
      </c>
      <c r="K27" s="26">
        <v>1.2118279569892474</v>
      </c>
      <c r="L27" s="30">
        <v>3688</v>
      </c>
      <c r="M27" s="25">
        <v>0.79290228488089454</v>
      </c>
      <c r="N27" s="30">
        <v>4544</v>
      </c>
      <c r="O27" s="26">
        <v>0.23210412147505424</v>
      </c>
      <c r="P27" s="30">
        <v>11638</v>
      </c>
      <c r="Q27" s="33"/>
    </row>
    <row r="28" spans="1:17" x14ac:dyDescent="0.2">
      <c r="E28" s="24" t="s">
        <v>610</v>
      </c>
      <c r="F28" s="32">
        <v>541</v>
      </c>
      <c r="G28" s="46"/>
      <c r="H28" s="30">
        <v>1284</v>
      </c>
      <c r="I28" s="26">
        <v>1.3733826247689465</v>
      </c>
      <c r="J28" s="30">
        <v>2823</v>
      </c>
      <c r="K28" s="26">
        <v>1.1985981308411215</v>
      </c>
      <c r="L28" s="30">
        <v>5250</v>
      </c>
      <c r="M28" s="25">
        <v>0.85972369819341121</v>
      </c>
      <c r="N28" s="30">
        <v>5926</v>
      </c>
      <c r="O28" s="26">
        <v>0.12876190476190477</v>
      </c>
      <c r="P28" s="30">
        <v>15824</v>
      </c>
      <c r="Q28" s="33"/>
    </row>
    <row r="29" spans="1:17" x14ac:dyDescent="0.2">
      <c r="E29" s="24" t="s">
        <v>611</v>
      </c>
      <c r="F29" s="32">
        <v>138</v>
      </c>
      <c r="G29" s="46"/>
      <c r="H29" s="30">
        <v>223</v>
      </c>
      <c r="I29" s="26">
        <v>0.61594202898550721</v>
      </c>
      <c r="J29" s="30">
        <v>857</v>
      </c>
      <c r="K29" s="26">
        <v>2.8430493273542603</v>
      </c>
      <c r="L29" s="30">
        <v>1427</v>
      </c>
      <c r="M29" s="25">
        <v>0.66511085180863472</v>
      </c>
      <c r="N29" s="30">
        <v>1532</v>
      </c>
      <c r="O29" s="26">
        <v>7.3580939032936235E-2</v>
      </c>
      <c r="P29" s="30">
        <v>4177</v>
      </c>
      <c r="Q29" s="33"/>
    </row>
    <row r="30" spans="1:17" x14ac:dyDescent="0.2">
      <c r="E30" s="24" t="s">
        <v>608</v>
      </c>
      <c r="F30" s="32">
        <v>182</v>
      </c>
      <c r="G30" s="46"/>
      <c r="H30" s="30">
        <v>1628</v>
      </c>
      <c r="I30" s="26">
        <v>7.9450549450549453</v>
      </c>
      <c r="J30" s="30">
        <v>3007</v>
      </c>
      <c r="K30" s="26">
        <v>0.84705159705159705</v>
      </c>
      <c r="L30" s="30">
        <v>6109</v>
      </c>
      <c r="M30" s="25">
        <v>1.0315929497838376</v>
      </c>
      <c r="N30" s="30">
        <v>6520</v>
      </c>
      <c r="O30" s="26">
        <v>6.7277786871828449E-2</v>
      </c>
      <c r="P30" s="30">
        <v>17446</v>
      </c>
      <c r="Q30" s="33"/>
    </row>
    <row r="31" spans="1:17" ht="16" customHeight="1" x14ac:dyDescent="0.2">
      <c r="E31" s="24" t="s">
        <v>615</v>
      </c>
      <c r="F31" s="32">
        <v>29</v>
      </c>
      <c r="G31" s="46"/>
      <c r="H31" s="30">
        <v>387</v>
      </c>
      <c r="I31" s="26">
        <v>12.344827586206897</v>
      </c>
      <c r="J31" s="30">
        <v>973</v>
      </c>
      <c r="K31" s="26">
        <v>1.5142118863049097</v>
      </c>
      <c r="L31" s="30">
        <v>992</v>
      </c>
      <c r="M31" s="25">
        <v>1.9527235354573486E-2</v>
      </c>
      <c r="N31" s="30">
        <v>1400</v>
      </c>
      <c r="O31" s="26">
        <v>0.41129032258064518</v>
      </c>
      <c r="P31" s="30">
        <v>3781</v>
      </c>
      <c r="Q31" s="33"/>
    </row>
    <row r="32" spans="1:17" x14ac:dyDescent="0.2">
      <c r="E32" s="24" t="s">
        <v>612</v>
      </c>
      <c r="F32" s="32">
        <v>243</v>
      </c>
      <c r="G32" s="46"/>
      <c r="H32" s="30">
        <v>1036</v>
      </c>
      <c r="I32" s="26">
        <v>3.263374485596708</v>
      </c>
      <c r="J32" s="30">
        <v>1429</v>
      </c>
      <c r="K32" s="26">
        <v>0.37934362934362936</v>
      </c>
      <c r="L32" s="30">
        <v>2631</v>
      </c>
      <c r="M32" s="25">
        <v>0.84114765570328898</v>
      </c>
      <c r="N32" s="30">
        <v>3410</v>
      </c>
      <c r="O32" s="26">
        <v>0.29608513873052072</v>
      </c>
      <c r="P32" s="30">
        <v>8749</v>
      </c>
      <c r="Q32" s="33"/>
    </row>
    <row r="33" spans="5:17" x14ac:dyDescent="0.2">
      <c r="E33" s="24" t="s">
        <v>614</v>
      </c>
      <c r="F33" s="32">
        <v>79</v>
      </c>
      <c r="G33" s="46"/>
      <c r="H33" s="30">
        <v>447</v>
      </c>
      <c r="I33" s="26">
        <v>4.6582278481012658</v>
      </c>
      <c r="J33" s="30">
        <v>1182</v>
      </c>
      <c r="K33" s="26">
        <v>1.6442953020134228</v>
      </c>
      <c r="L33" s="30">
        <v>1520</v>
      </c>
      <c r="M33" s="25">
        <v>0.2859560067681895</v>
      </c>
      <c r="N33" s="30">
        <v>2153</v>
      </c>
      <c r="O33" s="26">
        <v>0.41644736842105262</v>
      </c>
      <c r="P33" s="30">
        <v>5381</v>
      </c>
      <c r="Q33" s="33"/>
    </row>
    <row r="34" spans="5:17" x14ac:dyDescent="0.2">
      <c r="E34" s="24" t="s">
        <v>613</v>
      </c>
      <c r="F34" s="32">
        <v>128</v>
      </c>
      <c r="G34" s="46"/>
      <c r="H34" s="30">
        <v>724</v>
      </c>
      <c r="I34" s="26">
        <v>4.65625</v>
      </c>
      <c r="J34" s="30">
        <v>1644</v>
      </c>
      <c r="K34" s="26">
        <v>1.270718232044199</v>
      </c>
      <c r="L34" s="30">
        <v>2972</v>
      </c>
      <c r="M34" s="25">
        <v>0.80778588807785889</v>
      </c>
      <c r="N34" s="30">
        <v>2774</v>
      </c>
      <c r="O34" s="26">
        <v>-6.6621803499327059E-2</v>
      </c>
      <c r="P34" s="30">
        <v>8242</v>
      </c>
      <c r="Q34" s="33"/>
    </row>
    <row r="35" spans="5:17" x14ac:dyDescent="0.2">
      <c r="E35" s="31" t="s">
        <v>618</v>
      </c>
      <c r="F35" s="32"/>
      <c r="G35" s="46"/>
      <c r="H35" s="30">
        <v>586</v>
      </c>
      <c r="I35" s="26"/>
      <c r="J35" s="30">
        <v>721</v>
      </c>
      <c r="K35" s="26">
        <v>0.23037542662116042</v>
      </c>
      <c r="L35" s="30">
        <v>1318</v>
      </c>
      <c r="M35" s="25">
        <v>0.8280166435506241</v>
      </c>
      <c r="N35" s="30">
        <v>1544</v>
      </c>
      <c r="O35" s="26">
        <v>0.17147192716236723</v>
      </c>
      <c r="P35" s="30">
        <v>4169</v>
      </c>
      <c r="Q35" s="33"/>
    </row>
    <row r="36" spans="5:17" x14ac:dyDescent="0.2">
      <c r="E36" s="24" t="s">
        <v>572</v>
      </c>
      <c r="F36" s="34">
        <v>2293</v>
      </c>
      <c r="G36" s="47"/>
      <c r="H36" s="36">
        <v>9163</v>
      </c>
      <c r="I36" s="37">
        <v>2.9960750109027474</v>
      </c>
      <c r="J36" s="36">
        <v>17548</v>
      </c>
      <c r="K36" s="37">
        <v>0.91509331005129324</v>
      </c>
      <c r="L36" s="36">
        <v>32301</v>
      </c>
      <c r="M36" s="35">
        <v>0.84072258946888534</v>
      </c>
      <c r="N36" s="36">
        <v>36068</v>
      </c>
      <c r="O36" s="37">
        <v>0.11662177641559085</v>
      </c>
      <c r="P36" s="36">
        <v>97373</v>
      </c>
      <c r="Q36" s="38"/>
    </row>
    <row r="38" spans="5:17" x14ac:dyDescent="0.2">
      <c r="E38" s="67" t="s">
        <v>673</v>
      </c>
      <c r="F38" s="68"/>
      <c r="G38" s="68"/>
      <c r="H38" s="68"/>
      <c r="I38" s="68"/>
      <c r="J38" s="68"/>
      <c r="K38" s="68"/>
    </row>
    <row r="39" spans="5:17" x14ac:dyDescent="0.2">
      <c r="E39" s="69"/>
      <c r="F39" s="69"/>
      <c r="G39" s="69"/>
      <c r="H39" s="69"/>
      <c r="I39" s="69"/>
      <c r="J39" s="69"/>
      <c r="K39" s="69"/>
    </row>
    <row r="40" spans="5:17" x14ac:dyDescent="0.2">
      <c r="E40" s="23" t="s">
        <v>660</v>
      </c>
      <c r="F40" s="23" t="s">
        <v>664</v>
      </c>
      <c r="G40" s="29"/>
      <c r="H40" s="29"/>
      <c r="I40" s="29"/>
      <c r="J40" s="29"/>
      <c r="K40" s="29"/>
    </row>
    <row r="41" spans="5:17" x14ac:dyDescent="0.2">
      <c r="E41" s="9" t="s">
        <v>670</v>
      </c>
      <c r="F41" t="s">
        <v>573</v>
      </c>
      <c r="G41" s="7" t="s">
        <v>589</v>
      </c>
      <c r="H41" t="s">
        <v>591</v>
      </c>
      <c r="I41" t="s">
        <v>592</v>
      </c>
      <c r="J41" t="s">
        <v>593</v>
      </c>
      <c r="K41" t="s">
        <v>572</v>
      </c>
    </row>
    <row r="42" spans="5:17" x14ac:dyDescent="0.2">
      <c r="E42" s="11" t="s">
        <v>39</v>
      </c>
      <c r="F42" s="32">
        <v>431</v>
      </c>
      <c r="G42" s="30">
        <v>1726</v>
      </c>
      <c r="H42" s="30">
        <v>2435</v>
      </c>
      <c r="I42" s="30">
        <v>5240</v>
      </c>
      <c r="J42" s="30">
        <v>4324</v>
      </c>
      <c r="K42" s="39">
        <v>14156</v>
      </c>
    </row>
    <row r="43" spans="5:17" x14ac:dyDescent="0.2">
      <c r="E43" s="11" t="s">
        <v>41</v>
      </c>
      <c r="F43" s="32">
        <v>106</v>
      </c>
      <c r="G43" s="30">
        <v>820</v>
      </c>
      <c r="H43" s="30">
        <v>1004</v>
      </c>
      <c r="I43" s="30">
        <v>2074</v>
      </c>
      <c r="J43" s="30">
        <v>2592</v>
      </c>
      <c r="K43" s="39">
        <v>6596</v>
      </c>
    </row>
    <row r="44" spans="5:17" x14ac:dyDescent="0.2">
      <c r="E44" s="11" t="s">
        <v>11</v>
      </c>
      <c r="F44" s="32">
        <v>118</v>
      </c>
      <c r="G44" s="30">
        <v>635</v>
      </c>
      <c r="H44" s="30">
        <v>789</v>
      </c>
      <c r="I44" s="30">
        <v>1701</v>
      </c>
      <c r="J44" s="30">
        <v>1792</v>
      </c>
      <c r="K44" s="39">
        <v>5035</v>
      </c>
    </row>
    <row r="45" spans="5:17" x14ac:dyDescent="0.2">
      <c r="E45" s="11" t="s">
        <v>6</v>
      </c>
      <c r="F45" s="32">
        <v>69</v>
      </c>
      <c r="G45" s="30">
        <v>493</v>
      </c>
      <c r="H45" s="30">
        <v>748</v>
      </c>
      <c r="I45" s="30">
        <v>1694</v>
      </c>
      <c r="J45" s="30">
        <v>1862</v>
      </c>
      <c r="K45" s="39">
        <v>4866</v>
      </c>
    </row>
    <row r="46" spans="5:17" x14ac:dyDescent="0.2">
      <c r="E46" s="11" t="s">
        <v>13</v>
      </c>
      <c r="F46" s="32">
        <v>88</v>
      </c>
      <c r="G46" s="30">
        <v>107</v>
      </c>
      <c r="H46" s="30">
        <v>301</v>
      </c>
      <c r="I46" s="30">
        <v>767</v>
      </c>
      <c r="J46" s="30">
        <v>748</v>
      </c>
      <c r="K46" s="39">
        <v>2011</v>
      </c>
    </row>
    <row r="47" spans="5:17" x14ac:dyDescent="0.2">
      <c r="E47" s="11" t="s">
        <v>56</v>
      </c>
      <c r="F47" s="32">
        <v>50</v>
      </c>
      <c r="G47" s="30">
        <v>229</v>
      </c>
      <c r="H47" s="30">
        <v>235</v>
      </c>
      <c r="I47" s="30">
        <v>890</v>
      </c>
      <c r="J47" s="30">
        <v>542</v>
      </c>
      <c r="K47" s="39">
        <v>1946</v>
      </c>
    </row>
    <row r="48" spans="5:17" x14ac:dyDescent="0.2">
      <c r="E48" s="11" t="s">
        <v>23</v>
      </c>
      <c r="F48" s="32"/>
      <c r="G48" s="30">
        <v>188</v>
      </c>
      <c r="H48" s="30">
        <v>435</v>
      </c>
      <c r="I48" s="30">
        <v>573</v>
      </c>
      <c r="J48" s="30">
        <v>732</v>
      </c>
      <c r="K48" s="39">
        <v>1928</v>
      </c>
    </row>
    <row r="49" spans="1:13" x14ac:dyDescent="0.2">
      <c r="E49" s="11" t="s">
        <v>9</v>
      </c>
      <c r="F49" s="32"/>
      <c r="G49" s="30">
        <v>267</v>
      </c>
      <c r="H49" s="30">
        <v>314</v>
      </c>
      <c r="I49" s="30">
        <v>746</v>
      </c>
      <c r="J49" s="30">
        <v>504</v>
      </c>
      <c r="K49" s="39">
        <v>1831</v>
      </c>
    </row>
    <row r="50" spans="1:13" x14ac:dyDescent="0.2">
      <c r="A50" s="67" t="s">
        <v>676</v>
      </c>
      <c r="B50" s="68"/>
      <c r="C50" s="68"/>
      <c r="D50" s="68"/>
      <c r="E50" s="11" t="s">
        <v>22</v>
      </c>
      <c r="F50" s="32"/>
      <c r="G50" s="30">
        <v>154</v>
      </c>
      <c r="H50" s="30">
        <v>250</v>
      </c>
      <c r="I50" s="30">
        <v>922</v>
      </c>
      <c r="J50" s="30">
        <v>483</v>
      </c>
      <c r="K50" s="39">
        <v>1809</v>
      </c>
    </row>
    <row r="51" spans="1:13" x14ac:dyDescent="0.2">
      <c r="A51" s="68"/>
      <c r="B51" s="68"/>
      <c r="C51" s="68"/>
      <c r="D51" s="68"/>
      <c r="E51" s="11" t="s">
        <v>36</v>
      </c>
      <c r="F51" s="32">
        <v>94</v>
      </c>
      <c r="G51" s="30">
        <v>116</v>
      </c>
      <c r="H51" s="30">
        <v>495</v>
      </c>
      <c r="I51" s="30">
        <v>560</v>
      </c>
      <c r="J51" s="30">
        <v>438</v>
      </c>
      <c r="K51" s="39">
        <v>1703</v>
      </c>
    </row>
    <row r="52" spans="1:13" x14ac:dyDescent="0.2">
      <c r="E52" s="11" t="s">
        <v>19</v>
      </c>
      <c r="F52" s="32"/>
      <c r="G52" s="30">
        <v>176</v>
      </c>
      <c r="H52" s="30">
        <v>430</v>
      </c>
      <c r="I52" s="30">
        <v>474</v>
      </c>
      <c r="J52" s="30">
        <v>590</v>
      </c>
      <c r="K52" s="39">
        <v>1670</v>
      </c>
    </row>
    <row r="53" spans="1:13" x14ac:dyDescent="0.2">
      <c r="E53" s="11" t="s">
        <v>71</v>
      </c>
      <c r="F53" s="32"/>
      <c r="G53" s="30">
        <v>194</v>
      </c>
      <c r="H53" s="30">
        <v>351</v>
      </c>
      <c r="I53" s="30">
        <v>417</v>
      </c>
      <c r="J53" s="30">
        <v>655</v>
      </c>
      <c r="K53" s="39">
        <v>1617</v>
      </c>
    </row>
    <row r="54" spans="1:13" x14ac:dyDescent="0.2">
      <c r="E54" s="11" t="s">
        <v>54</v>
      </c>
      <c r="F54" s="32">
        <v>44</v>
      </c>
      <c r="G54" s="30">
        <v>48</v>
      </c>
      <c r="H54" s="30">
        <v>262</v>
      </c>
      <c r="I54" s="30">
        <v>502</v>
      </c>
      <c r="J54" s="30">
        <v>742</v>
      </c>
      <c r="K54" s="39">
        <v>1598</v>
      </c>
    </row>
    <row r="55" spans="1:13" x14ac:dyDescent="0.2">
      <c r="E55" s="11" t="s">
        <v>14</v>
      </c>
      <c r="F55" s="32">
        <v>69</v>
      </c>
      <c r="G55" s="30">
        <v>175</v>
      </c>
      <c r="H55" s="30">
        <v>420</v>
      </c>
      <c r="I55" s="30">
        <v>491</v>
      </c>
      <c r="J55" s="30">
        <v>400</v>
      </c>
      <c r="K55" s="39">
        <v>1555</v>
      </c>
    </row>
    <row r="56" spans="1:13" x14ac:dyDescent="0.2">
      <c r="E56" s="11" t="s">
        <v>51</v>
      </c>
      <c r="F56" s="32">
        <v>71</v>
      </c>
      <c r="G56" s="30">
        <v>118</v>
      </c>
      <c r="H56" s="30">
        <v>290</v>
      </c>
      <c r="I56" s="30">
        <v>602</v>
      </c>
      <c r="J56" s="30">
        <v>466</v>
      </c>
      <c r="K56" s="39">
        <v>1547</v>
      </c>
    </row>
    <row r="57" spans="1:13" x14ac:dyDescent="0.2">
      <c r="E57" s="11" t="s">
        <v>48</v>
      </c>
      <c r="F57" s="32"/>
      <c r="G57" s="30"/>
      <c r="H57" s="30">
        <v>320</v>
      </c>
      <c r="I57" s="30">
        <v>890</v>
      </c>
      <c r="J57" s="30">
        <v>260</v>
      </c>
      <c r="K57" s="39">
        <v>1470</v>
      </c>
    </row>
    <row r="58" spans="1:13" x14ac:dyDescent="0.2">
      <c r="E58" s="11" t="s">
        <v>24</v>
      </c>
      <c r="F58" s="32"/>
      <c r="G58" s="30">
        <v>89</v>
      </c>
      <c r="H58" s="30">
        <v>267</v>
      </c>
      <c r="I58" s="30">
        <v>356</v>
      </c>
      <c r="J58" s="30">
        <v>712</v>
      </c>
      <c r="K58" s="39">
        <v>1424</v>
      </c>
      <c r="L58" s="43"/>
      <c r="M58" s="43"/>
    </row>
    <row r="59" spans="1:13" x14ac:dyDescent="0.2">
      <c r="E59" s="11" t="s">
        <v>5</v>
      </c>
      <c r="F59" s="32"/>
      <c r="G59" s="30">
        <v>88</v>
      </c>
      <c r="H59" s="30">
        <v>225</v>
      </c>
      <c r="I59" s="30">
        <v>538</v>
      </c>
      <c r="J59" s="30">
        <v>533</v>
      </c>
      <c r="K59" s="39">
        <v>1384</v>
      </c>
      <c r="L59" s="43"/>
      <c r="M59" s="43"/>
    </row>
    <row r="60" spans="1:13" x14ac:dyDescent="0.2">
      <c r="E60" s="11" t="s">
        <v>82</v>
      </c>
      <c r="F60" s="32">
        <v>99</v>
      </c>
      <c r="G60" s="30">
        <v>13</v>
      </c>
      <c r="H60" s="30">
        <v>407</v>
      </c>
      <c r="I60" s="30">
        <v>407</v>
      </c>
      <c r="J60" s="30">
        <v>418</v>
      </c>
      <c r="K60" s="39">
        <v>1344</v>
      </c>
      <c r="L60" s="43"/>
      <c r="M60" s="43"/>
    </row>
    <row r="61" spans="1:13" x14ac:dyDescent="0.2">
      <c r="E61" s="11" t="s">
        <v>83</v>
      </c>
      <c r="F61" s="32"/>
      <c r="G61" s="30"/>
      <c r="H61" s="30">
        <v>275</v>
      </c>
      <c r="I61" s="30">
        <v>433</v>
      </c>
      <c r="J61" s="30">
        <v>629</v>
      </c>
      <c r="K61" s="39">
        <v>1337</v>
      </c>
      <c r="L61" s="43"/>
      <c r="M61" s="43"/>
    </row>
    <row r="62" spans="1:13" x14ac:dyDescent="0.2">
      <c r="E62" s="11" t="s">
        <v>61</v>
      </c>
      <c r="F62" s="32">
        <v>61</v>
      </c>
      <c r="G62" s="30">
        <v>115</v>
      </c>
      <c r="H62" s="30">
        <v>122</v>
      </c>
      <c r="I62" s="30">
        <v>313</v>
      </c>
      <c r="J62" s="30">
        <v>560</v>
      </c>
      <c r="K62" s="39">
        <v>1171</v>
      </c>
      <c r="L62" s="43"/>
      <c r="M62" s="43"/>
    </row>
    <row r="63" spans="1:13" x14ac:dyDescent="0.2">
      <c r="E63" s="11" t="s">
        <v>72</v>
      </c>
      <c r="F63" s="32"/>
      <c r="G63" s="30">
        <v>135</v>
      </c>
      <c r="H63" s="30">
        <v>259</v>
      </c>
      <c r="I63" s="30">
        <v>410</v>
      </c>
      <c r="J63" s="30">
        <v>331</v>
      </c>
      <c r="K63" s="39">
        <v>1135</v>
      </c>
      <c r="L63" s="43"/>
      <c r="M63" s="43"/>
    </row>
    <row r="64" spans="1:13" x14ac:dyDescent="0.2">
      <c r="E64" s="11" t="s">
        <v>46</v>
      </c>
      <c r="F64" s="32"/>
      <c r="G64" s="30">
        <v>136</v>
      </c>
      <c r="H64" s="30">
        <v>177</v>
      </c>
      <c r="I64" s="30">
        <v>331</v>
      </c>
      <c r="J64" s="30">
        <v>487</v>
      </c>
      <c r="K64" s="39">
        <v>1131</v>
      </c>
      <c r="L64" s="43"/>
      <c r="M64" s="43"/>
    </row>
    <row r="65" spans="1:13" x14ac:dyDescent="0.2">
      <c r="E65" s="11" t="s">
        <v>25</v>
      </c>
      <c r="F65" s="32"/>
      <c r="G65" s="30">
        <v>46</v>
      </c>
      <c r="H65" s="30">
        <v>321</v>
      </c>
      <c r="I65" s="30">
        <v>206</v>
      </c>
      <c r="J65" s="30">
        <v>426</v>
      </c>
      <c r="K65" s="39">
        <v>999</v>
      </c>
      <c r="L65" s="43"/>
      <c r="M65" s="43"/>
    </row>
    <row r="66" spans="1:13" x14ac:dyDescent="0.2">
      <c r="E66" s="11" t="s">
        <v>62</v>
      </c>
      <c r="F66" s="32">
        <v>55</v>
      </c>
      <c r="G66" s="30">
        <v>55</v>
      </c>
      <c r="H66" s="30">
        <v>230</v>
      </c>
      <c r="I66" s="30">
        <v>255</v>
      </c>
      <c r="J66" s="30">
        <v>390</v>
      </c>
      <c r="K66" s="39">
        <v>985</v>
      </c>
    </row>
    <row r="67" spans="1:13" x14ac:dyDescent="0.2">
      <c r="E67" s="11" t="s">
        <v>30</v>
      </c>
      <c r="F67" s="32"/>
      <c r="G67" s="30">
        <v>182</v>
      </c>
      <c r="H67" s="30">
        <v>54</v>
      </c>
      <c r="I67" s="30">
        <v>256</v>
      </c>
      <c r="J67" s="30">
        <v>472</v>
      </c>
      <c r="K67" s="39">
        <v>964</v>
      </c>
    </row>
    <row r="68" spans="1:13" x14ac:dyDescent="0.2">
      <c r="E68" s="11" t="s">
        <v>27</v>
      </c>
      <c r="F68" s="32"/>
      <c r="G68" s="30"/>
      <c r="H68" s="30">
        <v>306</v>
      </c>
      <c r="I68" s="30">
        <v>148</v>
      </c>
      <c r="J68" s="30">
        <v>355</v>
      </c>
      <c r="K68" s="39">
        <v>809</v>
      </c>
    </row>
    <row r="69" spans="1:13" x14ac:dyDescent="0.2">
      <c r="E69" s="11" t="s">
        <v>34</v>
      </c>
      <c r="F69" s="32"/>
      <c r="G69" s="30">
        <v>198</v>
      </c>
      <c r="H69" s="30">
        <v>198</v>
      </c>
      <c r="I69" s="30"/>
      <c r="J69" s="30">
        <v>396</v>
      </c>
      <c r="K69" s="39">
        <v>792</v>
      </c>
    </row>
    <row r="70" spans="1:13" x14ac:dyDescent="0.2">
      <c r="E70" s="11" t="s">
        <v>40</v>
      </c>
      <c r="F70" s="32">
        <v>64</v>
      </c>
      <c r="G70" s="30">
        <v>66</v>
      </c>
      <c r="H70" s="30"/>
      <c r="I70" s="30">
        <v>194</v>
      </c>
      <c r="J70" s="30">
        <v>458</v>
      </c>
      <c r="K70" s="39">
        <v>782</v>
      </c>
    </row>
    <row r="71" spans="1:13" x14ac:dyDescent="0.2">
      <c r="E71" s="11" t="s">
        <v>38</v>
      </c>
      <c r="F71" s="32"/>
      <c r="G71" s="30"/>
      <c r="H71" s="30">
        <v>276</v>
      </c>
      <c r="I71" s="30">
        <v>137</v>
      </c>
      <c r="J71" s="30">
        <v>344</v>
      </c>
      <c r="K71" s="39">
        <v>757</v>
      </c>
    </row>
    <row r="72" spans="1:13" x14ac:dyDescent="0.2">
      <c r="E72" s="11" t="s">
        <v>21</v>
      </c>
      <c r="F72" s="32">
        <v>134</v>
      </c>
      <c r="G72" s="30"/>
      <c r="H72" s="30">
        <v>184</v>
      </c>
      <c r="I72" s="30">
        <v>92</v>
      </c>
      <c r="J72" s="30">
        <v>339</v>
      </c>
      <c r="K72" s="39">
        <v>749</v>
      </c>
    </row>
    <row r="73" spans="1:13" x14ac:dyDescent="0.2">
      <c r="E73" s="11" t="s">
        <v>104</v>
      </c>
      <c r="F73" s="32"/>
      <c r="G73" s="30">
        <v>82</v>
      </c>
      <c r="H73" s="30">
        <v>97</v>
      </c>
      <c r="I73" s="30">
        <v>331</v>
      </c>
      <c r="J73" s="30">
        <v>220</v>
      </c>
      <c r="K73" s="39">
        <v>730</v>
      </c>
    </row>
    <row r="74" spans="1:13" x14ac:dyDescent="0.2">
      <c r="E74" s="11" t="s">
        <v>44</v>
      </c>
      <c r="F74" s="32">
        <v>50</v>
      </c>
      <c r="G74" s="30">
        <v>50</v>
      </c>
      <c r="H74" s="30">
        <v>125</v>
      </c>
      <c r="I74" s="30">
        <v>200</v>
      </c>
      <c r="J74" s="30">
        <v>275</v>
      </c>
      <c r="K74" s="39">
        <v>700</v>
      </c>
    </row>
    <row r="75" spans="1:13" x14ac:dyDescent="0.2">
      <c r="E75" s="11" t="s">
        <v>70</v>
      </c>
      <c r="F75" s="32"/>
      <c r="G75" s="30">
        <v>118</v>
      </c>
      <c r="H75" s="30">
        <v>83</v>
      </c>
      <c r="I75" s="30">
        <v>281</v>
      </c>
      <c r="J75" s="30">
        <v>213</v>
      </c>
      <c r="K75" s="39">
        <v>695</v>
      </c>
    </row>
    <row r="76" spans="1:13" x14ac:dyDescent="0.2">
      <c r="E76" s="11" t="s">
        <v>95</v>
      </c>
      <c r="F76" s="32"/>
      <c r="G76" s="30">
        <v>99</v>
      </c>
      <c r="H76" s="30">
        <v>99</v>
      </c>
      <c r="I76" s="30">
        <v>198</v>
      </c>
      <c r="J76" s="30">
        <v>297</v>
      </c>
      <c r="K76" s="39">
        <v>693</v>
      </c>
    </row>
    <row r="77" spans="1:13" x14ac:dyDescent="0.2">
      <c r="E77" s="11" t="s">
        <v>129</v>
      </c>
      <c r="F77" s="32"/>
      <c r="G77" s="30">
        <v>98</v>
      </c>
      <c r="H77" s="30">
        <v>98</v>
      </c>
      <c r="I77" s="30"/>
      <c r="J77" s="30">
        <v>490</v>
      </c>
      <c r="K77" s="39">
        <v>686</v>
      </c>
    </row>
    <row r="78" spans="1:13" x14ac:dyDescent="0.2">
      <c r="A78" s="67" t="s">
        <v>672</v>
      </c>
      <c r="B78" s="68"/>
      <c r="C78" s="68"/>
      <c r="D78" s="68"/>
      <c r="E78" s="11" t="s">
        <v>15</v>
      </c>
      <c r="F78" s="32">
        <v>64</v>
      </c>
      <c r="G78" s="30">
        <v>51</v>
      </c>
      <c r="H78" s="30">
        <v>73</v>
      </c>
      <c r="I78" s="30">
        <v>119</v>
      </c>
      <c r="J78" s="30">
        <v>366</v>
      </c>
      <c r="K78" s="39">
        <v>673</v>
      </c>
    </row>
    <row r="79" spans="1:13" x14ac:dyDescent="0.2">
      <c r="A79" s="68"/>
      <c r="B79" s="68"/>
      <c r="C79" s="68"/>
      <c r="D79" s="68"/>
      <c r="E79" s="11" t="s">
        <v>59</v>
      </c>
      <c r="F79" s="32"/>
      <c r="G79" s="30"/>
      <c r="H79" s="30">
        <v>69</v>
      </c>
      <c r="I79" s="30">
        <v>390</v>
      </c>
      <c r="J79" s="30">
        <v>213</v>
      </c>
      <c r="K79" s="39">
        <v>672</v>
      </c>
    </row>
    <row r="80" spans="1:13" x14ac:dyDescent="0.2">
      <c r="E80" s="11" t="s">
        <v>7</v>
      </c>
      <c r="F80" s="32"/>
      <c r="G80" s="30">
        <v>88</v>
      </c>
      <c r="H80" s="30">
        <v>117</v>
      </c>
      <c r="I80" s="30">
        <v>176</v>
      </c>
      <c r="J80" s="30">
        <v>274</v>
      </c>
      <c r="K80" s="39">
        <v>655</v>
      </c>
    </row>
    <row r="81" spans="5:11" x14ac:dyDescent="0.2">
      <c r="E81" s="11" t="s">
        <v>26</v>
      </c>
      <c r="F81" s="32">
        <v>68</v>
      </c>
      <c r="G81" s="30">
        <v>68</v>
      </c>
      <c r="H81" s="30"/>
      <c r="I81" s="30">
        <v>78</v>
      </c>
      <c r="J81" s="30">
        <v>438</v>
      </c>
      <c r="K81" s="39">
        <v>652</v>
      </c>
    </row>
    <row r="82" spans="5:11" x14ac:dyDescent="0.2">
      <c r="E82" s="11" t="s">
        <v>68</v>
      </c>
      <c r="F82" s="32"/>
      <c r="G82" s="30"/>
      <c r="H82" s="30">
        <v>90</v>
      </c>
      <c r="I82" s="30">
        <v>224</v>
      </c>
      <c r="J82" s="30">
        <v>316</v>
      </c>
      <c r="K82" s="39">
        <v>630</v>
      </c>
    </row>
    <row r="83" spans="5:11" x14ac:dyDescent="0.2">
      <c r="E83" s="11" t="s">
        <v>55</v>
      </c>
      <c r="F83" s="32"/>
      <c r="G83" s="30"/>
      <c r="H83" s="30">
        <v>176</v>
      </c>
      <c r="I83" s="30">
        <v>176</v>
      </c>
      <c r="J83" s="30">
        <v>264</v>
      </c>
      <c r="K83" s="39">
        <v>616</v>
      </c>
    </row>
    <row r="84" spans="5:11" x14ac:dyDescent="0.2">
      <c r="E84" s="11" t="s">
        <v>57</v>
      </c>
      <c r="F84" s="32"/>
      <c r="G84" s="30">
        <v>129</v>
      </c>
      <c r="H84" s="30">
        <v>50</v>
      </c>
      <c r="I84" s="30">
        <v>204</v>
      </c>
      <c r="J84" s="30">
        <v>222</v>
      </c>
      <c r="K84" s="39">
        <v>605</v>
      </c>
    </row>
    <row r="85" spans="5:11" x14ac:dyDescent="0.2">
      <c r="E85" s="11" t="s">
        <v>136</v>
      </c>
      <c r="F85" s="32"/>
      <c r="G85" s="30"/>
      <c r="H85" s="30">
        <v>198</v>
      </c>
      <c r="I85" s="30">
        <v>99</v>
      </c>
      <c r="J85" s="30">
        <v>297</v>
      </c>
      <c r="K85" s="39">
        <v>594</v>
      </c>
    </row>
    <row r="86" spans="5:11" x14ac:dyDescent="0.2">
      <c r="E86" s="11" t="s">
        <v>122</v>
      </c>
      <c r="F86" s="32"/>
      <c r="G86" s="30">
        <v>39</v>
      </c>
      <c r="H86" s="30"/>
      <c r="I86" s="30">
        <v>291</v>
      </c>
      <c r="J86" s="30">
        <v>258</v>
      </c>
      <c r="K86" s="39">
        <v>588</v>
      </c>
    </row>
    <row r="87" spans="5:11" x14ac:dyDescent="0.2">
      <c r="E87" s="11" t="s">
        <v>16</v>
      </c>
      <c r="F87" s="32"/>
      <c r="G87" s="30">
        <v>44</v>
      </c>
      <c r="H87" s="30">
        <v>112</v>
      </c>
      <c r="I87" s="30">
        <v>134</v>
      </c>
      <c r="J87" s="30">
        <v>290</v>
      </c>
      <c r="K87" s="39">
        <v>580</v>
      </c>
    </row>
    <row r="88" spans="5:11" x14ac:dyDescent="0.2">
      <c r="E88" s="11" t="s">
        <v>132</v>
      </c>
      <c r="F88" s="32"/>
      <c r="G88" s="30">
        <v>38</v>
      </c>
      <c r="H88" s="30">
        <v>182</v>
      </c>
      <c r="I88" s="30">
        <v>144</v>
      </c>
      <c r="J88" s="30">
        <v>212</v>
      </c>
      <c r="K88" s="39">
        <v>576</v>
      </c>
    </row>
    <row r="89" spans="5:11" x14ac:dyDescent="0.2">
      <c r="E89" s="11" t="s">
        <v>60</v>
      </c>
      <c r="F89" s="32"/>
      <c r="G89" s="30">
        <v>45</v>
      </c>
      <c r="H89" s="30">
        <v>181</v>
      </c>
      <c r="I89" s="30">
        <v>90</v>
      </c>
      <c r="J89" s="30">
        <v>225</v>
      </c>
      <c r="K89" s="39">
        <v>541</v>
      </c>
    </row>
    <row r="90" spans="5:11" x14ac:dyDescent="0.2">
      <c r="E90" s="11" t="s">
        <v>47</v>
      </c>
      <c r="F90" s="32"/>
      <c r="G90" s="30">
        <v>10</v>
      </c>
      <c r="H90" s="30">
        <v>50</v>
      </c>
      <c r="I90" s="30">
        <v>261</v>
      </c>
      <c r="J90" s="30">
        <v>193</v>
      </c>
      <c r="K90" s="39">
        <v>514</v>
      </c>
    </row>
    <row r="91" spans="5:11" x14ac:dyDescent="0.2">
      <c r="E91" s="11" t="s">
        <v>89</v>
      </c>
      <c r="F91" s="32">
        <v>54</v>
      </c>
      <c r="G91" s="30"/>
      <c r="H91" s="30">
        <v>135</v>
      </c>
      <c r="I91" s="30">
        <v>189</v>
      </c>
      <c r="J91" s="30">
        <v>135</v>
      </c>
      <c r="K91" s="39">
        <v>513</v>
      </c>
    </row>
    <row r="92" spans="5:11" x14ac:dyDescent="0.2">
      <c r="E92" s="11" t="s">
        <v>109</v>
      </c>
      <c r="F92" s="32">
        <v>35</v>
      </c>
      <c r="G92" s="30">
        <v>35</v>
      </c>
      <c r="H92" s="30">
        <v>105</v>
      </c>
      <c r="I92" s="30">
        <v>245</v>
      </c>
      <c r="J92" s="30">
        <v>70</v>
      </c>
      <c r="K92" s="39">
        <v>490</v>
      </c>
    </row>
    <row r="93" spans="5:11" x14ac:dyDescent="0.2">
      <c r="E93" s="11" t="s">
        <v>90</v>
      </c>
      <c r="F93" s="32"/>
      <c r="G93" s="30"/>
      <c r="H93" s="30"/>
      <c r="I93" s="30">
        <v>196</v>
      </c>
      <c r="J93" s="30">
        <v>294</v>
      </c>
      <c r="K93" s="39">
        <v>490</v>
      </c>
    </row>
    <row r="94" spans="5:11" x14ac:dyDescent="0.2">
      <c r="E94" s="11" t="s">
        <v>81</v>
      </c>
      <c r="F94" s="32">
        <v>39</v>
      </c>
      <c r="G94" s="30"/>
      <c r="H94" s="30">
        <v>76</v>
      </c>
      <c r="I94" s="30">
        <v>141</v>
      </c>
      <c r="J94" s="30">
        <v>229</v>
      </c>
      <c r="K94" s="39">
        <v>485</v>
      </c>
    </row>
    <row r="95" spans="5:11" x14ac:dyDescent="0.2">
      <c r="E95" s="11" t="s">
        <v>138</v>
      </c>
      <c r="F95" s="32"/>
      <c r="G95" s="30">
        <v>59</v>
      </c>
      <c r="H95" s="30">
        <v>59</v>
      </c>
      <c r="I95" s="30">
        <v>177</v>
      </c>
      <c r="J95" s="30">
        <v>177</v>
      </c>
      <c r="K95" s="39">
        <v>472</v>
      </c>
    </row>
    <row r="96" spans="5:11" x14ac:dyDescent="0.2">
      <c r="E96" s="11" t="s">
        <v>64</v>
      </c>
      <c r="F96" s="32">
        <v>12</v>
      </c>
      <c r="G96" s="30"/>
      <c r="H96" s="30">
        <v>79</v>
      </c>
      <c r="I96" s="30">
        <v>104</v>
      </c>
      <c r="J96" s="30">
        <v>245</v>
      </c>
      <c r="K96" s="39">
        <v>440</v>
      </c>
    </row>
    <row r="97" spans="5:11" x14ac:dyDescent="0.2">
      <c r="E97" s="11" t="s">
        <v>78</v>
      </c>
      <c r="F97" s="32"/>
      <c r="G97" s="30"/>
      <c r="H97" s="30">
        <v>110</v>
      </c>
      <c r="I97" s="30">
        <v>215</v>
      </c>
      <c r="J97" s="30">
        <v>110</v>
      </c>
      <c r="K97" s="39">
        <v>435</v>
      </c>
    </row>
    <row r="98" spans="5:11" x14ac:dyDescent="0.2">
      <c r="E98" s="11" t="s">
        <v>28</v>
      </c>
      <c r="F98" s="32"/>
      <c r="G98" s="30">
        <v>59</v>
      </c>
      <c r="H98" s="30">
        <v>177</v>
      </c>
      <c r="I98" s="30"/>
      <c r="J98" s="30">
        <v>177</v>
      </c>
      <c r="K98" s="39">
        <v>413</v>
      </c>
    </row>
    <row r="99" spans="5:11" x14ac:dyDescent="0.2">
      <c r="E99" s="11" t="s">
        <v>74</v>
      </c>
      <c r="F99" s="32">
        <v>29</v>
      </c>
      <c r="G99" s="30"/>
      <c r="H99" s="30">
        <v>29</v>
      </c>
      <c r="I99" s="30">
        <v>190</v>
      </c>
      <c r="J99" s="30">
        <v>161</v>
      </c>
      <c r="K99" s="39">
        <v>409</v>
      </c>
    </row>
    <row r="100" spans="5:11" x14ac:dyDescent="0.2">
      <c r="E100" s="11" t="s">
        <v>63</v>
      </c>
      <c r="F100" s="32"/>
      <c r="G100" s="30">
        <v>116</v>
      </c>
      <c r="H100" s="30">
        <v>58</v>
      </c>
      <c r="I100" s="30">
        <v>116</v>
      </c>
      <c r="J100" s="30">
        <v>116</v>
      </c>
      <c r="K100" s="39">
        <v>406</v>
      </c>
    </row>
    <row r="101" spans="5:11" x14ac:dyDescent="0.2">
      <c r="E101" s="11" t="s">
        <v>31</v>
      </c>
      <c r="F101" s="32">
        <v>20</v>
      </c>
      <c r="G101" s="30">
        <v>23</v>
      </c>
      <c r="H101" s="30">
        <v>132</v>
      </c>
      <c r="I101" s="30">
        <v>129</v>
      </c>
      <c r="J101" s="30">
        <v>86</v>
      </c>
      <c r="K101" s="39">
        <v>390</v>
      </c>
    </row>
    <row r="102" spans="5:11" x14ac:dyDescent="0.2">
      <c r="E102" s="11" t="s">
        <v>84</v>
      </c>
      <c r="F102" s="32"/>
      <c r="G102" s="30">
        <v>55</v>
      </c>
      <c r="H102" s="30">
        <v>72</v>
      </c>
      <c r="I102" s="30">
        <v>59</v>
      </c>
      <c r="J102" s="30">
        <v>200</v>
      </c>
      <c r="K102" s="39">
        <v>386</v>
      </c>
    </row>
    <row r="103" spans="5:11" x14ac:dyDescent="0.2">
      <c r="E103" s="11" t="s">
        <v>42</v>
      </c>
      <c r="F103" s="32"/>
      <c r="G103" s="30">
        <v>96</v>
      </c>
      <c r="H103" s="30"/>
      <c r="I103" s="30">
        <v>288</v>
      </c>
      <c r="J103" s="30"/>
      <c r="K103" s="39">
        <v>384</v>
      </c>
    </row>
    <row r="104" spans="5:11" x14ac:dyDescent="0.2">
      <c r="E104" s="11" t="s">
        <v>124</v>
      </c>
      <c r="F104" s="32">
        <v>24</v>
      </c>
      <c r="G104" s="30"/>
      <c r="H104" s="30">
        <v>96</v>
      </c>
      <c r="I104" s="30">
        <v>96</v>
      </c>
      <c r="J104" s="30">
        <v>168</v>
      </c>
      <c r="K104" s="39">
        <v>384</v>
      </c>
    </row>
    <row r="105" spans="5:11" x14ac:dyDescent="0.2">
      <c r="E105" s="11" t="s">
        <v>18</v>
      </c>
      <c r="F105" s="32"/>
      <c r="G105" s="30"/>
      <c r="H105" s="30">
        <v>54</v>
      </c>
      <c r="I105" s="30">
        <v>162</v>
      </c>
      <c r="J105" s="30">
        <v>162</v>
      </c>
      <c r="K105" s="39">
        <v>378</v>
      </c>
    </row>
    <row r="106" spans="5:11" x14ac:dyDescent="0.2">
      <c r="E106" s="11" t="s">
        <v>91</v>
      </c>
      <c r="F106" s="32"/>
      <c r="G106" s="30">
        <v>46</v>
      </c>
      <c r="H106" s="30">
        <v>46</v>
      </c>
      <c r="I106" s="30">
        <v>138</v>
      </c>
      <c r="J106" s="30">
        <v>138</v>
      </c>
      <c r="K106" s="39">
        <v>368</v>
      </c>
    </row>
    <row r="107" spans="5:11" x14ac:dyDescent="0.2">
      <c r="E107" s="11" t="s">
        <v>98</v>
      </c>
      <c r="F107" s="32"/>
      <c r="G107" s="30"/>
      <c r="H107" s="30"/>
      <c r="I107" s="30">
        <v>72</v>
      </c>
      <c r="J107" s="30">
        <v>288</v>
      </c>
      <c r="K107" s="39">
        <v>360</v>
      </c>
    </row>
    <row r="108" spans="5:11" x14ac:dyDescent="0.2">
      <c r="E108" s="11" t="s">
        <v>77</v>
      </c>
      <c r="F108" s="32"/>
      <c r="G108" s="30"/>
      <c r="H108" s="30">
        <v>86</v>
      </c>
      <c r="I108" s="30">
        <v>43</v>
      </c>
      <c r="J108" s="30">
        <v>215</v>
      </c>
      <c r="K108" s="39">
        <v>344</v>
      </c>
    </row>
    <row r="109" spans="5:11" x14ac:dyDescent="0.2">
      <c r="E109" s="11" t="s">
        <v>116</v>
      </c>
      <c r="F109" s="32"/>
      <c r="G109" s="30">
        <v>50</v>
      </c>
      <c r="H109" s="30">
        <v>76</v>
      </c>
      <c r="I109" s="30">
        <v>76</v>
      </c>
      <c r="J109" s="30">
        <v>127</v>
      </c>
      <c r="K109" s="39">
        <v>329</v>
      </c>
    </row>
    <row r="110" spans="5:11" x14ac:dyDescent="0.2">
      <c r="E110" s="11" t="s">
        <v>50</v>
      </c>
      <c r="F110" s="32"/>
      <c r="G110" s="30">
        <v>135</v>
      </c>
      <c r="H110" s="30">
        <v>56</v>
      </c>
      <c r="I110" s="30">
        <v>87</v>
      </c>
      <c r="J110" s="30">
        <v>42</v>
      </c>
      <c r="K110" s="39">
        <v>320</v>
      </c>
    </row>
    <row r="111" spans="5:11" x14ac:dyDescent="0.2">
      <c r="E111" s="11" t="s">
        <v>108</v>
      </c>
      <c r="F111" s="32">
        <v>33</v>
      </c>
      <c r="G111" s="30"/>
      <c r="H111" s="30"/>
      <c r="I111" s="30">
        <v>99</v>
      </c>
      <c r="J111" s="30">
        <v>165</v>
      </c>
      <c r="K111" s="39">
        <v>297</v>
      </c>
    </row>
    <row r="112" spans="5:11" x14ac:dyDescent="0.2">
      <c r="E112" s="11" t="s">
        <v>8</v>
      </c>
      <c r="F112" s="32"/>
      <c r="G112" s="30">
        <v>10</v>
      </c>
      <c r="H112" s="30">
        <v>92</v>
      </c>
      <c r="I112" s="30">
        <v>106</v>
      </c>
      <c r="J112" s="30">
        <v>86</v>
      </c>
      <c r="K112" s="39">
        <v>294</v>
      </c>
    </row>
    <row r="113" spans="5:11" x14ac:dyDescent="0.2">
      <c r="E113" s="11" t="s">
        <v>127</v>
      </c>
      <c r="F113" s="32"/>
      <c r="G113" s="30"/>
      <c r="H113" s="30">
        <v>39</v>
      </c>
      <c r="I113" s="30">
        <v>156</v>
      </c>
      <c r="J113" s="30">
        <v>78</v>
      </c>
      <c r="K113" s="39">
        <v>273</v>
      </c>
    </row>
    <row r="114" spans="5:11" x14ac:dyDescent="0.2">
      <c r="E114" s="11" t="s">
        <v>101</v>
      </c>
      <c r="F114" s="32"/>
      <c r="G114" s="30"/>
      <c r="H114" s="30"/>
      <c r="I114" s="30">
        <v>108</v>
      </c>
      <c r="J114" s="30">
        <v>162</v>
      </c>
      <c r="K114" s="39">
        <v>270</v>
      </c>
    </row>
    <row r="115" spans="5:11" x14ac:dyDescent="0.2">
      <c r="E115" s="11" t="s">
        <v>12</v>
      </c>
      <c r="F115" s="32">
        <v>31</v>
      </c>
      <c r="G115" s="30">
        <v>31</v>
      </c>
      <c r="H115" s="30">
        <v>15</v>
      </c>
      <c r="I115" s="30">
        <v>77</v>
      </c>
      <c r="J115" s="30">
        <v>110</v>
      </c>
      <c r="K115" s="39">
        <v>264</v>
      </c>
    </row>
    <row r="116" spans="5:11" x14ac:dyDescent="0.2">
      <c r="E116" s="11" t="s">
        <v>123</v>
      </c>
      <c r="F116" s="32">
        <v>65</v>
      </c>
      <c r="G116" s="30">
        <v>65</v>
      </c>
      <c r="H116" s="30"/>
      <c r="I116" s="30">
        <v>65</v>
      </c>
      <c r="J116" s="30">
        <v>65</v>
      </c>
      <c r="K116" s="39">
        <v>260</v>
      </c>
    </row>
    <row r="117" spans="5:11" x14ac:dyDescent="0.2">
      <c r="E117" s="11" t="s">
        <v>58</v>
      </c>
      <c r="F117" s="32"/>
      <c r="G117" s="30"/>
      <c r="H117" s="30">
        <v>25</v>
      </c>
      <c r="I117" s="30">
        <v>101</v>
      </c>
      <c r="J117" s="30">
        <v>134</v>
      </c>
      <c r="K117" s="39">
        <v>260</v>
      </c>
    </row>
    <row r="118" spans="5:11" x14ac:dyDescent="0.2">
      <c r="E118" s="11" t="s">
        <v>80</v>
      </c>
      <c r="F118" s="32"/>
      <c r="G118" s="30">
        <v>25</v>
      </c>
      <c r="H118" s="30">
        <v>25</v>
      </c>
      <c r="I118" s="30">
        <v>75</v>
      </c>
      <c r="J118" s="30">
        <v>125</v>
      </c>
      <c r="K118" s="39">
        <v>250</v>
      </c>
    </row>
    <row r="119" spans="5:11" x14ac:dyDescent="0.2">
      <c r="E119" s="11" t="s">
        <v>93</v>
      </c>
      <c r="F119" s="32">
        <v>18</v>
      </c>
      <c r="G119" s="30"/>
      <c r="H119" s="30">
        <v>50</v>
      </c>
      <c r="I119" s="30">
        <v>82</v>
      </c>
      <c r="J119" s="30">
        <v>100</v>
      </c>
      <c r="K119" s="39">
        <v>250</v>
      </c>
    </row>
    <row r="120" spans="5:11" x14ac:dyDescent="0.2">
      <c r="E120" s="11" t="s">
        <v>94</v>
      </c>
      <c r="F120" s="32"/>
      <c r="G120" s="30">
        <v>62</v>
      </c>
      <c r="H120" s="30">
        <v>76</v>
      </c>
      <c r="I120" s="30">
        <v>31</v>
      </c>
      <c r="J120" s="30">
        <v>76</v>
      </c>
      <c r="K120" s="39">
        <v>245</v>
      </c>
    </row>
    <row r="121" spans="5:11" x14ac:dyDescent="0.2">
      <c r="E121" s="11" t="s">
        <v>120</v>
      </c>
      <c r="F121" s="32">
        <v>35</v>
      </c>
      <c r="G121" s="30">
        <v>35</v>
      </c>
      <c r="H121" s="30">
        <v>35</v>
      </c>
      <c r="I121" s="30">
        <v>35</v>
      </c>
      <c r="J121" s="30">
        <v>105</v>
      </c>
      <c r="K121" s="39">
        <v>245</v>
      </c>
    </row>
    <row r="122" spans="5:11" x14ac:dyDescent="0.2">
      <c r="E122" s="11" t="s">
        <v>134</v>
      </c>
      <c r="F122" s="32"/>
      <c r="G122" s="30"/>
      <c r="H122" s="30">
        <v>54</v>
      </c>
      <c r="I122" s="30">
        <v>108</v>
      </c>
      <c r="J122" s="30">
        <v>81</v>
      </c>
      <c r="K122" s="39">
        <v>243</v>
      </c>
    </row>
    <row r="123" spans="5:11" x14ac:dyDescent="0.2">
      <c r="E123" s="11" t="s">
        <v>137</v>
      </c>
      <c r="F123" s="32"/>
      <c r="G123" s="30">
        <v>174</v>
      </c>
      <c r="H123" s="30"/>
      <c r="I123" s="30"/>
      <c r="J123" s="30">
        <v>58</v>
      </c>
      <c r="K123" s="39">
        <v>232</v>
      </c>
    </row>
    <row r="124" spans="5:11" x14ac:dyDescent="0.2">
      <c r="E124" s="11" t="s">
        <v>100</v>
      </c>
      <c r="F124" s="32">
        <v>29</v>
      </c>
      <c r="G124" s="30"/>
      <c r="H124" s="30">
        <v>29</v>
      </c>
      <c r="I124" s="30">
        <v>29</v>
      </c>
      <c r="J124" s="30">
        <v>145</v>
      </c>
      <c r="K124" s="39">
        <v>232</v>
      </c>
    </row>
    <row r="125" spans="5:11" x14ac:dyDescent="0.2">
      <c r="E125" s="11" t="s">
        <v>45</v>
      </c>
      <c r="F125" s="32"/>
      <c r="G125" s="30">
        <v>26</v>
      </c>
      <c r="H125" s="30">
        <v>19</v>
      </c>
      <c r="I125" s="30">
        <v>97</v>
      </c>
      <c r="J125" s="30">
        <v>90</v>
      </c>
      <c r="K125" s="39">
        <v>232</v>
      </c>
    </row>
    <row r="126" spans="5:11" x14ac:dyDescent="0.2">
      <c r="E126" s="11" t="s">
        <v>92</v>
      </c>
      <c r="F126" s="32"/>
      <c r="G126" s="30">
        <v>29</v>
      </c>
      <c r="H126" s="30">
        <v>58</v>
      </c>
      <c r="I126" s="30">
        <v>87</v>
      </c>
      <c r="J126" s="30">
        <v>58</v>
      </c>
      <c r="K126" s="39">
        <v>232</v>
      </c>
    </row>
    <row r="127" spans="5:11" x14ac:dyDescent="0.2">
      <c r="E127" s="11" t="s">
        <v>97</v>
      </c>
      <c r="F127" s="32"/>
      <c r="G127" s="30"/>
      <c r="H127" s="30">
        <v>84</v>
      </c>
      <c r="I127" s="30">
        <v>56</v>
      </c>
      <c r="J127" s="30">
        <v>84</v>
      </c>
      <c r="K127" s="39">
        <v>224</v>
      </c>
    </row>
    <row r="128" spans="5:11" x14ac:dyDescent="0.2">
      <c r="E128" s="11" t="s">
        <v>106</v>
      </c>
      <c r="F128" s="32"/>
      <c r="G128" s="30">
        <v>55</v>
      </c>
      <c r="H128" s="30"/>
      <c r="I128" s="30">
        <v>56</v>
      </c>
      <c r="J128" s="30">
        <v>109</v>
      </c>
      <c r="K128" s="39">
        <v>220</v>
      </c>
    </row>
    <row r="129" spans="5:11" x14ac:dyDescent="0.2">
      <c r="E129" s="11" t="s">
        <v>133</v>
      </c>
      <c r="F129" s="32"/>
      <c r="G129" s="30">
        <v>72</v>
      </c>
      <c r="H129" s="30">
        <v>72</v>
      </c>
      <c r="I129" s="30">
        <v>72</v>
      </c>
      <c r="J129" s="30"/>
      <c r="K129" s="39">
        <v>216</v>
      </c>
    </row>
    <row r="130" spans="5:11" x14ac:dyDescent="0.2">
      <c r="E130" s="11" t="s">
        <v>115</v>
      </c>
      <c r="F130" s="32"/>
      <c r="G130" s="30"/>
      <c r="H130" s="30"/>
      <c r="I130" s="30">
        <v>81</v>
      </c>
      <c r="J130" s="30">
        <v>135</v>
      </c>
      <c r="K130" s="39">
        <v>216</v>
      </c>
    </row>
    <row r="131" spans="5:11" x14ac:dyDescent="0.2">
      <c r="E131" s="11" t="s">
        <v>10</v>
      </c>
      <c r="F131" s="32"/>
      <c r="G131" s="30">
        <v>50</v>
      </c>
      <c r="H131" s="30">
        <v>37</v>
      </c>
      <c r="I131" s="30">
        <v>85</v>
      </c>
      <c r="J131" s="30">
        <v>24</v>
      </c>
      <c r="K131" s="39">
        <v>196</v>
      </c>
    </row>
    <row r="132" spans="5:11" x14ac:dyDescent="0.2">
      <c r="E132" s="11" t="s">
        <v>118</v>
      </c>
      <c r="F132" s="32"/>
      <c r="G132" s="30"/>
      <c r="H132" s="30">
        <v>78</v>
      </c>
      <c r="I132" s="30">
        <v>39</v>
      </c>
      <c r="J132" s="30">
        <v>78</v>
      </c>
      <c r="K132" s="39">
        <v>195</v>
      </c>
    </row>
    <row r="133" spans="5:11" x14ac:dyDescent="0.2">
      <c r="E133" s="11" t="s">
        <v>49</v>
      </c>
      <c r="F133" s="32"/>
      <c r="G133" s="30"/>
      <c r="H133" s="30">
        <v>48</v>
      </c>
      <c r="I133" s="30">
        <v>72</v>
      </c>
      <c r="J133" s="30">
        <v>72</v>
      </c>
      <c r="K133" s="39">
        <v>192</v>
      </c>
    </row>
    <row r="134" spans="5:11" x14ac:dyDescent="0.2">
      <c r="E134" s="11" t="s">
        <v>75</v>
      </c>
      <c r="F134" s="32"/>
      <c r="G134" s="30"/>
      <c r="H134" s="30">
        <v>44</v>
      </c>
      <c r="I134" s="30">
        <v>57</v>
      </c>
      <c r="J134" s="30">
        <v>88</v>
      </c>
      <c r="K134" s="39">
        <v>189</v>
      </c>
    </row>
    <row r="135" spans="5:11" x14ac:dyDescent="0.2">
      <c r="E135" s="11" t="s">
        <v>103</v>
      </c>
      <c r="F135" s="32"/>
      <c r="G135" s="30">
        <v>21</v>
      </c>
      <c r="H135" s="30">
        <v>63</v>
      </c>
      <c r="I135" s="30"/>
      <c r="J135" s="30">
        <v>105</v>
      </c>
      <c r="K135" s="39">
        <v>189</v>
      </c>
    </row>
    <row r="136" spans="5:11" x14ac:dyDescent="0.2">
      <c r="E136" s="11" t="s">
        <v>65</v>
      </c>
      <c r="F136" s="32"/>
      <c r="G136" s="30">
        <v>29</v>
      </c>
      <c r="H136" s="30">
        <v>34</v>
      </c>
      <c r="I136" s="30">
        <v>87</v>
      </c>
      <c r="J136" s="30">
        <v>34</v>
      </c>
      <c r="K136" s="39">
        <v>184</v>
      </c>
    </row>
    <row r="137" spans="5:11" x14ac:dyDescent="0.2">
      <c r="E137" s="11" t="s">
        <v>102</v>
      </c>
      <c r="F137" s="32"/>
      <c r="G137" s="30"/>
      <c r="H137" s="30">
        <v>36</v>
      </c>
      <c r="I137" s="30">
        <v>72</v>
      </c>
      <c r="J137" s="30">
        <v>72</v>
      </c>
      <c r="K137" s="39">
        <v>180</v>
      </c>
    </row>
    <row r="138" spans="5:11" x14ac:dyDescent="0.2">
      <c r="E138" s="11" t="s">
        <v>17</v>
      </c>
      <c r="F138" s="32"/>
      <c r="G138" s="30"/>
      <c r="H138" s="30"/>
      <c r="I138" s="30">
        <v>135</v>
      </c>
      <c r="J138" s="30">
        <v>45</v>
      </c>
      <c r="K138" s="39">
        <v>180</v>
      </c>
    </row>
    <row r="139" spans="5:11" x14ac:dyDescent="0.2">
      <c r="E139" s="11" t="s">
        <v>85</v>
      </c>
      <c r="F139" s="32"/>
      <c r="G139" s="30"/>
      <c r="H139" s="30"/>
      <c r="I139" s="30">
        <v>150</v>
      </c>
      <c r="J139" s="30">
        <v>30</v>
      </c>
      <c r="K139" s="39">
        <v>180</v>
      </c>
    </row>
    <row r="140" spans="5:11" x14ac:dyDescent="0.2">
      <c r="E140" s="11" t="s">
        <v>69</v>
      </c>
      <c r="F140" s="32"/>
      <c r="G140" s="30"/>
      <c r="H140" s="30">
        <v>25</v>
      </c>
      <c r="I140" s="30">
        <v>100</v>
      </c>
      <c r="J140" s="30">
        <v>50</v>
      </c>
      <c r="K140" s="39">
        <v>175</v>
      </c>
    </row>
    <row r="141" spans="5:11" x14ac:dyDescent="0.2">
      <c r="E141" s="11" t="s">
        <v>111</v>
      </c>
      <c r="F141" s="32"/>
      <c r="G141" s="30"/>
      <c r="H141" s="30">
        <v>25</v>
      </c>
      <c r="I141" s="30">
        <v>100</v>
      </c>
      <c r="J141" s="30">
        <v>50</v>
      </c>
      <c r="K141" s="39">
        <v>175</v>
      </c>
    </row>
    <row r="142" spans="5:11" x14ac:dyDescent="0.2">
      <c r="E142" s="11" t="s">
        <v>79</v>
      </c>
      <c r="F142" s="32"/>
      <c r="G142" s="30"/>
      <c r="H142" s="30">
        <v>19</v>
      </c>
      <c r="I142" s="30">
        <v>38</v>
      </c>
      <c r="J142" s="30">
        <v>114</v>
      </c>
      <c r="K142" s="39">
        <v>171</v>
      </c>
    </row>
    <row r="143" spans="5:11" x14ac:dyDescent="0.2">
      <c r="E143" s="11" t="s">
        <v>33</v>
      </c>
      <c r="F143" s="32">
        <v>18</v>
      </c>
      <c r="G143" s="30"/>
      <c r="H143" s="30">
        <v>33</v>
      </c>
      <c r="I143" s="30">
        <v>52</v>
      </c>
      <c r="J143" s="30">
        <v>67</v>
      </c>
      <c r="K143" s="39">
        <v>170</v>
      </c>
    </row>
    <row r="144" spans="5:11" x14ac:dyDescent="0.2">
      <c r="E144" s="11" t="s">
        <v>112</v>
      </c>
      <c r="F144" s="32"/>
      <c r="G144" s="30"/>
      <c r="H144" s="30">
        <v>24</v>
      </c>
      <c r="I144" s="30">
        <v>96</v>
      </c>
      <c r="J144" s="30">
        <v>48</v>
      </c>
      <c r="K144" s="39">
        <v>168</v>
      </c>
    </row>
    <row r="145" spans="5:11" x14ac:dyDescent="0.2">
      <c r="E145" s="11" t="s">
        <v>113</v>
      </c>
      <c r="F145" s="32"/>
      <c r="G145" s="30">
        <v>28</v>
      </c>
      <c r="H145" s="30">
        <v>28</v>
      </c>
      <c r="I145" s="30">
        <v>28</v>
      </c>
      <c r="J145" s="30">
        <v>84</v>
      </c>
      <c r="K145" s="39">
        <v>168</v>
      </c>
    </row>
    <row r="146" spans="5:11" x14ac:dyDescent="0.2">
      <c r="E146" s="11" t="s">
        <v>66</v>
      </c>
      <c r="F146" s="32"/>
      <c r="G146" s="30"/>
      <c r="H146" s="30">
        <v>30</v>
      </c>
      <c r="I146" s="30">
        <v>60</v>
      </c>
      <c r="J146" s="30">
        <v>60</v>
      </c>
      <c r="K146" s="39">
        <v>150</v>
      </c>
    </row>
    <row r="147" spans="5:11" x14ac:dyDescent="0.2">
      <c r="E147" s="11" t="s">
        <v>119</v>
      </c>
      <c r="F147" s="32"/>
      <c r="G147" s="30">
        <v>25</v>
      </c>
      <c r="H147" s="30">
        <v>50</v>
      </c>
      <c r="I147" s="30">
        <v>25</v>
      </c>
      <c r="J147" s="30">
        <v>50</v>
      </c>
      <c r="K147" s="39">
        <v>150</v>
      </c>
    </row>
    <row r="148" spans="5:11" x14ac:dyDescent="0.2">
      <c r="E148" s="11" t="s">
        <v>35</v>
      </c>
      <c r="F148" s="32"/>
      <c r="G148" s="30">
        <v>60</v>
      </c>
      <c r="H148" s="30">
        <v>45</v>
      </c>
      <c r="I148" s="30">
        <v>30</v>
      </c>
      <c r="J148" s="30">
        <v>15</v>
      </c>
      <c r="K148" s="39">
        <v>150</v>
      </c>
    </row>
    <row r="149" spans="5:11" x14ac:dyDescent="0.2">
      <c r="E149" s="11" t="s">
        <v>99</v>
      </c>
      <c r="F149" s="32"/>
      <c r="G149" s="30"/>
      <c r="H149" s="30">
        <v>24</v>
      </c>
      <c r="I149" s="30">
        <v>72</v>
      </c>
      <c r="J149" s="30">
        <v>48</v>
      </c>
      <c r="K149" s="39">
        <v>144</v>
      </c>
    </row>
    <row r="150" spans="5:11" x14ac:dyDescent="0.2">
      <c r="E150" s="11" t="s">
        <v>86</v>
      </c>
      <c r="F150" s="32">
        <v>11</v>
      </c>
      <c r="G150" s="30">
        <v>44</v>
      </c>
      <c r="H150" s="30">
        <v>11</v>
      </c>
      <c r="I150" s="30">
        <v>22</v>
      </c>
      <c r="J150" s="30">
        <v>55</v>
      </c>
      <c r="K150" s="39">
        <v>143</v>
      </c>
    </row>
    <row r="151" spans="5:11" x14ac:dyDescent="0.2">
      <c r="E151" s="11" t="s">
        <v>105</v>
      </c>
      <c r="F151" s="32"/>
      <c r="G151" s="30"/>
      <c r="H151" s="30">
        <v>90</v>
      </c>
      <c r="I151" s="30"/>
      <c r="J151" s="30">
        <v>45</v>
      </c>
      <c r="K151" s="39">
        <v>135</v>
      </c>
    </row>
    <row r="152" spans="5:11" x14ac:dyDescent="0.2">
      <c r="E152" s="11" t="s">
        <v>52</v>
      </c>
      <c r="F152" s="32"/>
      <c r="G152" s="30"/>
      <c r="H152" s="30">
        <v>45</v>
      </c>
      <c r="I152" s="30">
        <v>45</v>
      </c>
      <c r="J152" s="30">
        <v>45</v>
      </c>
      <c r="K152" s="39">
        <v>135</v>
      </c>
    </row>
    <row r="153" spans="5:11" x14ac:dyDescent="0.2">
      <c r="E153" s="11" t="s">
        <v>32</v>
      </c>
      <c r="F153" s="32"/>
      <c r="G153" s="30">
        <v>21</v>
      </c>
      <c r="H153" s="30">
        <v>21</v>
      </c>
      <c r="I153" s="30">
        <v>46</v>
      </c>
      <c r="J153" s="30">
        <v>42</v>
      </c>
      <c r="K153" s="39">
        <v>130</v>
      </c>
    </row>
    <row r="154" spans="5:11" x14ac:dyDescent="0.2">
      <c r="E154" s="11" t="s">
        <v>37</v>
      </c>
      <c r="F154" s="32">
        <v>38</v>
      </c>
      <c r="G154" s="30">
        <v>19</v>
      </c>
      <c r="H154" s="30"/>
      <c r="I154" s="30">
        <v>34</v>
      </c>
      <c r="J154" s="30">
        <v>38</v>
      </c>
      <c r="K154" s="39">
        <v>129</v>
      </c>
    </row>
    <row r="155" spans="5:11" x14ac:dyDescent="0.2">
      <c r="E155" s="11" t="s">
        <v>135</v>
      </c>
      <c r="F155" s="32"/>
      <c r="G155" s="30"/>
      <c r="H155" s="30">
        <v>67</v>
      </c>
      <c r="I155" s="30">
        <v>29</v>
      </c>
      <c r="J155" s="30">
        <v>30</v>
      </c>
      <c r="K155" s="39">
        <v>126</v>
      </c>
    </row>
    <row r="156" spans="5:11" x14ac:dyDescent="0.2">
      <c r="E156" s="11" t="s">
        <v>88</v>
      </c>
      <c r="F156" s="32">
        <v>25</v>
      </c>
      <c r="G156" s="30"/>
      <c r="H156" s="30">
        <v>75</v>
      </c>
      <c r="I156" s="30">
        <v>25</v>
      </c>
      <c r="J156" s="30"/>
      <c r="K156" s="39">
        <v>125</v>
      </c>
    </row>
    <row r="157" spans="5:11" x14ac:dyDescent="0.2">
      <c r="E157" s="11" t="s">
        <v>96</v>
      </c>
      <c r="F157" s="32"/>
      <c r="G157" s="30"/>
      <c r="H157" s="30">
        <v>40</v>
      </c>
      <c r="I157" s="30">
        <v>40</v>
      </c>
      <c r="J157" s="30">
        <v>40</v>
      </c>
      <c r="K157" s="39">
        <v>120</v>
      </c>
    </row>
    <row r="158" spans="5:11" x14ac:dyDescent="0.2">
      <c r="E158" s="11" t="s">
        <v>131</v>
      </c>
      <c r="F158" s="32"/>
      <c r="G158" s="30"/>
      <c r="H158" s="30">
        <v>29</v>
      </c>
      <c r="I158" s="30">
        <v>58</v>
      </c>
      <c r="J158" s="30">
        <v>29</v>
      </c>
      <c r="K158" s="39">
        <v>116</v>
      </c>
    </row>
    <row r="159" spans="5:11" x14ac:dyDescent="0.2">
      <c r="E159" s="11" t="s">
        <v>130</v>
      </c>
      <c r="F159" s="32"/>
      <c r="G159" s="30"/>
      <c r="H159" s="30">
        <v>46</v>
      </c>
      <c r="I159" s="30">
        <v>23</v>
      </c>
      <c r="J159" s="30">
        <v>46</v>
      </c>
      <c r="K159" s="39">
        <v>115</v>
      </c>
    </row>
    <row r="160" spans="5:11" x14ac:dyDescent="0.2">
      <c r="E160" s="11" t="s">
        <v>87</v>
      </c>
      <c r="F160" s="32"/>
      <c r="G160" s="30"/>
      <c r="H160" s="30">
        <v>38</v>
      </c>
      <c r="I160" s="30">
        <v>57</v>
      </c>
      <c r="J160" s="30">
        <v>19</v>
      </c>
      <c r="K160" s="39">
        <v>114</v>
      </c>
    </row>
    <row r="161" spans="5:11" x14ac:dyDescent="0.2">
      <c r="E161" s="11" t="s">
        <v>107</v>
      </c>
      <c r="F161" s="32"/>
      <c r="G161" s="30"/>
      <c r="H161" s="30">
        <v>55</v>
      </c>
      <c r="I161" s="30">
        <v>44</v>
      </c>
      <c r="J161" s="30">
        <v>11</v>
      </c>
      <c r="K161" s="39">
        <v>110</v>
      </c>
    </row>
    <row r="162" spans="5:11" x14ac:dyDescent="0.2">
      <c r="E162" s="11" t="s">
        <v>20</v>
      </c>
      <c r="F162" s="32">
        <v>15</v>
      </c>
      <c r="G162" s="30"/>
      <c r="H162" s="30">
        <v>45</v>
      </c>
      <c r="I162" s="30">
        <v>15</v>
      </c>
      <c r="J162" s="30">
        <v>30</v>
      </c>
      <c r="K162" s="39">
        <v>105</v>
      </c>
    </row>
    <row r="163" spans="5:11" x14ac:dyDescent="0.2">
      <c r="E163" s="11" t="s">
        <v>126</v>
      </c>
      <c r="F163" s="32"/>
      <c r="G163" s="30">
        <v>13</v>
      </c>
      <c r="H163" s="30"/>
      <c r="I163" s="30">
        <v>39</v>
      </c>
      <c r="J163" s="30">
        <v>39</v>
      </c>
      <c r="K163" s="39">
        <v>91</v>
      </c>
    </row>
    <row r="164" spans="5:11" x14ac:dyDescent="0.2">
      <c r="E164" s="11" t="s">
        <v>73</v>
      </c>
      <c r="F164" s="32"/>
      <c r="G164" s="30">
        <v>26</v>
      </c>
      <c r="H164" s="30"/>
      <c r="I164" s="30">
        <v>39</v>
      </c>
      <c r="J164" s="30">
        <v>26</v>
      </c>
      <c r="K164" s="39">
        <v>91</v>
      </c>
    </row>
    <row r="165" spans="5:11" x14ac:dyDescent="0.2">
      <c r="E165" s="11" t="s">
        <v>110</v>
      </c>
      <c r="F165" s="32"/>
      <c r="G165" s="30">
        <v>30</v>
      </c>
      <c r="H165" s="30"/>
      <c r="I165" s="30">
        <v>15</v>
      </c>
      <c r="J165" s="30">
        <v>45</v>
      </c>
      <c r="K165" s="39">
        <v>90</v>
      </c>
    </row>
    <row r="166" spans="5:11" x14ac:dyDescent="0.2">
      <c r="E166" s="11" t="s">
        <v>29</v>
      </c>
      <c r="F166" s="32">
        <v>27</v>
      </c>
      <c r="G166" s="30"/>
      <c r="H166" s="30"/>
      <c r="I166" s="30">
        <v>54</v>
      </c>
      <c r="J166" s="30"/>
      <c r="K166" s="39">
        <v>81</v>
      </c>
    </row>
    <row r="167" spans="5:11" x14ac:dyDescent="0.2">
      <c r="E167" s="11" t="s">
        <v>128</v>
      </c>
      <c r="F167" s="32"/>
      <c r="G167" s="30"/>
      <c r="H167" s="30">
        <v>16</v>
      </c>
      <c r="I167" s="30">
        <v>16</v>
      </c>
      <c r="J167" s="30">
        <v>48</v>
      </c>
      <c r="K167" s="39">
        <v>80</v>
      </c>
    </row>
    <row r="168" spans="5:11" x14ac:dyDescent="0.2">
      <c r="E168" s="11" t="s">
        <v>121</v>
      </c>
      <c r="F168" s="32"/>
      <c r="G168" s="30">
        <v>11</v>
      </c>
      <c r="H168" s="30">
        <v>11</v>
      </c>
      <c r="I168" s="30">
        <v>22</v>
      </c>
      <c r="J168" s="30">
        <v>33</v>
      </c>
      <c r="K168" s="39">
        <v>77</v>
      </c>
    </row>
    <row r="169" spans="5:11" x14ac:dyDescent="0.2">
      <c r="E169" s="11" t="s">
        <v>76</v>
      </c>
      <c r="F169" s="32"/>
      <c r="G169" s="30"/>
      <c r="H169" s="30"/>
      <c r="I169" s="30">
        <v>38</v>
      </c>
      <c r="J169" s="30">
        <v>38</v>
      </c>
      <c r="K169" s="39">
        <v>76</v>
      </c>
    </row>
    <row r="170" spans="5:11" x14ac:dyDescent="0.2">
      <c r="E170" s="11" t="s">
        <v>114</v>
      </c>
      <c r="F170" s="32"/>
      <c r="G170" s="30"/>
      <c r="H170" s="30"/>
      <c r="I170" s="30">
        <v>44</v>
      </c>
      <c r="J170" s="30">
        <v>22</v>
      </c>
      <c r="K170" s="39">
        <v>66</v>
      </c>
    </row>
    <row r="171" spans="5:11" x14ac:dyDescent="0.2">
      <c r="E171" s="11" t="s">
        <v>53</v>
      </c>
      <c r="F171" s="32"/>
      <c r="G171" s="30"/>
      <c r="H171" s="30"/>
      <c r="I171" s="30">
        <v>13</v>
      </c>
      <c r="J171" s="30">
        <v>52</v>
      </c>
      <c r="K171" s="39">
        <v>65</v>
      </c>
    </row>
    <row r="172" spans="5:11" x14ac:dyDescent="0.2">
      <c r="E172" s="11" t="s">
        <v>125</v>
      </c>
      <c r="F172" s="32"/>
      <c r="G172" s="30"/>
      <c r="H172" s="30"/>
      <c r="I172" s="30">
        <v>26</v>
      </c>
      <c r="J172" s="30">
        <v>13</v>
      </c>
      <c r="K172" s="39">
        <v>39</v>
      </c>
    </row>
    <row r="173" spans="5:11" x14ac:dyDescent="0.2">
      <c r="E173" s="11" t="s">
        <v>67</v>
      </c>
      <c r="F173" s="32"/>
      <c r="G173" s="30"/>
      <c r="H173" s="30">
        <v>17</v>
      </c>
      <c r="I173" s="30"/>
      <c r="J173" s="30">
        <v>17</v>
      </c>
      <c r="K173" s="39">
        <v>34</v>
      </c>
    </row>
    <row r="174" spans="5:11" x14ac:dyDescent="0.2">
      <c r="E174" s="11" t="s">
        <v>117</v>
      </c>
      <c r="F174" s="32"/>
      <c r="G174" s="30"/>
      <c r="H174" s="30"/>
      <c r="I174" s="30"/>
      <c r="J174" s="30">
        <v>22</v>
      </c>
      <c r="K174" s="39">
        <v>22</v>
      </c>
    </row>
    <row r="175" spans="5:11" x14ac:dyDescent="0.2">
      <c r="E175" s="24" t="s">
        <v>572</v>
      </c>
      <c r="F175" s="34">
        <v>2293</v>
      </c>
      <c r="G175" s="36">
        <v>9163</v>
      </c>
      <c r="H175" s="36">
        <v>17548</v>
      </c>
      <c r="I175" s="36">
        <v>32301</v>
      </c>
      <c r="J175" s="36">
        <v>36068</v>
      </c>
      <c r="K175" s="40">
        <v>97373</v>
      </c>
    </row>
  </sheetData>
  <mergeCells count="12">
    <mergeCell ref="A1:P1"/>
    <mergeCell ref="E2:P4"/>
    <mergeCell ref="A23:D24"/>
    <mergeCell ref="A50:D51"/>
    <mergeCell ref="A78:D79"/>
    <mergeCell ref="E38:K39"/>
    <mergeCell ref="E22:P22"/>
    <mergeCell ref="A4:A22"/>
    <mergeCell ref="B4:B22"/>
    <mergeCell ref="C4:C22"/>
    <mergeCell ref="D4:D22"/>
    <mergeCell ref="H7:M12"/>
  </mergeCells>
  <conditionalFormatting pivot="1" sqref="F26:F35">
    <cfRule type="dataBar" priority="23">
      <dataBar>
        <cfvo type="min"/>
        <cfvo type="max"/>
        <color theme="4" tint="0.59999389629810485"/>
      </dataBar>
      <extLst>
        <ext xmlns:x14="http://schemas.microsoft.com/office/spreadsheetml/2009/9/main" uri="{B025F937-C7B1-47D3-B67F-A62EFF666E3E}">
          <x14:id>{33EF5361-7AB5-B844-B0F1-BFCAC0DAB86B}</x14:id>
        </ext>
      </extLst>
    </cfRule>
  </conditionalFormatting>
  <conditionalFormatting pivot="1" sqref="H26:H35">
    <cfRule type="dataBar" priority="24">
      <dataBar>
        <cfvo type="min"/>
        <cfvo type="max"/>
        <color theme="4" tint="0.59999389629810485"/>
      </dataBar>
      <extLst>
        <ext xmlns:x14="http://schemas.microsoft.com/office/spreadsheetml/2009/9/main" uri="{B025F937-C7B1-47D3-B67F-A62EFF666E3E}">
          <x14:id>{F64538DD-34FA-214E-9527-57CAB5915F0D}</x14:id>
        </ext>
      </extLst>
    </cfRule>
  </conditionalFormatting>
  <conditionalFormatting pivot="1" sqref="J26:J35">
    <cfRule type="dataBar" priority="22">
      <dataBar>
        <cfvo type="min"/>
        <cfvo type="max"/>
        <color theme="4" tint="0.59999389629810485"/>
      </dataBar>
      <extLst>
        <ext xmlns:x14="http://schemas.microsoft.com/office/spreadsheetml/2009/9/main" uri="{B025F937-C7B1-47D3-B67F-A62EFF666E3E}">
          <x14:id>{5BEC8E93-7F4D-9740-9CA5-752444E46A4C}</x14:id>
        </ext>
      </extLst>
    </cfRule>
  </conditionalFormatting>
  <conditionalFormatting pivot="1" sqref="L26:L35">
    <cfRule type="dataBar" priority="21">
      <dataBar>
        <cfvo type="min"/>
        <cfvo type="max"/>
        <color theme="4" tint="0.59999389629810485"/>
      </dataBar>
      <extLst>
        <ext xmlns:x14="http://schemas.microsoft.com/office/spreadsheetml/2009/9/main" uri="{B025F937-C7B1-47D3-B67F-A62EFF666E3E}">
          <x14:id>{7981D25D-5518-C849-89A5-B2622C9F26DC}</x14:id>
        </ext>
      </extLst>
    </cfRule>
  </conditionalFormatting>
  <conditionalFormatting pivot="1" sqref="N26:N35">
    <cfRule type="dataBar" priority="20">
      <dataBar>
        <cfvo type="min"/>
        <cfvo type="max"/>
        <color theme="4" tint="0.59999389629810485"/>
      </dataBar>
      <extLst>
        <ext xmlns:x14="http://schemas.microsoft.com/office/spreadsheetml/2009/9/main" uri="{B025F937-C7B1-47D3-B67F-A62EFF666E3E}">
          <x14:id>{EC1D94F7-3538-1640-BA4F-A9ED42D12843}</x14:id>
        </ext>
      </extLst>
    </cfRule>
  </conditionalFormatting>
  <conditionalFormatting pivot="1" sqref="P27">
    <cfRule type="dataBar" priority="19">
      <dataBar>
        <cfvo type="min"/>
        <cfvo type="max"/>
        <color theme="4" tint="0.59999389629810485"/>
      </dataBar>
      <extLst>
        <ext xmlns:x14="http://schemas.microsoft.com/office/spreadsheetml/2009/9/main" uri="{B025F937-C7B1-47D3-B67F-A62EFF666E3E}">
          <x14:id>{A345A2C3-FED3-5D40-A4BE-83CA5775C17D}</x14:id>
        </ext>
      </extLst>
    </cfRule>
  </conditionalFormatting>
  <conditionalFormatting pivot="1" sqref="P26">
    <cfRule type="dataBar" priority="18">
      <dataBar>
        <cfvo type="min"/>
        <cfvo type="max"/>
        <color theme="4" tint="0.59999389629810485"/>
      </dataBar>
      <extLst>
        <ext xmlns:x14="http://schemas.microsoft.com/office/spreadsheetml/2009/9/main" uri="{B025F937-C7B1-47D3-B67F-A62EFF666E3E}">
          <x14:id>{CD9F9432-C9B9-AA44-BD20-E2DA5AA5AFDC}</x14:id>
        </ext>
      </extLst>
    </cfRule>
  </conditionalFormatting>
  <conditionalFormatting pivot="1" sqref="P26:P35">
    <cfRule type="dataBar" priority="17">
      <dataBar>
        <cfvo type="min"/>
        <cfvo type="max"/>
        <color rgb="FFFFB628"/>
      </dataBar>
      <extLst>
        <ext xmlns:x14="http://schemas.microsoft.com/office/spreadsheetml/2009/9/main" uri="{B025F937-C7B1-47D3-B67F-A62EFF666E3E}">
          <x14:id>{4F5979A0-A87C-9748-ADC4-2ABD5267B915}</x14:id>
        </ext>
      </extLst>
    </cfRule>
  </conditionalFormatting>
  <conditionalFormatting pivot="1" sqref="F42:F51">
    <cfRule type="dataBar" priority="9">
      <dataBar>
        <cfvo type="min"/>
        <cfvo type="max"/>
        <color theme="4" tint="0.59999389629810485"/>
      </dataBar>
      <extLst>
        <ext xmlns:x14="http://schemas.microsoft.com/office/spreadsheetml/2009/9/main" uri="{B025F937-C7B1-47D3-B67F-A62EFF666E3E}">
          <x14:id>{84BCB47A-87D7-2B41-9F51-16A6F9D73B58}</x14:id>
        </ext>
      </extLst>
    </cfRule>
  </conditionalFormatting>
  <conditionalFormatting pivot="1" sqref="H42:H51">
    <cfRule type="dataBar" priority="8">
      <dataBar>
        <cfvo type="min"/>
        <cfvo type="max"/>
        <color theme="4" tint="0.59999389629810485"/>
      </dataBar>
      <extLst>
        <ext xmlns:x14="http://schemas.microsoft.com/office/spreadsheetml/2009/9/main" uri="{B025F937-C7B1-47D3-B67F-A62EFF666E3E}">
          <x14:id>{593CDFC7-59B0-6F41-AA8C-0F4E648287C8}</x14:id>
        </ext>
      </extLst>
    </cfRule>
  </conditionalFormatting>
  <conditionalFormatting pivot="1" sqref="I42:I51">
    <cfRule type="dataBar" priority="7">
      <dataBar>
        <cfvo type="min"/>
        <cfvo type="max"/>
        <color theme="4" tint="0.59999389629810485"/>
      </dataBar>
      <extLst>
        <ext xmlns:x14="http://schemas.microsoft.com/office/spreadsheetml/2009/9/main" uri="{B025F937-C7B1-47D3-B67F-A62EFF666E3E}">
          <x14:id>{47D4382D-0945-4D46-B585-E356369744FD}</x14:id>
        </ext>
      </extLst>
    </cfRule>
  </conditionalFormatting>
  <conditionalFormatting pivot="1" sqref="J42:J51">
    <cfRule type="dataBar" priority="6">
      <dataBar>
        <cfvo type="min"/>
        <cfvo type="max"/>
        <color theme="4" tint="0.59999389629810485"/>
      </dataBar>
      <extLst>
        <ext xmlns:x14="http://schemas.microsoft.com/office/spreadsheetml/2009/9/main" uri="{B025F937-C7B1-47D3-B67F-A62EFF666E3E}">
          <x14:id>{0816D69A-189D-C54B-9D0F-E61D8F8E86E8}</x14:id>
        </ext>
      </extLst>
    </cfRule>
  </conditionalFormatting>
  <conditionalFormatting pivot="1" sqref="G42:G51">
    <cfRule type="dataBar" priority="4">
      <dataBar>
        <cfvo type="min"/>
        <cfvo type="max"/>
        <color theme="4" tint="0.59999389629810485"/>
      </dataBar>
      <extLst>
        <ext xmlns:x14="http://schemas.microsoft.com/office/spreadsheetml/2009/9/main" uri="{B025F937-C7B1-47D3-B67F-A62EFF666E3E}">
          <x14:id>{7498AA70-13BC-AC4B-9C35-DDFDBDB1777F}</x14:id>
        </ext>
      </extLst>
    </cfRule>
  </conditionalFormatting>
  <conditionalFormatting pivot="1" sqref="K43">
    <cfRule type="dataBar" priority="3">
      <dataBar>
        <cfvo type="min"/>
        <cfvo type="max"/>
        <color theme="4" tint="0.59999389629810485"/>
      </dataBar>
      <extLst>
        <ext xmlns:x14="http://schemas.microsoft.com/office/spreadsheetml/2009/9/main" uri="{B025F937-C7B1-47D3-B67F-A62EFF666E3E}">
          <x14:id>{6B2A1951-72A6-1540-BD34-59029602DC3C}</x14:id>
        </ext>
      </extLst>
    </cfRule>
  </conditionalFormatting>
  <conditionalFormatting pivot="1" sqref="K42">
    <cfRule type="dataBar" priority="2">
      <dataBar>
        <cfvo type="min"/>
        <cfvo type="max"/>
        <color theme="4" tint="0.59999389629810485"/>
      </dataBar>
      <extLst>
        <ext xmlns:x14="http://schemas.microsoft.com/office/spreadsheetml/2009/9/main" uri="{B025F937-C7B1-47D3-B67F-A62EFF666E3E}">
          <x14:id>{772252C0-CE68-EC4B-A72D-0EEF5E3B45C4}</x14:id>
        </ext>
      </extLst>
    </cfRule>
  </conditionalFormatting>
  <conditionalFormatting pivot="1" sqref="K42:K51">
    <cfRule type="dataBar" priority="1">
      <dataBar>
        <cfvo type="min"/>
        <cfvo type="max"/>
        <color rgb="FFFFB628"/>
      </dataBar>
      <extLst>
        <ext xmlns:x14="http://schemas.microsoft.com/office/spreadsheetml/2009/9/main" uri="{B025F937-C7B1-47D3-B67F-A62EFF666E3E}">
          <x14:id>{83BB9C5A-5987-B445-A388-BB0187B9B98D}</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33EF5361-7AB5-B844-B0F1-BFCAC0DAB86B}">
            <x14:dataBar minLength="0" maxLength="100" gradient="0">
              <x14:cfvo type="autoMin"/>
              <x14:cfvo type="autoMax"/>
              <x14:negativeFillColor rgb="FFFF0000"/>
              <x14:axisColor rgb="FF000000"/>
            </x14:dataBar>
          </x14:cfRule>
          <xm:sqref>F26:F35</xm:sqref>
        </x14:conditionalFormatting>
        <x14:conditionalFormatting xmlns:xm="http://schemas.microsoft.com/office/excel/2006/main" pivot="1">
          <x14:cfRule type="dataBar" id="{F64538DD-34FA-214E-9527-57CAB5915F0D}">
            <x14:dataBar minLength="0" maxLength="100" gradient="0">
              <x14:cfvo type="autoMin"/>
              <x14:cfvo type="autoMax"/>
              <x14:negativeFillColor rgb="FFFF0000"/>
              <x14:axisColor rgb="FF000000"/>
            </x14:dataBar>
          </x14:cfRule>
          <xm:sqref>H26:H35</xm:sqref>
        </x14:conditionalFormatting>
        <x14:conditionalFormatting xmlns:xm="http://schemas.microsoft.com/office/excel/2006/main" pivot="1">
          <x14:cfRule type="dataBar" id="{5BEC8E93-7F4D-9740-9CA5-752444E46A4C}">
            <x14:dataBar minLength="0" maxLength="100" gradient="0">
              <x14:cfvo type="autoMin"/>
              <x14:cfvo type="autoMax"/>
              <x14:negativeFillColor rgb="FFFF0000"/>
              <x14:axisColor rgb="FF000000"/>
            </x14:dataBar>
          </x14:cfRule>
          <xm:sqref>J26:J35</xm:sqref>
        </x14:conditionalFormatting>
        <x14:conditionalFormatting xmlns:xm="http://schemas.microsoft.com/office/excel/2006/main" pivot="1">
          <x14:cfRule type="dataBar" id="{7981D25D-5518-C849-89A5-B2622C9F26DC}">
            <x14:dataBar minLength="0" maxLength="100" gradient="0">
              <x14:cfvo type="autoMin"/>
              <x14:cfvo type="autoMax"/>
              <x14:negativeFillColor rgb="FFFF0000"/>
              <x14:axisColor rgb="FF000000"/>
            </x14:dataBar>
          </x14:cfRule>
          <xm:sqref>L26:L35</xm:sqref>
        </x14:conditionalFormatting>
        <x14:conditionalFormatting xmlns:xm="http://schemas.microsoft.com/office/excel/2006/main" pivot="1">
          <x14:cfRule type="dataBar" id="{EC1D94F7-3538-1640-BA4F-A9ED42D12843}">
            <x14:dataBar minLength="0" maxLength="100" gradient="0">
              <x14:cfvo type="autoMin"/>
              <x14:cfvo type="autoMax"/>
              <x14:negativeFillColor rgb="FFFF0000"/>
              <x14:axisColor rgb="FF000000"/>
            </x14:dataBar>
          </x14:cfRule>
          <xm:sqref>N26:N35</xm:sqref>
        </x14:conditionalFormatting>
        <x14:conditionalFormatting xmlns:xm="http://schemas.microsoft.com/office/excel/2006/main" pivot="1">
          <x14:cfRule type="dataBar" id="{A345A2C3-FED3-5D40-A4BE-83CA5775C17D}">
            <x14:dataBar minLength="0" maxLength="100" gradient="0">
              <x14:cfvo type="autoMin"/>
              <x14:cfvo type="autoMax"/>
              <x14:negativeFillColor rgb="FFFF0000"/>
              <x14:axisColor rgb="FF000000"/>
            </x14:dataBar>
          </x14:cfRule>
          <xm:sqref>P27</xm:sqref>
        </x14:conditionalFormatting>
        <x14:conditionalFormatting xmlns:xm="http://schemas.microsoft.com/office/excel/2006/main" pivot="1">
          <x14:cfRule type="dataBar" id="{CD9F9432-C9B9-AA44-BD20-E2DA5AA5AFDC}">
            <x14:dataBar minLength="0" maxLength="100" gradient="0">
              <x14:cfvo type="autoMin"/>
              <x14:cfvo type="autoMax"/>
              <x14:negativeFillColor rgb="FFFF0000"/>
              <x14:axisColor rgb="FF000000"/>
            </x14:dataBar>
          </x14:cfRule>
          <xm:sqref>P26</xm:sqref>
        </x14:conditionalFormatting>
        <x14:conditionalFormatting xmlns:xm="http://schemas.microsoft.com/office/excel/2006/main" pivot="1">
          <x14:cfRule type="dataBar" id="{4F5979A0-A87C-9748-ADC4-2ABD5267B915}">
            <x14:dataBar minLength="0" maxLength="100" gradient="0">
              <x14:cfvo type="autoMin"/>
              <x14:cfvo type="autoMax"/>
              <x14:negativeFillColor rgb="FFFF0000"/>
              <x14:axisColor rgb="FF000000"/>
            </x14:dataBar>
          </x14:cfRule>
          <xm:sqref>P26:P35</xm:sqref>
        </x14:conditionalFormatting>
        <x14:conditionalFormatting xmlns:xm="http://schemas.microsoft.com/office/excel/2006/main" pivot="1">
          <x14:cfRule type="dataBar" id="{84BCB47A-87D7-2B41-9F51-16A6F9D73B58}">
            <x14:dataBar minLength="0" maxLength="100" gradient="0">
              <x14:cfvo type="autoMin"/>
              <x14:cfvo type="autoMax"/>
              <x14:negativeFillColor rgb="FFFF0000"/>
              <x14:axisColor rgb="FF000000"/>
            </x14:dataBar>
          </x14:cfRule>
          <xm:sqref>F42:F51</xm:sqref>
        </x14:conditionalFormatting>
        <x14:conditionalFormatting xmlns:xm="http://schemas.microsoft.com/office/excel/2006/main" pivot="1">
          <x14:cfRule type="dataBar" id="{593CDFC7-59B0-6F41-AA8C-0F4E648287C8}">
            <x14:dataBar minLength="0" maxLength="100" gradient="0">
              <x14:cfvo type="autoMin"/>
              <x14:cfvo type="autoMax"/>
              <x14:negativeFillColor rgb="FFFF0000"/>
              <x14:axisColor rgb="FF000000"/>
            </x14:dataBar>
          </x14:cfRule>
          <xm:sqref>H42:H51</xm:sqref>
        </x14:conditionalFormatting>
        <x14:conditionalFormatting xmlns:xm="http://schemas.microsoft.com/office/excel/2006/main" pivot="1">
          <x14:cfRule type="dataBar" id="{47D4382D-0945-4D46-B585-E356369744FD}">
            <x14:dataBar minLength="0" maxLength="100" gradient="0">
              <x14:cfvo type="autoMin"/>
              <x14:cfvo type="autoMax"/>
              <x14:negativeFillColor rgb="FFFF0000"/>
              <x14:axisColor rgb="FF000000"/>
            </x14:dataBar>
          </x14:cfRule>
          <xm:sqref>I42:I51</xm:sqref>
        </x14:conditionalFormatting>
        <x14:conditionalFormatting xmlns:xm="http://schemas.microsoft.com/office/excel/2006/main" pivot="1">
          <x14:cfRule type="dataBar" id="{0816D69A-189D-C54B-9D0F-E61D8F8E86E8}">
            <x14:dataBar minLength="0" maxLength="100" gradient="0">
              <x14:cfvo type="autoMin"/>
              <x14:cfvo type="autoMax"/>
              <x14:negativeFillColor rgb="FFFF0000"/>
              <x14:axisColor rgb="FF000000"/>
            </x14:dataBar>
          </x14:cfRule>
          <xm:sqref>J42:J51</xm:sqref>
        </x14:conditionalFormatting>
        <x14:conditionalFormatting xmlns:xm="http://schemas.microsoft.com/office/excel/2006/main" pivot="1">
          <x14:cfRule type="dataBar" id="{7498AA70-13BC-AC4B-9C35-DDFDBDB1777F}">
            <x14:dataBar minLength="0" maxLength="100" gradient="0">
              <x14:cfvo type="autoMin"/>
              <x14:cfvo type="autoMax"/>
              <x14:negativeFillColor rgb="FFFF0000"/>
              <x14:axisColor rgb="FF000000"/>
            </x14:dataBar>
          </x14:cfRule>
          <xm:sqref>G42:G51</xm:sqref>
        </x14:conditionalFormatting>
        <x14:conditionalFormatting xmlns:xm="http://schemas.microsoft.com/office/excel/2006/main" pivot="1">
          <x14:cfRule type="dataBar" id="{6B2A1951-72A6-1540-BD34-59029602DC3C}">
            <x14:dataBar minLength="0" maxLength="100" gradient="0">
              <x14:cfvo type="autoMin"/>
              <x14:cfvo type="autoMax"/>
              <x14:negativeFillColor rgb="FFFF0000"/>
              <x14:axisColor rgb="FF000000"/>
            </x14:dataBar>
          </x14:cfRule>
          <xm:sqref>K43</xm:sqref>
        </x14:conditionalFormatting>
        <x14:conditionalFormatting xmlns:xm="http://schemas.microsoft.com/office/excel/2006/main" pivot="1">
          <x14:cfRule type="dataBar" id="{772252C0-CE68-EC4B-A72D-0EEF5E3B45C4}">
            <x14:dataBar minLength="0" maxLength="100" gradient="0">
              <x14:cfvo type="autoMin"/>
              <x14:cfvo type="autoMax"/>
              <x14:negativeFillColor rgb="FFFF0000"/>
              <x14:axisColor rgb="FF000000"/>
            </x14:dataBar>
          </x14:cfRule>
          <xm:sqref>K42</xm:sqref>
        </x14:conditionalFormatting>
        <x14:conditionalFormatting xmlns:xm="http://schemas.microsoft.com/office/excel/2006/main" pivot="1">
          <x14:cfRule type="dataBar" id="{83BB9C5A-5987-B445-A388-BB0187B9B98D}">
            <x14:dataBar minLength="0" maxLength="100" gradient="0">
              <x14:cfvo type="autoMin"/>
              <x14:cfvo type="autoMax"/>
              <x14:negativeFillColor rgb="FFFF0000"/>
              <x14:axisColor rgb="FF000000"/>
            </x14:dataBar>
          </x14:cfRule>
          <xm:sqref>K42:K51</xm:sqref>
        </x14:conditionalFormatting>
        <x14:conditionalFormatting xmlns:xm="http://schemas.microsoft.com/office/excel/2006/main">
          <x14:cfRule type="iconSet" priority="29" id="{1480367F-A3D8-CD45-A50F-B31871E824C6}">
            <x14:iconSet iconSet="3Triangles">
              <x14:cfvo type="percent">
                <xm:f>0</xm:f>
              </x14:cfvo>
              <x14:cfvo type="percent">
                <xm:f>33</xm:f>
              </x14:cfvo>
              <x14:cfvo type="percent">
                <xm:f>67</xm:f>
              </x14:cfvo>
            </x14:iconSet>
          </x14:cfRule>
          <xm:sqref>I23:I25</xm:sqref>
        </x14:conditionalFormatting>
        <x14:conditionalFormatting xmlns:xm="http://schemas.microsoft.com/office/excel/2006/main" pivot="1">
          <x14:cfRule type="iconSet" priority="28" id="{82457988-6E88-DA49-8065-0A9611C1C628}">
            <x14:iconSet iconSet="3Triangles">
              <x14:cfvo type="percent">
                <xm:f>0</xm:f>
              </x14:cfvo>
              <x14:cfvo type="percent">
                <xm:f>33</xm:f>
              </x14:cfvo>
              <x14:cfvo type="percent">
                <xm:f>67</xm:f>
              </x14:cfvo>
            </x14:iconSet>
          </x14:cfRule>
          <xm:sqref>I26:I35</xm:sqref>
        </x14:conditionalFormatting>
        <x14:conditionalFormatting xmlns:xm="http://schemas.microsoft.com/office/excel/2006/main" pivot="1">
          <x14:cfRule type="iconSet" priority="27" id="{21733D7C-5A68-3646-886C-18FD6F4449A0}">
            <x14:iconSet iconSet="3Triangles">
              <x14:cfvo type="percent">
                <xm:f>0</xm:f>
              </x14:cfvo>
              <x14:cfvo type="percent">
                <xm:f>33</xm:f>
              </x14:cfvo>
              <x14:cfvo type="percent">
                <xm:f>67</xm:f>
              </x14:cfvo>
            </x14:iconSet>
          </x14:cfRule>
          <xm:sqref>K26:K35</xm:sqref>
        </x14:conditionalFormatting>
        <x14:conditionalFormatting xmlns:xm="http://schemas.microsoft.com/office/excel/2006/main" pivot="1">
          <x14:cfRule type="iconSet" priority="26" id="{ADE74AA2-7529-114A-9A7F-AE6446BFF72D}">
            <x14:iconSet iconSet="3Triangles">
              <x14:cfvo type="percent">
                <xm:f>0</xm:f>
              </x14:cfvo>
              <x14:cfvo type="percent">
                <xm:f>33</xm:f>
              </x14:cfvo>
              <x14:cfvo type="percent">
                <xm:f>67</xm:f>
              </x14:cfvo>
            </x14:iconSet>
          </x14:cfRule>
          <xm:sqref>M26:M35</xm:sqref>
        </x14:conditionalFormatting>
        <x14:conditionalFormatting xmlns:xm="http://schemas.microsoft.com/office/excel/2006/main" pivot="1">
          <x14:cfRule type="iconSet" priority="25" id="{CC58CD0B-1A3D-5242-9A10-BDF69EB90192}">
            <x14:iconSet iconSet="3Triangles">
              <x14:cfvo type="percent">
                <xm:f>0</xm:f>
              </x14:cfvo>
              <x14:cfvo type="percent">
                <xm:f>33</xm:f>
              </x14:cfvo>
              <x14:cfvo type="percent">
                <xm:f>67</xm:f>
              </x14:cfvo>
            </x14:iconSet>
          </x14:cfRule>
          <xm:sqref>O26:O35</xm:sqref>
        </x14:conditionalFormatting>
        <x14:conditionalFormatting xmlns:xm="http://schemas.microsoft.com/office/excel/2006/main">
          <x14:cfRule type="iconSet" priority="10" id="{0E8246A7-BF42-E84B-972F-400EFE2676C9}">
            <x14:iconSet iconSet="3Triangles">
              <x14:cfvo type="percent">
                <xm:f>0</xm:f>
              </x14:cfvo>
              <x14:cfvo type="percent">
                <xm:f>33</xm:f>
              </x14:cfvo>
              <x14:cfvo type="percent">
                <xm:f>67</xm:f>
              </x14:cfvo>
            </x14:iconSet>
          </x14:cfRule>
          <xm:sqref>I40:I41</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D3F1-DEF1-F047-86B2-3CF7461E5377}">
  <dimension ref="A1:O2347"/>
  <sheetViews>
    <sheetView topLeftCell="D15" zoomScale="92" workbookViewId="0">
      <selection activeCell="Q41" sqref="Q41"/>
    </sheetView>
  </sheetViews>
  <sheetFormatPr baseColWidth="10" defaultRowHeight="16" x14ac:dyDescent="0.2"/>
  <cols>
    <col min="1" max="1" width="13" hidden="1" customWidth="1"/>
    <col min="2" max="2" width="10.83203125" hidden="1" customWidth="1"/>
    <col min="3" max="3" width="14.1640625" style="7" hidden="1" customWidth="1"/>
    <col min="4" max="4" width="12" bestFit="1" customWidth="1"/>
    <col min="7" max="7" width="18" customWidth="1"/>
    <col min="8" max="8" width="24.6640625" customWidth="1"/>
    <col min="9" max="9" width="16.33203125" customWidth="1"/>
    <col min="10" max="10" width="15.33203125" customWidth="1"/>
    <col min="11" max="11" width="13.83203125" customWidth="1"/>
    <col min="12" max="12" width="14" customWidth="1"/>
    <col min="13" max="13" width="19.83203125" customWidth="1"/>
    <col min="14" max="14" width="17.6640625" customWidth="1"/>
    <col min="15" max="15" width="13" bestFit="1" customWidth="1"/>
    <col min="18" max="18" width="13" bestFit="1" customWidth="1"/>
  </cols>
  <sheetData>
    <row r="1" spans="1:14" ht="42" customHeight="1" x14ac:dyDescent="0.2">
      <c r="D1" s="75" t="s">
        <v>703</v>
      </c>
      <c r="E1" s="76"/>
      <c r="F1" s="76"/>
      <c r="G1" s="76"/>
      <c r="H1" s="76"/>
      <c r="I1" s="76"/>
      <c r="J1" s="76"/>
      <c r="K1" s="76"/>
      <c r="L1" s="76"/>
      <c r="M1" s="76"/>
      <c r="N1" s="76"/>
    </row>
    <row r="2" spans="1:14" ht="34" x14ac:dyDescent="0.2">
      <c r="A2" s="9" t="s">
        <v>622</v>
      </c>
      <c r="B2" s="9" t="s">
        <v>623</v>
      </c>
      <c r="C2" s="7" t="s">
        <v>620</v>
      </c>
      <c r="D2" s="51" t="s">
        <v>677</v>
      </c>
      <c r="E2" s="51" t="s">
        <v>622</v>
      </c>
      <c r="F2" s="51" t="s">
        <v>623</v>
      </c>
      <c r="G2" s="52" t="s">
        <v>666</v>
      </c>
      <c r="H2" s="53" t="s">
        <v>678</v>
      </c>
      <c r="I2" s="53" t="s">
        <v>680</v>
      </c>
      <c r="J2" s="53" t="s">
        <v>679</v>
      </c>
      <c r="K2" s="53" t="s">
        <v>682</v>
      </c>
      <c r="L2" s="53" t="s">
        <v>683</v>
      </c>
      <c r="M2" s="53" t="s">
        <v>684</v>
      </c>
      <c r="N2" s="53" t="s">
        <v>705</v>
      </c>
    </row>
    <row r="3" spans="1:14" x14ac:dyDescent="0.2">
      <c r="A3" t="s">
        <v>573</v>
      </c>
      <c r="B3" t="s">
        <v>574</v>
      </c>
      <c r="C3" s="7">
        <v>110</v>
      </c>
      <c r="D3">
        <v>1</v>
      </c>
      <c r="E3" s="3" t="s">
        <v>699</v>
      </c>
      <c r="F3">
        <v>1</v>
      </c>
      <c r="G3" s="7">
        <v>1340</v>
      </c>
      <c r="H3" s="7"/>
      <c r="I3" s="7"/>
      <c r="J3" s="5"/>
      <c r="K3" s="5">
        <f t="shared" ref="K3:K18" ca="1" si="0">VLOOKUP(F3,$K$20:$L$24,2,FALSE)</f>
        <v>1.0967047151270992</v>
      </c>
      <c r="L3" s="7">
        <f t="shared" ref="L3:L14" ca="1" si="1">G3/K3</f>
        <v>1221.8421071023706</v>
      </c>
      <c r="M3" s="7">
        <f>$N$36*D3+$N$35</f>
        <v>722.9740417093326</v>
      </c>
      <c r="N3" s="7">
        <f ca="1">K3*M3</f>
        <v>792.88904045712115</v>
      </c>
    </row>
    <row r="4" spans="1:14" x14ac:dyDescent="0.2">
      <c r="B4" t="s">
        <v>577</v>
      </c>
      <c r="C4" s="7">
        <v>434</v>
      </c>
      <c r="D4">
        <v>2</v>
      </c>
      <c r="E4" s="3"/>
      <c r="F4">
        <v>2</v>
      </c>
      <c r="G4" s="7">
        <v>1943</v>
      </c>
      <c r="H4" s="7"/>
      <c r="I4" s="7"/>
      <c r="J4" s="5"/>
      <c r="K4" s="5">
        <f t="shared" ca="1" si="0"/>
        <v>0.93696945555147604</v>
      </c>
      <c r="L4" s="7">
        <f t="shared" ca="1" si="1"/>
        <v>2073.7068732474318</v>
      </c>
      <c r="M4" s="7">
        <f t="shared" ref="M4:M18" si="2">$N$36*D4+$N$35</f>
        <v>1406.1745362143511</v>
      </c>
      <c r="N4" s="7">
        <f t="shared" ref="N4:N18" ca="1" si="3">K4*M4</f>
        <v>1317.5425896071099</v>
      </c>
    </row>
    <row r="5" spans="1:14" x14ac:dyDescent="0.2">
      <c r="B5" t="s">
        <v>581</v>
      </c>
      <c r="C5" s="7">
        <v>793</v>
      </c>
      <c r="D5">
        <v>3</v>
      </c>
      <c r="E5" s="3"/>
      <c r="F5">
        <v>3</v>
      </c>
      <c r="G5" s="7">
        <v>2607</v>
      </c>
      <c r="H5" s="7">
        <f t="shared" ref="H5:H11" si="4">AVERAGE(G3:G6)</f>
        <v>2290.75</v>
      </c>
      <c r="I5" s="7">
        <f t="shared" ref="I5:I11" si="5">AVERAGE(H5:H6)</f>
        <v>2677.125</v>
      </c>
      <c r="J5" s="5">
        <f t="shared" ref="J5:J12" si="6">G5/I5</f>
        <v>0.97380585516178741</v>
      </c>
      <c r="K5" s="5">
        <f t="shared" ca="1" si="0"/>
        <v>0.97965025196835498</v>
      </c>
      <c r="L5" s="7">
        <f t="shared" ca="1" si="1"/>
        <v>2661.1538094967104</v>
      </c>
      <c r="M5" s="7">
        <f t="shared" si="2"/>
        <v>2089.3750307193695</v>
      </c>
      <c r="N5" s="7">
        <f t="shared" ca="1" si="3"/>
        <v>2046.8567753006198</v>
      </c>
    </row>
    <row r="6" spans="1:14" x14ac:dyDescent="0.2">
      <c r="B6" t="s">
        <v>585</v>
      </c>
      <c r="C6" s="7">
        <v>956</v>
      </c>
      <c r="D6">
        <v>5</v>
      </c>
      <c r="E6" s="3"/>
      <c r="F6">
        <v>4</v>
      </c>
      <c r="G6" s="7">
        <v>3273</v>
      </c>
      <c r="H6" s="7">
        <f t="shared" si="4"/>
        <v>3063.5</v>
      </c>
      <c r="I6" s="7">
        <f t="shared" si="5"/>
        <v>3285.75</v>
      </c>
      <c r="J6" s="5">
        <f t="shared" si="6"/>
        <v>0.99611960739557182</v>
      </c>
      <c r="K6" s="5">
        <f t="shared" ca="1" si="0"/>
        <v>0.96119964601491426</v>
      </c>
      <c r="L6" s="7">
        <f t="shared" ca="1" si="1"/>
        <v>3405.1198557653393</v>
      </c>
      <c r="M6" s="7">
        <f t="shared" si="2"/>
        <v>3455.7760197294065</v>
      </c>
      <c r="N6" s="7">
        <f t="shared" ca="1" si="3"/>
        <v>3321.6906868707347</v>
      </c>
    </row>
    <row r="7" spans="1:14" x14ac:dyDescent="0.2">
      <c r="A7" t="s">
        <v>589</v>
      </c>
      <c r="B7" t="s">
        <v>574</v>
      </c>
      <c r="C7" s="7">
        <v>1340</v>
      </c>
      <c r="D7">
        <v>6</v>
      </c>
      <c r="E7" s="3" t="s">
        <v>700</v>
      </c>
      <c r="F7">
        <v>1</v>
      </c>
      <c r="G7" s="7">
        <v>4431</v>
      </c>
      <c r="H7" s="7">
        <f t="shared" si="4"/>
        <v>3508</v>
      </c>
      <c r="I7" s="7">
        <f t="shared" si="5"/>
        <v>3749</v>
      </c>
      <c r="J7" s="5">
        <f t="shared" si="6"/>
        <v>1.1819151773806349</v>
      </c>
      <c r="K7" s="5">
        <f t="shared" ca="1" si="0"/>
        <v>1.0967047151270992</v>
      </c>
      <c r="L7" s="7">
        <f t="shared" ca="1" si="1"/>
        <v>4040.2853556497048</v>
      </c>
      <c r="M7" s="7">
        <f t="shared" si="2"/>
        <v>4138.9765142344249</v>
      </c>
      <c r="N7" s="7">
        <f t="shared" ca="1" si="3"/>
        <v>4539.2350589612188</v>
      </c>
    </row>
    <row r="8" spans="1:14" x14ac:dyDescent="0.2">
      <c r="B8" t="s">
        <v>577</v>
      </c>
      <c r="C8" s="7">
        <v>1943</v>
      </c>
      <c r="D8">
        <v>7</v>
      </c>
      <c r="E8" s="3"/>
      <c r="F8">
        <v>2</v>
      </c>
      <c r="G8" s="7">
        <v>3721</v>
      </c>
      <c r="H8" s="7">
        <f t="shared" si="4"/>
        <v>3990</v>
      </c>
      <c r="I8" s="7">
        <f t="shared" si="5"/>
        <v>4188.5</v>
      </c>
      <c r="J8" s="5">
        <f t="shared" si="6"/>
        <v>0.88838486331622302</v>
      </c>
      <c r="K8" s="5">
        <f t="shared" ca="1" si="0"/>
        <v>0.93696945555147604</v>
      </c>
      <c r="L8" s="7">
        <f t="shared" ca="1" si="1"/>
        <v>3971.3140892196056</v>
      </c>
      <c r="M8" s="7">
        <f t="shared" si="2"/>
        <v>4822.1770087394434</v>
      </c>
      <c r="N8" s="7">
        <f t="shared" ca="1" si="3"/>
        <v>4518.2325664514419</v>
      </c>
    </row>
    <row r="9" spans="1:14" x14ac:dyDescent="0.2">
      <c r="B9" t="s">
        <v>581</v>
      </c>
      <c r="C9" s="7">
        <v>2607</v>
      </c>
      <c r="D9">
        <v>8</v>
      </c>
      <c r="E9" s="3"/>
      <c r="F9">
        <v>3</v>
      </c>
      <c r="G9" s="7">
        <v>4535</v>
      </c>
      <c r="H9" s="7">
        <f t="shared" si="4"/>
        <v>4387</v>
      </c>
      <c r="I9" s="7">
        <f t="shared" si="5"/>
        <v>4601.75</v>
      </c>
      <c r="J9" s="5">
        <f t="shared" si="6"/>
        <v>0.98549464877492254</v>
      </c>
      <c r="K9" s="5">
        <f t="shared" ca="1" si="0"/>
        <v>0.97965025196835498</v>
      </c>
      <c r="L9" s="7">
        <f t="shared" ca="1" si="1"/>
        <v>4629.2031170186347</v>
      </c>
      <c r="M9" s="7">
        <f t="shared" si="2"/>
        <v>5505.3775032444619</v>
      </c>
      <c r="N9" s="7">
        <f t="shared" ca="1" si="3"/>
        <v>5393.34445823435</v>
      </c>
    </row>
    <row r="10" spans="1:14" x14ac:dyDescent="0.2">
      <c r="B10" t="s">
        <v>585</v>
      </c>
      <c r="C10" s="7">
        <v>3273</v>
      </c>
      <c r="D10">
        <v>9</v>
      </c>
      <c r="E10" s="3"/>
      <c r="F10">
        <v>4</v>
      </c>
      <c r="G10" s="7">
        <v>4861</v>
      </c>
      <c r="H10" s="7">
        <f>AVERAGE(G8:G11)</f>
        <v>4816.5</v>
      </c>
      <c r="I10" s="7">
        <f>AVERAGE(H10:H11)</f>
        <v>5247.875</v>
      </c>
      <c r="J10" s="5">
        <f t="shared" si="6"/>
        <v>0.92627968463425669</v>
      </c>
      <c r="K10" s="5">
        <f t="shared" ca="1" si="0"/>
        <v>0.96119964601491426</v>
      </c>
      <c r="L10" s="7">
        <f t="shared" ca="1" si="1"/>
        <v>5057.2220039337963</v>
      </c>
      <c r="M10" s="7">
        <f t="shared" si="2"/>
        <v>6188.5779977494803</v>
      </c>
      <c r="N10" s="7">
        <f t="shared" ca="1" si="3"/>
        <v>5948.4589807724869</v>
      </c>
    </row>
    <row r="11" spans="1:14" x14ac:dyDescent="0.2">
      <c r="A11" t="s">
        <v>591</v>
      </c>
      <c r="B11" t="s">
        <v>574</v>
      </c>
      <c r="C11" s="7">
        <v>4431</v>
      </c>
      <c r="D11">
        <v>10</v>
      </c>
      <c r="E11" s="3" t="s">
        <v>701</v>
      </c>
      <c r="F11">
        <v>1</v>
      </c>
      <c r="G11" s="7">
        <v>6149</v>
      </c>
      <c r="H11" s="7">
        <f t="shared" si="4"/>
        <v>5679.25</v>
      </c>
      <c r="I11" s="7">
        <f t="shared" si="5"/>
        <v>6079.125</v>
      </c>
      <c r="J11" s="5">
        <f t="shared" si="6"/>
        <v>1.0114942528735633</v>
      </c>
      <c r="K11" s="5">
        <f t="shared" ca="1" si="0"/>
        <v>1.0967047151270992</v>
      </c>
      <c r="L11" s="7">
        <f t="shared" ca="1" si="1"/>
        <v>5606.7963556511022</v>
      </c>
      <c r="M11" s="7">
        <f t="shared" si="2"/>
        <v>6871.7784922544988</v>
      </c>
      <c r="N11" s="7">
        <f t="shared" ca="1" si="3"/>
        <v>7536.3118737644972</v>
      </c>
    </row>
    <row r="12" spans="1:14" x14ac:dyDescent="0.2">
      <c r="B12" t="s">
        <v>577</v>
      </c>
      <c r="C12" s="7">
        <v>3721</v>
      </c>
      <c r="D12">
        <v>11</v>
      </c>
      <c r="E12" s="3"/>
      <c r="F12">
        <v>2</v>
      </c>
      <c r="G12" s="7">
        <v>7172</v>
      </c>
      <c r="H12" s="7">
        <f>AVERAGE(G10:G13)</f>
        <v>6479</v>
      </c>
      <c r="I12" s="7">
        <f>AVERAGE(H12:H13)</f>
        <v>7277.125</v>
      </c>
      <c r="J12" s="5">
        <f t="shared" si="6"/>
        <v>0.98555404778672895</v>
      </c>
      <c r="K12" s="5">
        <f t="shared" ca="1" si="0"/>
        <v>0.93696945555147604</v>
      </c>
      <c r="L12" s="7">
        <f t="shared" ca="1" si="1"/>
        <v>7654.4651028978806</v>
      </c>
      <c r="M12" s="7">
        <f t="shared" si="2"/>
        <v>7554.9789867595173</v>
      </c>
      <c r="N12" s="7">
        <f t="shared" ca="1" si="3"/>
        <v>7078.7845479269072</v>
      </c>
    </row>
    <row r="13" spans="1:14" x14ac:dyDescent="0.2">
      <c r="B13" t="s">
        <v>581</v>
      </c>
      <c r="C13" s="7">
        <v>4535</v>
      </c>
      <c r="D13">
        <v>12</v>
      </c>
      <c r="E13" s="3"/>
      <c r="F13">
        <v>3</v>
      </c>
      <c r="G13" s="7">
        <v>7734</v>
      </c>
      <c r="H13" s="7">
        <f>AVERAGE(G11:G14)</f>
        <v>8075.25</v>
      </c>
      <c r="K13" s="5">
        <f t="shared" ca="1" si="0"/>
        <v>0.97965025196835498</v>
      </c>
      <c r="L13" s="7">
        <f t="shared" ca="1" si="1"/>
        <v>7894.6542242606665</v>
      </c>
      <c r="M13" s="7">
        <f t="shared" si="2"/>
        <v>8238.1794812645348</v>
      </c>
      <c r="N13" s="7">
        <f t="shared" ca="1" si="3"/>
        <v>8070.534604581333</v>
      </c>
    </row>
    <row r="14" spans="1:14" x14ac:dyDescent="0.2">
      <c r="B14" t="s">
        <v>585</v>
      </c>
      <c r="C14" s="7">
        <v>4861</v>
      </c>
      <c r="D14">
        <v>13</v>
      </c>
      <c r="E14" s="3"/>
      <c r="F14">
        <v>4</v>
      </c>
      <c r="G14" s="7">
        <v>11246</v>
      </c>
      <c r="K14" s="5">
        <f t="shared" ca="1" si="0"/>
        <v>0.96119964601491426</v>
      </c>
      <c r="L14" s="7">
        <f t="shared" ca="1" si="1"/>
        <v>11699.962694145128</v>
      </c>
      <c r="M14" s="7">
        <f t="shared" si="2"/>
        <v>8921.3799757695524</v>
      </c>
      <c r="N14" s="7">
        <f t="shared" ca="1" si="3"/>
        <v>8575.2272746742383</v>
      </c>
    </row>
    <row r="15" spans="1:14" x14ac:dyDescent="0.2">
      <c r="A15" t="s">
        <v>592</v>
      </c>
      <c r="B15" t="s">
        <v>574</v>
      </c>
      <c r="C15" s="7">
        <v>6149</v>
      </c>
      <c r="D15" s="58">
        <v>14</v>
      </c>
      <c r="E15" s="61" t="s">
        <v>702</v>
      </c>
      <c r="F15" s="58">
        <v>1</v>
      </c>
      <c r="G15" s="58"/>
      <c r="H15" s="58"/>
      <c r="I15" s="58"/>
      <c r="J15" s="58"/>
      <c r="K15" s="60">
        <f t="shared" ca="1" si="0"/>
        <v>1.0967047151270992</v>
      </c>
      <c r="L15" s="58"/>
      <c r="M15" s="62">
        <f t="shared" si="2"/>
        <v>9604.5804702745736</v>
      </c>
      <c r="N15" s="62">
        <f t="shared" ca="1" si="3"/>
        <v>10533.388688567777</v>
      </c>
    </row>
    <row r="16" spans="1:14" x14ac:dyDescent="0.2">
      <c r="B16" t="s">
        <v>577</v>
      </c>
      <c r="C16" s="7">
        <v>7172</v>
      </c>
      <c r="D16" s="58">
        <v>15</v>
      </c>
      <c r="E16" s="58"/>
      <c r="F16" s="58">
        <v>2</v>
      </c>
      <c r="G16" s="58"/>
      <c r="H16" s="58"/>
      <c r="I16" s="58"/>
      <c r="J16" s="58"/>
      <c r="K16" s="60">
        <f t="shared" ca="1" si="0"/>
        <v>0.93696945555147604</v>
      </c>
      <c r="L16" s="58"/>
      <c r="M16" s="62">
        <f t="shared" si="2"/>
        <v>10287.780964779591</v>
      </c>
      <c r="N16" s="62">
        <f t="shared" ca="1" si="3"/>
        <v>9639.3365294023715</v>
      </c>
    </row>
    <row r="17" spans="1:15" x14ac:dyDescent="0.2">
      <c r="B17" t="s">
        <v>581</v>
      </c>
      <c r="C17" s="7">
        <v>7734</v>
      </c>
      <c r="D17" s="58">
        <v>16</v>
      </c>
      <c r="E17" s="58"/>
      <c r="F17" s="58">
        <v>3</v>
      </c>
      <c r="G17" s="58"/>
      <c r="H17" s="58"/>
      <c r="I17" s="58"/>
      <c r="J17" s="58"/>
      <c r="K17" s="60">
        <f t="shared" ca="1" si="0"/>
        <v>0.97965025196835498</v>
      </c>
      <c r="L17" s="58"/>
      <c r="M17" s="62">
        <f t="shared" si="2"/>
        <v>10970.981459284609</v>
      </c>
      <c r="N17" s="62">
        <f t="shared" ca="1" si="3"/>
        <v>10747.724750928317</v>
      </c>
    </row>
    <row r="18" spans="1:15" x14ac:dyDescent="0.2">
      <c r="B18" t="s">
        <v>585</v>
      </c>
      <c r="C18" s="7">
        <v>11246</v>
      </c>
      <c r="D18" s="58">
        <v>17</v>
      </c>
      <c r="E18" s="58"/>
      <c r="F18" s="58">
        <v>4</v>
      </c>
      <c r="G18" s="58"/>
      <c r="H18" s="58"/>
      <c r="I18" s="58"/>
      <c r="J18" s="58"/>
      <c r="K18" s="60">
        <f t="shared" ca="1" si="0"/>
        <v>0.96119964601491426</v>
      </c>
      <c r="L18" s="58"/>
      <c r="M18" s="62">
        <f t="shared" si="2"/>
        <v>11654.181953789626</v>
      </c>
      <c r="N18" s="62">
        <f t="shared" ca="1" si="3"/>
        <v>11201.995568575991</v>
      </c>
    </row>
    <row r="19" spans="1:15" x14ac:dyDescent="0.2">
      <c r="A19" t="s">
        <v>593</v>
      </c>
      <c r="B19" t="s">
        <v>574</v>
      </c>
      <c r="C19" s="7">
        <v>12441</v>
      </c>
    </row>
    <row r="20" spans="1:15" ht="34" x14ac:dyDescent="0.2">
      <c r="B20" t="s">
        <v>577</v>
      </c>
      <c r="C20" s="7">
        <v>20225</v>
      </c>
      <c r="K20" s="54" t="s">
        <v>623</v>
      </c>
      <c r="L20" s="54" t="s">
        <v>681</v>
      </c>
      <c r="M20" s="59" t="s">
        <v>698</v>
      </c>
    </row>
    <row r="21" spans="1:15" x14ac:dyDescent="0.2">
      <c r="B21" t="s">
        <v>581</v>
      </c>
      <c r="C21" s="7">
        <v>3402</v>
      </c>
      <c r="K21">
        <v>1</v>
      </c>
      <c r="L21" s="5">
        <f ca="1">AVERAGEIF($F$3:$F$14,K21,$J$3:$J$12)</f>
        <v>1.0967047151270992</v>
      </c>
    </row>
    <row r="22" spans="1:15" x14ac:dyDescent="0.2">
      <c r="C22"/>
      <c r="K22">
        <v>2</v>
      </c>
      <c r="L22" s="5">
        <f ca="1">AVERAGEIF($F$3:$F$14,K22,$J$3:$J$12)</f>
        <v>0.93696945555147604</v>
      </c>
      <c r="M22" t="s">
        <v>685</v>
      </c>
    </row>
    <row r="23" spans="1:15" ht="17" thickBot="1" x14ac:dyDescent="0.25">
      <c r="C23"/>
      <c r="K23">
        <v>3</v>
      </c>
      <c r="L23" s="5">
        <f ca="1">AVERAGEIF($F$3:$F$14,K23,$J$3:$J$12)</f>
        <v>0.97965025196835498</v>
      </c>
      <c r="M23" t="s">
        <v>704</v>
      </c>
      <c r="N23" s="5">
        <f ca="1">CORREL(D3:D14,L3:L14)</f>
        <v>0.92654173667254325</v>
      </c>
    </row>
    <row r="24" spans="1:15" x14ac:dyDescent="0.2">
      <c r="C24"/>
      <c r="K24">
        <v>4</v>
      </c>
      <c r="L24" s="5">
        <f ca="1">AVERAGEIF($F$3:$F$14,K24,$J$3:$J$12)</f>
        <v>0.96119964601491426</v>
      </c>
      <c r="M24" s="57" t="s">
        <v>686</v>
      </c>
      <c r="N24" s="57"/>
    </row>
    <row r="25" spans="1:15" x14ac:dyDescent="0.2">
      <c r="C25"/>
      <c r="M25" t="s">
        <v>687</v>
      </c>
      <c r="N25">
        <v>0.85847958979617234</v>
      </c>
    </row>
    <row r="26" spans="1:15" ht="17" thickBot="1" x14ac:dyDescent="0.25">
      <c r="C26"/>
      <c r="M26" s="55" t="s">
        <v>688</v>
      </c>
      <c r="N26" s="55">
        <v>12</v>
      </c>
    </row>
    <row r="27" spans="1:15" x14ac:dyDescent="0.2">
      <c r="C27"/>
    </row>
    <row r="28" spans="1:15" ht="17" thickBot="1" x14ac:dyDescent="0.25">
      <c r="C28"/>
      <c r="M28" t="s">
        <v>689</v>
      </c>
    </row>
    <row r="29" spans="1:15" x14ac:dyDescent="0.2">
      <c r="C29"/>
      <c r="M29" s="56"/>
      <c r="N29" s="56" t="s">
        <v>694</v>
      </c>
      <c r="O29" s="56" t="s">
        <v>695</v>
      </c>
    </row>
    <row r="30" spans="1:15" x14ac:dyDescent="0.2">
      <c r="C30"/>
      <c r="M30" t="s">
        <v>690</v>
      </c>
      <c r="N30">
        <v>1</v>
      </c>
      <c r="O30">
        <v>1.4877391763638745E-5</v>
      </c>
    </row>
    <row r="31" spans="1:15" x14ac:dyDescent="0.2">
      <c r="C31"/>
      <c r="M31" t="s">
        <v>691</v>
      </c>
      <c r="N31">
        <v>10</v>
      </c>
    </row>
    <row r="32" spans="1:15" ht="17" thickBot="1" x14ac:dyDescent="0.25">
      <c r="C32"/>
      <c r="M32" s="55" t="s">
        <v>692</v>
      </c>
      <c r="N32" s="55">
        <v>11</v>
      </c>
      <c r="O32" s="55"/>
    </row>
    <row r="33" spans="3:15" ht="17" thickBot="1" x14ac:dyDescent="0.25">
      <c r="C33"/>
    </row>
    <row r="34" spans="3:15" x14ac:dyDescent="0.2">
      <c r="C34"/>
      <c r="M34" s="56"/>
      <c r="N34" s="56" t="s">
        <v>696</v>
      </c>
      <c r="O34" s="56" t="s">
        <v>697</v>
      </c>
    </row>
    <row r="35" spans="3:15" x14ac:dyDescent="0.2">
      <c r="C35"/>
      <c r="M35" t="s">
        <v>693</v>
      </c>
      <c r="N35" s="58">
        <v>39.773547204314127</v>
      </c>
      <c r="O35">
        <v>0.95688876226875619</v>
      </c>
    </row>
    <row r="36" spans="3:15" ht="17" thickBot="1" x14ac:dyDescent="0.25">
      <c r="C36"/>
      <c r="M36" s="55" t="s">
        <v>677</v>
      </c>
      <c r="N36" s="63">
        <v>683.20049450501847</v>
      </c>
      <c r="O36" s="55">
        <v>1.4877391763638745E-5</v>
      </c>
    </row>
    <row r="37" spans="3:15" x14ac:dyDescent="0.2">
      <c r="C37"/>
    </row>
    <row r="38" spans="3:15" x14ac:dyDescent="0.2">
      <c r="C38"/>
      <c r="K38" s="77" t="s">
        <v>706</v>
      </c>
      <c r="L38" s="77"/>
      <c r="M38" s="77"/>
      <c r="N38" s="77"/>
      <c r="O38" s="77"/>
    </row>
    <row r="39" spans="3:15" x14ac:dyDescent="0.2">
      <c r="C39"/>
      <c r="K39" s="77"/>
      <c r="L39" s="77"/>
      <c r="M39" s="77"/>
      <c r="N39" s="77"/>
      <c r="O39" s="77"/>
    </row>
    <row r="40" spans="3:15" x14ac:dyDescent="0.2">
      <c r="C40"/>
      <c r="K40" s="77"/>
      <c r="L40" s="77"/>
      <c r="M40" s="77"/>
      <c r="N40" s="77"/>
      <c r="O40" s="77"/>
    </row>
    <row r="41" spans="3:15" x14ac:dyDescent="0.2">
      <c r="C41"/>
    </row>
    <row r="42" spans="3:15" x14ac:dyDescent="0.2">
      <c r="C42"/>
    </row>
    <row r="43" spans="3:15" x14ac:dyDescent="0.2">
      <c r="C43"/>
    </row>
    <row r="44" spans="3:15" x14ac:dyDescent="0.2">
      <c r="C44"/>
    </row>
    <row r="45" spans="3:15" x14ac:dyDescent="0.2">
      <c r="C45"/>
    </row>
    <row r="46" spans="3:15" x14ac:dyDescent="0.2">
      <c r="C46"/>
    </row>
    <row r="47" spans="3:15" x14ac:dyDescent="0.2">
      <c r="C47"/>
    </row>
    <row r="48" spans="3:15" x14ac:dyDescent="0.2">
      <c r="C48"/>
    </row>
    <row r="49" spans="3:3" x14ac:dyDescent="0.2">
      <c r="C49"/>
    </row>
    <row r="50" spans="3:3" x14ac:dyDescent="0.2">
      <c r="C50"/>
    </row>
    <row r="51" spans="3:3" x14ac:dyDescent="0.2">
      <c r="C51"/>
    </row>
    <row r="52" spans="3:3" x14ac:dyDescent="0.2">
      <c r="C52"/>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row r="109" spans="3:3" x14ac:dyDescent="0.2">
      <c r="C109"/>
    </row>
    <row r="110" spans="3:3" x14ac:dyDescent="0.2">
      <c r="C110"/>
    </row>
    <row r="111" spans="3:3" x14ac:dyDescent="0.2">
      <c r="C111"/>
    </row>
    <row r="112" spans="3:3" x14ac:dyDescent="0.2">
      <c r="C112"/>
    </row>
    <row r="113" spans="3:3" x14ac:dyDescent="0.2">
      <c r="C113"/>
    </row>
    <row r="114" spans="3:3" x14ac:dyDescent="0.2">
      <c r="C114"/>
    </row>
    <row r="115" spans="3:3" x14ac:dyDescent="0.2">
      <c r="C115"/>
    </row>
    <row r="116" spans="3:3" x14ac:dyDescent="0.2">
      <c r="C116"/>
    </row>
    <row r="117" spans="3:3" x14ac:dyDescent="0.2">
      <c r="C117"/>
    </row>
    <row r="118" spans="3:3" x14ac:dyDescent="0.2">
      <c r="C118"/>
    </row>
    <row r="119" spans="3:3" x14ac:dyDescent="0.2">
      <c r="C119"/>
    </row>
    <row r="120" spans="3:3" x14ac:dyDescent="0.2">
      <c r="C120"/>
    </row>
    <row r="121" spans="3:3" x14ac:dyDescent="0.2">
      <c r="C121"/>
    </row>
    <row r="122" spans="3:3" x14ac:dyDescent="0.2">
      <c r="C122"/>
    </row>
    <row r="123" spans="3:3" x14ac:dyDescent="0.2">
      <c r="C123"/>
    </row>
    <row r="124" spans="3:3" x14ac:dyDescent="0.2">
      <c r="C124"/>
    </row>
    <row r="125" spans="3:3" x14ac:dyDescent="0.2">
      <c r="C125"/>
    </row>
    <row r="126" spans="3:3" x14ac:dyDescent="0.2">
      <c r="C126"/>
    </row>
    <row r="127" spans="3:3" x14ac:dyDescent="0.2">
      <c r="C127"/>
    </row>
    <row r="128" spans="3:3" x14ac:dyDescent="0.2">
      <c r="C128"/>
    </row>
    <row r="129" spans="3:3" x14ac:dyDescent="0.2">
      <c r="C129"/>
    </row>
    <row r="130" spans="3:3" x14ac:dyDescent="0.2">
      <c r="C130"/>
    </row>
    <row r="131" spans="3:3" x14ac:dyDescent="0.2">
      <c r="C131"/>
    </row>
    <row r="132" spans="3:3" x14ac:dyDescent="0.2">
      <c r="C132"/>
    </row>
    <row r="133" spans="3:3" x14ac:dyDescent="0.2">
      <c r="C133"/>
    </row>
    <row r="134" spans="3:3" x14ac:dyDescent="0.2">
      <c r="C134"/>
    </row>
    <row r="135" spans="3:3" x14ac:dyDescent="0.2">
      <c r="C135"/>
    </row>
    <row r="136" spans="3:3" x14ac:dyDescent="0.2">
      <c r="C136"/>
    </row>
    <row r="137" spans="3:3" x14ac:dyDescent="0.2">
      <c r="C137"/>
    </row>
    <row r="138" spans="3:3" x14ac:dyDescent="0.2">
      <c r="C138"/>
    </row>
    <row r="139" spans="3:3" x14ac:dyDescent="0.2">
      <c r="C139"/>
    </row>
    <row r="140" spans="3:3" x14ac:dyDescent="0.2">
      <c r="C140"/>
    </row>
    <row r="141" spans="3:3" x14ac:dyDescent="0.2">
      <c r="C141"/>
    </row>
    <row r="142" spans="3:3" x14ac:dyDescent="0.2">
      <c r="C142"/>
    </row>
    <row r="143" spans="3:3" x14ac:dyDescent="0.2">
      <c r="C143"/>
    </row>
    <row r="144" spans="3: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row r="194" spans="3:3" x14ac:dyDescent="0.2">
      <c r="C194"/>
    </row>
    <row r="195" spans="3:3" x14ac:dyDescent="0.2">
      <c r="C195"/>
    </row>
    <row r="196" spans="3:3" x14ac:dyDescent="0.2">
      <c r="C196"/>
    </row>
    <row r="197" spans="3:3" x14ac:dyDescent="0.2">
      <c r="C197"/>
    </row>
    <row r="198" spans="3:3" x14ac:dyDescent="0.2">
      <c r="C198"/>
    </row>
    <row r="199" spans="3:3" x14ac:dyDescent="0.2">
      <c r="C199"/>
    </row>
    <row r="200" spans="3:3" x14ac:dyDescent="0.2">
      <c r="C200"/>
    </row>
    <row r="201" spans="3:3" x14ac:dyDescent="0.2">
      <c r="C201"/>
    </row>
    <row r="202" spans="3:3" x14ac:dyDescent="0.2">
      <c r="C202"/>
    </row>
    <row r="203" spans="3:3" x14ac:dyDescent="0.2">
      <c r="C203"/>
    </row>
    <row r="204" spans="3:3" x14ac:dyDescent="0.2">
      <c r="C204"/>
    </row>
    <row r="205" spans="3:3" x14ac:dyDescent="0.2">
      <c r="C205"/>
    </row>
    <row r="206" spans="3:3" x14ac:dyDescent="0.2">
      <c r="C206"/>
    </row>
    <row r="207" spans="3:3" x14ac:dyDescent="0.2">
      <c r="C207"/>
    </row>
    <row r="208" spans="3:3" x14ac:dyDescent="0.2">
      <c r="C208"/>
    </row>
    <row r="209" spans="3:3" x14ac:dyDescent="0.2">
      <c r="C209"/>
    </row>
    <row r="210" spans="3:3" x14ac:dyDescent="0.2">
      <c r="C210"/>
    </row>
    <row r="211" spans="3:3" x14ac:dyDescent="0.2">
      <c r="C211"/>
    </row>
    <row r="212" spans="3:3" x14ac:dyDescent="0.2">
      <c r="C212"/>
    </row>
    <row r="213" spans="3:3" x14ac:dyDescent="0.2">
      <c r="C213"/>
    </row>
    <row r="214" spans="3:3" x14ac:dyDescent="0.2">
      <c r="C214"/>
    </row>
    <row r="215" spans="3:3" x14ac:dyDescent="0.2">
      <c r="C215"/>
    </row>
    <row r="216" spans="3:3" x14ac:dyDescent="0.2">
      <c r="C216"/>
    </row>
    <row r="217" spans="3:3" x14ac:dyDescent="0.2">
      <c r="C217"/>
    </row>
    <row r="218" spans="3:3" x14ac:dyDescent="0.2">
      <c r="C218"/>
    </row>
    <row r="219" spans="3:3" x14ac:dyDescent="0.2">
      <c r="C219"/>
    </row>
    <row r="220" spans="3:3" x14ac:dyDescent="0.2">
      <c r="C220"/>
    </row>
    <row r="221" spans="3:3" x14ac:dyDescent="0.2">
      <c r="C221"/>
    </row>
    <row r="222" spans="3:3" x14ac:dyDescent="0.2">
      <c r="C222"/>
    </row>
    <row r="223" spans="3:3" x14ac:dyDescent="0.2">
      <c r="C223"/>
    </row>
    <row r="224" spans="3:3" x14ac:dyDescent="0.2">
      <c r="C224"/>
    </row>
    <row r="225" spans="3:3" x14ac:dyDescent="0.2">
      <c r="C225"/>
    </row>
    <row r="226" spans="3:3" x14ac:dyDescent="0.2">
      <c r="C226"/>
    </row>
    <row r="227" spans="3:3" x14ac:dyDescent="0.2">
      <c r="C227"/>
    </row>
    <row r="228" spans="3:3" x14ac:dyDescent="0.2">
      <c r="C228"/>
    </row>
    <row r="229" spans="3:3" x14ac:dyDescent="0.2">
      <c r="C229"/>
    </row>
    <row r="230" spans="3:3" x14ac:dyDescent="0.2">
      <c r="C230"/>
    </row>
    <row r="231" spans="3:3" x14ac:dyDescent="0.2">
      <c r="C231"/>
    </row>
    <row r="232" spans="3:3" x14ac:dyDescent="0.2">
      <c r="C232"/>
    </row>
    <row r="233" spans="3:3" x14ac:dyDescent="0.2">
      <c r="C233"/>
    </row>
    <row r="234" spans="3:3" x14ac:dyDescent="0.2">
      <c r="C234"/>
    </row>
    <row r="235" spans="3:3" x14ac:dyDescent="0.2">
      <c r="C235"/>
    </row>
    <row r="236" spans="3:3" x14ac:dyDescent="0.2">
      <c r="C236"/>
    </row>
    <row r="237" spans="3:3" x14ac:dyDescent="0.2">
      <c r="C237"/>
    </row>
    <row r="238" spans="3:3" x14ac:dyDescent="0.2">
      <c r="C238"/>
    </row>
    <row r="239" spans="3:3" x14ac:dyDescent="0.2">
      <c r="C239"/>
    </row>
    <row r="240" spans="3:3" x14ac:dyDescent="0.2">
      <c r="C240"/>
    </row>
    <row r="241" spans="3:3" x14ac:dyDescent="0.2">
      <c r="C241"/>
    </row>
    <row r="242" spans="3:3" x14ac:dyDescent="0.2">
      <c r="C242"/>
    </row>
    <row r="243" spans="3:3" x14ac:dyDescent="0.2">
      <c r="C243"/>
    </row>
    <row r="244" spans="3:3" x14ac:dyDescent="0.2">
      <c r="C244"/>
    </row>
    <row r="245" spans="3:3" x14ac:dyDescent="0.2">
      <c r="C245"/>
    </row>
    <row r="246" spans="3:3" x14ac:dyDescent="0.2">
      <c r="C246"/>
    </row>
    <row r="247" spans="3:3" x14ac:dyDescent="0.2">
      <c r="C247"/>
    </row>
    <row r="248" spans="3:3" x14ac:dyDescent="0.2">
      <c r="C248"/>
    </row>
    <row r="249" spans="3:3" x14ac:dyDescent="0.2">
      <c r="C249"/>
    </row>
    <row r="250" spans="3:3" x14ac:dyDescent="0.2">
      <c r="C250"/>
    </row>
    <row r="251" spans="3:3" x14ac:dyDescent="0.2">
      <c r="C251"/>
    </row>
    <row r="252" spans="3:3" x14ac:dyDescent="0.2">
      <c r="C252"/>
    </row>
    <row r="253" spans="3:3" x14ac:dyDescent="0.2">
      <c r="C253"/>
    </row>
    <row r="254" spans="3:3" x14ac:dyDescent="0.2">
      <c r="C254"/>
    </row>
    <row r="255" spans="3:3" x14ac:dyDescent="0.2">
      <c r="C255"/>
    </row>
    <row r="256" spans="3:3" x14ac:dyDescent="0.2">
      <c r="C256"/>
    </row>
    <row r="257" spans="3:3" x14ac:dyDescent="0.2">
      <c r="C257"/>
    </row>
    <row r="258" spans="3:3" x14ac:dyDescent="0.2">
      <c r="C258"/>
    </row>
    <row r="259" spans="3:3" x14ac:dyDescent="0.2">
      <c r="C259"/>
    </row>
    <row r="260" spans="3:3" x14ac:dyDescent="0.2">
      <c r="C260"/>
    </row>
    <row r="261" spans="3:3" x14ac:dyDescent="0.2">
      <c r="C261"/>
    </row>
    <row r="262" spans="3:3" x14ac:dyDescent="0.2">
      <c r="C262"/>
    </row>
    <row r="263" spans="3:3" x14ac:dyDescent="0.2">
      <c r="C263"/>
    </row>
    <row r="264" spans="3:3" x14ac:dyDescent="0.2">
      <c r="C264"/>
    </row>
    <row r="265" spans="3:3" x14ac:dyDescent="0.2">
      <c r="C265"/>
    </row>
    <row r="266" spans="3:3" x14ac:dyDescent="0.2">
      <c r="C266"/>
    </row>
    <row r="267" spans="3:3" x14ac:dyDescent="0.2">
      <c r="C267"/>
    </row>
    <row r="268" spans="3:3" x14ac:dyDescent="0.2">
      <c r="C268"/>
    </row>
    <row r="269" spans="3:3" x14ac:dyDescent="0.2">
      <c r="C269"/>
    </row>
    <row r="270" spans="3:3" x14ac:dyDescent="0.2">
      <c r="C270"/>
    </row>
    <row r="271" spans="3:3" x14ac:dyDescent="0.2">
      <c r="C271"/>
    </row>
    <row r="272" spans="3:3" x14ac:dyDescent="0.2">
      <c r="C272"/>
    </row>
    <row r="273" spans="3:3" x14ac:dyDescent="0.2">
      <c r="C273"/>
    </row>
    <row r="274" spans="3:3" x14ac:dyDescent="0.2">
      <c r="C274"/>
    </row>
    <row r="275" spans="3:3" x14ac:dyDescent="0.2">
      <c r="C275"/>
    </row>
    <row r="276" spans="3:3" x14ac:dyDescent="0.2">
      <c r="C276"/>
    </row>
    <row r="277" spans="3:3" x14ac:dyDescent="0.2">
      <c r="C277"/>
    </row>
    <row r="278" spans="3:3" x14ac:dyDescent="0.2">
      <c r="C278"/>
    </row>
    <row r="279" spans="3:3" x14ac:dyDescent="0.2">
      <c r="C279"/>
    </row>
    <row r="280" spans="3:3" x14ac:dyDescent="0.2">
      <c r="C280"/>
    </row>
    <row r="281" spans="3:3" x14ac:dyDescent="0.2">
      <c r="C281"/>
    </row>
    <row r="282" spans="3:3" x14ac:dyDescent="0.2">
      <c r="C282"/>
    </row>
    <row r="283" spans="3:3" x14ac:dyDescent="0.2">
      <c r="C283"/>
    </row>
    <row r="284" spans="3:3" x14ac:dyDescent="0.2">
      <c r="C284"/>
    </row>
    <row r="285" spans="3:3" x14ac:dyDescent="0.2">
      <c r="C285"/>
    </row>
    <row r="286" spans="3:3" x14ac:dyDescent="0.2">
      <c r="C286"/>
    </row>
    <row r="287" spans="3:3" x14ac:dyDescent="0.2">
      <c r="C287"/>
    </row>
    <row r="288" spans="3:3" x14ac:dyDescent="0.2">
      <c r="C288"/>
    </row>
    <row r="289" spans="3:3" x14ac:dyDescent="0.2">
      <c r="C289"/>
    </row>
    <row r="290" spans="3:3" x14ac:dyDescent="0.2">
      <c r="C290"/>
    </row>
    <row r="291" spans="3:3" x14ac:dyDescent="0.2">
      <c r="C291"/>
    </row>
    <row r="292" spans="3:3" x14ac:dyDescent="0.2">
      <c r="C292"/>
    </row>
    <row r="293" spans="3:3" x14ac:dyDescent="0.2">
      <c r="C293"/>
    </row>
    <row r="294" spans="3:3" x14ac:dyDescent="0.2">
      <c r="C294"/>
    </row>
    <row r="295" spans="3:3" x14ac:dyDescent="0.2">
      <c r="C295"/>
    </row>
    <row r="296" spans="3:3" x14ac:dyDescent="0.2">
      <c r="C296"/>
    </row>
    <row r="297" spans="3:3" x14ac:dyDescent="0.2">
      <c r="C297"/>
    </row>
    <row r="298" spans="3:3" x14ac:dyDescent="0.2">
      <c r="C298"/>
    </row>
    <row r="299" spans="3:3" x14ac:dyDescent="0.2">
      <c r="C299"/>
    </row>
    <row r="300" spans="3:3" x14ac:dyDescent="0.2">
      <c r="C300"/>
    </row>
    <row r="301" spans="3:3" x14ac:dyDescent="0.2">
      <c r="C301"/>
    </row>
    <row r="302" spans="3:3" x14ac:dyDescent="0.2">
      <c r="C302"/>
    </row>
    <row r="303" spans="3:3" x14ac:dyDescent="0.2">
      <c r="C303"/>
    </row>
    <row r="304" spans="3:3" x14ac:dyDescent="0.2">
      <c r="C304"/>
    </row>
    <row r="305" spans="3:3" x14ac:dyDescent="0.2">
      <c r="C305"/>
    </row>
    <row r="306" spans="3:3" x14ac:dyDescent="0.2">
      <c r="C306"/>
    </row>
    <row r="307" spans="3:3" x14ac:dyDescent="0.2">
      <c r="C307"/>
    </row>
    <row r="308" spans="3:3" x14ac:dyDescent="0.2">
      <c r="C308"/>
    </row>
    <row r="309" spans="3:3" x14ac:dyDescent="0.2">
      <c r="C309"/>
    </row>
    <row r="310" spans="3:3" x14ac:dyDescent="0.2">
      <c r="C310"/>
    </row>
    <row r="311" spans="3:3" x14ac:dyDescent="0.2">
      <c r="C311"/>
    </row>
    <row r="312" spans="3:3" x14ac:dyDescent="0.2">
      <c r="C312"/>
    </row>
    <row r="313" spans="3:3" x14ac:dyDescent="0.2">
      <c r="C313"/>
    </row>
    <row r="314" spans="3:3" x14ac:dyDescent="0.2">
      <c r="C314"/>
    </row>
    <row r="315" spans="3:3" x14ac:dyDescent="0.2">
      <c r="C315"/>
    </row>
    <row r="316" spans="3:3" x14ac:dyDescent="0.2">
      <c r="C316"/>
    </row>
    <row r="317" spans="3:3" x14ac:dyDescent="0.2">
      <c r="C317"/>
    </row>
    <row r="318" spans="3:3" x14ac:dyDescent="0.2">
      <c r="C318"/>
    </row>
    <row r="319" spans="3:3" x14ac:dyDescent="0.2">
      <c r="C319"/>
    </row>
    <row r="320" spans="3:3" x14ac:dyDescent="0.2">
      <c r="C320"/>
    </row>
    <row r="321" spans="3:3" x14ac:dyDescent="0.2">
      <c r="C321"/>
    </row>
    <row r="322" spans="3:3" x14ac:dyDescent="0.2">
      <c r="C322"/>
    </row>
    <row r="323" spans="3:3" x14ac:dyDescent="0.2">
      <c r="C323"/>
    </row>
    <row r="324" spans="3:3" x14ac:dyDescent="0.2">
      <c r="C324"/>
    </row>
    <row r="325" spans="3:3" x14ac:dyDescent="0.2">
      <c r="C325"/>
    </row>
    <row r="326" spans="3:3" x14ac:dyDescent="0.2">
      <c r="C326"/>
    </row>
    <row r="327" spans="3:3" x14ac:dyDescent="0.2">
      <c r="C327"/>
    </row>
    <row r="328" spans="3:3" x14ac:dyDescent="0.2">
      <c r="C328"/>
    </row>
    <row r="329" spans="3:3" x14ac:dyDescent="0.2">
      <c r="C329"/>
    </row>
    <row r="330" spans="3:3" x14ac:dyDescent="0.2">
      <c r="C330"/>
    </row>
    <row r="331" spans="3:3" x14ac:dyDescent="0.2">
      <c r="C331"/>
    </row>
    <row r="332" spans="3:3" x14ac:dyDescent="0.2">
      <c r="C332"/>
    </row>
    <row r="333" spans="3:3" x14ac:dyDescent="0.2">
      <c r="C333"/>
    </row>
    <row r="334" spans="3:3" x14ac:dyDescent="0.2">
      <c r="C334"/>
    </row>
    <row r="335" spans="3:3" x14ac:dyDescent="0.2">
      <c r="C335"/>
    </row>
    <row r="336" spans="3:3" x14ac:dyDescent="0.2">
      <c r="C336"/>
    </row>
    <row r="337" spans="3:3" x14ac:dyDescent="0.2">
      <c r="C337"/>
    </row>
    <row r="338" spans="3:3" x14ac:dyDescent="0.2">
      <c r="C338"/>
    </row>
    <row r="339" spans="3:3" x14ac:dyDescent="0.2">
      <c r="C339"/>
    </row>
    <row r="340" spans="3:3" x14ac:dyDescent="0.2">
      <c r="C340"/>
    </row>
    <row r="341" spans="3:3" x14ac:dyDescent="0.2">
      <c r="C341"/>
    </row>
    <row r="342" spans="3:3" x14ac:dyDescent="0.2">
      <c r="C342"/>
    </row>
    <row r="343" spans="3:3" x14ac:dyDescent="0.2">
      <c r="C343"/>
    </row>
    <row r="344" spans="3:3" x14ac:dyDescent="0.2">
      <c r="C344"/>
    </row>
    <row r="345" spans="3:3" x14ac:dyDescent="0.2">
      <c r="C345"/>
    </row>
    <row r="346" spans="3:3" x14ac:dyDescent="0.2">
      <c r="C346"/>
    </row>
    <row r="347" spans="3:3" x14ac:dyDescent="0.2">
      <c r="C347"/>
    </row>
    <row r="348" spans="3:3" x14ac:dyDescent="0.2">
      <c r="C348"/>
    </row>
    <row r="349" spans="3:3" x14ac:dyDescent="0.2">
      <c r="C349"/>
    </row>
    <row r="350" spans="3:3" x14ac:dyDescent="0.2">
      <c r="C350"/>
    </row>
    <row r="351" spans="3:3" x14ac:dyDescent="0.2">
      <c r="C351"/>
    </row>
    <row r="352" spans="3:3" x14ac:dyDescent="0.2">
      <c r="C352"/>
    </row>
    <row r="353" spans="3:3" x14ac:dyDescent="0.2">
      <c r="C353"/>
    </row>
    <row r="354" spans="3:3" x14ac:dyDescent="0.2">
      <c r="C354"/>
    </row>
    <row r="355" spans="3:3" x14ac:dyDescent="0.2">
      <c r="C355"/>
    </row>
    <row r="356" spans="3:3" x14ac:dyDescent="0.2">
      <c r="C356"/>
    </row>
    <row r="357" spans="3:3" x14ac:dyDescent="0.2">
      <c r="C357"/>
    </row>
    <row r="358" spans="3:3" x14ac:dyDescent="0.2">
      <c r="C358"/>
    </row>
    <row r="359" spans="3:3" x14ac:dyDescent="0.2">
      <c r="C359"/>
    </row>
    <row r="360" spans="3:3" x14ac:dyDescent="0.2">
      <c r="C360"/>
    </row>
    <row r="361" spans="3:3" x14ac:dyDescent="0.2">
      <c r="C361"/>
    </row>
    <row r="362" spans="3:3" x14ac:dyDescent="0.2">
      <c r="C362"/>
    </row>
    <row r="363" spans="3:3" x14ac:dyDescent="0.2">
      <c r="C363"/>
    </row>
    <row r="364" spans="3:3" x14ac:dyDescent="0.2">
      <c r="C364"/>
    </row>
    <row r="365" spans="3:3" x14ac:dyDescent="0.2">
      <c r="C365"/>
    </row>
    <row r="366" spans="3:3" x14ac:dyDescent="0.2">
      <c r="C366"/>
    </row>
    <row r="367" spans="3:3" x14ac:dyDescent="0.2">
      <c r="C367"/>
    </row>
    <row r="368" spans="3:3" x14ac:dyDescent="0.2">
      <c r="C368"/>
    </row>
    <row r="369" spans="3:3" x14ac:dyDescent="0.2">
      <c r="C369"/>
    </row>
    <row r="370" spans="3:3" x14ac:dyDescent="0.2">
      <c r="C370"/>
    </row>
    <row r="371" spans="3:3" x14ac:dyDescent="0.2">
      <c r="C371"/>
    </row>
    <row r="372" spans="3:3" x14ac:dyDescent="0.2">
      <c r="C372"/>
    </row>
    <row r="373" spans="3:3" x14ac:dyDescent="0.2">
      <c r="C373"/>
    </row>
    <row r="374" spans="3:3" x14ac:dyDescent="0.2">
      <c r="C374"/>
    </row>
    <row r="375" spans="3:3" x14ac:dyDescent="0.2">
      <c r="C375"/>
    </row>
    <row r="376" spans="3:3" x14ac:dyDescent="0.2">
      <c r="C376"/>
    </row>
    <row r="377" spans="3:3" x14ac:dyDescent="0.2">
      <c r="C377"/>
    </row>
    <row r="378" spans="3:3" x14ac:dyDescent="0.2">
      <c r="C378"/>
    </row>
    <row r="379" spans="3:3" x14ac:dyDescent="0.2">
      <c r="C379"/>
    </row>
    <row r="380" spans="3:3" x14ac:dyDescent="0.2">
      <c r="C380"/>
    </row>
    <row r="381" spans="3:3" x14ac:dyDescent="0.2">
      <c r="C381"/>
    </row>
    <row r="382" spans="3:3" x14ac:dyDescent="0.2">
      <c r="C382"/>
    </row>
    <row r="383" spans="3:3" x14ac:dyDescent="0.2">
      <c r="C383"/>
    </row>
    <row r="384" spans="3:3" x14ac:dyDescent="0.2">
      <c r="C384"/>
    </row>
    <row r="385" spans="3:3" x14ac:dyDescent="0.2">
      <c r="C385"/>
    </row>
    <row r="386" spans="3:3" x14ac:dyDescent="0.2">
      <c r="C386"/>
    </row>
    <row r="387" spans="3:3" x14ac:dyDescent="0.2">
      <c r="C387"/>
    </row>
    <row r="388" spans="3:3" x14ac:dyDescent="0.2">
      <c r="C388"/>
    </row>
    <row r="389" spans="3:3" x14ac:dyDescent="0.2">
      <c r="C389"/>
    </row>
    <row r="390" spans="3:3" x14ac:dyDescent="0.2">
      <c r="C390"/>
    </row>
    <row r="391" spans="3:3" x14ac:dyDescent="0.2">
      <c r="C391"/>
    </row>
    <row r="392" spans="3:3" x14ac:dyDescent="0.2">
      <c r="C392"/>
    </row>
    <row r="393" spans="3:3" x14ac:dyDescent="0.2">
      <c r="C393"/>
    </row>
    <row r="394" spans="3:3" x14ac:dyDescent="0.2">
      <c r="C394"/>
    </row>
    <row r="395" spans="3:3" x14ac:dyDescent="0.2">
      <c r="C395"/>
    </row>
    <row r="396" spans="3:3" x14ac:dyDescent="0.2">
      <c r="C396"/>
    </row>
    <row r="397" spans="3:3" x14ac:dyDescent="0.2">
      <c r="C397"/>
    </row>
    <row r="398" spans="3:3" x14ac:dyDescent="0.2">
      <c r="C398"/>
    </row>
    <row r="399" spans="3:3" x14ac:dyDescent="0.2">
      <c r="C399"/>
    </row>
    <row r="400" spans="3:3" x14ac:dyDescent="0.2">
      <c r="C400"/>
    </row>
    <row r="401" spans="3:3" x14ac:dyDescent="0.2">
      <c r="C401"/>
    </row>
    <row r="402" spans="3:3" x14ac:dyDescent="0.2">
      <c r="C402"/>
    </row>
    <row r="403" spans="3:3" x14ac:dyDescent="0.2">
      <c r="C403"/>
    </row>
    <row r="404" spans="3:3" x14ac:dyDescent="0.2">
      <c r="C404"/>
    </row>
    <row r="405" spans="3:3" x14ac:dyDescent="0.2">
      <c r="C405"/>
    </row>
    <row r="406" spans="3:3" x14ac:dyDescent="0.2">
      <c r="C406"/>
    </row>
    <row r="407" spans="3:3" x14ac:dyDescent="0.2">
      <c r="C407"/>
    </row>
    <row r="408" spans="3:3" x14ac:dyDescent="0.2">
      <c r="C408"/>
    </row>
    <row r="409" spans="3:3" x14ac:dyDescent="0.2">
      <c r="C409"/>
    </row>
    <row r="410" spans="3:3" x14ac:dyDescent="0.2">
      <c r="C410"/>
    </row>
    <row r="411" spans="3:3" x14ac:dyDescent="0.2">
      <c r="C411"/>
    </row>
    <row r="412" spans="3:3" x14ac:dyDescent="0.2">
      <c r="C412"/>
    </row>
    <row r="413" spans="3:3" x14ac:dyDescent="0.2">
      <c r="C413"/>
    </row>
    <row r="414" spans="3:3" x14ac:dyDescent="0.2">
      <c r="C414"/>
    </row>
    <row r="415" spans="3:3" x14ac:dyDescent="0.2">
      <c r="C415"/>
    </row>
    <row r="416" spans="3:3" x14ac:dyDescent="0.2">
      <c r="C416"/>
    </row>
    <row r="417" spans="3:3" x14ac:dyDescent="0.2">
      <c r="C417"/>
    </row>
    <row r="418" spans="3:3" x14ac:dyDescent="0.2">
      <c r="C418"/>
    </row>
    <row r="419" spans="3:3" x14ac:dyDescent="0.2">
      <c r="C419"/>
    </row>
    <row r="420" spans="3:3" x14ac:dyDescent="0.2">
      <c r="C420"/>
    </row>
    <row r="421" spans="3:3" x14ac:dyDescent="0.2">
      <c r="C421"/>
    </row>
    <row r="422" spans="3:3" x14ac:dyDescent="0.2">
      <c r="C422"/>
    </row>
    <row r="423" spans="3:3" x14ac:dyDescent="0.2">
      <c r="C423"/>
    </row>
    <row r="424" spans="3:3" x14ac:dyDescent="0.2">
      <c r="C424"/>
    </row>
    <row r="425" spans="3:3" x14ac:dyDescent="0.2">
      <c r="C425"/>
    </row>
    <row r="426" spans="3:3" x14ac:dyDescent="0.2">
      <c r="C426"/>
    </row>
    <row r="427" spans="3:3" x14ac:dyDescent="0.2">
      <c r="C427"/>
    </row>
    <row r="428" spans="3:3" x14ac:dyDescent="0.2">
      <c r="C428"/>
    </row>
    <row r="429" spans="3:3" x14ac:dyDescent="0.2">
      <c r="C429"/>
    </row>
    <row r="430" spans="3:3" x14ac:dyDescent="0.2">
      <c r="C430"/>
    </row>
    <row r="431" spans="3:3" x14ac:dyDescent="0.2">
      <c r="C431"/>
    </row>
    <row r="432" spans="3:3" x14ac:dyDescent="0.2">
      <c r="C432"/>
    </row>
    <row r="433" spans="3:3" x14ac:dyDescent="0.2">
      <c r="C433"/>
    </row>
    <row r="434" spans="3:3" x14ac:dyDescent="0.2">
      <c r="C434"/>
    </row>
    <row r="435" spans="3:3" x14ac:dyDescent="0.2">
      <c r="C435"/>
    </row>
    <row r="436" spans="3:3" x14ac:dyDescent="0.2">
      <c r="C436"/>
    </row>
    <row r="437" spans="3:3" x14ac:dyDescent="0.2">
      <c r="C437"/>
    </row>
    <row r="438" spans="3:3" x14ac:dyDescent="0.2">
      <c r="C438"/>
    </row>
    <row r="439" spans="3:3" x14ac:dyDescent="0.2">
      <c r="C439"/>
    </row>
    <row r="440" spans="3:3" x14ac:dyDescent="0.2">
      <c r="C440"/>
    </row>
    <row r="441" spans="3:3" x14ac:dyDescent="0.2">
      <c r="C441"/>
    </row>
    <row r="442" spans="3:3" x14ac:dyDescent="0.2">
      <c r="C442"/>
    </row>
    <row r="443" spans="3:3" x14ac:dyDescent="0.2">
      <c r="C443"/>
    </row>
    <row r="444" spans="3:3" x14ac:dyDescent="0.2">
      <c r="C444"/>
    </row>
    <row r="445" spans="3:3" x14ac:dyDescent="0.2">
      <c r="C445"/>
    </row>
    <row r="446" spans="3:3" x14ac:dyDescent="0.2">
      <c r="C446"/>
    </row>
    <row r="447" spans="3:3" x14ac:dyDescent="0.2">
      <c r="C447"/>
    </row>
    <row r="448" spans="3:3" x14ac:dyDescent="0.2">
      <c r="C448"/>
    </row>
    <row r="449" spans="3:3" x14ac:dyDescent="0.2">
      <c r="C449"/>
    </row>
    <row r="450" spans="3:3" x14ac:dyDescent="0.2">
      <c r="C450"/>
    </row>
    <row r="451" spans="3:3" x14ac:dyDescent="0.2">
      <c r="C451"/>
    </row>
    <row r="452" spans="3:3" x14ac:dyDescent="0.2">
      <c r="C452"/>
    </row>
    <row r="453" spans="3:3" x14ac:dyDescent="0.2">
      <c r="C453"/>
    </row>
    <row r="454" spans="3:3" x14ac:dyDescent="0.2">
      <c r="C454"/>
    </row>
    <row r="455" spans="3:3" x14ac:dyDescent="0.2">
      <c r="C455"/>
    </row>
    <row r="456" spans="3:3" x14ac:dyDescent="0.2">
      <c r="C456"/>
    </row>
    <row r="457" spans="3:3" x14ac:dyDescent="0.2">
      <c r="C457"/>
    </row>
    <row r="458" spans="3:3" x14ac:dyDescent="0.2">
      <c r="C458"/>
    </row>
    <row r="459" spans="3:3" x14ac:dyDescent="0.2">
      <c r="C459"/>
    </row>
    <row r="460" spans="3:3" x14ac:dyDescent="0.2">
      <c r="C460"/>
    </row>
    <row r="461" spans="3:3" x14ac:dyDescent="0.2">
      <c r="C461"/>
    </row>
    <row r="462" spans="3:3" x14ac:dyDescent="0.2">
      <c r="C462"/>
    </row>
    <row r="463" spans="3:3" x14ac:dyDescent="0.2">
      <c r="C463"/>
    </row>
    <row r="464" spans="3:3" x14ac:dyDescent="0.2">
      <c r="C464"/>
    </row>
    <row r="465" spans="3:3" x14ac:dyDescent="0.2">
      <c r="C465"/>
    </row>
    <row r="466" spans="3:3" x14ac:dyDescent="0.2">
      <c r="C466"/>
    </row>
    <row r="467" spans="3:3" x14ac:dyDescent="0.2">
      <c r="C467"/>
    </row>
    <row r="468" spans="3:3" x14ac:dyDescent="0.2">
      <c r="C468"/>
    </row>
    <row r="469" spans="3:3" x14ac:dyDescent="0.2">
      <c r="C469"/>
    </row>
    <row r="470" spans="3:3" x14ac:dyDescent="0.2">
      <c r="C470"/>
    </row>
    <row r="471" spans="3:3" x14ac:dyDescent="0.2">
      <c r="C471"/>
    </row>
    <row r="472" spans="3:3" x14ac:dyDescent="0.2">
      <c r="C472"/>
    </row>
    <row r="473" spans="3:3" x14ac:dyDescent="0.2">
      <c r="C473"/>
    </row>
    <row r="474" spans="3:3" x14ac:dyDescent="0.2">
      <c r="C474"/>
    </row>
    <row r="475" spans="3:3" x14ac:dyDescent="0.2">
      <c r="C475"/>
    </row>
    <row r="476" spans="3:3" x14ac:dyDescent="0.2">
      <c r="C476"/>
    </row>
    <row r="477" spans="3:3" x14ac:dyDescent="0.2">
      <c r="C477"/>
    </row>
    <row r="478" spans="3:3" x14ac:dyDescent="0.2">
      <c r="C478"/>
    </row>
    <row r="479" spans="3:3" x14ac:dyDescent="0.2">
      <c r="C479"/>
    </row>
    <row r="480" spans="3:3" x14ac:dyDescent="0.2">
      <c r="C480"/>
    </row>
    <row r="481" spans="3:3" x14ac:dyDescent="0.2">
      <c r="C481"/>
    </row>
    <row r="482" spans="3:3" x14ac:dyDescent="0.2">
      <c r="C482"/>
    </row>
    <row r="483" spans="3:3" x14ac:dyDescent="0.2">
      <c r="C483"/>
    </row>
    <row r="484" spans="3:3" x14ac:dyDescent="0.2">
      <c r="C484"/>
    </row>
    <row r="485" spans="3:3" x14ac:dyDescent="0.2">
      <c r="C485"/>
    </row>
    <row r="486" spans="3:3" x14ac:dyDescent="0.2">
      <c r="C486"/>
    </row>
    <row r="487" spans="3:3" x14ac:dyDescent="0.2">
      <c r="C487"/>
    </row>
    <row r="488" spans="3:3" x14ac:dyDescent="0.2">
      <c r="C488"/>
    </row>
    <row r="489" spans="3:3" x14ac:dyDescent="0.2">
      <c r="C489"/>
    </row>
    <row r="490" spans="3:3" x14ac:dyDescent="0.2">
      <c r="C490"/>
    </row>
    <row r="491" spans="3:3" x14ac:dyDescent="0.2">
      <c r="C491"/>
    </row>
    <row r="492" spans="3:3" x14ac:dyDescent="0.2">
      <c r="C492"/>
    </row>
    <row r="493" spans="3:3" x14ac:dyDescent="0.2">
      <c r="C493"/>
    </row>
    <row r="494" spans="3:3" x14ac:dyDescent="0.2">
      <c r="C494"/>
    </row>
    <row r="495" spans="3:3" x14ac:dyDescent="0.2">
      <c r="C495"/>
    </row>
    <row r="496" spans="3:3" x14ac:dyDescent="0.2">
      <c r="C496"/>
    </row>
    <row r="497" spans="3:3" x14ac:dyDescent="0.2">
      <c r="C497"/>
    </row>
    <row r="498" spans="3:3" x14ac:dyDescent="0.2">
      <c r="C498"/>
    </row>
    <row r="499" spans="3:3" x14ac:dyDescent="0.2">
      <c r="C499"/>
    </row>
    <row r="500" spans="3:3" x14ac:dyDescent="0.2">
      <c r="C500"/>
    </row>
    <row r="501" spans="3:3" x14ac:dyDescent="0.2">
      <c r="C501"/>
    </row>
    <row r="502" spans="3:3" x14ac:dyDescent="0.2">
      <c r="C502"/>
    </row>
    <row r="503" spans="3:3" x14ac:dyDescent="0.2">
      <c r="C503"/>
    </row>
    <row r="504" spans="3:3" x14ac:dyDescent="0.2">
      <c r="C504"/>
    </row>
    <row r="505" spans="3:3" x14ac:dyDescent="0.2">
      <c r="C505"/>
    </row>
    <row r="506" spans="3:3" x14ac:dyDescent="0.2">
      <c r="C506"/>
    </row>
    <row r="507" spans="3:3" x14ac:dyDescent="0.2">
      <c r="C507"/>
    </row>
    <row r="508" spans="3:3" x14ac:dyDescent="0.2">
      <c r="C508"/>
    </row>
    <row r="509" spans="3:3" x14ac:dyDescent="0.2">
      <c r="C509"/>
    </row>
    <row r="510" spans="3:3" x14ac:dyDescent="0.2">
      <c r="C510"/>
    </row>
    <row r="511" spans="3:3" x14ac:dyDescent="0.2">
      <c r="C511"/>
    </row>
    <row r="512" spans="3:3" x14ac:dyDescent="0.2">
      <c r="C512"/>
    </row>
    <row r="513" spans="3:3" x14ac:dyDescent="0.2">
      <c r="C513"/>
    </row>
    <row r="514" spans="3:3" x14ac:dyDescent="0.2">
      <c r="C514"/>
    </row>
    <row r="515" spans="3:3" x14ac:dyDescent="0.2">
      <c r="C515"/>
    </row>
    <row r="516" spans="3:3" x14ac:dyDescent="0.2">
      <c r="C516"/>
    </row>
    <row r="517" spans="3:3" x14ac:dyDescent="0.2">
      <c r="C517"/>
    </row>
    <row r="518" spans="3:3" x14ac:dyDescent="0.2">
      <c r="C518"/>
    </row>
    <row r="519" spans="3:3" x14ac:dyDescent="0.2">
      <c r="C519"/>
    </row>
    <row r="520" spans="3:3" x14ac:dyDescent="0.2">
      <c r="C520"/>
    </row>
    <row r="521" spans="3:3" x14ac:dyDescent="0.2">
      <c r="C521"/>
    </row>
    <row r="522" spans="3:3" x14ac:dyDescent="0.2">
      <c r="C522"/>
    </row>
    <row r="523" spans="3:3" x14ac:dyDescent="0.2">
      <c r="C523"/>
    </row>
    <row r="524" spans="3:3" x14ac:dyDescent="0.2">
      <c r="C524"/>
    </row>
    <row r="525" spans="3:3" x14ac:dyDescent="0.2">
      <c r="C525"/>
    </row>
    <row r="526" spans="3:3" x14ac:dyDescent="0.2">
      <c r="C526"/>
    </row>
    <row r="527" spans="3:3" x14ac:dyDescent="0.2">
      <c r="C527"/>
    </row>
    <row r="528" spans="3:3" x14ac:dyDescent="0.2">
      <c r="C528"/>
    </row>
    <row r="529" spans="3:3" x14ac:dyDescent="0.2">
      <c r="C529"/>
    </row>
    <row r="530" spans="3:3" x14ac:dyDescent="0.2">
      <c r="C530"/>
    </row>
    <row r="531" spans="3:3" x14ac:dyDescent="0.2">
      <c r="C531"/>
    </row>
    <row r="532" spans="3:3" x14ac:dyDescent="0.2">
      <c r="C532"/>
    </row>
    <row r="533" spans="3:3" x14ac:dyDescent="0.2">
      <c r="C533"/>
    </row>
    <row r="534" spans="3:3" x14ac:dyDescent="0.2">
      <c r="C534"/>
    </row>
    <row r="535" spans="3:3" x14ac:dyDescent="0.2">
      <c r="C535"/>
    </row>
    <row r="536" spans="3:3" x14ac:dyDescent="0.2">
      <c r="C536"/>
    </row>
    <row r="537" spans="3:3" x14ac:dyDescent="0.2">
      <c r="C537"/>
    </row>
    <row r="538" spans="3:3"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x14ac:dyDescent="0.2">
      <c r="C560"/>
    </row>
    <row r="561" spans="3:3" x14ac:dyDescent="0.2">
      <c r="C561"/>
    </row>
    <row r="562" spans="3:3" x14ac:dyDescent="0.2">
      <c r="C562"/>
    </row>
    <row r="563" spans="3:3" x14ac:dyDescent="0.2">
      <c r="C563"/>
    </row>
    <row r="564" spans="3:3"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x14ac:dyDescent="0.2">
      <c r="C586"/>
    </row>
    <row r="587" spans="3:3" x14ac:dyDescent="0.2">
      <c r="C587"/>
    </row>
    <row r="588" spans="3:3" x14ac:dyDescent="0.2">
      <c r="C588"/>
    </row>
    <row r="589" spans="3:3" x14ac:dyDescent="0.2">
      <c r="C589"/>
    </row>
    <row r="590" spans="3:3"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x14ac:dyDescent="0.2">
      <c r="C612"/>
    </row>
    <row r="613" spans="3:3" x14ac:dyDescent="0.2">
      <c r="C613"/>
    </row>
    <row r="614" spans="3:3" x14ac:dyDescent="0.2">
      <c r="C614"/>
    </row>
    <row r="615" spans="3:3" x14ac:dyDescent="0.2">
      <c r="C615"/>
    </row>
    <row r="616" spans="3:3"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x14ac:dyDescent="0.2">
      <c r="C638"/>
    </row>
    <row r="639" spans="3:3" x14ac:dyDescent="0.2">
      <c r="C639"/>
    </row>
    <row r="640" spans="3:3" x14ac:dyDescent="0.2">
      <c r="C640"/>
    </row>
    <row r="641" spans="3:3" x14ac:dyDescent="0.2">
      <c r="C641"/>
    </row>
    <row r="642" spans="3:3"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x14ac:dyDescent="0.2">
      <c r="C664"/>
    </row>
    <row r="665" spans="3:3" x14ac:dyDescent="0.2">
      <c r="C665"/>
    </row>
    <row r="666" spans="3:3" x14ac:dyDescent="0.2">
      <c r="C666"/>
    </row>
    <row r="667" spans="3:3" x14ac:dyDescent="0.2">
      <c r="C667"/>
    </row>
    <row r="668" spans="3:3"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x14ac:dyDescent="0.2">
      <c r="C690"/>
    </row>
    <row r="691" spans="3:3" x14ac:dyDescent="0.2">
      <c r="C691"/>
    </row>
    <row r="692" spans="3:3" x14ac:dyDescent="0.2">
      <c r="C692"/>
    </row>
    <row r="693" spans="3:3" x14ac:dyDescent="0.2">
      <c r="C693"/>
    </row>
    <row r="694" spans="3:3"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x14ac:dyDescent="0.2">
      <c r="C716"/>
    </row>
    <row r="717" spans="3:3" x14ac:dyDescent="0.2">
      <c r="C717"/>
    </row>
    <row r="718" spans="3:3" x14ac:dyDescent="0.2">
      <c r="C718"/>
    </row>
    <row r="719" spans="3:3" x14ac:dyDescent="0.2">
      <c r="C719"/>
    </row>
    <row r="720" spans="3:3"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row r="965" spans="3:3" x14ac:dyDescent="0.2">
      <c r="C965"/>
    </row>
    <row r="966" spans="3:3" x14ac:dyDescent="0.2">
      <c r="C966"/>
    </row>
    <row r="967" spans="3:3" x14ac:dyDescent="0.2">
      <c r="C967"/>
    </row>
    <row r="968" spans="3:3" x14ac:dyDescent="0.2">
      <c r="C968"/>
    </row>
    <row r="969" spans="3:3" x14ac:dyDescent="0.2">
      <c r="C969"/>
    </row>
    <row r="970" spans="3:3" x14ac:dyDescent="0.2">
      <c r="C970"/>
    </row>
    <row r="971" spans="3:3" x14ac:dyDescent="0.2">
      <c r="C971"/>
    </row>
    <row r="972" spans="3:3" x14ac:dyDescent="0.2">
      <c r="C972"/>
    </row>
    <row r="973" spans="3:3" x14ac:dyDescent="0.2">
      <c r="C973"/>
    </row>
    <row r="974" spans="3:3" x14ac:dyDescent="0.2">
      <c r="C974"/>
    </row>
    <row r="975" spans="3:3" x14ac:dyDescent="0.2">
      <c r="C975"/>
    </row>
    <row r="976" spans="3:3" x14ac:dyDescent="0.2">
      <c r="C976"/>
    </row>
    <row r="977" spans="3:3" x14ac:dyDescent="0.2">
      <c r="C977"/>
    </row>
    <row r="978" spans="3:3" x14ac:dyDescent="0.2">
      <c r="C978"/>
    </row>
    <row r="979" spans="3:3" x14ac:dyDescent="0.2">
      <c r="C979"/>
    </row>
    <row r="980" spans="3:3" x14ac:dyDescent="0.2">
      <c r="C980"/>
    </row>
    <row r="981" spans="3:3" x14ac:dyDescent="0.2">
      <c r="C981"/>
    </row>
    <row r="982" spans="3:3" x14ac:dyDescent="0.2">
      <c r="C982"/>
    </row>
    <row r="983" spans="3:3" x14ac:dyDescent="0.2">
      <c r="C983"/>
    </row>
    <row r="984" spans="3:3" x14ac:dyDescent="0.2">
      <c r="C984"/>
    </row>
    <row r="985" spans="3:3" x14ac:dyDescent="0.2">
      <c r="C985"/>
    </row>
    <row r="986" spans="3:3" x14ac:dyDescent="0.2">
      <c r="C986"/>
    </row>
    <row r="987" spans="3:3" x14ac:dyDescent="0.2">
      <c r="C987"/>
    </row>
    <row r="988" spans="3:3" x14ac:dyDescent="0.2">
      <c r="C988"/>
    </row>
    <row r="989" spans="3:3" x14ac:dyDescent="0.2">
      <c r="C989"/>
    </row>
    <row r="990" spans="3:3" x14ac:dyDescent="0.2">
      <c r="C990"/>
    </row>
    <row r="991" spans="3:3" x14ac:dyDescent="0.2">
      <c r="C991"/>
    </row>
    <row r="992" spans="3:3" x14ac:dyDescent="0.2">
      <c r="C992"/>
    </row>
    <row r="993" spans="3:3" x14ac:dyDescent="0.2">
      <c r="C993"/>
    </row>
    <row r="994" spans="3:3" x14ac:dyDescent="0.2">
      <c r="C994"/>
    </row>
    <row r="995" spans="3:3" x14ac:dyDescent="0.2">
      <c r="C995"/>
    </row>
    <row r="996" spans="3:3" x14ac:dyDescent="0.2">
      <c r="C996"/>
    </row>
    <row r="997" spans="3:3" x14ac:dyDescent="0.2">
      <c r="C997"/>
    </row>
    <row r="998" spans="3:3" x14ac:dyDescent="0.2">
      <c r="C998"/>
    </row>
    <row r="999" spans="3:3" x14ac:dyDescent="0.2">
      <c r="C999"/>
    </row>
    <row r="1000" spans="3:3" x14ac:dyDescent="0.2">
      <c r="C1000"/>
    </row>
    <row r="1001" spans="3:3" x14ac:dyDescent="0.2">
      <c r="C1001"/>
    </row>
    <row r="1002" spans="3:3" x14ac:dyDescent="0.2">
      <c r="C1002"/>
    </row>
    <row r="1003" spans="3:3" x14ac:dyDescent="0.2">
      <c r="C1003"/>
    </row>
    <row r="1004" spans="3:3" x14ac:dyDescent="0.2">
      <c r="C1004"/>
    </row>
    <row r="1005" spans="3:3" x14ac:dyDescent="0.2">
      <c r="C1005"/>
    </row>
    <row r="1006" spans="3:3" x14ac:dyDescent="0.2">
      <c r="C1006"/>
    </row>
    <row r="1007" spans="3:3" x14ac:dyDescent="0.2">
      <c r="C1007"/>
    </row>
    <row r="1008" spans="3:3" x14ac:dyDescent="0.2">
      <c r="C1008"/>
    </row>
    <row r="1009" spans="3:3" x14ac:dyDescent="0.2">
      <c r="C1009"/>
    </row>
    <row r="1010" spans="3:3" x14ac:dyDescent="0.2">
      <c r="C1010"/>
    </row>
    <row r="1011" spans="3:3" x14ac:dyDescent="0.2">
      <c r="C1011"/>
    </row>
    <row r="1012" spans="3:3" x14ac:dyDescent="0.2">
      <c r="C1012"/>
    </row>
    <row r="1013" spans="3:3" x14ac:dyDescent="0.2">
      <c r="C1013"/>
    </row>
    <row r="1014" spans="3:3" x14ac:dyDescent="0.2">
      <c r="C1014"/>
    </row>
    <row r="1015" spans="3:3" x14ac:dyDescent="0.2">
      <c r="C1015"/>
    </row>
    <row r="1016" spans="3:3" x14ac:dyDescent="0.2">
      <c r="C1016"/>
    </row>
    <row r="1017" spans="3:3" x14ac:dyDescent="0.2">
      <c r="C1017"/>
    </row>
    <row r="1018" spans="3:3" x14ac:dyDescent="0.2">
      <c r="C1018"/>
    </row>
    <row r="1019" spans="3:3" x14ac:dyDescent="0.2">
      <c r="C1019"/>
    </row>
    <row r="1020" spans="3:3" x14ac:dyDescent="0.2">
      <c r="C1020"/>
    </row>
    <row r="1021" spans="3:3" x14ac:dyDescent="0.2">
      <c r="C1021"/>
    </row>
    <row r="1022" spans="3:3" x14ac:dyDescent="0.2">
      <c r="C1022"/>
    </row>
    <row r="1023" spans="3:3" x14ac:dyDescent="0.2">
      <c r="C1023"/>
    </row>
    <row r="1024" spans="3:3" x14ac:dyDescent="0.2">
      <c r="C1024"/>
    </row>
    <row r="1025" spans="3:3" x14ac:dyDescent="0.2">
      <c r="C1025"/>
    </row>
    <row r="1026" spans="3:3" x14ac:dyDescent="0.2">
      <c r="C1026"/>
    </row>
    <row r="1027" spans="3:3" x14ac:dyDescent="0.2">
      <c r="C1027"/>
    </row>
    <row r="1028" spans="3:3" x14ac:dyDescent="0.2">
      <c r="C1028"/>
    </row>
    <row r="1029" spans="3:3" x14ac:dyDescent="0.2">
      <c r="C1029"/>
    </row>
    <row r="1030" spans="3:3" x14ac:dyDescent="0.2">
      <c r="C1030"/>
    </row>
    <row r="1031" spans="3:3" x14ac:dyDescent="0.2">
      <c r="C1031"/>
    </row>
    <row r="1032" spans="3:3" x14ac:dyDescent="0.2">
      <c r="C1032"/>
    </row>
    <row r="1033" spans="3:3" x14ac:dyDescent="0.2">
      <c r="C1033"/>
    </row>
    <row r="1034" spans="3:3" x14ac:dyDescent="0.2">
      <c r="C1034"/>
    </row>
    <row r="1035" spans="3:3" x14ac:dyDescent="0.2">
      <c r="C1035"/>
    </row>
    <row r="1036" spans="3:3" x14ac:dyDescent="0.2">
      <c r="C1036"/>
    </row>
    <row r="1037" spans="3:3" x14ac:dyDescent="0.2">
      <c r="C1037"/>
    </row>
    <row r="1038" spans="3:3" x14ac:dyDescent="0.2">
      <c r="C1038"/>
    </row>
    <row r="1039" spans="3:3" x14ac:dyDescent="0.2">
      <c r="C1039"/>
    </row>
    <row r="1040" spans="3:3" x14ac:dyDescent="0.2">
      <c r="C1040"/>
    </row>
    <row r="1041" spans="3:3" x14ac:dyDescent="0.2">
      <c r="C1041"/>
    </row>
    <row r="1042" spans="3:3" x14ac:dyDescent="0.2">
      <c r="C1042"/>
    </row>
    <row r="1043" spans="3:3" x14ac:dyDescent="0.2">
      <c r="C1043"/>
    </row>
    <row r="1044" spans="3:3" x14ac:dyDescent="0.2">
      <c r="C1044"/>
    </row>
    <row r="1045" spans="3:3" x14ac:dyDescent="0.2">
      <c r="C1045"/>
    </row>
    <row r="1046" spans="3:3" x14ac:dyDescent="0.2">
      <c r="C1046"/>
    </row>
    <row r="1047" spans="3:3" x14ac:dyDescent="0.2">
      <c r="C1047"/>
    </row>
    <row r="1048" spans="3:3" x14ac:dyDescent="0.2">
      <c r="C1048"/>
    </row>
    <row r="1049" spans="3:3" x14ac:dyDescent="0.2">
      <c r="C1049"/>
    </row>
    <row r="1050" spans="3:3" x14ac:dyDescent="0.2">
      <c r="C1050"/>
    </row>
    <row r="1051" spans="3:3" x14ac:dyDescent="0.2">
      <c r="C1051"/>
    </row>
    <row r="1052" spans="3:3" x14ac:dyDescent="0.2">
      <c r="C1052"/>
    </row>
    <row r="1053" spans="3:3" x14ac:dyDescent="0.2">
      <c r="C1053"/>
    </row>
    <row r="1054" spans="3:3" x14ac:dyDescent="0.2">
      <c r="C1054"/>
    </row>
    <row r="1055" spans="3:3" x14ac:dyDescent="0.2">
      <c r="C1055"/>
    </row>
    <row r="1056" spans="3:3" x14ac:dyDescent="0.2">
      <c r="C1056"/>
    </row>
    <row r="1057" spans="3:3" x14ac:dyDescent="0.2">
      <c r="C1057"/>
    </row>
    <row r="1058" spans="3:3" x14ac:dyDescent="0.2">
      <c r="C1058"/>
    </row>
    <row r="1059" spans="3:3" x14ac:dyDescent="0.2">
      <c r="C1059"/>
    </row>
    <row r="1060" spans="3:3" x14ac:dyDescent="0.2">
      <c r="C1060"/>
    </row>
    <row r="1061" spans="3:3" x14ac:dyDescent="0.2">
      <c r="C1061"/>
    </row>
    <row r="1062" spans="3:3" x14ac:dyDescent="0.2">
      <c r="C1062"/>
    </row>
    <row r="1063" spans="3:3" x14ac:dyDescent="0.2">
      <c r="C1063"/>
    </row>
    <row r="1064" spans="3:3" x14ac:dyDescent="0.2">
      <c r="C1064"/>
    </row>
    <row r="1065" spans="3:3" x14ac:dyDescent="0.2">
      <c r="C1065"/>
    </row>
    <row r="1066" spans="3:3" x14ac:dyDescent="0.2">
      <c r="C1066"/>
    </row>
    <row r="1067" spans="3:3" x14ac:dyDescent="0.2">
      <c r="C1067"/>
    </row>
    <row r="1068" spans="3:3" x14ac:dyDescent="0.2">
      <c r="C1068"/>
    </row>
    <row r="1069" spans="3:3" x14ac:dyDescent="0.2">
      <c r="C1069"/>
    </row>
    <row r="1070" spans="3:3" x14ac:dyDescent="0.2">
      <c r="C1070"/>
    </row>
    <row r="1071" spans="3:3" x14ac:dyDescent="0.2">
      <c r="C1071"/>
    </row>
    <row r="1072" spans="3:3" x14ac:dyDescent="0.2">
      <c r="C1072"/>
    </row>
    <row r="1073" spans="3:3" x14ac:dyDescent="0.2">
      <c r="C1073"/>
    </row>
    <row r="1074" spans="3:3" x14ac:dyDescent="0.2">
      <c r="C1074"/>
    </row>
    <row r="1075" spans="3:3" x14ac:dyDescent="0.2">
      <c r="C1075"/>
    </row>
    <row r="1076" spans="3:3" x14ac:dyDescent="0.2">
      <c r="C1076"/>
    </row>
    <row r="1077" spans="3:3" x14ac:dyDescent="0.2">
      <c r="C1077"/>
    </row>
    <row r="1078" spans="3:3" x14ac:dyDescent="0.2">
      <c r="C1078"/>
    </row>
    <row r="1079" spans="3:3" x14ac:dyDescent="0.2">
      <c r="C1079"/>
    </row>
    <row r="1080" spans="3:3" x14ac:dyDescent="0.2">
      <c r="C1080"/>
    </row>
    <row r="1081" spans="3:3" x14ac:dyDescent="0.2">
      <c r="C1081"/>
    </row>
    <row r="1082" spans="3:3" x14ac:dyDescent="0.2">
      <c r="C1082"/>
    </row>
    <row r="1083" spans="3:3" x14ac:dyDescent="0.2">
      <c r="C1083"/>
    </row>
    <row r="1084" spans="3:3" x14ac:dyDescent="0.2">
      <c r="C1084"/>
    </row>
    <row r="1085" spans="3:3" x14ac:dyDescent="0.2">
      <c r="C1085"/>
    </row>
    <row r="1086" spans="3:3" x14ac:dyDescent="0.2">
      <c r="C1086"/>
    </row>
    <row r="1087" spans="3:3" x14ac:dyDescent="0.2">
      <c r="C1087"/>
    </row>
    <row r="1088" spans="3:3" x14ac:dyDescent="0.2">
      <c r="C1088"/>
    </row>
    <row r="1089" spans="3:3" x14ac:dyDescent="0.2">
      <c r="C1089"/>
    </row>
    <row r="1090" spans="3:3" x14ac:dyDescent="0.2">
      <c r="C1090"/>
    </row>
    <row r="1091" spans="3:3" x14ac:dyDescent="0.2">
      <c r="C1091"/>
    </row>
    <row r="1092" spans="3:3" x14ac:dyDescent="0.2">
      <c r="C1092"/>
    </row>
    <row r="1093" spans="3:3" x14ac:dyDescent="0.2">
      <c r="C1093"/>
    </row>
    <row r="1094" spans="3:3" x14ac:dyDescent="0.2">
      <c r="C1094"/>
    </row>
    <row r="1095" spans="3:3" x14ac:dyDescent="0.2">
      <c r="C1095"/>
    </row>
    <row r="1096" spans="3:3" x14ac:dyDescent="0.2">
      <c r="C1096"/>
    </row>
    <row r="1097" spans="3:3" x14ac:dyDescent="0.2">
      <c r="C1097"/>
    </row>
    <row r="1098" spans="3:3" x14ac:dyDescent="0.2">
      <c r="C1098"/>
    </row>
    <row r="1099" spans="3:3" x14ac:dyDescent="0.2">
      <c r="C1099"/>
    </row>
    <row r="1100" spans="3:3" x14ac:dyDescent="0.2">
      <c r="C1100"/>
    </row>
    <row r="1101" spans="3:3" x14ac:dyDescent="0.2">
      <c r="C1101"/>
    </row>
    <row r="1102" spans="3:3" x14ac:dyDescent="0.2">
      <c r="C1102"/>
    </row>
    <row r="1103" spans="3:3" x14ac:dyDescent="0.2">
      <c r="C1103"/>
    </row>
    <row r="1104" spans="3:3" x14ac:dyDescent="0.2">
      <c r="C1104"/>
    </row>
    <row r="1105" spans="3:3" x14ac:dyDescent="0.2">
      <c r="C1105"/>
    </row>
    <row r="1106" spans="3:3" x14ac:dyDescent="0.2">
      <c r="C1106"/>
    </row>
    <row r="1107" spans="3:3" x14ac:dyDescent="0.2">
      <c r="C1107"/>
    </row>
    <row r="1108" spans="3:3" x14ac:dyDescent="0.2">
      <c r="C1108"/>
    </row>
    <row r="1109" spans="3:3" x14ac:dyDescent="0.2">
      <c r="C1109"/>
    </row>
    <row r="1110" spans="3:3" x14ac:dyDescent="0.2">
      <c r="C1110"/>
    </row>
    <row r="1111" spans="3:3" x14ac:dyDescent="0.2">
      <c r="C1111"/>
    </row>
    <row r="1112" spans="3:3" x14ac:dyDescent="0.2">
      <c r="C1112"/>
    </row>
    <row r="1113" spans="3:3" x14ac:dyDescent="0.2">
      <c r="C1113"/>
    </row>
    <row r="1114" spans="3:3" x14ac:dyDescent="0.2">
      <c r="C1114"/>
    </row>
    <row r="1115" spans="3:3" x14ac:dyDescent="0.2">
      <c r="C1115"/>
    </row>
    <row r="1116" spans="3:3" x14ac:dyDescent="0.2">
      <c r="C1116"/>
    </row>
    <row r="1117" spans="3:3" x14ac:dyDescent="0.2">
      <c r="C1117"/>
    </row>
    <row r="1118" spans="3:3" x14ac:dyDescent="0.2">
      <c r="C1118"/>
    </row>
    <row r="1119" spans="3:3" x14ac:dyDescent="0.2">
      <c r="C1119"/>
    </row>
    <row r="1120" spans="3:3" x14ac:dyDescent="0.2">
      <c r="C1120"/>
    </row>
    <row r="1121" spans="3:3" x14ac:dyDescent="0.2">
      <c r="C1121"/>
    </row>
    <row r="1122" spans="3:3" x14ac:dyDescent="0.2">
      <c r="C1122"/>
    </row>
    <row r="1123" spans="3:3" x14ac:dyDescent="0.2">
      <c r="C1123"/>
    </row>
    <row r="1124" spans="3:3" x14ac:dyDescent="0.2">
      <c r="C1124"/>
    </row>
    <row r="1125" spans="3:3" x14ac:dyDescent="0.2">
      <c r="C1125"/>
    </row>
    <row r="1126" spans="3:3" x14ac:dyDescent="0.2">
      <c r="C1126"/>
    </row>
    <row r="1127" spans="3:3" x14ac:dyDescent="0.2">
      <c r="C1127"/>
    </row>
    <row r="1128" spans="3:3" x14ac:dyDescent="0.2">
      <c r="C1128"/>
    </row>
    <row r="1129" spans="3:3" x14ac:dyDescent="0.2">
      <c r="C1129"/>
    </row>
    <row r="1130" spans="3:3" x14ac:dyDescent="0.2">
      <c r="C1130"/>
    </row>
    <row r="1131" spans="3:3" x14ac:dyDescent="0.2">
      <c r="C1131"/>
    </row>
    <row r="1132" spans="3:3" x14ac:dyDescent="0.2">
      <c r="C1132"/>
    </row>
    <row r="1133" spans="3:3" x14ac:dyDescent="0.2">
      <c r="C1133"/>
    </row>
    <row r="1134" spans="3:3" x14ac:dyDescent="0.2">
      <c r="C1134"/>
    </row>
    <row r="1135" spans="3:3" x14ac:dyDescent="0.2">
      <c r="C1135"/>
    </row>
    <row r="1136" spans="3:3" x14ac:dyDescent="0.2">
      <c r="C1136"/>
    </row>
    <row r="1137" spans="3:3" x14ac:dyDescent="0.2">
      <c r="C1137"/>
    </row>
    <row r="1138" spans="3:3" x14ac:dyDescent="0.2">
      <c r="C1138"/>
    </row>
    <row r="1139" spans="3:3" x14ac:dyDescent="0.2">
      <c r="C1139"/>
    </row>
    <row r="1140" spans="3:3" x14ac:dyDescent="0.2">
      <c r="C1140"/>
    </row>
    <row r="1141" spans="3:3" x14ac:dyDescent="0.2">
      <c r="C1141"/>
    </row>
    <row r="1142" spans="3:3" x14ac:dyDescent="0.2">
      <c r="C1142"/>
    </row>
    <row r="1143" spans="3:3" x14ac:dyDescent="0.2">
      <c r="C1143"/>
    </row>
    <row r="1144" spans="3:3" x14ac:dyDescent="0.2">
      <c r="C1144"/>
    </row>
    <row r="1145" spans="3:3" x14ac:dyDescent="0.2">
      <c r="C1145"/>
    </row>
    <row r="1146" spans="3:3" x14ac:dyDescent="0.2">
      <c r="C1146"/>
    </row>
    <row r="1147" spans="3:3" x14ac:dyDescent="0.2">
      <c r="C1147"/>
    </row>
    <row r="1148" spans="3:3" x14ac:dyDescent="0.2">
      <c r="C1148"/>
    </row>
    <row r="1149" spans="3:3" x14ac:dyDescent="0.2">
      <c r="C1149"/>
    </row>
    <row r="1150" spans="3:3" x14ac:dyDescent="0.2">
      <c r="C1150"/>
    </row>
    <row r="1151" spans="3:3" x14ac:dyDescent="0.2">
      <c r="C1151"/>
    </row>
    <row r="1152" spans="3:3" x14ac:dyDescent="0.2">
      <c r="C1152"/>
    </row>
    <row r="1153" spans="3:3" x14ac:dyDescent="0.2">
      <c r="C1153"/>
    </row>
    <row r="1154" spans="3:3" x14ac:dyDescent="0.2">
      <c r="C1154"/>
    </row>
    <row r="1155" spans="3:3" x14ac:dyDescent="0.2">
      <c r="C1155"/>
    </row>
    <row r="1156" spans="3:3" x14ac:dyDescent="0.2">
      <c r="C1156"/>
    </row>
    <row r="1157" spans="3:3" x14ac:dyDescent="0.2">
      <c r="C1157"/>
    </row>
    <row r="1158" spans="3:3" x14ac:dyDescent="0.2">
      <c r="C1158"/>
    </row>
    <row r="1159" spans="3:3" x14ac:dyDescent="0.2">
      <c r="C1159"/>
    </row>
    <row r="1160" spans="3:3" x14ac:dyDescent="0.2">
      <c r="C1160"/>
    </row>
    <row r="1161" spans="3:3" x14ac:dyDescent="0.2">
      <c r="C1161"/>
    </row>
    <row r="1162" spans="3:3" x14ac:dyDescent="0.2">
      <c r="C1162"/>
    </row>
    <row r="1163" spans="3:3" x14ac:dyDescent="0.2">
      <c r="C1163"/>
    </row>
    <row r="1164" spans="3:3" x14ac:dyDescent="0.2">
      <c r="C1164"/>
    </row>
    <row r="1165" spans="3:3" x14ac:dyDescent="0.2">
      <c r="C1165"/>
    </row>
    <row r="1166" spans="3:3" x14ac:dyDescent="0.2">
      <c r="C1166"/>
    </row>
    <row r="1167" spans="3:3" x14ac:dyDescent="0.2">
      <c r="C1167"/>
    </row>
    <row r="1168" spans="3:3" x14ac:dyDescent="0.2">
      <c r="C1168"/>
    </row>
    <row r="1169" spans="3:3" x14ac:dyDescent="0.2">
      <c r="C1169"/>
    </row>
    <row r="1170" spans="3:3" x14ac:dyDescent="0.2">
      <c r="C1170"/>
    </row>
    <row r="1171" spans="3:3" x14ac:dyDescent="0.2">
      <c r="C1171"/>
    </row>
    <row r="1172" spans="3:3" x14ac:dyDescent="0.2">
      <c r="C1172"/>
    </row>
    <row r="1173" spans="3:3" x14ac:dyDescent="0.2">
      <c r="C1173"/>
    </row>
    <row r="1174" spans="3:3" x14ac:dyDescent="0.2">
      <c r="C1174"/>
    </row>
    <row r="1175" spans="3:3" x14ac:dyDescent="0.2">
      <c r="C1175"/>
    </row>
    <row r="1176" spans="3:3" x14ac:dyDescent="0.2">
      <c r="C1176"/>
    </row>
    <row r="1177" spans="3:3" x14ac:dyDescent="0.2">
      <c r="C1177"/>
    </row>
    <row r="1178" spans="3:3" x14ac:dyDescent="0.2">
      <c r="C1178"/>
    </row>
    <row r="1179" spans="3:3" x14ac:dyDescent="0.2">
      <c r="C1179"/>
    </row>
    <row r="1180" spans="3:3" x14ac:dyDescent="0.2">
      <c r="C1180"/>
    </row>
    <row r="1181" spans="3:3" x14ac:dyDescent="0.2">
      <c r="C1181"/>
    </row>
    <row r="1182" spans="3:3" x14ac:dyDescent="0.2">
      <c r="C1182"/>
    </row>
    <row r="1183" spans="3:3" x14ac:dyDescent="0.2">
      <c r="C1183"/>
    </row>
    <row r="1184" spans="3:3" x14ac:dyDescent="0.2">
      <c r="C1184"/>
    </row>
    <row r="1185" spans="3:3" x14ac:dyDescent="0.2">
      <c r="C1185"/>
    </row>
    <row r="1186" spans="3:3" x14ac:dyDescent="0.2">
      <c r="C1186"/>
    </row>
    <row r="1187" spans="3:3" x14ac:dyDescent="0.2">
      <c r="C1187"/>
    </row>
    <row r="1188" spans="3:3" x14ac:dyDescent="0.2">
      <c r="C1188"/>
    </row>
    <row r="1189" spans="3:3" x14ac:dyDescent="0.2">
      <c r="C1189"/>
    </row>
    <row r="1190" spans="3:3" x14ac:dyDescent="0.2">
      <c r="C1190"/>
    </row>
    <row r="1191" spans="3:3" x14ac:dyDescent="0.2">
      <c r="C1191"/>
    </row>
    <row r="1192" spans="3:3" x14ac:dyDescent="0.2">
      <c r="C1192"/>
    </row>
    <row r="1193" spans="3:3" x14ac:dyDescent="0.2">
      <c r="C1193"/>
    </row>
    <row r="1194" spans="3:3" x14ac:dyDescent="0.2">
      <c r="C1194"/>
    </row>
    <row r="1195" spans="3:3" x14ac:dyDescent="0.2">
      <c r="C1195"/>
    </row>
    <row r="1196" spans="3:3" x14ac:dyDescent="0.2">
      <c r="C1196"/>
    </row>
    <row r="1197" spans="3:3" x14ac:dyDescent="0.2">
      <c r="C1197"/>
    </row>
    <row r="1198" spans="3:3" x14ac:dyDescent="0.2">
      <c r="C1198"/>
    </row>
    <row r="1199" spans="3:3" x14ac:dyDescent="0.2">
      <c r="C1199"/>
    </row>
    <row r="1200" spans="3:3" x14ac:dyDescent="0.2">
      <c r="C1200"/>
    </row>
    <row r="1201" spans="3:3" x14ac:dyDescent="0.2">
      <c r="C1201"/>
    </row>
    <row r="1202" spans="3:3" x14ac:dyDescent="0.2">
      <c r="C1202"/>
    </row>
    <row r="1203" spans="3:3" x14ac:dyDescent="0.2">
      <c r="C1203"/>
    </row>
    <row r="1204" spans="3:3" x14ac:dyDescent="0.2">
      <c r="C1204"/>
    </row>
    <row r="1205" spans="3:3" x14ac:dyDescent="0.2">
      <c r="C1205"/>
    </row>
    <row r="1206" spans="3:3" x14ac:dyDescent="0.2">
      <c r="C1206"/>
    </row>
    <row r="1207" spans="3:3" x14ac:dyDescent="0.2">
      <c r="C1207"/>
    </row>
    <row r="1208" spans="3:3" x14ac:dyDescent="0.2">
      <c r="C1208"/>
    </row>
    <row r="1209" spans="3:3" x14ac:dyDescent="0.2">
      <c r="C1209"/>
    </row>
    <row r="1210" spans="3:3" x14ac:dyDescent="0.2">
      <c r="C1210"/>
    </row>
    <row r="1211" spans="3:3" x14ac:dyDescent="0.2">
      <c r="C1211"/>
    </row>
    <row r="1212" spans="3:3" x14ac:dyDescent="0.2">
      <c r="C1212"/>
    </row>
    <row r="1213" spans="3:3" x14ac:dyDescent="0.2">
      <c r="C1213"/>
    </row>
    <row r="1214" spans="3:3" x14ac:dyDescent="0.2">
      <c r="C1214"/>
    </row>
    <row r="1215" spans="3:3" x14ac:dyDescent="0.2">
      <c r="C1215"/>
    </row>
    <row r="1216" spans="3:3" x14ac:dyDescent="0.2">
      <c r="C1216"/>
    </row>
    <row r="1217" spans="3:3" x14ac:dyDescent="0.2">
      <c r="C1217"/>
    </row>
    <row r="1218" spans="3:3" x14ac:dyDescent="0.2">
      <c r="C1218"/>
    </row>
    <row r="1219" spans="3:3" x14ac:dyDescent="0.2">
      <c r="C1219"/>
    </row>
    <row r="1220" spans="3:3" x14ac:dyDescent="0.2">
      <c r="C1220"/>
    </row>
    <row r="1221" spans="3:3" x14ac:dyDescent="0.2">
      <c r="C1221"/>
    </row>
    <row r="1222" spans="3:3" x14ac:dyDescent="0.2">
      <c r="C1222"/>
    </row>
    <row r="1223" spans="3:3" x14ac:dyDescent="0.2">
      <c r="C1223"/>
    </row>
    <row r="1224" spans="3:3" x14ac:dyDescent="0.2">
      <c r="C1224"/>
    </row>
    <row r="1225" spans="3:3" x14ac:dyDescent="0.2">
      <c r="C1225"/>
    </row>
    <row r="1226" spans="3:3" x14ac:dyDescent="0.2">
      <c r="C1226"/>
    </row>
    <row r="1227" spans="3:3" x14ac:dyDescent="0.2">
      <c r="C1227"/>
    </row>
    <row r="1228" spans="3:3" x14ac:dyDescent="0.2">
      <c r="C1228"/>
    </row>
    <row r="1229" spans="3:3" x14ac:dyDescent="0.2">
      <c r="C1229"/>
    </row>
    <row r="1230" spans="3:3" x14ac:dyDescent="0.2">
      <c r="C1230"/>
    </row>
    <row r="1231" spans="3:3" x14ac:dyDescent="0.2">
      <c r="C1231"/>
    </row>
    <row r="1232" spans="3:3" x14ac:dyDescent="0.2">
      <c r="C1232"/>
    </row>
    <row r="1233" spans="3:3" x14ac:dyDescent="0.2">
      <c r="C1233"/>
    </row>
    <row r="1234" spans="3:3" x14ac:dyDescent="0.2">
      <c r="C1234"/>
    </row>
    <row r="1235" spans="3:3" x14ac:dyDescent="0.2">
      <c r="C1235"/>
    </row>
    <row r="1236" spans="3:3" x14ac:dyDescent="0.2">
      <c r="C1236"/>
    </row>
    <row r="1237" spans="3:3" x14ac:dyDescent="0.2">
      <c r="C1237"/>
    </row>
    <row r="1238" spans="3:3" x14ac:dyDescent="0.2">
      <c r="C1238"/>
    </row>
    <row r="1239" spans="3:3" x14ac:dyDescent="0.2">
      <c r="C1239"/>
    </row>
    <row r="1240" spans="3:3" x14ac:dyDescent="0.2">
      <c r="C1240"/>
    </row>
    <row r="1241" spans="3:3" x14ac:dyDescent="0.2">
      <c r="C1241"/>
    </row>
    <row r="1242" spans="3:3" x14ac:dyDescent="0.2">
      <c r="C1242"/>
    </row>
    <row r="1243" spans="3:3" x14ac:dyDescent="0.2">
      <c r="C1243"/>
    </row>
    <row r="1244" spans="3:3" x14ac:dyDescent="0.2">
      <c r="C1244"/>
    </row>
    <row r="1245" spans="3:3" x14ac:dyDescent="0.2">
      <c r="C1245"/>
    </row>
    <row r="1246" spans="3:3" x14ac:dyDescent="0.2">
      <c r="C1246"/>
    </row>
    <row r="1247" spans="3:3" x14ac:dyDescent="0.2">
      <c r="C1247"/>
    </row>
    <row r="1248" spans="3:3" x14ac:dyDescent="0.2">
      <c r="C1248"/>
    </row>
    <row r="1249" spans="3:3" x14ac:dyDescent="0.2">
      <c r="C1249"/>
    </row>
    <row r="1250" spans="3:3" x14ac:dyDescent="0.2">
      <c r="C1250"/>
    </row>
    <row r="1251" spans="3:3" x14ac:dyDescent="0.2">
      <c r="C1251"/>
    </row>
    <row r="1252" spans="3:3" x14ac:dyDescent="0.2">
      <c r="C1252"/>
    </row>
    <row r="1253" spans="3:3" x14ac:dyDescent="0.2">
      <c r="C1253"/>
    </row>
    <row r="1254" spans="3:3" x14ac:dyDescent="0.2">
      <c r="C1254"/>
    </row>
    <row r="1255" spans="3:3" x14ac:dyDescent="0.2">
      <c r="C1255"/>
    </row>
    <row r="1256" spans="3:3" x14ac:dyDescent="0.2">
      <c r="C1256"/>
    </row>
    <row r="1257" spans="3:3" x14ac:dyDescent="0.2">
      <c r="C1257"/>
    </row>
    <row r="1258" spans="3:3" x14ac:dyDescent="0.2">
      <c r="C1258"/>
    </row>
    <row r="1259" spans="3:3" x14ac:dyDescent="0.2">
      <c r="C1259"/>
    </row>
    <row r="1260" spans="3:3" x14ac:dyDescent="0.2">
      <c r="C1260"/>
    </row>
    <row r="1261" spans="3:3" x14ac:dyDescent="0.2">
      <c r="C1261"/>
    </row>
    <row r="1262" spans="3:3" x14ac:dyDescent="0.2">
      <c r="C1262"/>
    </row>
    <row r="1263" spans="3:3" x14ac:dyDescent="0.2">
      <c r="C1263"/>
    </row>
    <row r="1264" spans="3:3" x14ac:dyDescent="0.2">
      <c r="C1264"/>
    </row>
    <row r="1265" spans="3:3" x14ac:dyDescent="0.2">
      <c r="C1265"/>
    </row>
    <row r="1266" spans="3:3" x14ac:dyDescent="0.2">
      <c r="C1266"/>
    </row>
    <row r="1267" spans="3:3" x14ac:dyDescent="0.2">
      <c r="C1267"/>
    </row>
    <row r="1268" spans="3:3" x14ac:dyDescent="0.2">
      <c r="C1268"/>
    </row>
    <row r="1269" spans="3:3" x14ac:dyDescent="0.2">
      <c r="C1269"/>
    </row>
    <row r="1270" spans="3:3" x14ac:dyDescent="0.2">
      <c r="C1270"/>
    </row>
    <row r="1271" spans="3:3" x14ac:dyDescent="0.2">
      <c r="C1271"/>
    </row>
    <row r="1272" spans="3:3" x14ac:dyDescent="0.2">
      <c r="C1272"/>
    </row>
    <row r="1273" spans="3:3" x14ac:dyDescent="0.2">
      <c r="C1273"/>
    </row>
    <row r="1274" spans="3:3" x14ac:dyDescent="0.2">
      <c r="C1274"/>
    </row>
    <row r="1275" spans="3:3" x14ac:dyDescent="0.2">
      <c r="C1275"/>
    </row>
    <row r="1276" spans="3:3" x14ac:dyDescent="0.2">
      <c r="C1276"/>
    </row>
    <row r="1277" spans="3:3" x14ac:dyDescent="0.2">
      <c r="C1277"/>
    </row>
    <row r="1278" spans="3:3" x14ac:dyDescent="0.2">
      <c r="C1278"/>
    </row>
    <row r="1279" spans="3:3" x14ac:dyDescent="0.2">
      <c r="C1279"/>
    </row>
    <row r="1280" spans="3:3" x14ac:dyDescent="0.2">
      <c r="C1280"/>
    </row>
    <row r="1281" spans="3:3" x14ac:dyDescent="0.2">
      <c r="C1281"/>
    </row>
    <row r="1282" spans="3:3" x14ac:dyDescent="0.2">
      <c r="C1282"/>
    </row>
    <row r="1283" spans="3:3" x14ac:dyDescent="0.2">
      <c r="C1283"/>
    </row>
    <row r="1284" spans="3:3" x14ac:dyDescent="0.2">
      <c r="C1284"/>
    </row>
    <row r="1285" spans="3:3" x14ac:dyDescent="0.2">
      <c r="C1285"/>
    </row>
    <row r="1286" spans="3:3" x14ac:dyDescent="0.2">
      <c r="C1286"/>
    </row>
    <row r="1287" spans="3:3" x14ac:dyDescent="0.2">
      <c r="C1287"/>
    </row>
    <row r="1288" spans="3:3" x14ac:dyDescent="0.2">
      <c r="C1288"/>
    </row>
    <row r="1289" spans="3:3" x14ac:dyDescent="0.2">
      <c r="C1289"/>
    </row>
    <row r="1290" spans="3:3" x14ac:dyDescent="0.2">
      <c r="C1290"/>
    </row>
    <row r="1291" spans="3:3" x14ac:dyDescent="0.2">
      <c r="C1291"/>
    </row>
    <row r="1292" spans="3:3" x14ac:dyDescent="0.2">
      <c r="C1292"/>
    </row>
    <row r="1293" spans="3:3" x14ac:dyDescent="0.2">
      <c r="C1293"/>
    </row>
    <row r="1294" spans="3:3" x14ac:dyDescent="0.2">
      <c r="C1294"/>
    </row>
    <row r="1295" spans="3:3" x14ac:dyDescent="0.2">
      <c r="C1295"/>
    </row>
    <row r="1296" spans="3:3" x14ac:dyDescent="0.2">
      <c r="C1296"/>
    </row>
    <row r="1297" spans="3:3" x14ac:dyDescent="0.2">
      <c r="C1297"/>
    </row>
    <row r="1298" spans="3:3" x14ac:dyDescent="0.2">
      <c r="C1298"/>
    </row>
    <row r="1299" spans="3:3" x14ac:dyDescent="0.2">
      <c r="C1299"/>
    </row>
    <row r="1300" spans="3:3" x14ac:dyDescent="0.2">
      <c r="C1300"/>
    </row>
    <row r="1301" spans="3:3" x14ac:dyDescent="0.2">
      <c r="C1301"/>
    </row>
    <row r="1302" spans="3:3" x14ac:dyDescent="0.2">
      <c r="C1302"/>
    </row>
    <row r="1303" spans="3:3" x14ac:dyDescent="0.2">
      <c r="C1303"/>
    </row>
    <row r="1304" spans="3:3" x14ac:dyDescent="0.2">
      <c r="C1304"/>
    </row>
    <row r="1305" spans="3:3" x14ac:dyDescent="0.2">
      <c r="C1305"/>
    </row>
    <row r="1306" spans="3:3" x14ac:dyDescent="0.2">
      <c r="C1306"/>
    </row>
    <row r="1307" spans="3:3" x14ac:dyDescent="0.2">
      <c r="C1307"/>
    </row>
    <row r="1308" spans="3:3" x14ac:dyDescent="0.2">
      <c r="C1308"/>
    </row>
    <row r="1309" spans="3:3" x14ac:dyDescent="0.2">
      <c r="C1309"/>
    </row>
    <row r="1310" spans="3:3" x14ac:dyDescent="0.2">
      <c r="C1310"/>
    </row>
    <row r="1311" spans="3:3" x14ac:dyDescent="0.2">
      <c r="C1311"/>
    </row>
    <row r="1312" spans="3:3" x14ac:dyDescent="0.2">
      <c r="C1312"/>
    </row>
    <row r="1313" spans="3:3" x14ac:dyDescent="0.2">
      <c r="C1313"/>
    </row>
    <row r="1314" spans="3:3" x14ac:dyDescent="0.2">
      <c r="C1314"/>
    </row>
    <row r="1315" spans="3:3" x14ac:dyDescent="0.2">
      <c r="C1315"/>
    </row>
    <row r="1316" spans="3:3" x14ac:dyDescent="0.2">
      <c r="C1316"/>
    </row>
    <row r="1317" spans="3:3" x14ac:dyDescent="0.2">
      <c r="C1317"/>
    </row>
    <row r="1318" spans="3:3" x14ac:dyDescent="0.2">
      <c r="C1318"/>
    </row>
    <row r="1319" spans="3:3" x14ac:dyDescent="0.2">
      <c r="C1319"/>
    </row>
    <row r="1320" spans="3:3" x14ac:dyDescent="0.2">
      <c r="C1320"/>
    </row>
    <row r="1321" spans="3:3" x14ac:dyDescent="0.2">
      <c r="C1321"/>
    </row>
    <row r="1322" spans="3:3" x14ac:dyDescent="0.2">
      <c r="C1322"/>
    </row>
    <row r="1323" spans="3:3" x14ac:dyDescent="0.2">
      <c r="C1323"/>
    </row>
    <row r="1324" spans="3:3" x14ac:dyDescent="0.2">
      <c r="C1324"/>
    </row>
    <row r="1325" spans="3:3" x14ac:dyDescent="0.2">
      <c r="C1325"/>
    </row>
    <row r="1326" spans="3:3" x14ac:dyDescent="0.2">
      <c r="C1326"/>
    </row>
    <row r="1327" spans="3:3" x14ac:dyDescent="0.2">
      <c r="C1327"/>
    </row>
    <row r="1328" spans="3:3" x14ac:dyDescent="0.2">
      <c r="C1328"/>
    </row>
    <row r="1329" spans="3:3" x14ac:dyDescent="0.2">
      <c r="C1329"/>
    </row>
    <row r="1330" spans="3:3" x14ac:dyDescent="0.2">
      <c r="C1330"/>
    </row>
    <row r="1331" spans="3:3" x14ac:dyDescent="0.2">
      <c r="C1331"/>
    </row>
    <row r="1332" spans="3:3" x14ac:dyDescent="0.2">
      <c r="C1332"/>
    </row>
    <row r="1333" spans="3:3" x14ac:dyDescent="0.2">
      <c r="C1333"/>
    </row>
    <row r="1334" spans="3:3" x14ac:dyDescent="0.2">
      <c r="C1334"/>
    </row>
    <row r="1335" spans="3:3" x14ac:dyDescent="0.2">
      <c r="C1335"/>
    </row>
    <row r="1336" spans="3:3" x14ac:dyDescent="0.2">
      <c r="C1336"/>
    </row>
    <row r="1337" spans="3:3" x14ac:dyDescent="0.2">
      <c r="C1337"/>
    </row>
    <row r="1338" spans="3:3" x14ac:dyDescent="0.2">
      <c r="C1338"/>
    </row>
    <row r="1339" spans="3:3" x14ac:dyDescent="0.2">
      <c r="C1339"/>
    </row>
    <row r="1340" spans="3:3" x14ac:dyDescent="0.2">
      <c r="C1340"/>
    </row>
    <row r="1341" spans="3:3" x14ac:dyDescent="0.2">
      <c r="C1341"/>
    </row>
    <row r="1342" spans="3:3" x14ac:dyDescent="0.2">
      <c r="C1342"/>
    </row>
    <row r="1343" spans="3:3" x14ac:dyDescent="0.2">
      <c r="C1343"/>
    </row>
    <row r="1344" spans="3:3" x14ac:dyDescent="0.2">
      <c r="C1344"/>
    </row>
    <row r="1345" spans="3:3" x14ac:dyDescent="0.2">
      <c r="C1345"/>
    </row>
    <row r="1346" spans="3:3" x14ac:dyDescent="0.2">
      <c r="C1346"/>
    </row>
    <row r="1347" spans="3:3" x14ac:dyDescent="0.2">
      <c r="C1347"/>
    </row>
    <row r="1348" spans="3:3" x14ac:dyDescent="0.2">
      <c r="C1348"/>
    </row>
    <row r="1349" spans="3:3" x14ac:dyDescent="0.2">
      <c r="C1349"/>
    </row>
    <row r="1350" spans="3:3" x14ac:dyDescent="0.2">
      <c r="C1350"/>
    </row>
    <row r="1351" spans="3:3" x14ac:dyDescent="0.2">
      <c r="C1351"/>
    </row>
    <row r="1352" spans="3:3" x14ac:dyDescent="0.2">
      <c r="C1352"/>
    </row>
    <row r="1353" spans="3:3" x14ac:dyDescent="0.2">
      <c r="C1353"/>
    </row>
    <row r="1354" spans="3:3" x14ac:dyDescent="0.2">
      <c r="C1354"/>
    </row>
    <row r="1355" spans="3:3" x14ac:dyDescent="0.2">
      <c r="C1355"/>
    </row>
    <row r="1356" spans="3:3" x14ac:dyDescent="0.2">
      <c r="C1356"/>
    </row>
    <row r="1357" spans="3:3" x14ac:dyDescent="0.2">
      <c r="C1357"/>
    </row>
    <row r="1358" spans="3:3" x14ac:dyDescent="0.2">
      <c r="C1358"/>
    </row>
    <row r="1359" spans="3:3" x14ac:dyDescent="0.2">
      <c r="C1359"/>
    </row>
    <row r="1360" spans="3:3" x14ac:dyDescent="0.2">
      <c r="C1360"/>
    </row>
    <row r="1361" spans="3:3" x14ac:dyDescent="0.2">
      <c r="C1361"/>
    </row>
    <row r="1362" spans="3:3" x14ac:dyDescent="0.2">
      <c r="C1362"/>
    </row>
    <row r="1363" spans="3:3" x14ac:dyDescent="0.2">
      <c r="C1363"/>
    </row>
    <row r="1364" spans="3:3" x14ac:dyDescent="0.2">
      <c r="C1364"/>
    </row>
    <row r="1365" spans="3:3" x14ac:dyDescent="0.2">
      <c r="C1365"/>
    </row>
    <row r="1366" spans="3:3" x14ac:dyDescent="0.2">
      <c r="C1366"/>
    </row>
    <row r="1367" spans="3:3" x14ac:dyDescent="0.2">
      <c r="C1367"/>
    </row>
    <row r="1368" spans="3:3" x14ac:dyDescent="0.2">
      <c r="C1368"/>
    </row>
    <row r="1369" spans="3:3" x14ac:dyDescent="0.2">
      <c r="C1369"/>
    </row>
    <row r="1370" spans="3:3" x14ac:dyDescent="0.2">
      <c r="C1370"/>
    </row>
    <row r="1371" spans="3:3" x14ac:dyDescent="0.2">
      <c r="C1371"/>
    </row>
    <row r="1372" spans="3:3" x14ac:dyDescent="0.2">
      <c r="C1372"/>
    </row>
    <row r="1373" spans="3:3" x14ac:dyDescent="0.2">
      <c r="C1373"/>
    </row>
    <row r="1374" spans="3:3" x14ac:dyDescent="0.2">
      <c r="C1374"/>
    </row>
    <row r="1375" spans="3:3" x14ac:dyDescent="0.2">
      <c r="C1375"/>
    </row>
    <row r="1376" spans="3:3" x14ac:dyDescent="0.2">
      <c r="C1376"/>
    </row>
    <row r="1377" spans="3:3" x14ac:dyDescent="0.2">
      <c r="C1377"/>
    </row>
    <row r="1378" spans="3:3" x14ac:dyDescent="0.2">
      <c r="C1378"/>
    </row>
    <row r="1379" spans="3:3" x14ac:dyDescent="0.2">
      <c r="C1379"/>
    </row>
    <row r="1380" spans="3:3" x14ac:dyDescent="0.2">
      <c r="C1380"/>
    </row>
    <row r="1381" spans="3:3" x14ac:dyDescent="0.2">
      <c r="C1381"/>
    </row>
    <row r="1382" spans="3:3" x14ac:dyDescent="0.2">
      <c r="C1382"/>
    </row>
    <row r="1383" spans="3:3" x14ac:dyDescent="0.2">
      <c r="C1383"/>
    </row>
    <row r="1384" spans="3:3" x14ac:dyDescent="0.2">
      <c r="C1384"/>
    </row>
    <row r="1385" spans="3:3" x14ac:dyDescent="0.2">
      <c r="C1385"/>
    </row>
    <row r="1386" spans="3:3" x14ac:dyDescent="0.2">
      <c r="C1386"/>
    </row>
    <row r="1387" spans="3:3" x14ac:dyDescent="0.2">
      <c r="C1387"/>
    </row>
    <row r="1388" spans="3:3" x14ac:dyDescent="0.2">
      <c r="C1388"/>
    </row>
    <row r="1389" spans="3:3" x14ac:dyDescent="0.2">
      <c r="C1389"/>
    </row>
    <row r="1390" spans="3:3" x14ac:dyDescent="0.2">
      <c r="C1390"/>
    </row>
    <row r="1391" spans="3:3" x14ac:dyDescent="0.2">
      <c r="C1391"/>
    </row>
    <row r="1392" spans="3:3" x14ac:dyDescent="0.2">
      <c r="C1392"/>
    </row>
    <row r="1393" spans="3:3" x14ac:dyDescent="0.2">
      <c r="C1393"/>
    </row>
    <row r="1394" spans="3:3" x14ac:dyDescent="0.2">
      <c r="C1394"/>
    </row>
    <row r="1395" spans="3:3" x14ac:dyDescent="0.2">
      <c r="C1395"/>
    </row>
    <row r="1396" spans="3:3" x14ac:dyDescent="0.2">
      <c r="C1396"/>
    </row>
    <row r="1397" spans="3:3" x14ac:dyDescent="0.2">
      <c r="C1397"/>
    </row>
    <row r="1398" spans="3:3" x14ac:dyDescent="0.2">
      <c r="C1398"/>
    </row>
    <row r="1399" spans="3:3" x14ac:dyDescent="0.2">
      <c r="C1399"/>
    </row>
    <row r="1400" spans="3:3" x14ac:dyDescent="0.2">
      <c r="C1400"/>
    </row>
    <row r="1401" spans="3:3" x14ac:dyDescent="0.2">
      <c r="C1401"/>
    </row>
    <row r="1402" spans="3:3" x14ac:dyDescent="0.2">
      <c r="C1402"/>
    </row>
    <row r="1403" spans="3:3" x14ac:dyDescent="0.2">
      <c r="C1403"/>
    </row>
    <row r="1404" spans="3:3" x14ac:dyDescent="0.2">
      <c r="C1404"/>
    </row>
    <row r="1405" spans="3:3" x14ac:dyDescent="0.2">
      <c r="C1405"/>
    </row>
    <row r="1406" spans="3:3" x14ac:dyDescent="0.2">
      <c r="C1406"/>
    </row>
    <row r="1407" spans="3:3" x14ac:dyDescent="0.2">
      <c r="C1407"/>
    </row>
    <row r="1408" spans="3:3" x14ac:dyDescent="0.2">
      <c r="C1408"/>
    </row>
    <row r="1409" spans="3:3" x14ac:dyDescent="0.2">
      <c r="C1409"/>
    </row>
    <row r="1410" spans="3:3" x14ac:dyDescent="0.2">
      <c r="C1410"/>
    </row>
    <row r="1411" spans="3:3" x14ac:dyDescent="0.2">
      <c r="C1411"/>
    </row>
    <row r="1412" spans="3:3" x14ac:dyDescent="0.2">
      <c r="C1412"/>
    </row>
    <row r="1413" spans="3:3" x14ac:dyDescent="0.2">
      <c r="C1413"/>
    </row>
    <row r="1414" spans="3:3" x14ac:dyDescent="0.2">
      <c r="C1414"/>
    </row>
    <row r="1415" spans="3:3" x14ac:dyDescent="0.2">
      <c r="C1415"/>
    </row>
    <row r="1416" spans="3:3" x14ac:dyDescent="0.2">
      <c r="C1416"/>
    </row>
    <row r="1417" spans="3:3" x14ac:dyDescent="0.2">
      <c r="C1417"/>
    </row>
    <row r="1418" spans="3:3" x14ac:dyDescent="0.2">
      <c r="C1418"/>
    </row>
    <row r="1419" spans="3:3" x14ac:dyDescent="0.2">
      <c r="C1419"/>
    </row>
    <row r="1420" spans="3:3" x14ac:dyDescent="0.2">
      <c r="C1420"/>
    </row>
    <row r="1421" spans="3:3" x14ac:dyDescent="0.2">
      <c r="C1421"/>
    </row>
    <row r="1422" spans="3:3" x14ac:dyDescent="0.2">
      <c r="C1422"/>
    </row>
    <row r="1423" spans="3:3" x14ac:dyDescent="0.2">
      <c r="C1423"/>
    </row>
    <row r="1424" spans="3:3" x14ac:dyDescent="0.2">
      <c r="C1424"/>
    </row>
    <row r="1425" spans="3:3" x14ac:dyDescent="0.2">
      <c r="C1425"/>
    </row>
    <row r="1426" spans="3:3" x14ac:dyDescent="0.2">
      <c r="C1426"/>
    </row>
    <row r="1427" spans="3:3" x14ac:dyDescent="0.2">
      <c r="C1427"/>
    </row>
    <row r="1428" spans="3:3" x14ac:dyDescent="0.2">
      <c r="C1428"/>
    </row>
    <row r="1429" spans="3:3" x14ac:dyDescent="0.2">
      <c r="C1429"/>
    </row>
    <row r="1430" spans="3:3" x14ac:dyDescent="0.2">
      <c r="C1430"/>
    </row>
    <row r="1431" spans="3:3" x14ac:dyDescent="0.2">
      <c r="C1431"/>
    </row>
    <row r="1432" spans="3:3" x14ac:dyDescent="0.2">
      <c r="C1432"/>
    </row>
    <row r="1433" spans="3:3" x14ac:dyDescent="0.2">
      <c r="C1433"/>
    </row>
    <row r="1434" spans="3:3" x14ac:dyDescent="0.2">
      <c r="C1434"/>
    </row>
    <row r="1435" spans="3:3" x14ac:dyDescent="0.2">
      <c r="C1435"/>
    </row>
    <row r="1436" spans="3:3" x14ac:dyDescent="0.2">
      <c r="C1436"/>
    </row>
    <row r="1437" spans="3:3" x14ac:dyDescent="0.2">
      <c r="C1437"/>
    </row>
    <row r="1438" spans="3:3" x14ac:dyDescent="0.2">
      <c r="C1438"/>
    </row>
    <row r="1439" spans="3:3" x14ac:dyDescent="0.2">
      <c r="C1439"/>
    </row>
    <row r="1440" spans="3:3" x14ac:dyDescent="0.2">
      <c r="C1440"/>
    </row>
    <row r="1441" spans="3:3" x14ac:dyDescent="0.2">
      <c r="C1441"/>
    </row>
    <row r="1442" spans="3:3" x14ac:dyDescent="0.2">
      <c r="C1442"/>
    </row>
    <row r="1443" spans="3:3" x14ac:dyDescent="0.2">
      <c r="C1443"/>
    </row>
    <row r="1444" spans="3:3" x14ac:dyDescent="0.2">
      <c r="C1444"/>
    </row>
    <row r="1445" spans="3:3" x14ac:dyDescent="0.2">
      <c r="C1445"/>
    </row>
    <row r="1446" spans="3:3" x14ac:dyDescent="0.2">
      <c r="C1446"/>
    </row>
    <row r="1447" spans="3:3" x14ac:dyDescent="0.2">
      <c r="C1447"/>
    </row>
    <row r="1448" spans="3:3" x14ac:dyDescent="0.2">
      <c r="C1448"/>
    </row>
    <row r="1449" spans="3:3" x14ac:dyDescent="0.2">
      <c r="C1449"/>
    </row>
    <row r="1450" spans="3:3" x14ac:dyDescent="0.2">
      <c r="C1450"/>
    </row>
    <row r="1451" spans="3:3" x14ac:dyDescent="0.2">
      <c r="C1451"/>
    </row>
    <row r="1452" spans="3:3" x14ac:dyDescent="0.2">
      <c r="C1452"/>
    </row>
    <row r="1453" spans="3:3" x14ac:dyDescent="0.2">
      <c r="C1453"/>
    </row>
    <row r="1454" spans="3:3" x14ac:dyDescent="0.2">
      <c r="C1454"/>
    </row>
    <row r="1455" spans="3:3" x14ac:dyDescent="0.2">
      <c r="C1455"/>
    </row>
    <row r="1456" spans="3:3" x14ac:dyDescent="0.2">
      <c r="C1456"/>
    </row>
    <row r="1457" spans="3:3" x14ac:dyDescent="0.2">
      <c r="C1457"/>
    </row>
    <row r="1458" spans="3:3" x14ac:dyDescent="0.2">
      <c r="C1458"/>
    </row>
    <row r="1459" spans="3:3" x14ac:dyDescent="0.2">
      <c r="C1459"/>
    </row>
    <row r="1460" spans="3:3" x14ac:dyDescent="0.2">
      <c r="C1460"/>
    </row>
    <row r="1461" spans="3:3" x14ac:dyDescent="0.2">
      <c r="C1461"/>
    </row>
    <row r="1462" spans="3:3" x14ac:dyDescent="0.2">
      <c r="C1462"/>
    </row>
    <row r="1463" spans="3:3" x14ac:dyDescent="0.2">
      <c r="C1463"/>
    </row>
    <row r="1464" spans="3:3" x14ac:dyDescent="0.2">
      <c r="C1464"/>
    </row>
    <row r="1465" spans="3:3" x14ac:dyDescent="0.2">
      <c r="C1465"/>
    </row>
    <row r="1466" spans="3:3" x14ac:dyDescent="0.2">
      <c r="C1466"/>
    </row>
    <row r="1467" spans="3:3" x14ac:dyDescent="0.2">
      <c r="C1467"/>
    </row>
    <row r="1468" spans="3:3" x14ac:dyDescent="0.2">
      <c r="C1468"/>
    </row>
    <row r="1469" spans="3:3" x14ac:dyDescent="0.2">
      <c r="C1469"/>
    </row>
    <row r="1470" spans="3:3" x14ac:dyDescent="0.2">
      <c r="C1470"/>
    </row>
    <row r="1471" spans="3:3" x14ac:dyDescent="0.2">
      <c r="C1471"/>
    </row>
    <row r="1472" spans="3:3" x14ac:dyDescent="0.2">
      <c r="C1472"/>
    </row>
    <row r="1473" spans="3:3" x14ac:dyDescent="0.2">
      <c r="C1473"/>
    </row>
    <row r="1474" spans="3:3" x14ac:dyDescent="0.2">
      <c r="C1474"/>
    </row>
    <row r="1475" spans="3:3" x14ac:dyDescent="0.2">
      <c r="C1475"/>
    </row>
    <row r="1476" spans="3:3" x14ac:dyDescent="0.2">
      <c r="C1476"/>
    </row>
    <row r="1477" spans="3:3" x14ac:dyDescent="0.2">
      <c r="C1477"/>
    </row>
    <row r="1478" spans="3:3" x14ac:dyDescent="0.2">
      <c r="C1478"/>
    </row>
    <row r="1479" spans="3:3" x14ac:dyDescent="0.2">
      <c r="C1479"/>
    </row>
    <row r="1480" spans="3:3" x14ac:dyDescent="0.2">
      <c r="C1480"/>
    </row>
    <row r="1481" spans="3:3" x14ac:dyDescent="0.2">
      <c r="C1481"/>
    </row>
    <row r="1482" spans="3:3" x14ac:dyDescent="0.2">
      <c r="C1482"/>
    </row>
    <row r="1483" spans="3:3" x14ac:dyDescent="0.2">
      <c r="C1483"/>
    </row>
    <row r="1484" spans="3:3" x14ac:dyDescent="0.2">
      <c r="C1484"/>
    </row>
    <row r="1485" spans="3:3" x14ac:dyDescent="0.2">
      <c r="C1485"/>
    </row>
    <row r="1486" spans="3:3" x14ac:dyDescent="0.2">
      <c r="C1486"/>
    </row>
    <row r="1487" spans="3:3" x14ac:dyDescent="0.2">
      <c r="C1487"/>
    </row>
    <row r="1488" spans="3:3" x14ac:dyDescent="0.2">
      <c r="C1488"/>
    </row>
    <row r="1489" spans="3:3" x14ac:dyDescent="0.2">
      <c r="C1489"/>
    </row>
    <row r="1490" spans="3:3" x14ac:dyDescent="0.2">
      <c r="C1490"/>
    </row>
    <row r="1491" spans="3:3" x14ac:dyDescent="0.2">
      <c r="C1491"/>
    </row>
    <row r="1492" spans="3:3" x14ac:dyDescent="0.2">
      <c r="C1492"/>
    </row>
    <row r="1493" spans="3:3" x14ac:dyDescent="0.2">
      <c r="C1493"/>
    </row>
    <row r="1494" spans="3:3" x14ac:dyDescent="0.2">
      <c r="C1494"/>
    </row>
    <row r="1495" spans="3:3" x14ac:dyDescent="0.2">
      <c r="C1495"/>
    </row>
    <row r="1496" spans="3:3" x14ac:dyDescent="0.2">
      <c r="C1496"/>
    </row>
    <row r="1497" spans="3:3" x14ac:dyDescent="0.2">
      <c r="C1497"/>
    </row>
    <row r="1498" spans="3:3" x14ac:dyDescent="0.2">
      <c r="C1498"/>
    </row>
    <row r="1499" spans="3:3" x14ac:dyDescent="0.2">
      <c r="C1499"/>
    </row>
    <row r="1500" spans="3:3" x14ac:dyDescent="0.2">
      <c r="C1500"/>
    </row>
    <row r="1501" spans="3:3" x14ac:dyDescent="0.2">
      <c r="C1501"/>
    </row>
    <row r="1502" spans="3:3" x14ac:dyDescent="0.2">
      <c r="C1502"/>
    </row>
    <row r="1503" spans="3:3" x14ac:dyDescent="0.2">
      <c r="C1503"/>
    </row>
    <row r="1504" spans="3:3" x14ac:dyDescent="0.2">
      <c r="C1504"/>
    </row>
    <row r="1505" spans="3:3" x14ac:dyDescent="0.2">
      <c r="C1505"/>
    </row>
    <row r="1506" spans="3:3" x14ac:dyDescent="0.2">
      <c r="C1506"/>
    </row>
    <row r="1507" spans="3:3" x14ac:dyDescent="0.2">
      <c r="C1507"/>
    </row>
    <row r="1508" spans="3:3" x14ac:dyDescent="0.2">
      <c r="C1508"/>
    </row>
    <row r="1509" spans="3:3" x14ac:dyDescent="0.2">
      <c r="C1509"/>
    </row>
    <row r="1510" spans="3:3" x14ac:dyDescent="0.2">
      <c r="C1510"/>
    </row>
    <row r="1511" spans="3:3" x14ac:dyDescent="0.2">
      <c r="C1511"/>
    </row>
    <row r="1512" spans="3:3" x14ac:dyDescent="0.2">
      <c r="C1512"/>
    </row>
    <row r="1513" spans="3:3" x14ac:dyDescent="0.2">
      <c r="C1513"/>
    </row>
    <row r="1514" spans="3:3" x14ac:dyDescent="0.2">
      <c r="C1514"/>
    </row>
    <row r="1515" spans="3:3" x14ac:dyDescent="0.2">
      <c r="C1515"/>
    </row>
    <row r="1516" spans="3:3" x14ac:dyDescent="0.2">
      <c r="C1516"/>
    </row>
    <row r="1517" spans="3:3" x14ac:dyDescent="0.2">
      <c r="C1517"/>
    </row>
    <row r="1518" spans="3:3" x14ac:dyDescent="0.2">
      <c r="C1518"/>
    </row>
    <row r="1519" spans="3:3" x14ac:dyDescent="0.2">
      <c r="C1519"/>
    </row>
    <row r="1520" spans="3:3" x14ac:dyDescent="0.2">
      <c r="C1520"/>
    </row>
    <row r="1521" spans="3:3" x14ac:dyDescent="0.2">
      <c r="C1521"/>
    </row>
    <row r="1522" spans="3:3" x14ac:dyDescent="0.2">
      <c r="C1522"/>
    </row>
    <row r="1523" spans="3:3" x14ac:dyDescent="0.2">
      <c r="C1523"/>
    </row>
    <row r="1524" spans="3:3" x14ac:dyDescent="0.2">
      <c r="C1524"/>
    </row>
    <row r="1525" spans="3:3" x14ac:dyDescent="0.2">
      <c r="C1525"/>
    </row>
    <row r="1526" spans="3:3" x14ac:dyDescent="0.2">
      <c r="C1526"/>
    </row>
    <row r="1527" spans="3:3" x14ac:dyDescent="0.2">
      <c r="C1527"/>
    </row>
    <row r="1528" spans="3:3" x14ac:dyDescent="0.2">
      <c r="C1528"/>
    </row>
    <row r="1529" spans="3:3" x14ac:dyDescent="0.2">
      <c r="C1529"/>
    </row>
    <row r="1530" spans="3:3" x14ac:dyDescent="0.2">
      <c r="C1530"/>
    </row>
    <row r="1531" spans="3:3" x14ac:dyDescent="0.2">
      <c r="C1531"/>
    </row>
    <row r="1532" spans="3:3" x14ac:dyDescent="0.2">
      <c r="C1532"/>
    </row>
    <row r="1533" spans="3:3" x14ac:dyDescent="0.2">
      <c r="C1533"/>
    </row>
    <row r="1534" spans="3:3" x14ac:dyDescent="0.2">
      <c r="C1534"/>
    </row>
    <row r="1535" spans="3:3" x14ac:dyDescent="0.2">
      <c r="C1535"/>
    </row>
    <row r="1536" spans="3:3" x14ac:dyDescent="0.2">
      <c r="C1536"/>
    </row>
    <row r="1537" spans="3:3" x14ac:dyDescent="0.2">
      <c r="C1537"/>
    </row>
    <row r="1538" spans="3:3" x14ac:dyDescent="0.2">
      <c r="C1538"/>
    </row>
    <row r="1539" spans="3:3" x14ac:dyDescent="0.2">
      <c r="C1539"/>
    </row>
    <row r="1540" spans="3:3" x14ac:dyDescent="0.2">
      <c r="C1540"/>
    </row>
    <row r="1541" spans="3:3" x14ac:dyDescent="0.2">
      <c r="C1541"/>
    </row>
    <row r="1542" spans="3:3" x14ac:dyDescent="0.2">
      <c r="C1542"/>
    </row>
    <row r="1543" spans="3:3" x14ac:dyDescent="0.2">
      <c r="C1543"/>
    </row>
    <row r="1544" spans="3:3" x14ac:dyDescent="0.2">
      <c r="C1544"/>
    </row>
    <row r="1545" spans="3:3" x14ac:dyDescent="0.2">
      <c r="C1545"/>
    </row>
    <row r="1546" spans="3:3" x14ac:dyDescent="0.2">
      <c r="C1546"/>
    </row>
    <row r="1547" spans="3:3" x14ac:dyDescent="0.2">
      <c r="C1547"/>
    </row>
    <row r="1548" spans="3:3" x14ac:dyDescent="0.2">
      <c r="C1548"/>
    </row>
    <row r="1549" spans="3:3" x14ac:dyDescent="0.2">
      <c r="C1549"/>
    </row>
    <row r="1550" spans="3:3" x14ac:dyDescent="0.2">
      <c r="C1550"/>
    </row>
    <row r="1551" spans="3:3" x14ac:dyDescent="0.2">
      <c r="C1551"/>
    </row>
    <row r="1552" spans="3:3" x14ac:dyDescent="0.2">
      <c r="C1552"/>
    </row>
    <row r="1553" spans="3:3" x14ac:dyDescent="0.2">
      <c r="C1553"/>
    </row>
    <row r="1554" spans="3:3" x14ac:dyDescent="0.2">
      <c r="C1554"/>
    </row>
    <row r="1555" spans="3:3" x14ac:dyDescent="0.2">
      <c r="C1555"/>
    </row>
    <row r="1556" spans="3:3" x14ac:dyDescent="0.2">
      <c r="C1556"/>
    </row>
    <row r="1557" spans="3:3" x14ac:dyDescent="0.2">
      <c r="C1557"/>
    </row>
    <row r="1558" spans="3:3" x14ac:dyDescent="0.2">
      <c r="C1558"/>
    </row>
    <row r="1559" spans="3:3" x14ac:dyDescent="0.2">
      <c r="C1559"/>
    </row>
    <row r="1560" spans="3:3" x14ac:dyDescent="0.2">
      <c r="C1560"/>
    </row>
    <row r="1561" spans="3:3" x14ac:dyDescent="0.2">
      <c r="C1561"/>
    </row>
    <row r="1562" spans="3:3" x14ac:dyDescent="0.2">
      <c r="C1562"/>
    </row>
    <row r="1563" spans="3:3" x14ac:dyDescent="0.2">
      <c r="C1563"/>
    </row>
    <row r="1564" spans="3:3" x14ac:dyDescent="0.2">
      <c r="C1564"/>
    </row>
    <row r="1565" spans="3:3" x14ac:dyDescent="0.2">
      <c r="C1565"/>
    </row>
    <row r="1566" spans="3:3" x14ac:dyDescent="0.2">
      <c r="C1566"/>
    </row>
    <row r="1567" spans="3:3" x14ac:dyDescent="0.2">
      <c r="C1567"/>
    </row>
    <row r="1568" spans="3:3" x14ac:dyDescent="0.2">
      <c r="C1568"/>
    </row>
    <row r="1569" spans="3:3" x14ac:dyDescent="0.2">
      <c r="C1569"/>
    </row>
    <row r="1570" spans="3:3" x14ac:dyDescent="0.2">
      <c r="C1570"/>
    </row>
    <row r="1571" spans="3:3" x14ac:dyDescent="0.2">
      <c r="C1571"/>
    </row>
    <row r="1572" spans="3:3" x14ac:dyDescent="0.2">
      <c r="C1572"/>
    </row>
    <row r="1573" spans="3:3" x14ac:dyDescent="0.2">
      <c r="C1573"/>
    </row>
    <row r="1574" spans="3:3" x14ac:dyDescent="0.2">
      <c r="C1574"/>
    </row>
    <row r="1575" spans="3:3" x14ac:dyDescent="0.2">
      <c r="C1575"/>
    </row>
    <row r="1576" spans="3:3" x14ac:dyDescent="0.2">
      <c r="C1576"/>
    </row>
    <row r="1577" spans="3:3" x14ac:dyDescent="0.2">
      <c r="C1577"/>
    </row>
    <row r="1578" spans="3:3" x14ac:dyDescent="0.2">
      <c r="C1578"/>
    </row>
    <row r="1579" spans="3:3" x14ac:dyDescent="0.2">
      <c r="C1579"/>
    </row>
    <row r="1580" spans="3:3" x14ac:dyDescent="0.2">
      <c r="C1580"/>
    </row>
    <row r="1581" spans="3:3" x14ac:dyDescent="0.2">
      <c r="C1581"/>
    </row>
    <row r="1582" spans="3:3" x14ac:dyDescent="0.2">
      <c r="C1582"/>
    </row>
    <row r="1583" spans="3:3" x14ac:dyDescent="0.2">
      <c r="C1583"/>
    </row>
    <row r="1584" spans="3:3" x14ac:dyDescent="0.2">
      <c r="C1584"/>
    </row>
    <row r="1585" spans="3:3" x14ac:dyDescent="0.2">
      <c r="C1585"/>
    </row>
    <row r="1586" spans="3:3" x14ac:dyDescent="0.2">
      <c r="C1586"/>
    </row>
    <row r="1587" spans="3:3" x14ac:dyDescent="0.2">
      <c r="C1587"/>
    </row>
    <row r="1588" spans="3:3" x14ac:dyDescent="0.2">
      <c r="C1588"/>
    </row>
    <row r="1589" spans="3:3" x14ac:dyDescent="0.2">
      <c r="C1589"/>
    </row>
    <row r="1590" spans="3:3" x14ac:dyDescent="0.2">
      <c r="C1590"/>
    </row>
    <row r="1591" spans="3:3" x14ac:dyDescent="0.2">
      <c r="C1591"/>
    </row>
    <row r="1592" spans="3:3" x14ac:dyDescent="0.2">
      <c r="C1592"/>
    </row>
    <row r="1593" spans="3:3" x14ac:dyDescent="0.2">
      <c r="C1593"/>
    </row>
    <row r="1594" spans="3:3" x14ac:dyDescent="0.2">
      <c r="C1594"/>
    </row>
    <row r="1595" spans="3:3" x14ac:dyDescent="0.2">
      <c r="C1595"/>
    </row>
    <row r="1596" spans="3:3" x14ac:dyDescent="0.2">
      <c r="C1596"/>
    </row>
    <row r="1597" spans="3:3" x14ac:dyDescent="0.2">
      <c r="C1597"/>
    </row>
    <row r="1598" spans="3:3" x14ac:dyDescent="0.2">
      <c r="C1598"/>
    </row>
    <row r="1599" spans="3:3" x14ac:dyDescent="0.2">
      <c r="C1599"/>
    </row>
    <row r="1600" spans="3:3" x14ac:dyDescent="0.2">
      <c r="C1600"/>
    </row>
    <row r="1601" spans="3:3" x14ac:dyDescent="0.2">
      <c r="C1601"/>
    </row>
    <row r="1602" spans="3:3" x14ac:dyDescent="0.2">
      <c r="C1602"/>
    </row>
    <row r="1603" spans="3:3" x14ac:dyDescent="0.2">
      <c r="C1603"/>
    </row>
    <row r="1604" spans="3:3" x14ac:dyDescent="0.2">
      <c r="C1604"/>
    </row>
    <row r="1605" spans="3:3" x14ac:dyDescent="0.2">
      <c r="C1605"/>
    </row>
    <row r="1606" spans="3:3" x14ac:dyDescent="0.2">
      <c r="C1606"/>
    </row>
    <row r="1607" spans="3:3" x14ac:dyDescent="0.2">
      <c r="C1607"/>
    </row>
    <row r="1608" spans="3:3" x14ac:dyDescent="0.2">
      <c r="C1608"/>
    </row>
    <row r="1609" spans="3:3" x14ac:dyDescent="0.2">
      <c r="C1609"/>
    </row>
    <row r="1610" spans="3:3" x14ac:dyDescent="0.2">
      <c r="C1610"/>
    </row>
    <row r="1611" spans="3:3" x14ac:dyDescent="0.2">
      <c r="C1611"/>
    </row>
    <row r="1612" spans="3:3" x14ac:dyDescent="0.2">
      <c r="C1612"/>
    </row>
    <row r="1613" spans="3:3" x14ac:dyDescent="0.2">
      <c r="C1613"/>
    </row>
    <row r="1614" spans="3:3" x14ac:dyDescent="0.2">
      <c r="C1614"/>
    </row>
    <row r="1615" spans="3:3" x14ac:dyDescent="0.2">
      <c r="C1615"/>
    </row>
    <row r="1616" spans="3:3" x14ac:dyDescent="0.2">
      <c r="C1616"/>
    </row>
    <row r="1617" spans="3:3" x14ac:dyDescent="0.2">
      <c r="C1617"/>
    </row>
    <row r="1618" spans="3:3" x14ac:dyDescent="0.2">
      <c r="C1618"/>
    </row>
    <row r="1619" spans="3:3" x14ac:dyDescent="0.2">
      <c r="C1619"/>
    </row>
    <row r="1620" spans="3:3" x14ac:dyDescent="0.2">
      <c r="C1620"/>
    </row>
    <row r="1621" spans="3:3" x14ac:dyDescent="0.2">
      <c r="C1621"/>
    </row>
    <row r="1622" spans="3:3" x14ac:dyDescent="0.2">
      <c r="C1622"/>
    </row>
    <row r="1623" spans="3:3" x14ac:dyDescent="0.2">
      <c r="C1623"/>
    </row>
    <row r="1624" spans="3:3" x14ac:dyDescent="0.2">
      <c r="C1624"/>
    </row>
    <row r="1625" spans="3:3" x14ac:dyDescent="0.2">
      <c r="C1625"/>
    </row>
    <row r="1626" spans="3:3" x14ac:dyDescent="0.2">
      <c r="C1626"/>
    </row>
    <row r="1627" spans="3:3" x14ac:dyDescent="0.2">
      <c r="C1627"/>
    </row>
    <row r="1628" spans="3:3" x14ac:dyDescent="0.2">
      <c r="C1628"/>
    </row>
    <row r="1629" spans="3:3" x14ac:dyDescent="0.2">
      <c r="C1629"/>
    </row>
    <row r="1630" spans="3:3" x14ac:dyDescent="0.2">
      <c r="C1630"/>
    </row>
    <row r="1631" spans="3:3" x14ac:dyDescent="0.2">
      <c r="C1631"/>
    </row>
    <row r="1632" spans="3:3" x14ac:dyDescent="0.2">
      <c r="C1632"/>
    </row>
    <row r="1633" spans="3:3" x14ac:dyDescent="0.2">
      <c r="C1633"/>
    </row>
    <row r="1634" spans="3:3" x14ac:dyDescent="0.2">
      <c r="C1634"/>
    </row>
    <row r="1635" spans="3:3" x14ac:dyDescent="0.2">
      <c r="C1635"/>
    </row>
    <row r="1636" spans="3:3" x14ac:dyDescent="0.2">
      <c r="C1636"/>
    </row>
    <row r="1637" spans="3:3" x14ac:dyDescent="0.2">
      <c r="C1637"/>
    </row>
    <row r="1638" spans="3:3" x14ac:dyDescent="0.2">
      <c r="C1638"/>
    </row>
    <row r="1639" spans="3:3" x14ac:dyDescent="0.2">
      <c r="C1639"/>
    </row>
    <row r="1640" spans="3:3" x14ac:dyDescent="0.2">
      <c r="C1640"/>
    </row>
    <row r="1641" spans="3:3" x14ac:dyDescent="0.2">
      <c r="C1641"/>
    </row>
    <row r="1642" spans="3:3" x14ac:dyDescent="0.2">
      <c r="C1642"/>
    </row>
    <row r="1643" spans="3:3" x14ac:dyDescent="0.2">
      <c r="C1643"/>
    </row>
    <row r="1644" spans="3:3" x14ac:dyDescent="0.2">
      <c r="C1644"/>
    </row>
    <row r="1645" spans="3:3" x14ac:dyDescent="0.2">
      <c r="C1645"/>
    </row>
    <row r="1646" spans="3:3" x14ac:dyDescent="0.2">
      <c r="C1646"/>
    </row>
    <row r="1647" spans="3:3" x14ac:dyDescent="0.2">
      <c r="C1647"/>
    </row>
    <row r="1648" spans="3:3" x14ac:dyDescent="0.2">
      <c r="C1648"/>
    </row>
    <row r="1649" spans="3:3" x14ac:dyDescent="0.2">
      <c r="C1649"/>
    </row>
    <row r="1650" spans="3:3" x14ac:dyDescent="0.2">
      <c r="C1650"/>
    </row>
    <row r="1651" spans="3:3" x14ac:dyDescent="0.2">
      <c r="C1651"/>
    </row>
    <row r="1652" spans="3:3" x14ac:dyDescent="0.2">
      <c r="C1652"/>
    </row>
    <row r="1653" spans="3:3" x14ac:dyDescent="0.2">
      <c r="C1653"/>
    </row>
    <row r="1654" spans="3:3" x14ac:dyDescent="0.2">
      <c r="C1654"/>
    </row>
    <row r="1655" spans="3:3" x14ac:dyDescent="0.2">
      <c r="C1655"/>
    </row>
    <row r="1656" spans="3:3" x14ac:dyDescent="0.2">
      <c r="C1656"/>
    </row>
    <row r="1657" spans="3:3" x14ac:dyDescent="0.2">
      <c r="C1657"/>
    </row>
    <row r="1658" spans="3:3" x14ac:dyDescent="0.2">
      <c r="C1658"/>
    </row>
    <row r="1659" spans="3:3" x14ac:dyDescent="0.2">
      <c r="C1659"/>
    </row>
    <row r="1660" spans="3:3" x14ac:dyDescent="0.2">
      <c r="C1660"/>
    </row>
    <row r="1661" spans="3:3" x14ac:dyDescent="0.2">
      <c r="C1661"/>
    </row>
    <row r="1662" spans="3:3" x14ac:dyDescent="0.2">
      <c r="C1662"/>
    </row>
    <row r="1663" spans="3:3" x14ac:dyDescent="0.2">
      <c r="C1663"/>
    </row>
    <row r="1664" spans="3:3" x14ac:dyDescent="0.2">
      <c r="C1664"/>
    </row>
    <row r="1665" spans="3:3" x14ac:dyDescent="0.2">
      <c r="C1665"/>
    </row>
    <row r="1666" spans="3:3" x14ac:dyDescent="0.2">
      <c r="C1666"/>
    </row>
    <row r="1667" spans="3:3" x14ac:dyDescent="0.2">
      <c r="C1667"/>
    </row>
    <row r="1668" spans="3:3" x14ac:dyDescent="0.2">
      <c r="C1668"/>
    </row>
    <row r="1669" spans="3:3" x14ac:dyDescent="0.2">
      <c r="C1669"/>
    </row>
    <row r="1670" spans="3:3" x14ac:dyDescent="0.2">
      <c r="C1670"/>
    </row>
    <row r="1671" spans="3:3" x14ac:dyDescent="0.2">
      <c r="C1671"/>
    </row>
    <row r="1672" spans="3:3" x14ac:dyDescent="0.2">
      <c r="C1672"/>
    </row>
    <row r="1673" spans="3:3" x14ac:dyDescent="0.2">
      <c r="C1673"/>
    </row>
    <row r="1674" spans="3:3" x14ac:dyDescent="0.2">
      <c r="C1674"/>
    </row>
    <row r="1675" spans="3:3" x14ac:dyDescent="0.2">
      <c r="C1675"/>
    </row>
    <row r="1676" spans="3:3" x14ac:dyDescent="0.2">
      <c r="C1676"/>
    </row>
    <row r="1677" spans="3:3" x14ac:dyDescent="0.2">
      <c r="C1677"/>
    </row>
    <row r="1678" spans="3:3" x14ac:dyDescent="0.2">
      <c r="C1678"/>
    </row>
    <row r="1679" spans="3:3" x14ac:dyDescent="0.2">
      <c r="C1679"/>
    </row>
    <row r="1680" spans="3:3" x14ac:dyDescent="0.2">
      <c r="C1680"/>
    </row>
    <row r="1681" spans="3:3" x14ac:dyDescent="0.2">
      <c r="C1681"/>
    </row>
    <row r="1682" spans="3:3" x14ac:dyDescent="0.2">
      <c r="C1682"/>
    </row>
    <row r="1683" spans="3:3" x14ac:dyDescent="0.2">
      <c r="C1683"/>
    </row>
    <row r="1684" spans="3:3" x14ac:dyDescent="0.2">
      <c r="C1684"/>
    </row>
    <row r="1685" spans="3:3" x14ac:dyDescent="0.2">
      <c r="C1685"/>
    </row>
    <row r="1686" spans="3:3" x14ac:dyDescent="0.2">
      <c r="C1686"/>
    </row>
    <row r="1687" spans="3:3" x14ac:dyDescent="0.2">
      <c r="C1687"/>
    </row>
    <row r="1688" spans="3:3" x14ac:dyDescent="0.2">
      <c r="C1688"/>
    </row>
    <row r="1689" spans="3:3" x14ac:dyDescent="0.2">
      <c r="C1689"/>
    </row>
    <row r="1690" spans="3:3" x14ac:dyDescent="0.2">
      <c r="C1690"/>
    </row>
    <row r="1691" spans="3:3" x14ac:dyDescent="0.2">
      <c r="C1691"/>
    </row>
    <row r="1692" spans="3:3" x14ac:dyDescent="0.2">
      <c r="C1692"/>
    </row>
    <row r="1693" spans="3:3" x14ac:dyDescent="0.2">
      <c r="C1693"/>
    </row>
    <row r="1694" spans="3:3" x14ac:dyDescent="0.2">
      <c r="C1694"/>
    </row>
    <row r="1695" spans="3:3" x14ac:dyDescent="0.2">
      <c r="C1695"/>
    </row>
    <row r="1696" spans="3:3" x14ac:dyDescent="0.2">
      <c r="C1696"/>
    </row>
    <row r="1697" spans="3:3" x14ac:dyDescent="0.2">
      <c r="C1697"/>
    </row>
    <row r="1698" spans="3:3" x14ac:dyDescent="0.2">
      <c r="C1698"/>
    </row>
    <row r="1699" spans="3:3" x14ac:dyDescent="0.2">
      <c r="C1699"/>
    </row>
    <row r="1700" spans="3:3" x14ac:dyDescent="0.2">
      <c r="C1700"/>
    </row>
    <row r="1701" spans="3:3" x14ac:dyDescent="0.2">
      <c r="C1701"/>
    </row>
    <row r="1702" spans="3:3" x14ac:dyDescent="0.2">
      <c r="C1702"/>
    </row>
    <row r="1703" spans="3:3" x14ac:dyDescent="0.2">
      <c r="C1703"/>
    </row>
    <row r="1704" spans="3:3" x14ac:dyDescent="0.2">
      <c r="C1704"/>
    </row>
    <row r="1705" spans="3:3" x14ac:dyDescent="0.2">
      <c r="C1705"/>
    </row>
    <row r="1706" spans="3:3" x14ac:dyDescent="0.2">
      <c r="C1706"/>
    </row>
    <row r="1707" spans="3:3" x14ac:dyDescent="0.2">
      <c r="C1707"/>
    </row>
    <row r="1708" spans="3:3" x14ac:dyDescent="0.2">
      <c r="C1708"/>
    </row>
    <row r="1709" spans="3:3" x14ac:dyDescent="0.2">
      <c r="C1709"/>
    </row>
    <row r="1710" spans="3:3" x14ac:dyDescent="0.2">
      <c r="C1710"/>
    </row>
    <row r="1711" spans="3:3" x14ac:dyDescent="0.2">
      <c r="C1711"/>
    </row>
    <row r="1712" spans="3:3" x14ac:dyDescent="0.2">
      <c r="C1712"/>
    </row>
    <row r="1713" spans="3:3" x14ac:dyDescent="0.2">
      <c r="C1713"/>
    </row>
    <row r="1714" spans="3:3" x14ac:dyDescent="0.2">
      <c r="C1714"/>
    </row>
    <row r="1715" spans="3:3" x14ac:dyDescent="0.2">
      <c r="C1715"/>
    </row>
    <row r="1716" spans="3:3" x14ac:dyDescent="0.2">
      <c r="C1716"/>
    </row>
    <row r="1717" spans="3:3" x14ac:dyDescent="0.2">
      <c r="C1717"/>
    </row>
    <row r="1718" spans="3:3" x14ac:dyDescent="0.2">
      <c r="C1718"/>
    </row>
    <row r="1719" spans="3:3" x14ac:dyDescent="0.2">
      <c r="C1719"/>
    </row>
    <row r="1720" spans="3:3" x14ac:dyDescent="0.2">
      <c r="C1720"/>
    </row>
    <row r="1721" spans="3:3" x14ac:dyDescent="0.2">
      <c r="C1721"/>
    </row>
    <row r="1722" spans="3:3" x14ac:dyDescent="0.2">
      <c r="C1722"/>
    </row>
    <row r="1723" spans="3:3" x14ac:dyDescent="0.2">
      <c r="C1723"/>
    </row>
    <row r="1724" spans="3:3" x14ac:dyDescent="0.2">
      <c r="C1724"/>
    </row>
    <row r="1725" spans="3:3" x14ac:dyDescent="0.2">
      <c r="C1725"/>
    </row>
    <row r="1726" spans="3:3" x14ac:dyDescent="0.2">
      <c r="C1726"/>
    </row>
    <row r="1727" spans="3:3" x14ac:dyDescent="0.2">
      <c r="C1727"/>
    </row>
    <row r="1728" spans="3:3" x14ac:dyDescent="0.2">
      <c r="C1728"/>
    </row>
    <row r="1729" spans="3:3" x14ac:dyDescent="0.2">
      <c r="C1729"/>
    </row>
    <row r="1730" spans="3:3" x14ac:dyDescent="0.2">
      <c r="C1730"/>
    </row>
    <row r="1731" spans="3:3" x14ac:dyDescent="0.2">
      <c r="C1731"/>
    </row>
    <row r="1732" spans="3:3" x14ac:dyDescent="0.2">
      <c r="C1732"/>
    </row>
    <row r="1733" spans="3:3" x14ac:dyDescent="0.2">
      <c r="C1733"/>
    </row>
    <row r="1734" spans="3:3" x14ac:dyDescent="0.2">
      <c r="C1734"/>
    </row>
    <row r="1735" spans="3:3" x14ac:dyDescent="0.2">
      <c r="C1735"/>
    </row>
    <row r="1736" spans="3:3" x14ac:dyDescent="0.2">
      <c r="C1736"/>
    </row>
    <row r="1737" spans="3:3" x14ac:dyDescent="0.2">
      <c r="C1737"/>
    </row>
    <row r="1738" spans="3:3" x14ac:dyDescent="0.2">
      <c r="C1738"/>
    </row>
    <row r="1739" spans="3:3" x14ac:dyDescent="0.2">
      <c r="C1739"/>
    </row>
    <row r="1740" spans="3:3" x14ac:dyDescent="0.2">
      <c r="C1740"/>
    </row>
    <row r="1741" spans="3:3" x14ac:dyDescent="0.2">
      <c r="C1741"/>
    </row>
    <row r="1742" spans="3:3" x14ac:dyDescent="0.2">
      <c r="C1742"/>
    </row>
    <row r="1743" spans="3:3" x14ac:dyDescent="0.2">
      <c r="C1743"/>
    </row>
    <row r="1744" spans="3:3" x14ac:dyDescent="0.2">
      <c r="C1744"/>
    </row>
    <row r="1745" spans="3:3" x14ac:dyDescent="0.2">
      <c r="C1745"/>
    </row>
    <row r="1746" spans="3:3" x14ac:dyDescent="0.2">
      <c r="C1746"/>
    </row>
    <row r="1747" spans="3:3" x14ac:dyDescent="0.2">
      <c r="C1747"/>
    </row>
    <row r="1748" spans="3:3" x14ac:dyDescent="0.2">
      <c r="C1748"/>
    </row>
    <row r="1749" spans="3:3" x14ac:dyDescent="0.2">
      <c r="C1749"/>
    </row>
    <row r="1750" spans="3:3" x14ac:dyDescent="0.2">
      <c r="C1750"/>
    </row>
    <row r="1751" spans="3:3" x14ac:dyDescent="0.2">
      <c r="C1751"/>
    </row>
    <row r="1752" spans="3:3" x14ac:dyDescent="0.2">
      <c r="C1752"/>
    </row>
    <row r="1753" spans="3:3" x14ac:dyDescent="0.2">
      <c r="C1753"/>
    </row>
    <row r="1754" spans="3:3" x14ac:dyDescent="0.2">
      <c r="C1754"/>
    </row>
    <row r="1755" spans="3:3" x14ac:dyDescent="0.2">
      <c r="C1755"/>
    </row>
    <row r="1756" spans="3:3" x14ac:dyDescent="0.2">
      <c r="C1756"/>
    </row>
    <row r="1757" spans="3:3" x14ac:dyDescent="0.2">
      <c r="C1757"/>
    </row>
    <row r="1758" spans="3:3" x14ac:dyDescent="0.2">
      <c r="C1758"/>
    </row>
    <row r="1759" spans="3:3" x14ac:dyDescent="0.2">
      <c r="C1759"/>
    </row>
    <row r="1760" spans="3:3" x14ac:dyDescent="0.2">
      <c r="C1760"/>
    </row>
    <row r="1761" spans="3:3" x14ac:dyDescent="0.2">
      <c r="C1761"/>
    </row>
    <row r="1762" spans="3:3" x14ac:dyDescent="0.2">
      <c r="C1762"/>
    </row>
    <row r="1763" spans="3:3" x14ac:dyDescent="0.2">
      <c r="C1763"/>
    </row>
    <row r="1764" spans="3:3" x14ac:dyDescent="0.2">
      <c r="C1764"/>
    </row>
    <row r="1765" spans="3:3" x14ac:dyDescent="0.2">
      <c r="C1765"/>
    </row>
    <row r="1766" spans="3:3" x14ac:dyDescent="0.2">
      <c r="C1766"/>
    </row>
    <row r="1767" spans="3:3" x14ac:dyDescent="0.2">
      <c r="C1767"/>
    </row>
    <row r="1768" spans="3:3" x14ac:dyDescent="0.2">
      <c r="C1768"/>
    </row>
    <row r="1769" spans="3:3" x14ac:dyDescent="0.2">
      <c r="C1769"/>
    </row>
    <row r="1770" spans="3:3" x14ac:dyDescent="0.2">
      <c r="C1770"/>
    </row>
    <row r="1771" spans="3:3" x14ac:dyDescent="0.2">
      <c r="C1771"/>
    </row>
    <row r="1772" spans="3:3" x14ac:dyDescent="0.2">
      <c r="C1772"/>
    </row>
    <row r="1773" spans="3:3" x14ac:dyDescent="0.2">
      <c r="C1773"/>
    </row>
    <row r="1774" spans="3:3" x14ac:dyDescent="0.2">
      <c r="C1774"/>
    </row>
    <row r="1775" spans="3:3" x14ac:dyDescent="0.2">
      <c r="C1775"/>
    </row>
    <row r="1776" spans="3:3" x14ac:dyDescent="0.2">
      <c r="C1776"/>
    </row>
    <row r="1777" spans="3:3" x14ac:dyDescent="0.2">
      <c r="C1777"/>
    </row>
    <row r="1778" spans="3:3" x14ac:dyDescent="0.2">
      <c r="C1778"/>
    </row>
    <row r="1779" spans="3:3" x14ac:dyDescent="0.2">
      <c r="C1779"/>
    </row>
    <row r="1780" spans="3:3" x14ac:dyDescent="0.2">
      <c r="C1780"/>
    </row>
    <row r="1781" spans="3:3" x14ac:dyDescent="0.2">
      <c r="C1781"/>
    </row>
    <row r="1782" spans="3:3" x14ac:dyDescent="0.2">
      <c r="C1782"/>
    </row>
    <row r="1783" spans="3:3" x14ac:dyDescent="0.2">
      <c r="C1783"/>
    </row>
    <row r="1784" spans="3:3" x14ac:dyDescent="0.2">
      <c r="C1784"/>
    </row>
    <row r="1785" spans="3:3" x14ac:dyDescent="0.2">
      <c r="C1785"/>
    </row>
    <row r="1786" spans="3:3" x14ac:dyDescent="0.2">
      <c r="C1786"/>
    </row>
    <row r="1787" spans="3:3" x14ac:dyDescent="0.2">
      <c r="C1787"/>
    </row>
    <row r="1788" spans="3:3" x14ac:dyDescent="0.2">
      <c r="C1788"/>
    </row>
    <row r="1789" spans="3:3" x14ac:dyDescent="0.2">
      <c r="C1789"/>
    </row>
    <row r="1790" spans="3:3" x14ac:dyDescent="0.2">
      <c r="C1790"/>
    </row>
    <row r="1791" spans="3:3" x14ac:dyDescent="0.2">
      <c r="C1791"/>
    </row>
    <row r="1792" spans="3:3" x14ac:dyDescent="0.2">
      <c r="C1792"/>
    </row>
    <row r="1793" spans="3:3" x14ac:dyDescent="0.2">
      <c r="C1793"/>
    </row>
    <row r="1794" spans="3:3" x14ac:dyDescent="0.2">
      <c r="C1794"/>
    </row>
    <row r="1795" spans="3:3" x14ac:dyDescent="0.2">
      <c r="C1795"/>
    </row>
    <row r="1796" spans="3:3" x14ac:dyDescent="0.2">
      <c r="C1796"/>
    </row>
    <row r="1797" spans="3:3" x14ac:dyDescent="0.2">
      <c r="C1797"/>
    </row>
    <row r="1798" spans="3:3" x14ac:dyDescent="0.2">
      <c r="C1798"/>
    </row>
    <row r="1799" spans="3:3" x14ac:dyDescent="0.2">
      <c r="C1799"/>
    </row>
    <row r="1800" spans="3:3" x14ac:dyDescent="0.2">
      <c r="C1800"/>
    </row>
    <row r="1801" spans="3:3" x14ac:dyDescent="0.2">
      <c r="C1801"/>
    </row>
    <row r="1802" spans="3:3" x14ac:dyDescent="0.2">
      <c r="C1802"/>
    </row>
    <row r="1803" spans="3:3" x14ac:dyDescent="0.2">
      <c r="C1803"/>
    </row>
    <row r="1804" spans="3:3" x14ac:dyDescent="0.2">
      <c r="C1804"/>
    </row>
    <row r="1805" spans="3:3" x14ac:dyDescent="0.2">
      <c r="C1805"/>
    </row>
    <row r="1806" spans="3:3" x14ac:dyDescent="0.2">
      <c r="C1806"/>
    </row>
    <row r="1807" spans="3:3" x14ac:dyDescent="0.2">
      <c r="C1807"/>
    </row>
    <row r="1808" spans="3:3" x14ac:dyDescent="0.2">
      <c r="C1808"/>
    </row>
    <row r="1809" spans="3:3" x14ac:dyDescent="0.2">
      <c r="C1809"/>
    </row>
    <row r="1810" spans="3:3" x14ac:dyDescent="0.2">
      <c r="C1810"/>
    </row>
    <row r="1811" spans="3:3" x14ac:dyDescent="0.2">
      <c r="C1811"/>
    </row>
    <row r="1812" spans="3:3" x14ac:dyDescent="0.2">
      <c r="C1812"/>
    </row>
    <row r="1813" spans="3:3" x14ac:dyDescent="0.2">
      <c r="C1813"/>
    </row>
    <row r="1814" spans="3:3" x14ac:dyDescent="0.2">
      <c r="C1814"/>
    </row>
    <row r="1815" spans="3:3" x14ac:dyDescent="0.2">
      <c r="C1815"/>
    </row>
    <row r="1816" spans="3:3" x14ac:dyDescent="0.2">
      <c r="C1816"/>
    </row>
    <row r="1817" spans="3:3" x14ac:dyDescent="0.2">
      <c r="C1817"/>
    </row>
    <row r="1818" spans="3:3" x14ac:dyDescent="0.2">
      <c r="C1818"/>
    </row>
    <row r="1819" spans="3:3" x14ac:dyDescent="0.2">
      <c r="C1819"/>
    </row>
    <row r="1820" spans="3:3" x14ac:dyDescent="0.2">
      <c r="C1820"/>
    </row>
    <row r="1821" spans="3:3" x14ac:dyDescent="0.2">
      <c r="C1821"/>
    </row>
    <row r="1822" spans="3:3" x14ac:dyDescent="0.2">
      <c r="C1822"/>
    </row>
    <row r="1823" spans="3:3" x14ac:dyDescent="0.2">
      <c r="C1823"/>
    </row>
    <row r="1824" spans="3:3" x14ac:dyDescent="0.2">
      <c r="C1824"/>
    </row>
    <row r="1825" spans="3:3" x14ac:dyDescent="0.2">
      <c r="C1825"/>
    </row>
    <row r="1826" spans="3:3" x14ac:dyDescent="0.2">
      <c r="C1826"/>
    </row>
    <row r="1827" spans="3:3" x14ac:dyDescent="0.2">
      <c r="C1827"/>
    </row>
    <row r="1828" spans="3:3" x14ac:dyDescent="0.2">
      <c r="C1828"/>
    </row>
    <row r="1829" spans="3:3" x14ac:dyDescent="0.2">
      <c r="C1829"/>
    </row>
    <row r="1830" spans="3:3" x14ac:dyDescent="0.2">
      <c r="C1830"/>
    </row>
    <row r="1831" spans="3:3" x14ac:dyDescent="0.2">
      <c r="C1831"/>
    </row>
    <row r="1832" spans="3:3" x14ac:dyDescent="0.2">
      <c r="C1832"/>
    </row>
    <row r="1833" spans="3:3" x14ac:dyDescent="0.2">
      <c r="C1833"/>
    </row>
    <row r="1834" spans="3:3" x14ac:dyDescent="0.2">
      <c r="C1834"/>
    </row>
    <row r="1835" spans="3:3" x14ac:dyDescent="0.2">
      <c r="C1835"/>
    </row>
    <row r="1836" spans="3:3" x14ac:dyDescent="0.2">
      <c r="C1836"/>
    </row>
    <row r="1837" spans="3:3" x14ac:dyDescent="0.2">
      <c r="C1837"/>
    </row>
    <row r="1838" spans="3:3" x14ac:dyDescent="0.2">
      <c r="C1838"/>
    </row>
    <row r="1839" spans="3:3" x14ac:dyDescent="0.2">
      <c r="C1839"/>
    </row>
    <row r="1840" spans="3:3" x14ac:dyDescent="0.2">
      <c r="C1840"/>
    </row>
    <row r="1841" spans="3:3" x14ac:dyDescent="0.2">
      <c r="C1841"/>
    </row>
    <row r="1842" spans="3:3" x14ac:dyDescent="0.2">
      <c r="C1842"/>
    </row>
    <row r="1843" spans="3:3" x14ac:dyDescent="0.2">
      <c r="C1843"/>
    </row>
    <row r="1844" spans="3:3" x14ac:dyDescent="0.2">
      <c r="C1844"/>
    </row>
    <row r="1845" spans="3:3" x14ac:dyDescent="0.2">
      <c r="C1845"/>
    </row>
    <row r="1846" spans="3:3" x14ac:dyDescent="0.2">
      <c r="C1846"/>
    </row>
    <row r="1847" spans="3:3" x14ac:dyDescent="0.2">
      <c r="C1847"/>
    </row>
    <row r="1848" spans="3:3" x14ac:dyDescent="0.2">
      <c r="C1848"/>
    </row>
    <row r="1849" spans="3:3" x14ac:dyDescent="0.2">
      <c r="C1849"/>
    </row>
    <row r="1850" spans="3:3" x14ac:dyDescent="0.2">
      <c r="C1850"/>
    </row>
    <row r="1851" spans="3:3" x14ac:dyDescent="0.2">
      <c r="C1851"/>
    </row>
    <row r="1852" spans="3:3" x14ac:dyDescent="0.2">
      <c r="C1852"/>
    </row>
    <row r="1853" spans="3:3" x14ac:dyDescent="0.2">
      <c r="C1853"/>
    </row>
    <row r="1854" spans="3:3" x14ac:dyDescent="0.2">
      <c r="C1854"/>
    </row>
    <row r="1855" spans="3:3" x14ac:dyDescent="0.2">
      <c r="C1855"/>
    </row>
    <row r="1856" spans="3:3" x14ac:dyDescent="0.2">
      <c r="C1856"/>
    </row>
    <row r="1857" spans="3:3" x14ac:dyDescent="0.2">
      <c r="C1857"/>
    </row>
    <row r="1858" spans="3:3" x14ac:dyDescent="0.2">
      <c r="C1858"/>
    </row>
    <row r="1859" spans="3:3" x14ac:dyDescent="0.2">
      <c r="C1859"/>
    </row>
    <row r="1860" spans="3:3" x14ac:dyDescent="0.2">
      <c r="C1860"/>
    </row>
    <row r="1861" spans="3:3" x14ac:dyDescent="0.2">
      <c r="C1861"/>
    </row>
    <row r="1862" spans="3:3" x14ac:dyDescent="0.2">
      <c r="C1862"/>
    </row>
    <row r="1863" spans="3:3" x14ac:dyDescent="0.2">
      <c r="C1863"/>
    </row>
    <row r="1864" spans="3:3" x14ac:dyDescent="0.2">
      <c r="C1864"/>
    </row>
    <row r="1865" spans="3:3" x14ac:dyDescent="0.2">
      <c r="C1865"/>
    </row>
    <row r="1866" spans="3:3" x14ac:dyDescent="0.2">
      <c r="C1866"/>
    </row>
    <row r="1867" spans="3:3" x14ac:dyDescent="0.2">
      <c r="C1867"/>
    </row>
    <row r="1868" spans="3:3" x14ac:dyDescent="0.2">
      <c r="C1868"/>
    </row>
    <row r="1869" spans="3:3" x14ac:dyDescent="0.2">
      <c r="C1869"/>
    </row>
    <row r="1870" spans="3:3" x14ac:dyDescent="0.2">
      <c r="C1870"/>
    </row>
    <row r="1871" spans="3:3" x14ac:dyDescent="0.2">
      <c r="C1871"/>
    </row>
    <row r="1872" spans="3:3" x14ac:dyDescent="0.2">
      <c r="C1872"/>
    </row>
    <row r="1873" spans="3:3" x14ac:dyDescent="0.2">
      <c r="C1873"/>
    </row>
    <row r="1874" spans="3:3" x14ac:dyDescent="0.2">
      <c r="C1874"/>
    </row>
    <row r="1875" spans="3:3" x14ac:dyDescent="0.2">
      <c r="C1875"/>
    </row>
    <row r="1876" spans="3:3" x14ac:dyDescent="0.2">
      <c r="C1876"/>
    </row>
    <row r="1877" spans="3:3" x14ac:dyDescent="0.2">
      <c r="C1877"/>
    </row>
    <row r="1878" spans="3:3" x14ac:dyDescent="0.2">
      <c r="C1878"/>
    </row>
    <row r="1879" spans="3:3" x14ac:dyDescent="0.2">
      <c r="C1879"/>
    </row>
    <row r="1880" spans="3:3" x14ac:dyDescent="0.2">
      <c r="C1880"/>
    </row>
    <row r="1881" spans="3:3" x14ac:dyDescent="0.2">
      <c r="C1881"/>
    </row>
    <row r="1882" spans="3:3" x14ac:dyDescent="0.2">
      <c r="C1882"/>
    </row>
    <row r="1883" spans="3:3" x14ac:dyDescent="0.2">
      <c r="C1883"/>
    </row>
    <row r="1884" spans="3:3" x14ac:dyDescent="0.2">
      <c r="C1884"/>
    </row>
    <row r="1885" spans="3:3" x14ac:dyDescent="0.2">
      <c r="C1885"/>
    </row>
    <row r="1886" spans="3:3" x14ac:dyDescent="0.2">
      <c r="C1886"/>
    </row>
    <row r="1887" spans="3:3" x14ac:dyDescent="0.2">
      <c r="C1887"/>
    </row>
    <row r="1888" spans="3:3" x14ac:dyDescent="0.2">
      <c r="C1888"/>
    </row>
    <row r="1889" spans="3:3" x14ac:dyDescent="0.2">
      <c r="C1889"/>
    </row>
    <row r="1890" spans="3:3" x14ac:dyDescent="0.2">
      <c r="C1890"/>
    </row>
    <row r="1891" spans="3:3" x14ac:dyDescent="0.2">
      <c r="C1891"/>
    </row>
    <row r="1892" spans="3:3" x14ac:dyDescent="0.2">
      <c r="C1892"/>
    </row>
    <row r="1893" spans="3:3" x14ac:dyDescent="0.2">
      <c r="C1893"/>
    </row>
    <row r="1894" spans="3:3" x14ac:dyDescent="0.2">
      <c r="C1894"/>
    </row>
    <row r="1895" spans="3:3" x14ac:dyDescent="0.2">
      <c r="C1895"/>
    </row>
    <row r="1896" spans="3:3" x14ac:dyDescent="0.2">
      <c r="C1896"/>
    </row>
    <row r="1897" spans="3:3" x14ac:dyDescent="0.2">
      <c r="C1897"/>
    </row>
    <row r="1898" spans="3:3" x14ac:dyDescent="0.2">
      <c r="C1898"/>
    </row>
    <row r="1899" spans="3:3" x14ac:dyDescent="0.2">
      <c r="C1899"/>
    </row>
    <row r="1900" spans="3:3" x14ac:dyDescent="0.2">
      <c r="C1900"/>
    </row>
    <row r="1901" spans="3:3" x14ac:dyDescent="0.2">
      <c r="C1901"/>
    </row>
    <row r="1902" spans="3:3" x14ac:dyDescent="0.2">
      <c r="C1902"/>
    </row>
    <row r="1903" spans="3:3" x14ac:dyDescent="0.2">
      <c r="C1903"/>
    </row>
    <row r="1904" spans="3:3" x14ac:dyDescent="0.2">
      <c r="C1904"/>
    </row>
    <row r="1905" spans="3:3" x14ac:dyDescent="0.2">
      <c r="C1905"/>
    </row>
    <row r="1906" spans="3:3" x14ac:dyDescent="0.2">
      <c r="C1906"/>
    </row>
    <row r="1907" spans="3:3" x14ac:dyDescent="0.2">
      <c r="C1907"/>
    </row>
    <row r="1908" spans="3:3" x14ac:dyDescent="0.2">
      <c r="C1908"/>
    </row>
    <row r="1909" spans="3:3" x14ac:dyDescent="0.2">
      <c r="C1909"/>
    </row>
    <row r="1910" spans="3:3" x14ac:dyDescent="0.2">
      <c r="C1910"/>
    </row>
    <row r="1911" spans="3:3" x14ac:dyDescent="0.2">
      <c r="C1911"/>
    </row>
    <row r="1912" spans="3:3" x14ac:dyDescent="0.2">
      <c r="C1912"/>
    </row>
    <row r="1913" spans="3:3" x14ac:dyDescent="0.2">
      <c r="C1913"/>
    </row>
    <row r="1914" spans="3:3" x14ac:dyDescent="0.2">
      <c r="C1914"/>
    </row>
    <row r="1915" spans="3:3" x14ac:dyDescent="0.2">
      <c r="C1915"/>
    </row>
    <row r="1916" spans="3:3" x14ac:dyDescent="0.2">
      <c r="C1916"/>
    </row>
    <row r="1917" spans="3:3" x14ac:dyDescent="0.2">
      <c r="C1917"/>
    </row>
    <row r="1918" spans="3:3" x14ac:dyDescent="0.2">
      <c r="C1918"/>
    </row>
    <row r="1919" spans="3:3" x14ac:dyDescent="0.2">
      <c r="C1919"/>
    </row>
    <row r="1920" spans="3:3" x14ac:dyDescent="0.2">
      <c r="C1920"/>
    </row>
    <row r="1921" spans="3:3" x14ac:dyDescent="0.2">
      <c r="C1921"/>
    </row>
    <row r="1922" spans="3:3" x14ac:dyDescent="0.2">
      <c r="C1922"/>
    </row>
    <row r="1923" spans="3:3" x14ac:dyDescent="0.2">
      <c r="C1923"/>
    </row>
    <row r="1924" spans="3:3" x14ac:dyDescent="0.2">
      <c r="C1924"/>
    </row>
    <row r="1925" spans="3:3" x14ac:dyDescent="0.2">
      <c r="C1925"/>
    </row>
    <row r="1926" spans="3:3" x14ac:dyDescent="0.2">
      <c r="C1926"/>
    </row>
    <row r="1927" spans="3:3" x14ac:dyDescent="0.2">
      <c r="C1927"/>
    </row>
    <row r="1928" spans="3:3" x14ac:dyDescent="0.2">
      <c r="C1928"/>
    </row>
    <row r="1929" spans="3:3" x14ac:dyDescent="0.2">
      <c r="C1929"/>
    </row>
    <row r="1930" spans="3:3" x14ac:dyDescent="0.2">
      <c r="C1930"/>
    </row>
    <row r="1931" spans="3:3" x14ac:dyDescent="0.2">
      <c r="C1931"/>
    </row>
    <row r="1932" spans="3:3" x14ac:dyDescent="0.2">
      <c r="C1932"/>
    </row>
    <row r="1933" spans="3:3" x14ac:dyDescent="0.2">
      <c r="C1933"/>
    </row>
    <row r="1934" spans="3:3" x14ac:dyDescent="0.2">
      <c r="C1934"/>
    </row>
    <row r="1935" spans="3:3" x14ac:dyDescent="0.2">
      <c r="C1935"/>
    </row>
    <row r="1936" spans="3:3" x14ac:dyDescent="0.2">
      <c r="C1936"/>
    </row>
    <row r="1937" spans="3:3" x14ac:dyDescent="0.2">
      <c r="C1937"/>
    </row>
    <row r="1938" spans="3:3" x14ac:dyDescent="0.2">
      <c r="C1938"/>
    </row>
    <row r="1939" spans="3:3" x14ac:dyDescent="0.2">
      <c r="C1939"/>
    </row>
    <row r="1940" spans="3:3" x14ac:dyDescent="0.2">
      <c r="C1940"/>
    </row>
    <row r="1941" spans="3:3" x14ac:dyDescent="0.2">
      <c r="C1941"/>
    </row>
    <row r="1942" spans="3:3" x14ac:dyDescent="0.2">
      <c r="C1942"/>
    </row>
    <row r="1943" spans="3:3" x14ac:dyDescent="0.2">
      <c r="C1943"/>
    </row>
    <row r="1944" spans="3:3" x14ac:dyDescent="0.2">
      <c r="C1944"/>
    </row>
    <row r="1945" spans="3:3" x14ac:dyDescent="0.2">
      <c r="C1945"/>
    </row>
    <row r="1946" spans="3:3" x14ac:dyDescent="0.2">
      <c r="C1946"/>
    </row>
    <row r="1947" spans="3:3" x14ac:dyDescent="0.2">
      <c r="C1947"/>
    </row>
    <row r="1948" spans="3:3" x14ac:dyDescent="0.2">
      <c r="C1948"/>
    </row>
    <row r="1949" spans="3:3" x14ac:dyDescent="0.2">
      <c r="C1949"/>
    </row>
    <row r="1950" spans="3:3" x14ac:dyDescent="0.2">
      <c r="C1950"/>
    </row>
    <row r="1951" spans="3:3" x14ac:dyDescent="0.2">
      <c r="C1951"/>
    </row>
    <row r="1952" spans="3:3" x14ac:dyDescent="0.2">
      <c r="C1952"/>
    </row>
    <row r="1953" spans="3:3" x14ac:dyDescent="0.2">
      <c r="C1953"/>
    </row>
    <row r="1954" spans="3:3" x14ac:dyDescent="0.2">
      <c r="C1954"/>
    </row>
    <row r="1955" spans="3:3" x14ac:dyDescent="0.2">
      <c r="C1955"/>
    </row>
    <row r="1956" spans="3:3" x14ac:dyDescent="0.2">
      <c r="C1956"/>
    </row>
    <row r="1957" spans="3:3" x14ac:dyDescent="0.2">
      <c r="C1957"/>
    </row>
    <row r="1958" spans="3:3" x14ac:dyDescent="0.2">
      <c r="C1958"/>
    </row>
    <row r="1959" spans="3:3" x14ac:dyDescent="0.2">
      <c r="C1959"/>
    </row>
    <row r="1960" spans="3:3" x14ac:dyDescent="0.2">
      <c r="C1960"/>
    </row>
    <row r="1961" spans="3:3" x14ac:dyDescent="0.2">
      <c r="C1961"/>
    </row>
    <row r="1962" spans="3:3" x14ac:dyDescent="0.2">
      <c r="C1962"/>
    </row>
    <row r="1963" spans="3:3" x14ac:dyDescent="0.2">
      <c r="C1963"/>
    </row>
    <row r="1964" spans="3:3" x14ac:dyDescent="0.2">
      <c r="C1964"/>
    </row>
    <row r="1965" spans="3:3" x14ac:dyDescent="0.2">
      <c r="C1965"/>
    </row>
    <row r="1966" spans="3:3" x14ac:dyDescent="0.2">
      <c r="C1966"/>
    </row>
    <row r="1967" spans="3:3" x14ac:dyDescent="0.2">
      <c r="C1967"/>
    </row>
    <row r="1968" spans="3:3" x14ac:dyDescent="0.2">
      <c r="C1968"/>
    </row>
    <row r="1969" spans="3:3" x14ac:dyDescent="0.2">
      <c r="C1969"/>
    </row>
    <row r="1970" spans="3:3" x14ac:dyDescent="0.2">
      <c r="C1970"/>
    </row>
    <row r="1971" spans="3:3" x14ac:dyDescent="0.2">
      <c r="C1971"/>
    </row>
    <row r="1972" spans="3:3" x14ac:dyDescent="0.2">
      <c r="C1972"/>
    </row>
    <row r="1973" spans="3:3" x14ac:dyDescent="0.2">
      <c r="C1973"/>
    </row>
    <row r="1974" spans="3:3" x14ac:dyDescent="0.2">
      <c r="C1974"/>
    </row>
    <row r="1975" spans="3:3" x14ac:dyDescent="0.2">
      <c r="C1975"/>
    </row>
    <row r="1976" spans="3:3" x14ac:dyDescent="0.2">
      <c r="C1976"/>
    </row>
    <row r="1977" spans="3:3" x14ac:dyDescent="0.2">
      <c r="C1977"/>
    </row>
    <row r="1978" spans="3:3" x14ac:dyDescent="0.2">
      <c r="C1978"/>
    </row>
    <row r="1979" spans="3:3" x14ac:dyDescent="0.2">
      <c r="C1979"/>
    </row>
    <row r="1980" spans="3:3" x14ac:dyDescent="0.2">
      <c r="C1980"/>
    </row>
    <row r="1981" spans="3:3" x14ac:dyDescent="0.2">
      <c r="C1981"/>
    </row>
    <row r="1982" spans="3:3" x14ac:dyDescent="0.2">
      <c r="C1982"/>
    </row>
    <row r="1983" spans="3:3" x14ac:dyDescent="0.2">
      <c r="C1983"/>
    </row>
    <row r="1984" spans="3:3" x14ac:dyDescent="0.2">
      <c r="C1984"/>
    </row>
    <row r="1985" spans="3:3" x14ac:dyDescent="0.2">
      <c r="C1985"/>
    </row>
    <row r="1986" spans="3:3" x14ac:dyDescent="0.2">
      <c r="C1986"/>
    </row>
    <row r="1987" spans="3:3" x14ac:dyDescent="0.2">
      <c r="C1987"/>
    </row>
    <row r="1988" spans="3:3" x14ac:dyDescent="0.2">
      <c r="C1988"/>
    </row>
    <row r="1989" spans="3:3" x14ac:dyDescent="0.2">
      <c r="C1989"/>
    </row>
    <row r="1990" spans="3:3" x14ac:dyDescent="0.2">
      <c r="C1990"/>
    </row>
    <row r="1991" spans="3:3" x14ac:dyDescent="0.2">
      <c r="C1991"/>
    </row>
    <row r="1992" spans="3:3" x14ac:dyDescent="0.2">
      <c r="C1992"/>
    </row>
    <row r="1993" spans="3:3" x14ac:dyDescent="0.2">
      <c r="C1993"/>
    </row>
    <row r="1994" spans="3:3" x14ac:dyDescent="0.2">
      <c r="C1994"/>
    </row>
    <row r="1995" spans="3:3" x14ac:dyDescent="0.2">
      <c r="C1995"/>
    </row>
    <row r="1996" spans="3:3" x14ac:dyDescent="0.2">
      <c r="C1996"/>
    </row>
    <row r="1997" spans="3:3" x14ac:dyDescent="0.2">
      <c r="C1997"/>
    </row>
    <row r="1998" spans="3:3" x14ac:dyDescent="0.2">
      <c r="C1998"/>
    </row>
    <row r="1999" spans="3:3" x14ac:dyDescent="0.2">
      <c r="C1999"/>
    </row>
    <row r="2000" spans="3:3" x14ac:dyDescent="0.2">
      <c r="C2000"/>
    </row>
    <row r="2001" spans="3:3" x14ac:dyDescent="0.2">
      <c r="C2001"/>
    </row>
    <row r="2002" spans="3:3" x14ac:dyDescent="0.2">
      <c r="C2002"/>
    </row>
    <row r="2003" spans="3:3" x14ac:dyDescent="0.2">
      <c r="C2003"/>
    </row>
    <row r="2004" spans="3:3" x14ac:dyDescent="0.2">
      <c r="C2004"/>
    </row>
    <row r="2005" spans="3:3" x14ac:dyDescent="0.2">
      <c r="C2005"/>
    </row>
    <row r="2006" spans="3:3" x14ac:dyDescent="0.2">
      <c r="C2006"/>
    </row>
    <row r="2007" spans="3:3" x14ac:dyDescent="0.2">
      <c r="C2007"/>
    </row>
    <row r="2008" spans="3:3" x14ac:dyDescent="0.2">
      <c r="C2008"/>
    </row>
    <row r="2009" spans="3:3" x14ac:dyDescent="0.2">
      <c r="C2009"/>
    </row>
    <row r="2010" spans="3:3" x14ac:dyDescent="0.2">
      <c r="C2010"/>
    </row>
    <row r="2011" spans="3:3" x14ac:dyDescent="0.2">
      <c r="C2011"/>
    </row>
    <row r="2012" spans="3:3" x14ac:dyDescent="0.2">
      <c r="C2012"/>
    </row>
    <row r="2013" spans="3:3" x14ac:dyDescent="0.2">
      <c r="C2013"/>
    </row>
    <row r="2014" spans="3:3" x14ac:dyDescent="0.2">
      <c r="C2014"/>
    </row>
    <row r="2015" spans="3:3" x14ac:dyDescent="0.2">
      <c r="C2015"/>
    </row>
    <row r="2016" spans="3:3" x14ac:dyDescent="0.2">
      <c r="C2016"/>
    </row>
    <row r="2017" spans="3:3" x14ac:dyDescent="0.2">
      <c r="C2017"/>
    </row>
    <row r="2018" spans="3:3" x14ac:dyDescent="0.2">
      <c r="C2018"/>
    </row>
    <row r="2019" spans="3:3" x14ac:dyDescent="0.2">
      <c r="C2019"/>
    </row>
    <row r="2020" spans="3:3" x14ac:dyDescent="0.2">
      <c r="C2020"/>
    </row>
    <row r="2021" spans="3:3" x14ac:dyDescent="0.2">
      <c r="C2021"/>
    </row>
    <row r="2022" spans="3:3" x14ac:dyDescent="0.2">
      <c r="C2022"/>
    </row>
    <row r="2023" spans="3:3" x14ac:dyDescent="0.2">
      <c r="C2023"/>
    </row>
    <row r="2024" spans="3:3" x14ac:dyDescent="0.2">
      <c r="C2024"/>
    </row>
    <row r="2025" spans="3:3" x14ac:dyDescent="0.2">
      <c r="C2025"/>
    </row>
    <row r="2026" spans="3:3" x14ac:dyDescent="0.2">
      <c r="C2026"/>
    </row>
    <row r="2027" spans="3:3" x14ac:dyDescent="0.2">
      <c r="C2027"/>
    </row>
    <row r="2028" spans="3:3" x14ac:dyDescent="0.2">
      <c r="C2028"/>
    </row>
    <row r="2029" spans="3:3" x14ac:dyDescent="0.2">
      <c r="C2029"/>
    </row>
    <row r="2030" spans="3:3" x14ac:dyDescent="0.2">
      <c r="C2030"/>
    </row>
    <row r="2031" spans="3:3" x14ac:dyDescent="0.2">
      <c r="C2031"/>
    </row>
    <row r="2032" spans="3:3" x14ac:dyDescent="0.2">
      <c r="C2032"/>
    </row>
    <row r="2033" spans="3:3" x14ac:dyDescent="0.2">
      <c r="C2033"/>
    </row>
    <row r="2034" spans="3:3" x14ac:dyDescent="0.2">
      <c r="C2034"/>
    </row>
    <row r="2035" spans="3:3" x14ac:dyDescent="0.2">
      <c r="C2035"/>
    </row>
    <row r="2036" spans="3:3" x14ac:dyDescent="0.2">
      <c r="C2036"/>
    </row>
    <row r="2037" spans="3:3" x14ac:dyDescent="0.2">
      <c r="C2037"/>
    </row>
    <row r="2038" spans="3:3" x14ac:dyDescent="0.2">
      <c r="C2038"/>
    </row>
    <row r="2039" spans="3:3" x14ac:dyDescent="0.2">
      <c r="C2039"/>
    </row>
    <row r="2040" spans="3:3" x14ac:dyDescent="0.2">
      <c r="C2040"/>
    </row>
    <row r="2041" spans="3:3" x14ac:dyDescent="0.2">
      <c r="C2041"/>
    </row>
    <row r="2042" spans="3:3" x14ac:dyDescent="0.2">
      <c r="C2042"/>
    </row>
    <row r="2043" spans="3:3" x14ac:dyDescent="0.2">
      <c r="C2043"/>
    </row>
    <row r="2044" spans="3:3" x14ac:dyDescent="0.2">
      <c r="C2044"/>
    </row>
    <row r="2045" spans="3:3" x14ac:dyDescent="0.2">
      <c r="C2045"/>
    </row>
    <row r="2046" spans="3:3" x14ac:dyDescent="0.2">
      <c r="C2046"/>
    </row>
    <row r="2047" spans="3:3" x14ac:dyDescent="0.2">
      <c r="C2047"/>
    </row>
    <row r="2048" spans="3:3" x14ac:dyDescent="0.2">
      <c r="C2048"/>
    </row>
    <row r="2049" spans="3:3" x14ac:dyDescent="0.2">
      <c r="C2049"/>
    </row>
    <row r="2050" spans="3:3" x14ac:dyDescent="0.2">
      <c r="C2050"/>
    </row>
    <row r="2051" spans="3:3" x14ac:dyDescent="0.2">
      <c r="C2051"/>
    </row>
    <row r="2052" spans="3:3" x14ac:dyDescent="0.2">
      <c r="C2052"/>
    </row>
    <row r="2053" spans="3:3" x14ac:dyDescent="0.2">
      <c r="C2053"/>
    </row>
    <row r="2054" spans="3:3" x14ac:dyDescent="0.2">
      <c r="C2054"/>
    </row>
    <row r="2055" spans="3:3" x14ac:dyDescent="0.2">
      <c r="C2055"/>
    </row>
    <row r="2056" spans="3:3" x14ac:dyDescent="0.2">
      <c r="C2056"/>
    </row>
    <row r="2057" spans="3:3" x14ac:dyDescent="0.2">
      <c r="C2057"/>
    </row>
    <row r="2058" spans="3:3" x14ac:dyDescent="0.2">
      <c r="C2058"/>
    </row>
    <row r="2059" spans="3:3" x14ac:dyDescent="0.2">
      <c r="C2059"/>
    </row>
    <row r="2060" spans="3:3" x14ac:dyDescent="0.2">
      <c r="C2060"/>
    </row>
    <row r="2061" spans="3:3" x14ac:dyDescent="0.2">
      <c r="C2061"/>
    </row>
    <row r="2062" spans="3:3" x14ac:dyDescent="0.2">
      <c r="C2062"/>
    </row>
    <row r="2063" spans="3:3" x14ac:dyDescent="0.2">
      <c r="C2063"/>
    </row>
    <row r="2064" spans="3:3" x14ac:dyDescent="0.2">
      <c r="C2064"/>
    </row>
    <row r="2065" spans="3:3" x14ac:dyDescent="0.2">
      <c r="C2065"/>
    </row>
    <row r="2066" spans="3:3" x14ac:dyDescent="0.2">
      <c r="C2066"/>
    </row>
    <row r="2067" spans="3:3" x14ac:dyDescent="0.2">
      <c r="C2067"/>
    </row>
    <row r="2068" spans="3:3" x14ac:dyDescent="0.2">
      <c r="C2068"/>
    </row>
    <row r="2069" spans="3:3" x14ac:dyDescent="0.2">
      <c r="C2069"/>
    </row>
    <row r="2070" spans="3:3" x14ac:dyDescent="0.2">
      <c r="C2070"/>
    </row>
    <row r="2071" spans="3:3" x14ac:dyDescent="0.2">
      <c r="C2071"/>
    </row>
    <row r="2072" spans="3:3" x14ac:dyDescent="0.2">
      <c r="C2072"/>
    </row>
    <row r="2073" spans="3:3" x14ac:dyDescent="0.2">
      <c r="C2073"/>
    </row>
    <row r="2074" spans="3:3" x14ac:dyDescent="0.2">
      <c r="C2074"/>
    </row>
    <row r="2075" spans="3:3" x14ac:dyDescent="0.2">
      <c r="C2075"/>
    </row>
    <row r="2076" spans="3:3" x14ac:dyDescent="0.2">
      <c r="C2076"/>
    </row>
    <row r="2077" spans="3:3" x14ac:dyDescent="0.2">
      <c r="C2077"/>
    </row>
    <row r="2078" spans="3:3" x14ac:dyDescent="0.2">
      <c r="C2078"/>
    </row>
    <row r="2079" spans="3:3" x14ac:dyDescent="0.2">
      <c r="C2079"/>
    </row>
    <row r="2080" spans="3:3" x14ac:dyDescent="0.2">
      <c r="C2080"/>
    </row>
    <row r="2081" spans="3:3" x14ac:dyDescent="0.2">
      <c r="C2081"/>
    </row>
    <row r="2082" spans="3:3" x14ac:dyDescent="0.2">
      <c r="C2082"/>
    </row>
    <row r="2083" spans="3:3" x14ac:dyDescent="0.2">
      <c r="C2083"/>
    </row>
    <row r="2084" spans="3:3" x14ac:dyDescent="0.2">
      <c r="C2084"/>
    </row>
    <row r="2085" spans="3:3" x14ac:dyDescent="0.2">
      <c r="C2085"/>
    </row>
    <row r="2086" spans="3:3" x14ac:dyDescent="0.2">
      <c r="C2086"/>
    </row>
    <row r="2087" spans="3:3" x14ac:dyDescent="0.2">
      <c r="C2087"/>
    </row>
    <row r="2088" spans="3:3" x14ac:dyDescent="0.2">
      <c r="C2088"/>
    </row>
    <row r="2089" spans="3:3" x14ac:dyDescent="0.2">
      <c r="C2089"/>
    </row>
    <row r="2090" spans="3:3" x14ac:dyDescent="0.2">
      <c r="C2090"/>
    </row>
    <row r="2091" spans="3:3" x14ac:dyDescent="0.2">
      <c r="C2091"/>
    </row>
    <row r="2092" spans="3:3" x14ac:dyDescent="0.2">
      <c r="C2092"/>
    </row>
    <row r="2093" spans="3:3" x14ac:dyDescent="0.2">
      <c r="C2093"/>
    </row>
    <row r="2094" spans="3:3" x14ac:dyDescent="0.2">
      <c r="C2094"/>
    </row>
    <row r="2095" spans="3:3" x14ac:dyDescent="0.2">
      <c r="C2095"/>
    </row>
    <row r="2096" spans="3:3" x14ac:dyDescent="0.2">
      <c r="C2096"/>
    </row>
    <row r="2097" spans="3:3" x14ac:dyDescent="0.2">
      <c r="C2097"/>
    </row>
    <row r="2098" spans="3:3" x14ac:dyDescent="0.2">
      <c r="C2098"/>
    </row>
    <row r="2099" spans="3:3" x14ac:dyDescent="0.2">
      <c r="C2099"/>
    </row>
    <row r="2100" spans="3:3" x14ac:dyDescent="0.2">
      <c r="C2100"/>
    </row>
    <row r="2101" spans="3:3" x14ac:dyDescent="0.2">
      <c r="C2101"/>
    </row>
    <row r="2102" spans="3:3" x14ac:dyDescent="0.2">
      <c r="C2102"/>
    </row>
    <row r="2103" spans="3:3" x14ac:dyDescent="0.2">
      <c r="C2103"/>
    </row>
    <row r="2104" spans="3:3" x14ac:dyDescent="0.2">
      <c r="C2104"/>
    </row>
    <row r="2105" spans="3:3" x14ac:dyDescent="0.2">
      <c r="C2105"/>
    </row>
    <row r="2106" spans="3:3" x14ac:dyDescent="0.2">
      <c r="C2106"/>
    </row>
    <row r="2107" spans="3:3" x14ac:dyDescent="0.2">
      <c r="C2107"/>
    </row>
    <row r="2108" spans="3:3" x14ac:dyDescent="0.2">
      <c r="C2108"/>
    </row>
    <row r="2109" spans="3:3" x14ac:dyDescent="0.2">
      <c r="C2109"/>
    </row>
    <row r="2110" spans="3:3" x14ac:dyDescent="0.2">
      <c r="C2110"/>
    </row>
    <row r="2111" spans="3:3" x14ac:dyDescent="0.2">
      <c r="C2111"/>
    </row>
    <row r="2112" spans="3:3" x14ac:dyDescent="0.2">
      <c r="C2112"/>
    </row>
    <row r="2113" spans="3:3" x14ac:dyDescent="0.2">
      <c r="C2113"/>
    </row>
    <row r="2114" spans="3:3" x14ac:dyDescent="0.2">
      <c r="C2114"/>
    </row>
    <row r="2115" spans="3:3" x14ac:dyDescent="0.2">
      <c r="C2115"/>
    </row>
    <row r="2116" spans="3:3" x14ac:dyDescent="0.2">
      <c r="C2116"/>
    </row>
    <row r="2117" spans="3:3" x14ac:dyDescent="0.2">
      <c r="C2117"/>
    </row>
    <row r="2118" spans="3:3" x14ac:dyDescent="0.2">
      <c r="C2118"/>
    </row>
    <row r="2119" spans="3:3" x14ac:dyDescent="0.2">
      <c r="C2119"/>
    </row>
    <row r="2120" spans="3:3" x14ac:dyDescent="0.2">
      <c r="C2120"/>
    </row>
    <row r="2121" spans="3:3" x14ac:dyDescent="0.2">
      <c r="C2121"/>
    </row>
    <row r="2122" spans="3:3" x14ac:dyDescent="0.2">
      <c r="C2122"/>
    </row>
    <row r="2123" spans="3:3" x14ac:dyDescent="0.2">
      <c r="C2123"/>
    </row>
    <row r="2124" spans="3:3" x14ac:dyDescent="0.2">
      <c r="C2124"/>
    </row>
    <row r="2125" spans="3:3" x14ac:dyDescent="0.2">
      <c r="C2125"/>
    </row>
    <row r="2126" spans="3:3" x14ac:dyDescent="0.2">
      <c r="C2126"/>
    </row>
    <row r="2127" spans="3:3" x14ac:dyDescent="0.2">
      <c r="C2127"/>
    </row>
    <row r="2128" spans="3:3" x14ac:dyDescent="0.2">
      <c r="C2128"/>
    </row>
    <row r="2129" spans="3:3" x14ac:dyDescent="0.2">
      <c r="C2129"/>
    </row>
    <row r="2130" spans="3:3" x14ac:dyDescent="0.2">
      <c r="C2130"/>
    </row>
    <row r="2131" spans="3:3" x14ac:dyDescent="0.2">
      <c r="C2131"/>
    </row>
    <row r="2132" spans="3:3" x14ac:dyDescent="0.2">
      <c r="C2132"/>
    </row>
    <row r="2133" spans="3:3" x14ac:dyDescent="0.2">
      <c r="C2133"/>
    </row>
    <row r="2134" spans="3:3" x14ac:dyDescent="0.2">
      <c r="C2134"/>
    </row>
    <row r="2135" spans="3:3" x14ac:dyDescent="0.2">
      <c r="C2135"/>
    </row>
    <row r="2136" spans="3:3" x14ac:dyDescent="0.2">
      <c r="C2136"/>
    </row>
    <row r="2137" spans="3:3" x14ac:dyDescent="0.2">
      <c r="C2137"/>
    </row>
    <row r="2138" spans="3:3" x14ac:dyDescent="0.2">
      <c r="C2138"/>
    </row>
    <row r="2139" spans="3:3" x14ac:dyDescent="0.2">
      <c r="C2139"/>
    </row>
    <row r="2140" spans="3:3" x14ac:dyDescent="0.2">
      <c r="C2140"/>
    </row>
    <row r="2141" spans="3:3" x14ac:dyDescent="0.2">
      <c r="C2141"/>
    </row>
    <row r="2142" spans="3:3" x14ac:dyDescent="0.2">
      <c r="C2142"/>
    </row>
    <row r="2143" spans="3:3" x14ac:dyDescent="0.2">
      <c r="C2143"/>
    </row>
    <row r="2144" spans="3:3" x14ac:dyDescent="0.2">
      <c r="C2144"/>
    </row>
    <row r="2145" spans="3:3" x14ac:dyDescent="0.2">
      <c r="C2145"/>
    </row>
    <row r="2146" spans="3:3" x14ac:dyDescent="0.2">
      <c r="C2146"/>
    </row>
    <row r="2147" spans="3:3" x14ac:dyDescent="0.2">
      <c r="C2147"/>
    </row>
    <row r="2148" spans="3:3" x14ac:dyDescent="0.2">
      <c r="C2148"/>
    </row>
    <row r="2149" spans="3:3" x14ac:dyDescent="0.2">
      <c r="C2149"/>
    </row>
    <row r="2150" spans="3:3" x14ac:dyDescent="0.2">
      <c r="C2150"/>
    </row>
    <row r="2151" spans="3:3" x14ac:dyDescent="0.2">
      <c r="C2151"/>
    </row>
    <row r="2152" spans="3:3" x14ac:dyDescent="0.2">
      <c r="C2152"/>
    </row>
    <row r="2153" spans="3:3" x14ac:dyDescent="0.2">
      <c r="C2153"/>
    </row>
    <row r="2154" spans="3:3" x14ac:dyDescent="0.2">
      <c r="C2154"/>
    </row>
    <row r="2155" spans="3:3" x14ac:dyDescent="0.2">
      <c r="C2155"/>
    </row>
    <row r="2156" spans="3:3" x14ac:dyDescent="0.2">
      <c r="C2156"/>
    </row>
    <row r="2157" spans="3:3" x14ac:dyDescent="0.2">
      <c r="C2157"/>
    </row>
    <row r="2158" spans="3:3" x14ac:dyDescent="0.2">
      <c r="C2158"/>
    </row>
    <row r="2159" spans="3:3" x14ac:dyDescent="0.2">
      <c r="C2159"/>
    </row>
    <row r="2160" spans="3:3" x14ac:dyDescent="0.2">
      <c r="C2160"/>
    </row>
    <row r="2161" spans="3:3" x14ac:dyDescent="0.2">
      <c r="C2161"/>
    </row>
    <row r="2162" spans="3:3" x14ac:dyDescent="0.2">
      <c r="C2162"/>
    </row>
    <row r="2163" spans="3:3" x14ac:dyDescent="0.2">
      <c r="C2163"/>
    </row>
    <row r="2164" spans="3:3" x14ac:dyDescent="0.2">
      <c r="C2164"/>
    </row>
    <row r="2165" spans="3:3" x14ac:dyDescent="0.2">
      <c r="C2165"/>
    </row>
    <row r="2166" spans="3:3" x14ac:dyDescent="0.2">
      <c r="C2166"/>
    </row>
    <row r="2167" spans="3:3" x14ac:dyDescent="0.2">
      <c r="C2167"/>
    </row>
    <row r="2168" spans="3:3" x14ac:dyDescent="0.2">
      <c r="C2168"/>
    </row>
    <row r="2169" spans="3:3" x14ac:dyDescent="0.2">
      <c r="C2169"/>
    </row>
    <row r="2170" spans="3:3" x14ac:dyDescent="0.2">
      <c r="C2170"/>
    </row>
    <row r="2171" spans="3:3" x14ac:dyDescent="0.2">
      <c r="C2171"/>
    </row>
    <row r="2172" spans="3:3" x14ac:dyDescent="0.2">
      <c r="C2172"/>
    </row>
    <row r="2173" spans="3:3" x14ac:dyDescent="0.2">
      <c r="C2173"/>
    </row>
    <row r="2174" spans="3:3" x14ac:dyDescent="0.2">
      <c r="C2174"/>
    </row>
    <row r="2175" spans="3:3" x14ac:dyDescent="0.2">
      <c r="C2175"/>
    </row>
    <row r="2176" spans="3:3" x14ac:dyDescent="0.2">
      <c r="C2176"/>
    </row>
    <row r="2177" spans="3:3" x14ac:dyDescent="0.2">
      <c r="C2177"/>
    </row>
    <row r="2178" spans="3:3" x14ac:dyDescent="0.2">
      <c r="C2178"/>
    </row>
    <row r="2179" spans="3:3" x14ac:dyDescent="0.2">
      <c r="C2179"/>
    </row>
    <row r="2180" spans="3:3" x14ac:dyDescent="0.2">
      <c r="C2180"/>
    </row>
    <row r="2181" spans="3:3" x14ac:dyDescent="0.2">
      <c r="C2181"/>
    </row>
    <row r="2182" spans="3:3" x14ac:dyDescent="0.2">
      <c r="C2182"/>
    </row>
    <row r="2183" spans="3:3" x14ac:dyDescent="0.2">
      <c r="C2183"/>
    </row>
    <row r="2184" spans="3:3" x14ac:dyDescent="0.2">
      <c r="C2184"/>
    </row>
    <row r="2185" spans="3:3" x14ac:dyDescent="0.2">
      <c r="C2185"/>
    </row>
    <row r="2186" spans="3:3" x14ac:dyDescent="0.2">
      <c r="C2186"/>
    </row>
    <row r="2187" spans="3:3" x14ac:dyDescent="0.2">
      <c r="C2187"/>
    </row>
    <row r="2188" spans="3:3" x14ac:dyDescent="0.2">
      <c r="C2188"/>
    </row>
    <row r="2189" spans="3:3" x14ac:dyDescent="0.2">
      <c r="C2189"/>
    </row>
    <row r="2190" spans="3:3" x14ac:dyDescent="0.2">
      <c r="C2190"/>
    </row>
    <row r="2191" spans="3:3" x14ac:dyDescent="0.2">
      <c r="C2191"/>
    </row>
    <row r="2192" spans="3:3" x14ac:dyDescent="0.2">
      <c r="C2192"/>
    </row>
    <row r="2193" spans="3:3" x14ac:dyDescent="0.2">
      <c r="C2193"/>
    </row>
    <row r="2194" spans="3:3" x14ac:dyDescent="0.2">
      <c r="C2194"/>
    </row>
    <row r="2195" spans="3:3" x14ac:dyDescent="0.2">
      <c r="C2195"/>
    </row>
    <row r="2196" spans="3:3" x14ac:dyDescent="0.2">
      <c r="C2196"/>
    </row>
    <row r="2197" spans="3:3" x14ac:dyDescent="0.2">
      <c r="C2197"/>
    </row>
    <row r="2198" spans="3:3" x14ac:dyDescent="0.2">
      <c r="C2198"/>
    </row>
    <row r="2199" spans="3:3" x14ac:dyDescent="0.2">
      <c r="C2199"/>
    </row>
    <row r="2200" spans="3:3" x14ac:dyDescent="0.2">
      <c r="C2200"/>
    </row>
    <row r="2201" spans="3:3" x14ac:dyDescent="0.2">
      <c r="C2201"/>
    </row>
    <row r="2202" spans="3:3" x14ac:dyDescent="0.2">
      <c r="C2202"/>
    </row>
    <row r="2203" spans="3:3" x14ac:dyDescent="0.2">
      <c r="C2203"/>
    </row>
    <row r="2204" spans="3:3" x14ac:dyDescent="0.2">
      <c r="C2204"/>
    </row>
    <row r="2205" spans="3:3" x14ac:dyDescent="0.2">
      <c r="C2205"/>
    </row>
    <row r="2206" spans="3:3" x14ac:dyDescent="0.2">
      <c r="C2206"/>
    </row>
    <row r="2207" spans="3:3" x14ac:dyDescent="0.2">
      <c r="C2207"/>
    </row>
    <row r="2208" spans="3:3" x14ac:dyDescent="0.2">
      <c r="C2208"/>
    </row>
    <row r="2209" spans="3:3" x14ac:dyDescent="0.2">
      <c r="C2209"/>
    </row>
    <row r="2210" spans="3:3" x14ac:dyDescent="0.2">
      <c r="C2210"/>
    </row>
    <row r="2211" spans="3:3" x14ac:dyDescent="0.2">
      <c r="C2211"/>
    </row>
    <row r="2212" spans="3:3" x14ac:dyDescent="0.2">
      <c r="C2212"/>
    </row>
    <row r="2213" spans="3:3" x14ac:dyDescent="0.2">
      <c r="C2213"/>
    </row>
    <row r="2214" spans="3:3" x14ac:dyDescent="0.2">
      <c r="C2214"/>
    </row>
    <row r="2215" spans="3:3" x14ac:dyDescent="0.2">
      <c r="C2215"/>
    </row>
    <row r="2216" spans="3:3" x14ac:dyDescent="0.2">
      <c r="C2216"/>
    </row>
    <row r="2217" spans="3:3" x14ac:dyDescent="0.2">
      <c r="C2217"/>
    </row>
    <row r="2218" spans="3:3" x14ac:dyDescent="0.2">
      <c r="C2218"/>
    </row>
    <row r="2219" spans="3:3" x14ac:dyDescent="0.2">
      <c r="C2219"/>
    </row>
    <row r="2220" spans="3:3" x14ac:dyDescent="0.2">
      <c r="C2220"/>
    </row>
    <row r="2221" spans="3:3" x14ac:dyDescent="0.2">
      <c r="C2221"/>
    </row>
    <row r="2222" spans="3:3" x14ac:dyDescent="0.2">
      <c r="C2222"/>
    </row>
    <row r="2223" spans="3:3" x14ac:dyDescent="0.2">
      <c r="C2223"/>
    </row>
    <row r="2224" spans="3:3" x14ac:dyDescent="0.2">
      <c r="C2224"/>
    </row>
    <row r="2225" spans="3:3" x14ac:dyDescent="0.2">
      <c r="C2225"/>
    </row>
    <row r="2226" spans="3:3" x14ac:dyDescent="0.2">
      <c r="C2226"/>
    </row>
    <row r="2227" spans="3:3" x14ac:dyDescent="0.2">
      <c r="C2227"/>
    </row>
    <row r="2228" spans="3:3" x14ac:dyDescent="0.2">
      <c r="C2228"/>
    </row>
    <row r="2229" spans="3:3" x14ac:dyDescent="0.2">
      <c r="C2229"/>
    </row>
    <row r="2230" spans="3:3" x14ac:dyDescent="0.2">
      <c r="C2230"/>
    </row>
    <row r="2231" spans="3:3" x14ac:dyDescent="0.2">
      <c r="C2231"/>
    </row>
    <row r="2232" spans="3:3" x14ac:dyDescent="0.2">
      <c r="C2232"/>
    </row>
    <row r="2233" spans="3:3" x14ac:dyDescent="0.2">
      <c r="C2233"/>
    </row>
    <row r="2234" spans="3:3" x14ac:dyDescent="0.2">
      <c r="C2234"/>
    </row>
    <row r="2235" spans="3:3" x14ac:dyDescent="0.2">
      <c r="C2235"/>
    </row>
    <row r="2236" spans="3:3" x14ac:dyDescent="0.2">
      <c r="C2236"/>
    </row>
    <row r="2237" spans="3:3" x14ac:dyDescent="0.2">
      <c r="C2237"/>
    </row>
    <row r="2238" spans="3:3" x14ac:dyDescent="0.2">
      <c r="C2238"/>
    </row>
    <row r="2239" spans="3:3" x14ac:dyDescent="0.2">
      <c r="C2239"/>
    </row>
    <row r="2240" spans="3:3" x14ac:dyDescent="0.2">
      <c r="C2240"/>
    </row>
    <row r="2241" spans="3:3" x14ac:dyDescent="0.2">
      <c r="C2241"/>
    </row>
    <row r="2242" spans="3:3" x14ac:dyDescent="0.2">
      <c r="C2242"/>
    </row>
    <row r="2243" spans="3:3" x14ac:dyDescent="0.2">
      <c r="C2243"/>
    </row>
    <row r="2244" spans="3:3" x14ac:dyDescent="0.2">
      <c r="C2244"/>
    </row>
    <row r="2245" spans="3:3" x14ac:dyDescent="0.2">
      <c r="C2245"/>
    </row>
    <row r="2246" spans="3:3" x14ac:dyDescent="0.2">
      <c r="C2246"/>
    </row>
    <row r="2247" spans="3:3" x14ac:dyDescent="0.2">
      <c r="C2247"/>
    </row>
    <row r="2248" spans="3:3" x14ac:dyDescent="0.2">
      <c r="C2248"/>
    </row>
    <row r="2249" spans="3:3" x14ac:dyDescent="0.2">
      <c r="C2249"/>
    </row>
    <row r="2250" spans="3:3" x14ac:dyDescent="0.2">
      <c r="C2250"/>
    </row>
    <row r="2251" spans="3:3" x14ac:dyDescent="0.2">
      <c r="C2251"/>
    </row>
    <row r="2252" spans="3:3" x14ac:dyDescent="0.2">
      <c r="C2252"/>
    </row>
    <row r="2253" spans="3:3" x14ac:dyDescent="0.2">
      <c r="C2253"/>
    </row>
    <row r="2254" spans="3:3" x14ac:dyDescent="0.2">
      <c r="C2254"/>
    </row>
    <row r="2255" spans="3:3" x14ac:dyDescent="0.2">
      <c r="C2255"/>
    </row>
    <row r="2256" spans="3:3" x14ac:dyDescent="0.2">
      <c r="C2256"/>
    </row>
    <row r="2257" spans="3:3" x14ac:dyDescent="0.2">
      <c r="C2257"/>
    </row>
    <row r="2258" spans="3:3" x14ac:dyDescent="0.2">
      <c r="C2258"/>
    </row>
    <row r="2259" spans="3:3" x14ac:dyDescent="0.2">
      <c r="C2259"/>
    </row>
    <row r="2260" spans="3:3" x14ac:dyDescent="0.2">
      <c r="C2260"/>
    </row>
    <row r="2261" spans="3:3" x14ac:dyDescent="0.2">
      <c r="C2261"/>
    </row>
    <row r="2262" spans="3:3" x14ac:dyDescent="0.2">
      <c r="C2262"/>
    </row>
    <row r="2263" spans="3:3" x14ac:dyDescent="0.2">
      <c r="C2263"/>
    </row>
    <row r="2264" spans="3:3" x14ac:dyDescent="0.2">
      <c r="C2264"/>
    </row>
    <row r="2265" spans="3:3" x14ac:dyDescent="0.2">
      <c r="C2265"/>
    </row>
    <row r="2266" spans="3:3" x14ac:dyDescent="0.2">
      <c r="C2266"/>
    </row>
    <row r="2267" spans="3:3" x14ac:dyDescent="0.2">
      <c r="C2267"/>
    </row>
    <row r="2268" spans="3:3" x14ac:dyDescent="0.2">
      <c r="C2268"/>
    </row>
    <row r="2269" spans="3:3" x14ac:dyDescent="0.2">
      <c r="C2269"/>
    </row>
    <row r="2270" spans="3:3" x14ac:dyDescent="0.2">
      <c r="C2270"/>
    </row>
    <row r="2271" spans="3:3" x14ac:dyDescent="0.2">
      <c r="C2271"/>
    </row>
    <row r="2272" spans="3:3" x14ac:dyDescent="0.2">
      <c r="C2272"/>
    </row>
    <row r="2273" spans="3:3" x14ac:dyDescent="0.2">
      <c r="C2273"/>
    </row>
    <row r="2274" spans="3:3" x14ac:dyDescent="0.2">
      <c r="C2274"/>
    </row>
    <row r="2275" spans="3:3" x14ac:dyDescent="0.2">
      <c r="C2275"/>
    </row>
    <row r="2276" spans="3:3" x14ac:dyDescent="0.2">
      <c r="C2276"/>
    </row>
    <row r="2277" spans="3:3" x14ac:dyDescent="0.2">
      <c r="C2277"/>
    </row>
    <row r="2278" spans="3:3" x14ac:dyDescent="0.2">
      <c r="C2278"/>
    </row>
    <row r="2279" spans="3:3" x14ac:dyDescent="0.2">
      <c r="C2279"/>
    </row>
    <row r="2280" spans="3:3" x14ac:dyDescent="0.2">
      <c r="C2280"/>
    </row>
    <row r="2281" spans="3:3" x14ac:dyDescent="0.2">
      <c r="C2281"/>
    </row>
    <row r="2282" spans="3:3" x14ac:dyDescent="0.2">
      <c r="C2282"/>
    </row>
    <row r="2283" spans="3:3" x14ac:dyDescent="0.2">
      <c r="C2283"/>
    </row>
    <row r="2284" spans="3:3" x14ac:dyDescent="0.2">
      <c r="C2284"/>
    </row>
    <row r="2285" spans="3:3" x14ac:dyDescent="0.2">
      <c r="C2285"/>
    </row>
    <row r="2286" spans="3:3" x14ac:dyDescent="0.2">
      <c r="C2286"/>
    </row>
    <row r="2287" spans="3:3" x14ac:dyDescent="0.2">
      <c r="C2287"/>
    </row>
    <row r="2288" spans="3:3" x14ac:dyDescent="0.2">
      <c r="C2288"/>
    </row>
    <row r="2289" spans="3:3" x14ac:dyDescent="0.2">
      <c r="C2289"/>
    </row>
    <row r="2290" spans="3:3" x14ac:dyDescent="0.2">
      <c r="C2290"/>
    </row>
    <row r="2291" spans="3:3" x14ac:dyDescent="0.2">
      <c r="C2291"/>
    </row>
    <row r="2292" spans="3:3" x14ac:dyDescent="0.2">
      <c r="C2292"/>
    </row>
    <row r="2293" spans="3:3" x14ac:dyDescent="0.2">
      <c r="C2293"/>
    </row>
    <row r="2294" spans="3:3" x14ac:dyDescent="0.2">
      <c r="C2294"/>
    </row>
    <row r="2295" spans="3:3" x14ac:dyDescent="0.2">
      <c r="C2295"/>
    </row>
    <row r="2296" spans="3:3" x14ac:dyDescent="0.2">
      <c r="C2296"/>
    </row>
    <row r="2297" spans="3:3" x14ac:dyDescent="0.2">
      <c r="C2297"/>
    </row>
    <row r="2298" spans="3:3" x14ac:dyDescent="0.2">
      <c r="C2298"/>
    </row>
    <row r="2299" spans="3:3" x14ac:dyDescent="0.2">
      <c r="C2299"/>
    </row>
    <row r="2300" spans="3:3" x14ac:dyDescent="0.2">
      <c r="C2300"/>
    </row>
    <row r="2301" spans="3:3" x14ac:dyDescent="0.2">
      <c r="C2301"/>
    </row>
    <row r="2302" spans="3:3" x14ac:dyDescent="0.2">
      <c r="C2302"/>
    </row>
    <row r="2303" spans="3:3" x14ac:dyDescent="0.2">
      <c r="C2303"/>
    </row>
    <row r="2304" spans="3:3" x14ac:dyDescent="0.2">
      <c r="C2304"/>
    </row>
    <row r="2305" spans="3:3" x14ac:dyDescent="0.2">
      <c r="C2305"/>
    </row>
    <row r="2306" spans="3:3" x14ac:dyDescent="0.2">
      <c r="C2306"/>
    </row>
    <row r="2307" spans="3:3" x14ac:dyDescent="0.2">
      <c r="C2307"/>
    </row>
    <row r="2308" spans="3:3" x14ac:dyDescent="0.2">
      <c r="C2308"/>
    </row>
    <row r="2309" spans="3:3" x14ac:dyDescent="0.2">
      <c r="C2309"/>
    </row>
    <row r="2310" spans="3:3" x14ac:dyDescent="0.2">
      <c r="C2310"/>
    </row>
    <row r="2311" spans="3:3" x14ac:dyDescent="0.2">
      <c r="C2311"/>
    </row>
    <row r="2312" spans="3:3" x14ac:dyDescent="0.2">
      <c r="C2312"/>
    </row>
    <row r="2313" spans="3:3" x14ac:dyDescent="0.2">
      <c r="C2313"/>
    </row>
    <row r="2314" spans="3:3" x14ac:dyDescent="0.2">
      <c r="C2314"/>
    </row>
    <row r="2315" spans="3:3" x14ac:dyDescent="0.2">
      <c r="C2315"/>
    </row>
    <row r="2316" spans="3:3" x14ac:dyDescent="0.2">
      <c r="C2316"/>
    </row>
    <row r="2317" spans="3:3" x14ac:dyDescent="0.2">
      <c r="C2317"/>
    </row>
    <row r="2318" spans="3:3" x14ac:dyDescent="0.2">
      <c r="C2318"/>
    </row>
    <row r="2319" spans="3:3" x14ac:dyDescent="0.2">
      <c r="C2319"/>
    </row>
    <row r="2320" spans="3:3" x14ac:dyDescent="0.2">
      <c r="C2320"/>
    </row>
    <row r="2321" spans="3:3" x14ac:dyDescent="0.2">
      <c r="C2321"/>
    </row>
    <row r="2322" spans="3:3" x14ac:dyDescent="0.2">
      <c r="C2322"/>
    </row>
    <row r="2323" spans="3:3" x14ac:dyDescent="0.2">
      <c r="C2323"/>
    </row>
    <row r="2324" spans="3:3" x14ac:dyDescent="0.2">
      <c r="C2324"/>
    </row>
    <row r="2325" spans="3:3" x14ac:dyDescent="0.2">
      <c r="C2325"/>
    </row>
    <row r="2326" spans="3:3" x14ac:dyDescent="0.2">
      <c r="C2326"/>
    </row>
    <row r="2327" spans="3:3" x14ac:dyDescent="0.2">
      <c r="C2327"/>
    </row>
    <row r="2328" spans="3:3" x14ac:dyDescent="0.2">
      <c r="C2328"/>
    </row>
    <row r="2329" spans="3:3" x14ac:dyDescent="0.2">
      <c r="C2329"/>
    </row>
    <row r="2330" spans="3:3" x14ac:dyDescent="0.2">
      <c r="C2330"/>
    </row>
    <row r="2331" spans="3:3" x14ac:dyDescent="0.2">
      <c r="C2331"/>
    </row>
    <row r="2332" spans="3:3" x14ac:dyDescent="0.2">
      <c r="C2332"/>
    </row>
    <row r="2333" spans="3:3" x14ac:dyDescent="0.2">
      <c r="C2333"/>
    </row>
    <row r="2334" spans="3:3" x14ac:dyDescent="0.2">
      <c r="C2334"/>
    </row>
    <row r="2335" spans="3:3" x14ac:dyDescent="0.2">
      <c r="C2335"/>
    </row>
    <row r="2336" spans="3:3" x14ac:dyDescent="0.2">
      <c r="C2336"/>
    </row>
    <row r="2337" spans="3:3" x14ac:dyDescent="0.2">
      <c r="C2337"/>
    </row>
    <row r="2338" spans="3:3" x14ac:dyDescent="0.2">
      <c r="C2338"/>
    </row>
    <row r="2339" spans="3:3" x14ac:dyDescent="0.2">
      <c r="C2339"/>
    </row>
    <row r="2340" spans="3:3" x14ac:dyDescent="0.2">
      <c r="C2340"/>
    </row>
    <row r="2341" spans="3:3" x14ac:dyDescent="0.2">
      <c r="C2341"/>
    </row>
    <row r="2342" spans="3:3" x14ac:dyDescent="0.2">
      <c r="C2342"/>
    </row>
    <row r="2343" spans="3:3" x14ac:dyDescent="0.2">
      <c r="C2343"/>
    </row>
    <row r="2344" spans="3:3" x14ac:dyDescent="0.2">
      <c r="C2344"/>
    </row>
    <row r="2345" spans="3:3" x14ac:dyDescent="0.2">
      <c r="C2345"/>
    </row>
    <row r="2346" spans="3:3" x14ac:dyDescent="0.2">
      <c r="C2346"/>
    </row>
    <row r="2347" spans="3:3" x14ac:dyDescent="0.2">
      <c r="C2347"/>
    </row>
  </sheetData>
  <mergeCells count="2">
    <mergeCell ref="D1:N1"/>
    <mergeCell ref="K38:O40"/>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order</vt:lpstr>
      <vt:lpstr>product</vt:lpstr>
      <vt:lpstr>distribution_center</vt:lpstr>
      <vt:lpstr>pivot tables &amp; charts</vt:lpstr>
      <vt:lpstr>dashboard</vt:lpstr>
      <vt:lpstr>sales_forecast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Chen</dc:creator>
  <cp:lastModifiedBy>Julia Chen</cp:lastModifiedBy>
  <dcterms:created xsi:type="dcterms:W3CDTF">2023-07-04T06:43:39Z</dcterms:created>
  <dcterms:modified xsi:type="dcterms:W3CDTF">2023-07-18T18:26:02Z</dcterms:modified>
</cp:coreProperties>
</file>