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8"/>
  </bookViews>
  <sheets>
    <sheet name="Sheet1" sheetId="1" r:id="rId1"/>
    <sheet name="Лист2" sheetId="2" r:id="rId2"/>
    <sheet name="Лист3" sheetId="4" r:id="rId3"/>
    <sheet name="Лист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" i="4" l="1"/>
  <c r="G43" i="5"/>
  <c r="G42" i="5"/>
  <c r="G41" i="5"/>
  <c r="F43" i="5"/>
  <c r="F42" i="5"/>
  <c r="F41" i="5"/>
  <c r="G58" i="4"/>
  <c r="G57" i="4"/>
  <c r="G56" i="4"/>
  <c r="F58" i="4"/>
  <c r="F57" i="4"/>
  <c r="F56" i="4"/>
  <c r="E43" i="5"/>
  <c r="E42" i="5"/>
  <c r="E41" i="5"/>
  <c r="E56" i="4"/>
  <c r="E58" i="4"/>
  <c r="E57" i="4"/>
  <c r="B62" i="5"/>
  <c r="B43" i="5"/>
  <c r="B25" i="5"/>
  <c r="B15" i="5"/>
  <c r="B3" i="5"/>
</calcChain>
</file>

<file path=xl/sharedStrings.xml><?xml version="1.0" encoding="utf-8"?>
<sst xmlns="http://schemas.openxmlformats.org/spreadsheetml/2006/main" count="410" uniqueCount="243">
  <si>
    <t>Уровень бедности</t>
  </si>
  <si>
    <t>в процентах от общей численности населения</t>
  </si>
  <si>
    <t>Курганская область</t>
  </si>
  <si>
    <t>Свердловская область</t>
  </si>
  <si>
    <t>Ямало-Ненецкий автономный округ</t>
  </si>
  <si>
    <t>Челябинская область</t>
  </si>
  <si>
    <t xml:space="preserve"> Ханты-Мансийский автономный округ-Югра</t>
  </si>
  <si>
    <t xml:space="preserve">Тюменская область </t>
  </si>
  <si>
    <t>ЛР №3
Меры связи случайных величин . Интервальные оценки параметров</t>
  </si>
  <si>
    <t>Уровень бедности, доля населения
2023</t>
  </si>
  <si>
    <t>Величина прожит.мин.
2023, руб</t>
  </si>
  <si>
    <t>УРФО</t>
  </si>
  <si>
    <t>Корреляция</t>
  </si>
  <si>
    <t>Коэффициент корреляции -0,83 означает, что между двумя переменными наблюдается значительная отрицательная корреляция.</t>
  </si>
  <si>
    <t xml:space="preserve">При возрастании уровня бедности, снижается величина прожиточного минимума.
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</si>
  <si>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</si>
  <si>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</si>
  <si>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</si>
  <si>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</si>
  <si>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</si>
  <si>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</si>
  <si>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</si>
  <si>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 xml:space="preserve">Курская область </t>
  </si>
  <si>
    <t>Липецкая область</t>
  </si>
  <si>
    <t xml:space="preserve">Московская область 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</si>
  <si>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</si>
  <si>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</si>
  <si>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</si>
  <si>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</si>
  <si>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</si>
  <si>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</si>
  <si>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 xml:space="preserve">Ярославская область </t>
  </si>
  <si>
    <t>г. Москва</t>
  </si>
  <si>
    <t>Республика Карелия</t>
  </si>
  <si>
    <t>Республика Коми</t>
  </si>
  <si>
    <t>Архангельская обл - Ненецкий автономный округ</t>
  </si>
  <si>
    <t>Архангельская область (без АО)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</si>
  <si>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</si>
  <si>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</si>
  <si>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</si>
  <si>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</si>
  <si>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</si>
  <si>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</si>
  <si>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</si>
  <si>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</si>
  <si>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</si>
  <si>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</si>
  <si>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</si>
  <si>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</si>
  <si>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</si>
  <si>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</si>
  <si>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</si>
  <si>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</si>
  <si>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</si>
  <si>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</si>
  <si>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</si>
  <si>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</si>
  <si>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</si>
  <si>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</si>
  <si>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</si>
  <si>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</si>
  <si>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</si>
  <si>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</si>
  <si>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</si>
  <si>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</si>
  <si>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</si>
  <si>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</si>
  <si>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</si>
  <si>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</si>
  <si>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</si>
  <si>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</si>
  <si>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</si>
  <si>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</si>
  <si>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</si>
  <si>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</si>
  <si>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</si>
  <si>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</si>
  <si>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</si>
  <si>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</si>
  <si>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</si>
  <si>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</si>
  <si>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</si>
  <si>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</si>
  <si>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</si>
  <si>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</si>
  <si>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</si>
  <si>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</si>
  <si>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</si>
  <si>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</si>
  <si>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</si>
  <si>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</si>
  <si>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</si>
  <si>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</si>
  <si>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авт.округ</t>
  </si>
  <si>
    <t>На листе2 : По всем регионам РФ была посчитана корреляция: -0,24. Связь очень слабая, данные практически не коррелируют. Но отмечается также отрицательная тенденция</t>
  </si>
  <si>
    <t>Гистограмма рассеяния с линией аппроксимации</t>
  </si>
  <si>
    <t xml:space="preserve">Даная закономерность характерна для УРФО.
</t>
  </si>
  <si>
    <t>Коэффициент апрроксимации близок к 1. Модель соотвествует описываемому явлению</t>
  </si>
  <si>
    <t>Тюменская область без автономных округов</t>
  </si>
  <si>
    <t>Чукотский автономный округ</t>
  </si>
  <si>
    <t>На 1 января 2024 года</t>
  </si>
  <si>
    <t>население</t>
  </si>
  <si>
    <t>Городской округ город Братск</t>
  </si>
  <si>
    <t>Городской округ город Усть-Илимск</t>
  </si>
  <si>
    <t xml:space="preserve">Бодайбинский муниципальный район </t>
  </si>
  <si>
    <t>Братский муниципальный район</t>
  </si>
  <si>
    <t>Казачинско-Ленский муниципальный район</t>
  </si>
  <si>
    <t>Катангский муниципальный район</t>
  </si>
  <si>
    <t>Киренский муниципальный район</t>
  </si>
  <si>
    <t xml:space="preserve">Мамско-Чуйский муниципальный район </t>
  </si>
  <si>
    <t>Нижнеилимский муниципальный район</t>
  </si>
  <si>
    <t xml:space="preserve">Муниципальный район - муниципальное образование Усть-Илимский </t>
  </si>
  <si>
    <t>Усть-Кутский муниципальный район</t>
  </si>
  <si>
    <t>Городской округ город Магадан</t>
  </si>
  <si>
    <t>Ольский муниципальный округ</t>
  </si>
  <si>
    <t>Омсукчанский муниципальный округ</t>
  </si>
  <si>
    <t>Северо-Эвенский муниципальный округ</t>
  </si>
  <si>
    <t>Среднеканский муниципальный округ</t>
  </si>
  <si>
    <t>Сусуманский муниципальный округ</t>
  </si>
  <si>
    <t>Тенькинский муниципальный округ</t>
  </si>
  <si>
    <t>Хасынский муниципальный округ</t>
  </si>
  <si>
    <t>Ягоднинский муниципальный округ</t>
  </si>
  <si>
    <t>Городской округ город-герой Мурманск</t>
  </si>
  <si>
    <t>Городской округ Александровск</t>
  </si>
  <si>
    <t>Городской округ поселок Видяево</t>
  </si>
  <si>
    <t>Городской округ город Заозерск</t>
  </si>
  <si>
    <t>Городской округ город Островной</t>
  </si>
  <si>
    <t>Городской округ город Североморск</t>
  </si>
  <si>
    <t>Муниципальный округ город Апатиты</t>
  </si>
  <si>
    <t>Муниципальный округ город Кировск</t>
  </si>
  <si>
    <t>Муниципальный округ город Мончегорск</t>
  </si>
  <si>
    <t>Муниципальный округ город Оленегорск</t>
  </si>
  <si>
    <t>Муниципальный округ город Полярные Зори</t>
  </si>
  <si>
    <t>Ковдорский муниципальный округ</t>
  </si>
  <si>
    <t>Печенгский муниципальный округ</t>
  </si>
  <si>
    <t>Кандалакшский муниципальный район</t>
  </si>
  <si>
    <t>Кольский муниципальный район</t>
  </si>
  <si>
    <t>Ловозерский муниципальный район</t>
  </si>
  <si>
    <t>Терский муниципальный район</t>
  </si>
  <si>
    <t>Городской округ город Южно-Сахалинск</t>
  </si>
  <si>
    <t>Городской округ Александровск-Сахалинский район</t>
  </si>
  <si>
    <t xml:space="preserve">Анивский городской округ </t>
  </si>
  <si>
    <t>Городской округ Долинский</t>
  </si>
  <si>
    <t>Корсаковский городской округ</t>
  </si>
  <si>
    <t>Курильский городской округ</t>
  </si>
  <si>
    <t>Макаровский городской округ</t>
  </si>
  <si>
    <t>Невельский городской округ</t>
  </si>
  <si>
    <t>Городской округ Ногликский</t>
  </si>
  <si>
    <t>Городской округ Охинский</t>
  </si>
  <si>
    <t xml:space="preserve">Поронайский городской округ </t>
  </si>
  <si>
    <t>Северо-Курильский городской округ</t>
  </si>
  <si>
    <t>Городской округ Смирныховский</t>
  </si>
  <si>
    <t>Томаринский городской округ</t>
  </si>
  <si>
    <t>Тымовский городской округ</t>
  </si>
  <si>
    <t>Углегорский городской округ</t>
  </si>
  <si>
    <t>Холмский городской округ</t>
  </si>
  <si>
    <t>Южно-Курильский городской округ</t>
  </si>
  <si>
    <t>Городской округ г Кедровый</t>
  </si>
  <si>
    <t>Городской округ г Стрежевой</t>
  </si>
  <si>
    <t>Муниципальный район Александровский</t>
  </si>
  <si>
    <t>Муниципальный район Бакчарский</t>
  </si>
  <si>
    <t>Муниципальный район Верхнекетский</t>
  </si>
  <si>
    <t>Муниципальный район Каргасокский</t>
  </si>
  <si>
    <t>Муниципальный район Колпашевский</t>
  </si>
  <si>
    <t>Муниципальный район Кривошеинский</t>
  </si>
  <si>
    <t>Муниципальный район Молчановский</t>
  </si>
  <si>
    <t>Муниципальный район Парабельский</t>
  </si>
  <si>
    <t>Муниципальный район Тегульдетский</t>
  </si>
  <si>
    <t>Муниципальный район Чаинский</t>
  </si>
  <si>
    <t>Ханты-Мансийский автономный округ - Югра</t>
  </si>
  <si>
    <t>Городской округ Ханты-Мансийск</t>
  </si>
  <si>
    <t>Городской округ город Когалым</t>
  </si>
  <si>
    <t>Городской округ город Лангепас</t>
  </si>
  <si>
    <t>Городской округ город Мегион</t>
  </si>
  <si>
    <t>Городской округ город Нефтеюганск</t>
  </si>
  <si>
    <t>Городской округ город Нижневартовск</t>
  </si>
  <si>
    <t>Городской округ город Нягань</t>
  </si>
  <si>
    <t>Городской округ город Покачи</t>
  </si>
  <si>
    <t>Городской округ город Пыть-Ях</t>
  </si>
  <si>
    <t>Городской округ город Радужный</t>
  </si>
  <si>
    <t>Городской округ город Сургут</t>
  </si>
  <si>
    <t>Городской округ город Урай</t>
  </si>
  <si>
    <t>Городской округ город Югорск</t>
  </si>
  <si>
    <t>Белоярский муниципальный район</t>
  </si>
  <si>
    <t>Березовский муниципальный район</t>
  </si>
  <si>
    <t>Кондинский муниципальный район</t>
  </si>
  <si>
    <t>Нефтеюганский муниципальный район</t>
  </si>
  <si>
    <t>Нижневартовский муниципальный район</t>
  </si>
  <si>
    <t>Октябрьский муниципальный район</t>
  </si>
  <si>
    <t>Советский муниципальный район</t>
  </si>
  <si>
    <t>Сургутский муниципальный район</t>
  </si>
  <si>
    <t>Ханты-Мансийский муниципальный район</t>
  </si>
  <si>
    <t>Городской округ город Салехард</t>
  </si>
  <si>
    <t>Городской округ город Губкинский</t>
  </si>
  <si>
    <t>Городской округ город Лабытнанги</t>
  </si>
  <si>
    <t>Городской округ город Муравленко</t>
  </si>
  <si>
    <t>Городской округ город Новый Уренгой</t>
  </si>
  <si>
    <t>Городской округ город Ноябрьск</t>
  </si>
  <si>
    <t>Муниципальный округ Красноселькупский район</t>
  </si>
  <si>
    <t>Муниципальный округ Надымский  район</t>
  </si>
  <si>
    <t>Муниципальный округ Приуральский  район</t>
  </si>
  <si>
    <t>Муниципальный округ Пуровский район</t>
  </si>
  <si>
    <t>Муниципальный округ Тазовский район</t>
  </si>
  <si>
    <t>Шурышкарский муниципальный район</t>
  </si>
  <si>
    <t>Муниципальный округ Ямальский район</t>
  </si>
  <si>
    <t>Уватский муниципальный район</t>
  </si>
  <si>
    <t>Городской округ  Анадырь</t>
  </si>
  <si>
    <t>Городской округ Эгвекинот</t>
  </si>
  <si>
    <t>Городской округ Провидения</t>
  </si>
  <si>
    <t>Городской округ Певек</t>
  </si>
  <si>
    <t>Муниципальный район Анадырский</t>
  </si>
  <si>
    <t>Муниципальный район Билибинский</t>
  </si>
  <si>
    <t>Муниципальный Чукотский район</t>
  </si>
  <si>
    <t>Выборка случайным образом 1/3.
С помощью пакета анализ данных</t>
  </si>
  <si>
    <t>Стратифицированная выборка</t>
  </si>
  <si>
    <t>Выборка разбита на страты-области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</si>
  <si>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</si>
  <si>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</si>
  <si>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</si>
  <si>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</si>
  <si>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</si>
  <si>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</si>
  <si>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</si>
  <si>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</si>
  <si>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</si>
  <si>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</si>
  <si>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</si>
  <si>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</si>
  <si>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</si>
  <si>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Расчет произведем по данным страта -  ХМАО</t>
  </si>
  <si>
    <t>ВЫВОД:</t>
  </si>
  <si>
    <t>Численность населения Крайнего Севера, проживающего в муниципальных районах, на 1 января 2024 года</t>
  </si>
  <si>
    <t xml:space="preserve">Поскольку первая выборка была сделана случайным образом, она малоинформативна для анализа ситуации в нашем конкретном случае: </t>
  </si>
  <si>
    <t>анализ численности населения в регионах крайнего Севера</t>
  </si>
  <si>
    <t>К примеру, для разработки соц.программ, просчета затрат и др.мероприятий требуется региональная оценка, 
что и было выполнено во второй выборке по региону ХМАО.</t>
  </si>
  <si>
    <t>Доверит. Интервал 90,0%</t>
  </si>
  <si>
    <t>Доверит. Интервал 95,0%</t>
  </si>
  <si>
    <t>Доверит. Интервал 99,0%</t>
  </si>
  <si>
    <t>(от;</t>
  </si>
  <si>
    <t>до)</t>
  </si>
  <si>
    <t>Границы доверительных интервалов также разные, т.к. в 1 выборку попали значения с большим разбросом данных.</t>
  </si>
  <si>
    <t>Во 2 выборке также данные имеют большой разброс. Поэтому интервалы получились схожие, что отражает основную тенденцию генеральной совокупности.</t>
  </si>
  <si>
    <t>1. Среднее в двух выборках очень значительно различается: более 10000 чел разница. 
В генеральной же выборке она составляет всего 39100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</si>
</sst>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77" formatCode="[=0]&quot; - &quot;;#,##0&quot; &quot;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1"/>
      <name val="Calibri"/>
      <family val="2"/>
      <charset val="204"/>
    </font>
    <font>
      <sz val="1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 Cyr"/>
      <family val="2"/>
      <charset val="204"/>
    </font>
    <font>
      <sz val="10"/>
      <color rgb="FF000000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11"/>
      <color rgb="FF000000"/>
      <name val="Times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0"/>
      <name val="Arial Cyr"/>
      <charset val="204"/>
    </font>
    <font>
      <sz val="10"/>
      <name val="Arial"/>
      <family val="2"/>
    </font>
    <font>
      <u/>
      <sz val="12"/>
      <color theme="10"/>
      <name val="Arial"/>
      <family val="2"/>
      <charset val="204"/>
    </font>
    <font>
      <sz val="10"/>
      <color theme="1"/>
      <name val="Arial Cyr"/>
      <charset val="204"/>
    </font>
    <font>
      <sz val="14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60">
    <xf numFmtId="0" fontId="0" fillId="0" borderId="0"/>
    <xf numFmtId="0" fontId="5" fillId="0" borderId="0"/>
    <xf numFmtId="0" fontId="6" fillId="0" borderId="0"/>
    <xf numFmtId="0" fontId="2" fillId="0" borderId="0"/>
    <xf numFmtId="0" fontId="6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3" fillId="0" borderId="0"/>
    <xf numFmtId="0" fontId="12" fillId="0" borderId="0"/>
    <xf numFmtId="0" fontId="12" fillId="0" borderId="0"/>
    <xf numFmtId="0" fontId="6" fillId="0" borderId="0"/>
    <xf numFmtId="0" fontId="14" fillId="0" borderId="0" applyNumberFormat="0" applyFill="0" applyBorder="0" applyAlignment="0" applyProtection="0"/>
    <xf numFmtId="0" fontId="6" fillId="0" borderId="0"/>
    <xf numFmtId="0" fontId="13" fillId="0" borderId="0">
      <protection locked="0"/>
    </xf>
    <xf numFmtId="0" fontId="13" fillId="0" borderId="0">
      <protection locked="0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0" fontId="6" fillId="0" borderId="0"/>
    <xf numFmtId="0" fontId="13" fillId="0" borderId="0">
      <protection locked="0"/>
    </xf>
    <xf numFmtId="0" fontId="18" fillId="0" borderId="0"/>
    <xf numFmtId="0" fontId="22" fillId="0" borderId="0" applyNumberFormat="0" applyFill="0" applyBorder="0" applyAlignment="0" applyProtection="0"/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49" fontId="21" fillId="4" borderId="0" applyNumberFormat="0" applyFont="0" applyFill="0" applyBorder="0" applyAlignment="0" applyProtection="0">
      <alignment horizontal="left" vertical="center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49" fontId="21" fillId="4" borderId="0" applyNumberFormat="0" applyFont="0" applyFill="0" applyBorder="0" applyAlignment="0" applyProtection="0">
      <alignment horizontal="left" vertical="center" wrapText="1"/>
    </xf>
    <xf numFmtId="0" fontId="5" fillId="0" borderId="0"/>
    <xf numFmtId="0" fontId="19" fillId="0" borderId="0" applyNumberFormat="0" applyFill="0" applyBorder="0" applyAlignment="0" applyProtection="0">
      <alignment vertical="top"/>
      <protection locked="0"/>
    </xf>
    <xf numFmtId="49" fontId="21" fillId="4" borderId="0" applyNumberFormat="0" applyFont="0" applyFill="0" applyBorder="0" applyAlignment="0" applyProtection="0">
      <alignment horizontal="left" vertical="center" wrapText="1"/>
    </xf>
    <xf numFmtId="0" fontId="17" fillId="0" borderId="0"/>
    <xf numFmtId="0" fontId="18" fillId="0" borderId="0"/>
  </cellStyleXfs>
  <cellXfs count="70">
    <xf numFmtId="0" fontId="0" fillId="0" borderId="0" xfId="0"/>
    <xf numFmtId="0" fontId="10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wrapText="1" indent="1"/>
    </xf>
    <xf numFmtId="0" fontId="4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2" xfId="1" applyFont="1" applyBorder="1" applyAlignment="1">
      <alignment horizontal="right"/>
    </xf>
    <xf numFmtId="3" fontId="15" fillId="3" borderId="0" xfId="8" applyNumberFormat="1" applyFont="1" applyFill="1" applyBorder="1" applyAlignment="1">
      <alignment horizontal="right" indent="2"/>
    </xf>
    <xf numFmtId="0" fontId="0" fillId="0" borderId="0" xfId="0" applyFill="1" applyBorder="1" applyAlignment="1"/>
    <xf numFmtId="0" fontId="0" fillId="0" borderId="3" xfId="0" applyFill="1" applyBorder="1" applyAlignment="1"/>
    <xf numFmtId="0" fontId="16" fillId="0" borderId="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/>
    <xf numFmtId="0" fontId="1" fillId="0" borderId="2" xfId="1" applyFont="1" applyBorder="1" applyAlignment="1">
      <alignment horizontal="right"/>
    </xf>
    <xf numFmtId="3" fontId="15" fillId="3" borderId="0" xfId="5" applyNumberFormat="1" applyFont="1" applyFill="1" applyBorder="1" applyAlignment="1">
      <alignment horizontal="right" indent="2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/>
    <xf numFmtId="0" fontId="3" fillId="0" borderId="3" xfId="0" applyFont="1" applyFill="1" applyBorder="1" applyAlignment="1"/>
    <xf numFmtId="0" fontId="0" fillId="0" borderId="6" xfId="0" applyBorder="1"/>
    <xf numFmtId="0" fontId="0" fillId="0" borderId="0" xfId="0"/>
    <xf numFmtId="0" fontId="5" fillId="0" borderId="0" xfId="0" applyFont="1" applyFill="1" applyBorder="1"/>
    <xf numFmtId="0" fontId="5" fillId="0" borderId="10" xfId="0" applyFont="1" applyFill="1" applyBorder="1"/>
    <xf numFmtId="0" fontId="5" fillId="0" borderId="11" xfId="0" applyFont="1" applyFill="1" applyBorder="1" applyAlignment="1"/>
    <xf numFmtId="0" fontId="0" fillId="0" borderId="0" xfId="0" applyFill="1"/>
    <xf numFmtId="0" fontId="5" fillId="0" borderId="11" xfId="0" applyFont="1" applyFill="1" applyBorder="1" applyAlignment="1">
      <alignment horizontal="center"/>
    </xf>
    <xf numFmtId="0" fontId="20" fillId="0" borderId="7" xfId="0" applyFont="1" applyBorder="1" applyAlignment="1">
      <alignment horizontal="left"/>
    </xf>
    <xf numFmtId="177" fontId="23" fillId="0" borderId="15" xfId="0" applyNumberFormat="1" applyFont="1" applyFill="1" applyBorder="1" applyAlignment="1">
      <alignment horizontal="right" indent="1"/>
    </xf>
    <xf numFmtId="1" fontId="23" fillId="0" borderId="14" xfId="0" applyNumberFormat="1" applyFont="1" applyBorder="1" applyAlignment="1" applyProtection="1">
      <alignment wrapText="1"/>
      <protection locked="0"/>
    </xf>
    <xf numFmtId="177" fontId="23" fillId="0" borderId="9" xfId="0" applyNumberFormat="1" applyFont="1" applyFill="1" applyBorder="1" applyAlignment="1">
      <alignment horizontal="right" indent="1"/>
    </xf>
    <xf numFmtId="1" fontId="23" fillId="0" borderId="14" xfId="0" applyNumberFormat="1" applyFont="1" applyFill="1" applyBorder="1" applyAlignment="1" applyProtection="1">
      <alignment wrapText="1"/>
      <protection locked="0"/>
    </xf>
    <xf numFmtId="0" fontId="23" fillId="0" borderId="14" xfId="0" applyFont="1" applyBorder="1" applyAlignment="1" applyProtection="1">
      <alignment horizontal="left" wrapText="1"/>
      <protection locked="0"/>
    </xf>
    <xf numFmtId="0" fontId="23" fillId="0" borderId="14" xfId="0" applyFont="1" applyBorder="1" applyAlignment="1" applyProtection="1">
      <alignment horizontal="left" vertical="justify" wrapText="1"/>
      <protection locked="0"/>
    </xf>
    <xf numFmtId="1" fontId="23" fillId="0" borderId="8" xfId="0" applyNumberFormat="1" applyFont="1" applyBorder="1" applyAlignment="1" applyProtection="1">
      <alignment wrapText="1"/>
      <protection locked="0"/>
    </xf>
    <xf numFmtId="0" fontId="23" fillId="0" borderId="14" xfId="0" applyFont="1" applyFill="1" applyBorder="1" applyAlignment="1" applyProtection="1">
      <alignment horizontal="left" vertical="justify" wrapText="1"/>
      <protection locked="0"/>
    </xf>
    <xf numFmtId="0" fontId="23" fillId="0" borderId="14" xfId="0" applyFont="1" applyFill="1" applyBorder="1" applyAlignment="1" applyProtection="1">
      <alignment horizontal="left" wrapText="1"/>
      <protection locked="0"/>
    </xf>
    <xf numFmtId="177" fontId="23" fillId="0" borderId="13" xfId="0" applyNumberFormat="1" applyFont="1" applyBorder="1" applyAlignment="1">
      <alignment horizontal="right" indent="1"/>
    </xf>
    <xf numFmtId="0" fontId="23" fillId="0" borderId="1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0" fillId="0" borderId="18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20" fillId="0" borderId="16" xfId="0" applyFont="1" applyBorder="1" applyAlignment="1">
      <alignment horizontal="left"/>
    </xf>
    <xf numFmtId="177" fontId="20" fillId="0" borderId="17" xfId="0" applyNumberFormat="1" applyFont="1" applyBorder="1" applyAlignment="1">
      <alignment horizontal="right" indent="1"/>
    </xf>
    <xf numFmtId="1" fontId="23" fillId="0" borderId="16" xfId="0" applyNumberFormat="1" applyFont="1" applyBorder="1" applyAlignment="1" applyProtection="1">
      <alignment wrapText="1"/>
      <protection locked="0"/>
    </xf>
    <xf numFmtId="177" fontId="23" fillId="0" borderId="17" xfId="0" applyNumberFormat="1" applyFont="1" applyFill="1" applyBorder="1" applyAlignment="1">
      <alignment horizontal="right" indent="1"/>
    </xf>
    <xf numFmtId="1" fontId="23" fillId="0" borderId="19" xfId="0" applyNumberFormat="1" applyFont="1" applyBorder="1" applyAlignment="1" applyProtection="1">
      <alignment wrapText="1"/>
      <protection locked="0"/>
    </xf>
    <xf numFmtId="0" fontId="23" fillId="0" borderId="16" xfId="0" applyFont="1" applyFill="1" applyBorder="1" applyAlignment="1" applyProtection="1">
      <alignment horizontal="left" vertical="justify" wrapText="1"/>
      <protection locked="0"/>
    </xf>
    <xf numFmtId="0" fontId="23" fillId="0" borderId="16" xfId="0" applyFont="1" applyFill="1" applyBorder="1" applyAlignment="1" applyProtection="1">
      <alignment horizontal="left" wrapText="1"/>
      <protection locked="0"/>
    </xf>
    <xf numFmtId="0" fontId="23" fillId="0" borderId="16" xfId="0" applyFont="1" applyBorder="1" applyAlignment="1" applyProtection="1">
      <alignment horizontal="left" wrapText="1"/>
      <protection locked="0"/>
    </xf>
    <xf numFmtId="177" fontId="20" fillId="0" borderId="17" xfId="0" applyNumberFormat="1" applyFont="1" applyFill="1" applyBorder="1" applyAlignment="1">
      <alignment horizontal="right" indent="1"/>
    </xf>
    <xf numFmtId="1" fontId="20" fillId="0" borderId="16" xfId="0" applyNumberFormat="1" applyFont="1" applyBorder="1" applyAlignment="1" applyProtection="1">
      <alignment wrapText="1"/>
      <protection locked="0"/>
    </xf>
    <xf numFmtId="1" fontId="23" fillId="0" borderId="16" xfId="0" applyNumberFormat="1" applyFont="1" applyFill="1" applyBorder="1" applyAlignment="1" applyProtection="1">
      <alignment wrapText="1"/>
      <protection locked="0"/>
    </xf>
    <xf numFmtId="0" fontId="23" fillId="0" borderId="16" xfId="0" applyFont="1" applyBorder="1" applyAlignment="1" applyProtection="1">
      <alignment horizontal="left" vertical="justify" wrapText="1"/>
      <protection locked="0"/>
    </xf>
    <xf numFmtId="0" fontId="16" fillId="0" borderId="4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3" xfId="0" applyFill="1" applyBorder="1" applyAlignment="1"/>
    <xf numFmtId="0" fontId="0" fillId="5" borderId="0" xfId="0" applyFill="1"/>
    <xf numFmtId="0" fontId="3" fillId="0" borderId="0" xfId="0" applyFont="1"/>
    <xf numFmtId="0" fontId="3" fillId="6" borderId="0" xfId="0" applyFont="1" applyFill="1" applyBorder="1" applyAlignment="1"/>
    <xf numFmtId="0" fontId="0" fillId="0" borderId="0" xfId="0" applyFill="1" applyAlignment="1">
      <alignment wrapText="1"/>
    </xf>
    <xf numFmtId="177" fontId="0" fillId="0" borderId="0" xfId="0" applyNumberFormat="1"/>
    <xf numFmtId="0" fontId="0" fillId="0" borderId="0" xfId="0" applyFill="1" applyBorder="1" applyAlignment="1">
      <alignment wrapText="1"/>
    </xf>
  </cellXfs>
  <cellStyles count="60">
    <cellStyle name="Normal" xfId="30"/>
    <cellStyle name="Гиперссылка 2" xfId="13"/>
    <cellStyle name="Гиперссылка 2 2" xfId="32"/>
    <cellStyle name="Гиперссылка 3" xfId="56"/>
    <cellStyle name="Обычный" xfId="0" builtinId="0"/>
    <cellStyle name="Обычный 10" xfId="22"/>
    <cellStyle name="Обычный 11" xfId="23"/>
    <cellStyle name="Обычный 12" xfId="24"/>
    <cellStyle name="Обычный 13" xfId="25"/>
    <cellStyle name="Обычный 14" xfId="26"/>
    <cellStyle name="Обычный 15" xfId="27"/>
    <cellStyle name="Обычный 16" xfId="28"/>
    <cellStyle name="Обычный 17" xfId="31"/>
    <cellStyle name="Обычный 17 2" xfId="54"/>
    <cellStyle name="Обычный 17 2 2" xfId="57"/>
    <cellStyle name="Обычный 17 2 3" xfId="59"/>
    <cellStyle name="Обычный 18" xfId="34"/>
    <cellStyle name="Обычный 19" xfId="35"/>
    <cellStyle name="Обычный 2" xfId="1"/>
    <cellStyle name="Обычный 2 2" xfId="4"/>
    <cellStyle name="Обычный 2 2 2" xfId="55"/>
    <cellStyle name="Обычный 2 3" xfId="6"/>
    <cellStyle name="Обычный 2 4" xfId="15"/>
    <cellStyle name="Обычный 20" xfId="36"/>
    <cellStyle name="Обычный 21" xfId="37"/>
    <cellStyle name="Обычный 22" xfId="53"/>
    <cellStyle name="Обычный 22 2" xfId="58"/>
    <cellStyle name="Обычный 3" xfId="2"/>
    <cellStyle name="Обычный 3 10" xfId="38"/>
    <cellStyle name="Обычный 3 11" xfId="39"/>
    <cellStyle name="Обычный 3 12" xfId="40"/>
    <cellStyle name="Обычный 3 13" xfId="41"/>
    <cellStyle name="Обычный 3 14" xfId="42"/>
    <cellStyle name="Обычный 3 15" xfId="43"/>
    <cellStyle name="Обычный 3 16" xfId="44"/>
    <cellStyle name="Обычный 3 17" xfId="45"/>
    <cellStyle name="Обычный 3 18" xfId="16"/>
    <cellStyle name="Обычный 3 2" xfId="8"/>
    <cellStyle name="Обычный 3 2 2" xfId="29"/>
    <cellStyle name="Обычный 3 3" xfId="7"/>
    <cellStyle name="Обычный 3 3 2" xfId="46"/>
    <cellStyle name="Обычный 3 4" xfId="47"/>
    <cellStyle name="Обычный 3 5" xfId="48"/>
    <cellStyle name="Обычный 3 6" xfId="49"/>
    <cellStyle name="Обычный 3 7" xfId="50"/>
    <cellStyle name="Обычный 3 8" xfId="51"/>
    <cellStyle name="Обычный 3 9" xfId="52"/>
    <cellStyle name="Обычный 4" xfId="3"/>
    <cellStyle name="Обычный 4 2" xfId="9"/>
    <cellStyle name="Обычный 4 2 2" xfId="33"/>
    <cellStyle name="Обычный 4 3" xfId="14"/>
    <cellStyle name="Обычный 5" xfId="5"/>
    <cellStyle name="Обычный 5 2" xfId="17"/>
    <cellStyle name="Обычный 6" xfId="18"/>
    <cellStyle name="Обычный 7" xfId="10"/>
    <cellStyle name="Обычный 7 2" xfId="19"/>
    <cellStyle name="Обычный 8" xfId="11"/>
    <cellStyle name="Обычный 8 2" xfId="20"/>
    <cellStyle name="Обычный 9" xfId="21"/>
    <cellStyle name="Стиль 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34838145231846"/>
          <c:y val="0.17634259259259263"/>
          <c:w val="0.83962729658792656"/>
          <c:h val="0.72088764946048411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 Ханты-Мансийский автономный округ-Югра</c:v>
                </c:pt>
                <c:pt idx="3">
                  <c:v>Ямало-Ненецкий автономный округ</c:v>
                </c:pt>
                <c:pt idx="4">
                  <c:v>Тюменская область </c:v>
                </c:pt>
                <c:pt idx="5">
                  <c:v>Челябинская область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l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0779155730533672"/>
                  <c:y val="-5.79199475065616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Sheet1!$B$6:$B$11</c:f>
              <c:numCache>
                <c:formatCode>0.0</c:formatCode>
                <c:ptCount val="6"/>
                <c:pt idx="0">
                  <c:v>14.5</c:v>
                </c:pt>
                <c:pt idx="1">
                  <c:v>7.6</c:v>
                </c:pt>
                <c:pt idx="2">
                  <c:v>6.5</c:v>
                </c:pt>
                <c:pt idx="3">
                  <c:v>3.6</c:v>
                </c:pt>
                <c:pt idx="4">
                  <c:v>11.2</c:v>
                </c:pt>
                <c:pt idx="5">
                  <c:v>10</c:v>
                </c:pt>
              </c:numCache>
            </c:numRef>
          </c:xVal>
          <c:yVal>
            <c:numRef>
              <c:f>Sheet1!$C$6:$C$11</c:f>
              <c:numCache>
                <c:formatCode>#,##0</c:formatCode>
                <c:ptCount val="6"/>
                <c:pt idx="0">
                  <c:v>13513</c:v>
                </c:pt>
                <c:pt idx="1">
                  <c:v>14088</c:v>
                </c:pt>
                <c:pt idx="2">
                  <c:v>19649</c:v>
                </c:pt>
                <c:pt idx="3">
                  <c:v>20923</c:v>
                </c:pt>
                <c:pt idx="4">
                  <c:v>14375</c:v>
                </c:pt>
                <c:pt idx="5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9-49CC-98A3-9BD8C9D7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11103"/>
        <c:axId val="1986503199"/>
      </c:scatterChart>
      <c:valAx>
        <c:axId val="198651110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503199"/>
        <c:crosses val="autoZero"/>
        <c:crossBetween val="midCat"/>
      </c:valAx>
      <c:valAx>
        <c:axId val="19865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51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18</xdr:row>
      <xdr:rowOff>114300</xdr:rowOff>
    </xdr:from>
    <xdr:to>
      <xdr:col>3</xdr:col>
      <xdr:colOff>403860</xdr:colOff>
      <xdr:row>33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/>
  </sheetViews>
  <sheetFormatPr defaultRowHeight="14.4"/>
  <cols>
    <col min="1" max="1" width="40.77734375" customWidth="1"/>
    <col min="2" max="2" width="11.21875" style="10" customWidth="1"/>
    <col min="3" max="3" width="13" style="10" customWidth="1"/>
    <col min="4" max="4" width="15.77734375" customWidth="1"/>
    <col min="5" max="5" width="15.5546875" customWidth="1"/>
  </cols>
  <sheetData>
    <row r="1" spans="1:8" ht="54">
      <c r="A1" s="1" t="s">
        <v>8</v>
      </c>
    </row>
    <row r="2" spans="1:8" s="2" customFormat="1" ht="18">
      <c r="A2" s="1"/>
      <c r="B2" s="10"/>
      <c r="C2" s="10"/>
    </row>
    <row r="3" spans="1:8">
      <c r="A3" s="9" t="s">
        <v>0</v>
      </c>
      <c r="D3" s="2"/>
    </row>
    <row r="4" spans="1:8" ht="15" thickBot="1">
      <c r="A4" s="6"/>
      <c r="B4" s="11" t="s">
        <v>1</v>
      </c>
      <c r="D4" s="2"/>
    </row>
    <row r="5" spans="1:8" ht="72">
      <c r="A5" s="5" t="s">
        <v>11</v>
      </c>
      <c r="B5" s="7" t="s">
        <v>9</v>
      </c>
      <c r="C5" s="7" t="s">
        <v>10</v>
      </c>
      <c r="D5" s="2"/>
      <c r="E5" s="15"/>
      <c r="F5" s="15"/>
      <c r="G5" s="15"/>
    </row>
    <row r="6" spans="1:8">
      <c r="A6" s="3" t="s">
        <v>2</v>
      </c>
      <c r="B6" s="8">
        <v>14.5</v>
      </c>
      <c r="C6" s="12">
        <v>13513</v>
      </c>
      <c r="D6" s="2"/>
      <c r="E6" s="13"/>
      <c r="F6" s="13"/>
      <c r="G6" s="13"/>
    </row>
    <row r="7" spans="1:8" ht="15" thickBot="1">
      <c r="A7" s="3" t="s">
        <v>3</v>
      </c>
      <c r="B7" s="8">
        <v>7.6</v>
      </c>
      <c r="C7" s="12">
        <v>14088</v>
      </c>
      <c r="D7" s="2"/>
      <c r="E7" s="24" t="s">
        <v>12</v>
      </c>
      <c r="F7" s="14">
        <v>-0.82539326936768509</v>
      </c>
      <c r="G7" s="14"/>
      <c r="H7" s="17"/>
    </row>
    <row r="8" spans="1:8" ht="28.8">
      <c r="A8" s="4" t="s">
        <v>6</v>
      </c>
      <c r="B8" s="8">
        <v>6.5</v>
      </c>
      <c r="C8" s="12">
        <v>19649</v>
      </c>
      <c r="D8" s="2"/>
      <c r="F8" s="17"/>
      <c r="G8" s="17"/>
      <c r="H8" s="17"/>
    </row>
    <row r="9" spans="1:8">
      <c r="A9" s="4" t="s">
        <v>4</v>
      </c>
      <c r="B9" s="8">
        <v>3.6</v>
      </c>
      <c r="C9" s="12">
        <v>20923</v>
      </c>
      <c r="D9" s="2"/>
      <c r="F9" s="17"/>
      <c r="G9" s="17"/>
      <c r="H9" s="17"/>
    </row>
    <row r="10" spans="1:8">
      <c r="A10" s="4" t="s">
        <v>7</v>
      </c>
      <c r="B10" s="8">
        <v>11.2</v>
      </c>
      <c r="C10" s="12">
        <v>14375</v>
      </c>
      <c r="D10" s="2"/>
    </row>
    <row r="11" spans="1:8">
      <c r="A11" s="3" t="s">
        <v>5</v>
      </c>
      <c r="B11" s="8">
        <v>10</v>
      </c>
      <c r="C11" s="12">
        <v>13730</v>
      </c>
      <c r="D11" s="2"/>
    </row>
    <row r="12" spans="1:8">
      <c r="D12" s="2"/>
    </row>
    <row r="13" spans="1:8">
      <c r="A13" s="17" t="s">
        <v>13</v>
      </c>
      <c r="D13" s="2"/>
    </row>
    <row r="14" spans="1:8">
      <c r="A14" s="17" t="s">
        <v>14</v>
      </c>
      <c r="B14" s="18"/>
      <c r="D14" s="2"/>
    </row>
    <row r="15" spans="1:8" ht="27" customHeight="1">
      <c r="A15" s="16" t="s">
        <v>96</v>
      </c>
      <c r="B15" s="18"/>
      <c r="D15" s="2"/>
    </row>
    <row r="16" spans="1:8">
      <c r="A16" s="17" t="s">
        <v>94</v>
      </c>
      <c r="D16" s="2"/>
    </row>
    <row r="18" spans="1:5" ht="18">
      <c r="A18" s="23" t="s">
        <v>95</v>
      </c>
    </row>
    <row r="20" spans="1:5">
      <c r="E20" t="s">
        <v>97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G8" sqref="G8"/>
    </sheetView>
  </sheetViews>
  <sheetFormatPr defaultRowHeight="14.4"/>
  <cols>
    <col min="1" max="1" width="32" customWidth="1"/>
    <col min="2" max="2" width="19.33203125" customWidth="1"/>
    <col min="3" max="3" width="21.33203125" customWidth="1"/>
    <col min="5" max="5" width="15.77734375" customWidth="1"/>
  </cols>
  <sheetData>
    <row r="1" spans="1:7">
      <c r="A1" s="9" t="s">
        <v>0</v>
      </c>
      <c r="B1" s="10"/>
      <c r="C1" s="10"/>
    </row>
    <row r="2" spans="1:7" ht="15" thickBot="1">
      <c r="A2" s="6"/>
      <c r="B2" s="19" t="s">
        <v>1</v>
      </c>
      <c r="C2" s="10"/>
    </row>
    <row r="3" spans="1:7" ht="43.2">
      <c r="A3" s="5"/>
      <c r="B3" s="7" t="s">
        <v>9</v>
      </c>
      <c r="C3" s="7" t="s">
        <v>10</v>
      </c>
      <c r="E3" s="15"/>
      <c r="F3" s="15"/>
      <c r="G3" s="15"/>
    </row>
    <row r="4" spans="1:7">
      <c r="A4" s="3" t="s">
        <v>15</v>
      </c>
      <c r="B4" s="8">
        <v>5.6</v>
      </c>
      <c r="C4" s="20">
        <v>12075</v>
      </c>
      <c r="E4" s="13"/>
      <c r="F4" s="13"/>
      <c r="G4" s="13"/>
    </row>
    <row r="5" spans="1:7" ht="15" thickBot="1">
      <c r="A5" s="3" t="s">
        <v>16</v>
      </c>
      <c r="B5" s="8">
        <v>11.4</v>
      </c>
      <c r="C5" s="20">
        <v>13560</v>
      </c>
      <c r="E5" s="14" t="s">
        <v>12</v>
      </c>
      <c r="F5" s="14">
        <v>-0.235788913400199</v>
      </c>
      <c r="G5" s="14"/>
    </row>
    <row r="6" spans="1:7">
      <c r="A6" s="3" t="s">
        <v>17</v>
      </c>
      <c r="B6" s="8">
        <v>9.3000000000000007</v>
      </c>
      <c r="C6" s="20">
        <v>13944</v>
      </c>
    </row>
    <row r="7" spans="1:7">
      <c r="A7" s="3" t="s">
        <v>18</v>
      </c>
      <c r="B7" s="8">
        <v>6.7</v>
      </c>
      <c r="C7" s="20">
        <v>12363</v>
      </c>
    </row>
    <row r="8" spans="1:7">
      <c r="A8" s="3" t="s">
        <v>19</v>
      </c>
      <c r="B8" s="8">
        <v>9.6999999999999993</v>
      </c>
      <c r="C8" s="20">
        <v>13369</v>
      </c>
    </row>
    <row r="9" spans="1:7">
      <c r="A9" s="3" t="s">
        <v>20</v>
      </c>
      <c r="B9" s="8">
        <v>7.1</v>
      </c>
      <c r="C9" s="20">
        <v>13800</v>
      </c>
    </row>
    <row r="10" spans="1:7">
      <c r="A10" s="3" t="s">
        <v>21</v>
      </c>
      <c r="B10" s="8">
        <v>8.6999999999999993</v>
      </c>
      <c r="C10" s="20">
        <v>13284</v>
      </c>
    </row>
    <row r="11" spans="1:7">
      <c r="A11" s="3" t="s">
        <v>22</v>
      </c>
      <c r="B11" s="8">
        <v>7.6</v>
      </c>
      <c r="C11" s="20">
        <v>12506</v>
      </c>
    </row>
    <row r="12" spans="1:7">
      <c r="A12" s="3" t="s">
        <v>23</v>
      </c>
      <c r="B12" s="8">
        <v>7</v>
      </c>
      <c r="C12" s="20">
        <v>11931</v>
      </c>
    </row>
    <row r="13" spans="1:7">
      <c r="A13" s="3" t="s">
        <v>24</v>
      </c>
      <c r="B13" s="8">
        <v>5.5</v>
      </c>
      <c r="C13" s="20">
        <v>17277</v>
      </c>
    </row>
    <row r="14" spans="1:7">
      <c r="A14" s="3" t="s">
        <v>25</v>
      </c>
      <c r="B14" s="8">
        <v>8.5</v>
      </c>
      <c r="C14" s="20">
        <v>13369</v>
      </c>
    </row>
    <row r="15" spans="1:7">
      <c r="A15" s="3" t="s">
        <v>26</v>
      </c>
      <c r="B15" s="8">
        <v>10.6</v>
      </c>
      <c r="C15" s="20">
        <v>12794</v>
      </c>
    </row>
    <row r="16" spans="1:7">
      <c r="A16" s="3" t="s">
        <v>27</v>
      </c>
      <c r="B16" s="8">
        <v>10.4</v>
      </c>
      <c r="C16" s="20">
        <v>13944</v>
      </c>
    </row>
    <row r="17" spans="1:3">
      <c r="A17" s="3" t="s">
        <v>28</v>
      </c>
      <c r="B17" s="8">
        <v>9.8000000000000007</v>
      </c>
      <c r="C17" s="20">
        <v>12796</v>
      </c>
    </row>
    <row r="18" spans="1:3">
      <c r="A18" s="3" t="s">
        <v>29</v>
      </c>
      <c r="B18" s="8">
        <v>8.6</v>
      </c>
      <c r="C18" s="20">
        <v>13944</v>
      </c>
    </row>
    <row r="19" spans="1:3">
      <c r="A19" s="3" t="s">
        <v>30</v>
      </c>
      <c r="B19" s="8">
        <v>8.4</v>
      </c>
      <c r="C19" s="20">
        <v>14231</v>
      </c>
    </row>
    <row r="20" spans="1:3">
      <c r="A20" s="3" t="s">
        <v>31</v>
      </c>
      <c r="B20" s="8">
        <v>8</v>
      </c>
      <c r="C20" s="20">
        <v>13800</v>
      </c>
    </row>
    <row r="21" spans="1:3">
      <c r="A21" s="3" t="s">
        <v>32</v>
      </c>
      <c r="B21" s="8">
        <v>4.5</v>
      </c>
      <c r="C21" s="20">
        <v>21718</v>
      </c>
    </row>
    <row r="22" spans="1:3">
      <c r="A22" s="3" t="s">
        <v>33</v>
      </c>
      <c r="B22" s="8">
        <v>10.199999999999999</v>
      </c>
      <c r="C22" s="12">
        <v>17877</v>
      </c>
    </row>
    <row r="23" spans="1:3">
      <c r="A23" s="3" t="s">
        <v>34</v>
      </c>
      <c r="B23" s="8">
        <v>11.5</v>
      </c>
      <c r="C23" s="12">
        <v>17463</v>
      </c>
    </row>
    <row r="24" spans="1:3" ht="28.8">
      <c r="A24" s="4" t="s">
        <v>35</v>
      </c>
      <c r="B24" s="8">
        <v>7.6</v>
      </c>
      <c r="C24" s="12">
        <v>26817</v>
      </c>
    </row>
    <row r="25" spans="1:3">
      <c r="A25" s="4" t="s">
        <v>36</v>
      </c>
      <c r="B25" s="8">
        <v>9</v>
      </c>
      <c r="C25" s="12">
        <v>16675</v>
      </c>
    </row>
    <row r="26" spans="1:3">
      <c r="A26" s="3" t="s">
        <v>37</v>
      </c>
      <c r="B26" s="8">
        <v>9.6999999999999993</v>
      </c>
      <c r="C26" s="12">
        <v>14519</v>
      </c>
    </row>
    <row r="27" spans="1:3">
      <c r="A27" s="3" t="s">
        <v>38</v>
      </c>
      <c r="B27" s="8">
        <v>10.199999999999999</v>
      </c>
      <c r="C27" s="12">
        <v>14806</v>
      </c>
    </row>
    <row r="28" spans="1:3">
      <c r="A28" s="3" t="s">
        <v>39</v>
      </c>
      <c r="B28" s="8">
        <v>6.8</v>
      </c>
      <c r="C28" s="12">
        <v>14806</v>
      </c>
    </row>
    <row r="29" spans="1:3">
      <c r="A29" s="3" t="s">
        <v>40</v>
      </c>
      <c r="B29" s="8">
        <v>6.7</v>
      </c>
      <c r="C29" s="12">
        <v>23474</v>
      </c>
    </row>
    <row r="30" spans="1:3">
      <c r="A30" s="3" t="s">
        <v>41</v>
      </c>
      <c r="B30" s="8">
        <v>10.8</v>
      </c>
      <c r="C30" s="12">
        <v>14088</v>
      </c>
    </row>
    <row r="31" spans="1:3">
      <c r="A31" s="3" t="s">
        <v>42</v>
      </c>
      <c r="B31" s="8">
        <v>12.5</v>
      </c>
      <c r="C31" s="12">
        <v>14231</v>
      </c>
    </row>
    <row r="32" spans="1:3">
      <c r="A32" s="3" t="s">
        <v>43</v>
      </c>
      <c r="B32" s="8">
        <v>4.4000000000000004</v>
      </c>
      <c r="C32" s="12">
        <v>15094</v>
      </c>
    </row>
    <row r="33" spans="1:3">
      <c r="A33" s="3" t="s">
        <v>44</v>
      </c>
      <c r="B33" s="8">
        <v>11.1</v>
      </c>
      <c r="C33" s="12">
        <v>12363</v>
      </c>
    </row>
    <row r="34" spans="1:3">
      <c r="A34" s="3" t="s">
        <v>45</v>
      </c>
      <c r="B34" s="8">
        <v>18.8</v>
      </c>
      <c r="C34" s="12">
        <v>13656</v>
      </c>
    </row>
    <row r="35" spans="1:3">
      <c r="A35" s="3" t="s">
        <v>46</v>
      </c>
      <c r="B35" s="8">
        <v>13.8</v>
      </c>
      <c r="C35" s="12">
        <v>13944</v>
      </c>
    </row>
    <row r="36" spans="1:3">
      <c r="A36" s="3" t="s">
        <v>47</v>
      </c>
      <c r="B36" s="8">
        <v>8.6999999999999993</v>
      </c>
      <c r="C36" s="12">
        <v>13800</v>
      </c>
    </row>
    <row r="37" spans="1:3">
      <c r="A37" s="3" t="s">
        <v>48</v>
      </c>
      <c r="B37" s="8">
        <v>12</v>
      </c>
      <c r="C37" s="12">
        <v>13944</v>
      </c>
    </row>
    <row r="38" spans="1:3">
      <c r="A38" s="3" t="s">
        <v>49</v>
      </c>
      <c r="B38" s="8">
        <v>9.1</v>
      </c>
      <c r="C38" s="12">
        <v>12363</v>
      </c>
    </row>
    <row r="39" spans="1:3">
      <c r="A39" s="3" t="s">
        <v>50</v>
      </c>
      <c r="B39" s="8">
        <v>9.6</v>
      </c>
      <c r="C39" s="12">
        <v>13513</v>
      </c>
    </row>
    <row r="40" spans="1:3">
      <c r="A40" s="3" t="s">
        <v>51</v>
      </c>
      <c r="B40" s="8">
        <v>9</v>
      </c>
      <c r="C40" s="12">
        <v>14519</v>
      </c>
    </row>
    <row r="41" spans="1:3">
      <c r="A41" s="3" t="s">
        <v>52</v>
      </c>
      <c r="B41" s="8">
        <v>12.8</v>
      </c>
      <c r="C41" s="12">
        <v>13081</v>
      </c>
    </row>
    <row r="42" spans="1:3">
      <c r="A42" s="3" t="s">
        <v>53</v>
      </c>
      <c r="B42" s="8">
        <v>27.7</v>
      </c>
      <c r="C42" s="12">
        <v>13513</v>
      </c>
    </row>
    <row r="43" spans="1:3">
      <c r="A43" s="21" t="s">
        <v>54</v>
      </c>
      <c r="B43" s="8">
        <v>14.2</v>
      </c>
      <c r="C43" s="12">
        <v>15381</v>
      </c>
    </row>
    <row r="44" spans="1:3">
      <c r="A44" s="21" t="s">
        <v>55</v>
      </c>
      <c r="B44" s="8">
        <v>20.6</v>
      </c>
      <c r="C44" s="12">
        <v>13225</v>
      </c>
    </row>
    <row r="45" spans="1:3" ht="28.8">
      <c r="A45" s="21" t="s">
        <v>56</v>
      </c>
      <c r="B45" s="8">
        <v>11.6</v>
      </c>
      <c r="C45" s="12">
        <v>12938</v>
      </c>
    </row>
    <row r="46" spans="1:3">
      <c r="A46" s="3" t="s">
        <v>57</v>
      </c>
      <c r="B46" s="8">
        <v>17.399999999999999</v>
      </c>
      <c r="C46" s="12">
        <v>13800</v>
      </c>
    </row>
    <row r="47" spans="1:3">
      <c r="A47" s="3" t="s">
        <v>58</v>
      </c>
      <c r="B47" s="8">
        <v>11.3</v>
      </c>
      <c r="C47" s="12">
        <v>12938</v>
      </c>
    </row>
    <row r="48" spans="1:3">
      <c r="A48" s="3" t="s">
        <v>59</v>
      </c>
      <c r="B48" s="8">
        <v>9.5</v>
      </c>
      <c r="C48" s="12">
        <v>12650</v>
      </c>
    </row>
    <row r="49" spans="1:3">
      <c r="A49" s="3" t="s">
        <v>60</v>
      </c>
      <c r="B49" s="8">
        <v>15.1</v>
      </c>
      <c r="C49" s="12">
        <v>12650</v>
      </c>
    </row>
    <row r="50" spans="1:3">
      <c r="A50" s="3" t="s">
        <v>61</v>
      </c>
      <c r="B50" s="8">
        <v>13.2</v>
      </c>
      <c r="C50" s="12">
        <v>12219</v>
      </c>
    </row>
    <row r="51" spans="1:3">
      <c r="A51" s="3" t="s">
        <v>62</v>
      </c>
      <c r="B51" s="8">
        <v>4.5999999999999996</v>
      </c>
      <c r="C51" s="12">
        <v>12219</v>
      </c>
    </row>
    <row r="52" spans="1:3">
      <c r="A52" s="3" t="s">
        <v>63</v>
      </c>
      <c r="B52" s="8">
        <v>8.8000000000000007</v>
      </c>
      <c r="C52" s="12">
        <v>12794</v>
      </c>
    </row>
    <row r="53" spans="1:3">
      <c r="A53" s="3" t="s">
        <v>64</v>
      </c>
      <c r="B53" s="8">
        <v>13</v>
      </c>
      <c r="C53" s="12">
        <v>12363</v>
      </c>
    </row>
    <row r="54" spans="1:3">
      <c r="A54" s="3" t="s">
        <v>65</v>
      </c>
      <c r="B54" s="8">
        <v>9.9</v>
      </c>
      <c r="C54" s="12">
        <v>13225</v>
      </c>
    </row>
    <row r="55" spans="1:3">
      <c r="A55" s="3" t="s">
        <v>66</v>
      </c>
      <c r="B55" s="8">
        <v>10.4</v>
      </c>
      <c r="C55" s="12">
        <v>12794</v>
      </c>
    </row>
    <row r="56" spans="1:3">
      <c r="A56" s="3" t="s">
        <v>67</v>
      </c>
      <c r="B56" s="8">
        <v>7.2</v>
      </c>
      <c r="C56" s="12">
        <v>13513</v>
      </c>
    </row>
    <row r="57" spans="1:3">
      <c r="A57" s="3" t="s">
        <v>68</v>
      </c>
      <c r="B57" s="8">
        <v>11</v>
      </c>
      <c r="C57" s="12">
        <v>12506</v>
      </c>
    </row>
    <row r="58" spans="1:3">
      <c r="A58" s="3" t="s">
        <v>69</v>
      </c>
      <c r="B58" s="8">
        <v>10.199999999999999</v>
      </c>
      <c r="C58" s="12">
        <v>12075</v>
      </c>
    </row>
    <row r="59" spans="1:3">
      <c r="A59" s="3" t="s">
        <v>70</v>
      </c>
      <c r="B59" s="8">
        <v>10.199999999999999</v>
      </c>
      <c r="C59" s="12">
        <v>13513</v>
      </c>
    </row>
    <row r="60" spans="1:3">
      <c r="A60" s="3" t="s">
        <v>71</v>
      </c>
      <c r="B60" s="8">
        <v>12.5</v>
      </c>
      <c r="C60" s="12">
        <v>12075</v>
      </c>
    </row>
    <row r="61" spans="1:3">
      <c r="A61" s="3" t="s">
        <v>72</v>
      </c>
      <c r="B61" s="8">
        <v>11.7</v>
      </c>
      <c r="C61" s="12">
        <v>12794</v>
      </c>
    </row>
    <row r="62" spans="1:3">
      <c r="A62" s="3" t="s">
        <v>2</v>
      </c>
      <c r="B62" s="8">
        <v>14.5</v>
      </c>
      <c r="C62" s="12">
        <v>13513</v>
      </c>
    </row>
    <row r="63" spans="1:3">
      <c r="A63" s="3" t="s">
        <v>3</v>
      </c>
      <c r="B63" s="8">
        <v>7.6</v>
      </c>
      <c r="C63" s="12">
        <v>14088</v>
      </c>
    </row>
    <row r="64" spans="1:3" ht="28.8">
      <c r="A64" s="4" t="s">
        <v>6</v>
      </c>
      <c r="B64" s="8">
        <v>6.5</v>
      </c>
      <c r="C64" s="12">
        <v>19649</v>
      </c>
    </row>
    <row r="65" spans="1:3" ht="28.8">
      <c r="A65" s="4" t="s">
        <v>4</v>
      </c>
      <c r="B65" s="8">
        <v>3.6</v>
      </c>
      <c r="C65" s="12">
        <v>20923</v>
      </c>
    </row>
    <row r="66" spans="1:3">
      <c r="A66" s="4" t="s">
        <v>7</v>
      </c>
      <c r="B66" s="8">
        <v>11.2</v>
      </c>
      <c r="C66" s="12">
        <v>14375</v>
      </c>
    </row>
    <row r="67" spans="1:3">
      <c r="A67" s="3" t="s">
        <v>5</v>
      </c>
      <c r="B67" s="8">
        <v>10</v>
      </c>
      <c r="C67" s="12">
        <v>13730</v>
      </c>
    </row>
    <row r="68" spans="1:3">
      <c r="A68" s="3" t="s">
        <v>73</v>
      </c>
      <c r="B68" s="8">
        <v>16.5</v>
      </c>
      <c r="C68" s="12">
        <v>13513</v>
      </c>
    </row>
    <row r="69" spans="1:3">
      <c r="A69" s="3" t="s">
        <v>74</v>
      </c>
      <c r="B69" s="8">
        <v>23.5</v>
      </c>
      <c r="C69" s="12">
        <v>14519</v>
      </c>
    </row>
    <row r="70" spans="1:3">
      <c r="A70" s="3" t="s">
        <v>75</v>
      </c>
      <c r="B70" s="8">
        <v>15.8</v>
      </c>
      <c r="C70" s="12">
        <v>14663</v>
      </c>
    </row>
    <row r="71" spans="1:3">
      <c r="A71" s="3" t="s">
        <v>76</v>
      </c>
      <c r="B71" s="8">
        <v>13.3</v>
      </c>
      <c r="C71" s="12">
        <v>12794</v>
      </c>
    </row>
    <row r="72" spans="1:3">
      <c r="A72" s="3" t="s">
        <v>77</v>
      </c>
      <c r="B72" s="8">
        <v>12.7</v>
      </c>
      <c r="C72" s="12">
        <v>15956</v>
      </c>
    </row>
    <row r="73" spans="1:3">
      <c r="A73" s="3" t="s">
        <v>78</v>
      </c>
      <c r="B73" s="8">
        <v>13.2</v>
      </c>
      <c r="C73" s="12">
        <v>15238</v>
      </c>
    </row>
    <row r="74" spans="1:3">
      <c r="A74" s="22" t="s">
        <v>79</v>
      </c>
      <c r="B74" s="8">
        <v>9.8000000000000007</v>
      </c>
      <c r="C74" s="12">
        <v>13081</v>
      </c>
    </row>
    <row r="75" spans="1:3">
      <c r="A75" s="3" t="s">
        <v>80</v>
      </c>
      <c r="B75" s="8">
        <v>9.6</v>
      </c>
      <c r="C75" s="12">
        <v>14728</v>
      </c>
    </row>
    <row r="76" spans="1:3">
      <c r="A76" s="3" t="s">
        <v>81</v>
      </c>
      <c r="B76" s="8">
        <v>10.6</v>
      </c>
      <c r="C76" s="12">
        <v>13195</v>
      </c>
    </row>
    <row r="77" spans="1:3">
      <c r="A77" s="3" t="s">
        <v>82</v>
      </c>
      <c r="B77" s="8">
        <v>11.3</v>
      </c>
      <c r="C77" s="12">
        <v>14466</v>
      </c>
    </row>
    <row r="78" spans="1:3">
      <c r="A78" s="3" t="s">
        <v>83</v>
      </c>
      <c r="B78" s="8">
        <v>17.3</v>
      </c>
      <c r="C78" s="12">
        <v>15669</v>
      </c>
    </row>
    <row r="79" spans="1:3">
      <c r="A79" s="3" t="s">
        <v>84</v>
      </c>
      <c r="B79" s="8">
        <v>14</v>
      </c>
      <c r="C79" s="12">
        <v>21706</v>
      </c>
    </row>
    <row r="80" spans="1:3">
      <c r="A80" s="3" t="s">
        <v>85</v>
      </c>
      <c r="B80" s="8">
        <v>15.4</v>
      </c>
      <c r="C80" s="12">
        <v>16819</v>
      </c>
    </row>
    <row r="81" spans="1:3">
      <c r="A81" s="3" t="s">
        <v>86</v>
      </c>
      <c r="B81" s="8">
        <v>10.7</v>
      </c>
      <c r="C81" s="12">
        <v>26388</v>
      </c>
    </row>
    <row r="82" spans="1:3">
      <c r="A82" s="3" t="s">
        <v>87</v>
      </c>
      <c r="B82" s="8">
        <v>10.199999999999999</v>
      </c>
      <c r="C82" s="12">
        <v>17106</v>
      </c>
    </row>
    <row r="83" spans="1:3">
      <c r="A83" s="3" t="s">
        <v>88</v>
      </c>
      <c r="B83" s="8">
        <v>9.6999999999999993</v>
      </c>
      <c r="C83" s="12">
        <v>19170</v>
      </c>
    </row>
    <row r="84" spans="1:3">
      <c r="A84" s="3" t="s">
        <v>89</v>
      </c>
      <c r="B84" s="8">
        <v>11.8</v>
      </c>
      <c r="C84" s="12">
        <v>17047</v>
      </c>
    </row>
    <row r="85" spans="1:3">
      <c r="A85" s="3" t="s">
        <v>90</v>
      </c>
      <c r="B85" s="8">
        <v>6.6</v>
      </c>
      <c r="C85" s="12">
        <v>25013</v>
      </c>
    </row>
    <row r="86" spans="1:3">
      <c r="A86" s="3" t="s">
        <v>91</v>
      </c>
      <c r="B86" s="8">
        <v>6.1</v>
      </c>
      <c r="C86" s="12">
        <v>19550</v>
      </c>
    </row>
    <row r="87" spans="1:3">
      <c r="A87" s="3" t="s">
        <v>92</v>
      </c>
      <c r="B87" s="8">
        <v>17.100000000000001</v>
      </c>
      <c r="C87" s="12">
        <v>19377</v>
      </c>
    </row>
    <row r="88" spans="1:3">
      <c r="A88" s="3" t="s">
        <v>93</v>
      </c>
      <c r="B88" s="8">
        <v>5.2</v>
      </c>
      <c r="C88" s="12">
        <v>35938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73" workbookViewId="0">
      <selection activeCell="E43" sqref="E43"/>
    </sheetView>
  </sheetViews>
  <sheetFormatPr defaultRowHeight="14.4"/>
  <cols>
    <col min="1" max="1" width="46.6640625" customWidth="1"/>
    <col min="2" max="2" width="22" customWidth="1"/>
    <col min="4" max="4" width="28.6640625" customWidth="1"/>
    <col min="5" max="5" width="12" bestFit="1" customWidth="1"/>
  </cols>
  <sheetData>
    <row r="1" spans="1:4">
      <c r="A1" s="44"/>
      <c r="B1" s="44"/>
    </row>
    <row r="2" spans="1:4">
      <c r="A2" s="45" t="s">
        <v>231</v>
      </c>
      <c r="B2" s="45"/>
    </row>
    <row r="3" spans="1:4">
      <c r="A3" s="27"/>
      <c r="B3" s="27"/>
    </row>
    <row r="4" spans="1:4" ht="15" thickBot="1">
      <c r="A4" s="28"/>
      <c r="B4" s="43" t="s">
        <v>100</v>
      </c>
    </row>
    <row r="5" spans="1:4" ht="63" customHeight="1" thickBot="1">
      <c r="A5" s="29"/>
      <c r="B5" s="31" t="s">
        <v>101</v>
      </c>
      <c r="D5" s="47" t="s">
        <v>213</v>
      </c>
    </row>
    <row r="6" spans="1:4">
      <c r="A6" s="34" t="s">
        <v>102</v>
      </c>
      <c r="B6" s="33">
        <v>220097</v>
      </c>
      <c r="D6" s="46">
        <v>39233</v>
      </c>
    </row>
    <row r="7" spans="1:4">
      <c r="A7" s="34" t="s">
        <v>103</v>
      </c>
      <c r="B7" s="33">
        <v>77762</v>
      </c>
      <c r="D7" s="46">
        <v>39233</v>
      </c>
    </row>
    <row r="8" spans="1:4">
      <c r="A8" s="34" t="s">
        <v>104</v>
      </c>
      <c r="B8" s="33">
        <v>12706</v>
      </c>
      <c r="D8" s="46">
        <v>27867</v>
      </c>
    </row>
    <row r="9" spans="1:4">
      <c r="A9" s="34" t="s">
        <v>105</v>
      </c>
      <c r="B9" s="33">
        <v>47236</v>
      </c>
      <c r="D9" s="46">
        <v>46492</v>
      </c>
    </row>
    <row r="10" spans="1:4">
      <c r="A10" s="34" t="s">
        <v>106</v>
      </c>
      <c r="B10" s="33">
        <v>14910</v>
      </c>
      <c r="D10" s="46">
        <v>20376</v>
      </c>
    </row>
    <row r="11" spans="1:4">
      <c r="A11" s="34" t="s">
        <v>107</v>
      </c>
      <c r="B11" s="33">
        <v>3016</v>
      </c>
      <c r="D11" s="46">
        <v>12734</v>
      </c>
    </row>
    <row r="12" spans="1:4">
      <c r="A12" s="34" t="s">
        <v>108</v>
      </c>
      <c r="B12" s="33">
        <v>15936</v>
      </c>
      <c r="D12" s="46">
        <v>25984</v>
      </c>
    </row>
    <row r="13" spans="1:4">
      <c r="A13" s="34" t="s">
        <v>109</v>
      </c>
      <c r="B13" s="33">
        <v>3166</v>
      </c>
      <c r="D13" s="46">
        <v>41873</v>
      </c>
    </row>
    <row r="14" spans="1:4">
      <c r="A14" s="34" t="s">
        <v>110</v>
      </c>
      <c r="B14" s="33">
        <v>41873</v>
      </c>
      <c r="D14" s="46">
        <v>420347</v>
      </c>
    </row>
    <row r="15" spans="1:4" ht="27">
      <c r="A15" s="34" t="s">
        <v>111</v>
      </c>
      <c r="B15" s="33">
        <v>12734</v>
      </c>
      <c r="D15" s="46">
        <v>11238</v>
      </c>
    </row>
    <row r="16" spans="1:4">
      <c r="A16" s="39" t="s">
        <v>112</v>
      </c>
      <c r="B16" s="35">
        <v>41633</v>
      </c>
      <c r="D16" s="46">
        <v>32120</v>
      </c>
    </row>
    <row r="17" spans="1:4">
      <c r="A17" s="34" t="s">
        <v>113</v>
      </c>
      <c r="B17" s="33">
        <v>94768</v>
      </c>
      <c r="D17" s="46">
        <v>20975</v>
      </c>
    </row>
    <row r="18" spans="1:4">
      <c r="A18" s="40" t="s">
        <v>114</v>
      </c>
      <c r="B18" s="33">
        <v>8658</v>
      </c>
      <c r="D18" s="46">
        <v>11222</v>
      </c>
    </row>
    <row r="19" spans="1:4">
      <c r="A19" s="34" t="s">
        <v>115</v>
      </c>
      <c r="B19" s="33">
        <v>4345</v>
      </c>
      <c r="D19" s="46">
        <v>22821</v>
      </c>
    </row>
    <row r="20" spans="1:4">
      <c r="A20" s="34" t="s">
        <v>116</v>
      </c>
      <c r="B20" s="33">
        <v>1489</v>
      </c>
      <c r="D20" s="46">
        <v>10095</v>
      </c>
    </row>
    <row r="21" spans="1:4">
      <c r="A21" s="34" t="s">
        <v>117</v>
      </c>
      <c r="B21" s="33">
        <v>2145</v>
      </c>
      <c r="D21" s="46">
        <v>12706</v>
      </c>
    </row>
    <row r="22" spans="1:4">
      <c r="A22" s="34" t="s">
        <v>118</v>
      </c>
      <c r="B22" s="33">
        <v>6026</v>
      </c>
      <c r="D22" s="46">
        <v>27867</v>
      </c>
    </row>
    <row r="23" spans="1:4">
      <c r="A23" s="34" t="s">
        <v>119</v>
      </c>
      <c r="B23" s="33">
        <v>3016</v>
      </c>
      <c r="D23" s="46">
        <v>4698</v>
      </c>
    </row>
    <row r="24" spans="1:4">
      <c r="A24" s="34" t="s">
        <v>120</v>
      </c>
      <c r="B24" s="33">
        <v>7006</v>
      </c>
      <c r="D24" s="46">
        <v>266681</v>
      </c>
    </row>
    <row r="25" spans="1:4">
      <c r="A25" s="34" t="s">
        <v>121</v>
      </c>
      <c r="B25" s="33">
        <v>5934</v>
      </c>
      <c r="D25" s="46">
        <v>420347</v>
      </c>
    </row>
    <row r="26" spans="1:4">
      <c r="A26" s="34" t="s">
        <v>122</v>
      </c>
      <c r="B26" s="33">
        <v>266681</v>
      </c>
      <c r="D26" s="46">
        <v>40530</v>
      </c>
    </row>
    <row r="27" spans="1:4">
      <c r="A27" s="34" t="s">
        <v>123</v>
      </c>
      <c r="B27" s="33">
        <v>32695</v>
      </c>
      <c r="D27" s="46">
        <v>32120</v>
      </c>
    </row>
    <row r="28" spans="1:4">
      <c r="A28" s="34" t="s">
        <v>124</v>
      </c>
      <c r="B28" s="33">
        <v>4324</v>
      </c>
      <c r="D28" s="46">
        <v>25984</v>
      </c>
    </row>
    <row r="29" spans="1:4">
      <c r="A29" s="34" t="s">
        <v>125</v>
      </c>
      <c r="B29" s="33">
        <v>7771</v>
      </c>
      <c r="D29" s="46">
        <v>15099</v>
      </c>
    </row>
    <row r="30" spans="1:4">
      <c r="A30" s="34" t="s">
        <v>126</v>
      </c>
      <c r="B30" s="33">
        <v>1331</v>
      </c>
      <c r="D30" s="46">
        <v>129992</v>
      </c>
    </row>
    <row r="31" spans="1:4">
      <c r="A31" s="34" t="s">
        <v>127</v>
      </c>
      <c r="B31" s="33">
        <v>52013</v>
      </c>
      <c r="D31" s="46">
        <v>7279</v>
      </c>
    </row>
    <row r="32" spans="1:4">
      <c r="A32" s="41" t="s">
        <v>128</v>
      </c>
      <c r="B32" s="33">
        <v>48277</v>
      </c>
      <c r="D32" s="46">
        <v>11238</v>
      </c>
    </row>
    <row r="33" spans="1:5">
      <c r="A33" s="41" t="s">
        <v>129</v>
      </c>
      <c r="B33" s="33">
        <v>25984</v>
      </c>
      <c r="D33" s="46">
        <v>46492</v>
      </c>
    </row>
    <row r="34" spans="1:5">
      <c r="A34" s="41" t="s">
        <v>130</v>
      </c>
      <c r="B34" s="33">
        <v>41427</v>
      </c>
      <c r="D34" s="46">
        <v>12706</v>
      </c>
    </row>
    <row r="35" spans="1:5">
      <c r="A35" s="41" t="s">
        <v>131</v>
      </c>
      <c r="B35" s="33">
        <v>27867</v>
      </c>
      <c r="D35" s="46">
        <v>6463</v>
      </c>
    </row>
    <row r="36" spans="1:5">
      <c r="A36" s="41" t="s">
        <v>132</v>
      </c>
      <c r="B36" s="33">
        <v>15634</v>
      </c>
      <c r="D36" s="46">
        <v>6463</v>
      </c>
    </row>
    <row r="37" spans="1:5">
      <c r="A37" s="41" t="s">
        <v>133</v>
      </c>
      <c r="B37" s="33">
        <v>16803</v>
      </c>
      <c r="D37" s="46">
        <v>14336</v>
      </c>
    </row>
    <row r="38" spans="1:5">
      <c r="A38" s="37" t="s">
        <v>134</v>
      </c>
      <c r="B38" s="33">
        <v>29632</v>
      </c>
      <c r="D38" s="46">
        <v>266681</v>
      </c>
    </row>
    <row r="39" spans="1:5">
      <c r="A39" s="34" t="s">
        <v>135</v>
      </c>
      <c r="B39" s="33">
        <v>39330</v>
      </c>
      <c r="D39" s="46">
        <v>266681</v>
      </c>
    </row>
    <row r="40" spans="1:5" ht="15" thickBot="1">
      <c r="A40" s="34" t="s">
        <v>136</v>
      </c>
      <c r="B40" s="33">
        <v>33201</v>
      </c>
      <c r="D40" s="25">
        <v>22821</v>
      </c>
    </row>
    <row r="41" spans="1:5">
      <c r="A41" s="34" t="s">
        <v>137</v>
      </c>
      <c r="B41" s="33">
        <v>8770</v>
      </c>
      <c r="D41" s="61"/>
      <c r="E41" s="61"/>
    </row>
    <row r="42" spans="1:5">
      <c r="A42" s="34" t="s">
        <v>138</v>
      </c>
      <c r="B42" s="33">
        <v>4698</v>
      </c>
      <c r="D42" s="13"/>
      <c r="E42" s="13"/>
    </row>
    <row r="43" spans="1:5">
      <c r="A43" s="34" t="s">
        <v>139</v>
      </c>
      <c r="B43" s="33">
        <v>187027</v>
      </c>
      <c r="D43" s="62" t="s">
        <v>216</v>
      </c>
      <c r="E43" s="62">
        <v>69136.971428571429</v>
      </c>
    </row>
    <row r="44" spans="1:5">
      <c r="A44" s="34" t="s">
        <v>140</v>
      </c>
      <c r="B44" s="33">
        <v>9868</v>
      </c>
      <c r="D44" s="13" t="s">
        <v>217</v>
      </c>
      <c r="E44" s="13">
        <v>19131.539662635656</v>
      </c>
    </row>
    <row r="45" spans="1:5">
      <c r="A45" s="34" t="s">
        <v>141</v>
      </c>
      <c r="B45" s="33">
        <v>20975</v>
      </c>
      <c r="D45" s="13" t="s">
        <v>218</v>
      </c>
      <c r="E45" s="13">
        <v>25984</v>
      </c>
    </row>
    <row r="46" spans="1:5">
      <c r="A46" s="34" t="s">
        <v>142</v>
      </c>
      <c r="B46" s="33">
        <v>22145</v>
      </c>
      <c r="D46" s="13" t="s">
        <v>219</v>
      </c>
      <c r="E46" s="13">
        <v>266681</v>
      </c>
    </row>
    <row r="47" spans="1:5">
      <c r="A47" s="34" t="s">
        <v>143</v>
      </c>
      <c r="B47" s="33">
        <v>39675</v>
      </c>
      <c r="D47" s="13" t="s">
        <v>220</v>
      </c>
      <c r="E47" s="13">
        <v>113183.71501768725</v>
      </c>
    </row>
    <row r="48" spans="1:5">
      <c r="A48" s="34" t="s">
        <v>144</v>
      </c>
      <c r="B48" s="33">
        <v>6956</v>
      </c>
      <c r="D48" s="13" t="s">
        <v>221</v>
      </c>
      <c r="E48" s="13">
        <v>12810553345.205042</v>
      </c>
    </row>
    <row r="49" spans="1:7">
      <c r="A49" s="34" t="s">
        <v>145</v>
      </c>
      <c r="B49" s="33">
        <v>6778</v>
      </c>
      <c r="D49" s="13" t="s">
        <v>222</v>
      </c>
      <c r="E49" s="13">
        <v>4.2449660316110833</v>
      </c>
    </row>
    <row r="50" spans="1:7">
      <c r="A50" s="34" t="s">
        <v>146</v>
      </c>
      <c r="B50" s="33">
        <v>15099</v>
      </c>
      <c r="D50" s="13" t="s">
        <v>223</v>
      </c>
      <c r="E50" s="13">
        <v>2.2890769726439935</v>
      </c>
    </row>
    <row r="51" spans="1:7">
      <c r="A51" s="34" t="s">
        <v>147</v>
      </c>
      <c r="B51" s="33">
        <v>11222</v>
      </c>
      <c r="D51" s="13" t="s">
        <v>224</v>
      </c>
      <c r="E51" s="13">
        <v>415649</v>
      </c>
    </row>
    <row r="52" spans="1:7">
      <c r="A52" s="34" t="s">
        <v>148</v>
      </c>
      <c r="B52" s="33">
        <v>21086</v>
      </c>
      <c r="D52" s="13" t="s">
        <v>225</v>
      </c>
      <c r="E52" s="13">
        <v>4698</v>
      </c>
    </row>
    <row r="53" spans="1:7">
      <c r="A53" s="34" t="s">
        <v>149</v>
      </c>
      <c r="B53" s="33">
        <v>20376</v>
      </c>
      <c r="D53" s="13" t="s">
        <v>226</v>
      </c>
      <c r="E53" s="13">
        <v>420347</v>
      </c>
    </row>
    <row r="54" spans="1:7">
      <c r="A54" s="34" t="s">
        <v>150</v>
      </c>
      <c r="B54" s="33">
        <v>2378</v>
      </c>
      <c r="D54" s="13" t="s">
        <v>227</v>
      </c>
      <c r="E54" s="13">
        <v>2419794</v>
      </c>
    </row>
    <row r="55" spans="1:7">
      <c r="A55" s="34" t="s">
        <v>151</v>
      </c>
      <c r="B55" s="33">
        <v>11238</v>
      </c>
      <c r="D55" s="13" t="s">
        <v>228</v>
      </c>
      <c r="E55" s="13">
        <v>35</v>
      </c>
      <c r="F55" t="s">
        <v>238</v>
      </c>
      <c r="G55" t="s">
        <v>239</v>
      </c>
    </row>
    <row r="56" spans="1:7" s="26" customFormat="1" ht="15" thickBot="1">
      <c r="A56" s="34" t="s">
        <v>152</v>
      </c>
      <c r="B56" s="33">
        <v>8177</v>
      </c>
      <c r="D56" s="63" t="s">
        <v>235</v>
      </c>
      <c r="E56" s="63">
        <f>CONFIDENCE(0.9,E47,E55)</f>
        <v>2404.0950414180675</v>
      </c>
      <c r="F56" s="26">
        <f>E43-E56</f>
        <v>66732.876387153359</v>
      </c>
      <c r="G56" s="26">
        <f>E43+E56</f>
        <v>71541.066469989499</v>
      </c>
    </row>
    <row r="57" spans="1:7" ht="15" thickBot="1">
      <c r="A57" s="34" t="s">
        <v>155</v>
      </c>
      <c r="B57" s="33">
        <v>32754</v>
      </c>
      <c r="D57" s="63" t="s">
        <v>236</v>
      </c>
      <c r="E57" s="63">
        <f>_xlfn.CONFIDENCE.NORM(0.95,E47,E55)</f>
        <v>1199.6772093366824</v>
      </c>
      <c r="F57" s="26">
        <f>E43-E57</f>
        <v>67937.29421923474</v>
      </c>
      <c r="G57" s="26">
        <f>E43+E57</f>
        <v>70336.648637908118</v>
      </c>
    </row>
    <row r="58" spans="1:7" ht="15" thickBot="1">
      <c r="A58" s="34" t="s">
        <v>156</v>
      </c>
      <c r="B58" s="33">
        <v>11480</v>
      </c>
      <c r="D58" s="63" t="s">
        <v>237</v>
      </c>
      <c r="E58" s="63">
        <f>_xlfn.CONFIDENCE.NORM(0.99,E47,E55)</f>
        <v>239.78456900406195</v>
      </c>
      <c r="F58" s="26">
        <f>E43-E58</f>
        <v>68897.186859567373</v>
      </c>
      <c r="G58" s="26">
        <f>E43+E58</f>
        <v>69376.755997575485</v>
      </c>
    </row>
    <row r="59" spans="1:7">
      <c r="A59" s="34" t="s">
        <v>157</v>
      </c>
      <c r="B59" s="33">
        <v>2626</v>
      </c>
    </row>
    <row r="60" spans="1:7">
      <c r="A60" s="34" t="s">
        <v>158</v>
      </c>
      <c r="B60" s="33">
        <v>37478</v>
      </c>
    </row>
    <row r="61" spans="1:7">
      <c r="A61" s="34" t="s">
        <v>159</v>
      </c>
      <c r="B61" s="33">
        <v>7233</v>
      </c>
    </row>
    <row r="62" spans="1:7">
      <c r="A62" s="34" t="s">
        <v>160</v>
      </c>
      <c r="B62" s="33">
        <v>11191</v>
      </c>
    </row>
    <row r="63" spans="1:7">
      <c r="A63" s="34" t="s">
        <v>161</v>
      </c>
      <c r="B63" s="33">
        <v>14438</v>
      </c>
    </row>
    <row r="64" spans="1:7">
      <c r="A64" s="34" t="s">
        <v>162</v>
      </c>
      <c r="B64" s="33">
        <v>17438</v>
      </c>
    </row>
    <row r="65" spans="1:2">
      <c r="A65" s="34" t="s">
        <v>163</v>
      </c>
      <c r="B65" s="33">
        <v>32143</v>
      </c>
    </row>
    <row r="66" spans="1:2">
      <c r="A66" s="34" t="s">
        <v>164</v>
      </c>
      <c r="B66" s="33">
        <v>12022</v>
      </c>
    </row>
    <row r="67" spans="1:2">
      <c r="A67" s="34" t="s">
        <v>165</v>
      </c>
      <c r="B67" s="33">
        <v>12103</v>
      </c>
    </row>
    <row r="68" spans="1:2">
      <c r="A68" s="34" t="s">
        <v>166</v>
      </c>
      <c r="B68" s="33">
        <v>11379</v>
      </c>
    </row>
    <row r="69" spans="1:2">
      <c r="A69" s="34" t="s">
        <v>167</v>
      </c>
      <c r="B69" s="33">
        <v>6463</v>
      </c>
    </row>
    <row r="70" spans="1:2">
      <c r="A70" s="39" t="s">
        <v>168</v>
      </c>
      <c r="B70" s="35">
        <v>11633</v>
      </c>
    </row>
    <row r="71" spans="1:2">
      <c r="A71" s="40" t="s">
        <v>170</v>
      </c>
      <c r="B71" s="42">
        <v>111772</v>
      </c>
    </row>
    <row r="72" spans="1:2">
      <c r="A72" s="34" t="s">
        <v>171</v>
      </c>
      <c r="B72" s="33">
        <v>63963</v>
      </c>
    </row>
    <row r="73" spans="1:2">
      <c r="A73" s="34" t="s">
        <v>172</v>
      </c>
      <c r="B73" s="33">
        <v>44157</v>
      </c>
    </row>
    <row r="74" spans="1:2">
      <c r="A74" s="34" t="s">
        <v>173</v>
      </c>
      <c r="B74" s="33">
        <v>59715</v>
      </c>
    </row>
    <row r="75" spans="1:2">
      <c r="A75" s="34" t="s">
        <v>174</v>
      </c>
      <c r="B75" s="33">
        <v>126690</v>
      </c>
    </row>
    <row r="76" spans="1:2">
      <c r="A76" s="34" t="s">
        <v>175</v>
      </c>
      <c r="B76" s="33">
        <v>290535</v>
      </c>
    </row>
    <row r="77" spans="1:2">
      <c r="A77" s="34" t="s">
        <v>176</v>
      </c>
      <c r="B77" s="33">
        <v>63466</v>
      </c>
    </row>
    <row r="78" spans="1:2">
      <c r="A78" s="34" t="s">
        <v>177</v>
      </c>
      <c r="B78" s="33">
        <v>16556</v>
      </c>
    </row>
    <row r="79" spans="1:2">
      <c r="A79" s="34" t="s">
        <v>178</v>
      </c>
      <c r="B79" s="33">
        <v>40530</v>
      </c>
    </row>
    <row r="80" spans="1:2">
      <c r="A80" s="34" t="s">
        <v>179</v>
      </c>
      <c r="B80" s="33">
        <v>45574</v>
      </c>
    </row>
    <row r="81" spans="1:2">
      <c r="A81" s="34" t="s">
        <v>180</v>
      </c>
      <c r="B81" s="33">
        <v>420347</v>
      </c>
    </row>
    <row r="82" spans="1:2">
      <c r="A82" s="34" t="s">
        <v>181</v>
      </c>
      <c r="B82" s="33">
        <v>41356</v>
      </c>
    </row>
    <row r="83" spans="1:2">
      <c r="A83" s="34" t="s">
        <v>182</v>
      </c>
      <c r="B83" s="33">
        <v>39233</v>
      </c>
    </row>
    <row r="84" spans="1:2">
      <c r="A84" s="34" t="s">
        <v>183</v>
      </c>
      <c r="B84" s="33">
        <v>28479</v>
      </c>
    </row>
    <row r="85" spans="1:2">
      <c r="A85" s="34" t="s">
        <v>184</v>
      </c>
      <c r="B85" s="33">
        <v>22821</v>
      </c>
    </row>
    <row r="86" spans="1:2">
      <c r="A86" s="34" t="s">
        <v>185</v>
      </c>
      <c r="B86" s="33">
        <v>30387</v>
      </c>
    </row>
    <row r="87" spans="1:2">
      <c r="A87" s="34" t="s">
        <v>186</v>
      </c>
      <c r="B87" s="33">
        <v>47486</v>
      </c>
    </row>
    <row r="88" spans="1:2">
      <c r="A88" s="34" t="s">
        <v>187</v>
      </c>
      <c r="B88" s="33">
        <v>38693</v>
      </c>
    </row>
    <row r="89" spans="1:2">
      <c r="A89" s="34" t="s">
        <v>188</v>
      </c>
      <c r="B89" s="33">
        <v>32120</v>
      </c>
    </row>
    <row r="90" spans="1:2">
      <c r="A90" s="34" t="s">
        <v>189</v>
      </c>
      <c r="B90" s="33">
        <v>46492</v>
      </c>
    </row>
    <row r="91" spans="1:2">
      <c r="A91" s="34" t="s">
        <v>190</v>
      </c>
      <c r="B91" s="33">
        <v>129992</v>
      </c>
    </row>
    <row r="92" spans="1:2">
      <c r="A92" s="34" t="s">
        <v>191</v>
      </c>
      <c r="B92" s="33">
        <v>19022</v>
      </c>
    </row>
    <row r="93" spans="1:2">
      <c r="A93" s="34" t="s">
        <v>192</v>
      </c>
      <c r="B93" s="33">
        <v>49236</v>
      </c>
    </row>
    <row r="94" spans="1:2">
      <c r="A94" s="36" t="s">
        <v>193</v>
      </c>
      <c r="B94" s="33">
        <v>34958</v>
      </c>
    </row>
    <row r="95" spans="1:2">
      <c r="A95" s="36" t="s">
        <v>194</v>
      </c>
      <c r="B95" s="33">
        <v>31295</v>
      </c>
    </row>
    <row r="96" spans="1:2">
      <c r="A96" s="34" t="s">
        <v>195</v>
      </c>
      <c r="B96" s="33">
        <v>29581</v>
      </c>
    </row>
    <row r="97" spans="1:2">
      <c r="A97" s="34" t="s">
        <v>196</v>
      </c>
      <c r="B97" s="33">
        <v>106890</v>
      </c>
    </row>
    <row r="98" spans="1:2">
      <c r="A98" s="34" t="s">
        <v>197</v>
      </c>
      <c r="B98" s="33">
        <v>102938</v>
      </c>
    </row>
    <row r="99" spans="1:2">
      <c r="A99" s="34" t="s">
        <v>198</v>
      </c>
      <c r="B99" s="33">
        <v>5640</v>
      </c>
    </row>
    <row r="100" spans="1:2">
      <c r="A100" s="34" t="s">
        <v>199</v>
      </c>
      <c r="B100" s="33">
        <v>65345</v>
      </c>
    </row>
    <row r="101" spans="1:2">
      <c r="A101" s="36" t="s">
        <v>200</v>
      </c>
      <c r="B101" s="33">
        <v>36676</v>
      </c>
    </row>
    <row r="102" spans="1:2">
      <c r="A102" s="40" t="s">
        <v>201</v>
      </c>
      <c r="B102" s="33">
        <v>10095</v>
      </c>
    </row>
    <row r="103" spans="1:2">
      <c r="A103" s="38" t="s">
        <v>202</v>
      </c>
      <c r="B103" s="33">
        <v>17876</v>
      </c>
    </row>
    <row r="104" spans="1:2">
      <c r="A104" s="34" t="s">
        <v>203</v>
      </c>
      <c r="B104" s="33">
        <v>9162</v>
      </c>
    </row>
    <row r="105" spans="1:2">
      <c r="A105" s="34" t="s">
        <v>204</v>
      </c>
      <c r="B105" s="33">
        <v>16268</v>
      </c>
    </row>
    <row r="106" spans="1:2">
      <c r="A106" s="34" t="s">
        <v>205</v>
      </c>
      <c r="B106" s="33">
        <v>18683</v>
      </c>
    </row>
    <row r="107" spans="1:2">
      <c r="A107" s="36" t="s">
        <v>206</v>
      </c>
      <c r="B107" s="33">
        <v>13412</v>
      </c>
    </row>
    <row r="108" spans="1:2">
      <c r="A108" s="34" t="s">
        <v>207</v>
      </c>
      <c r="B108" s="33">
        <v>5197</v>
      </c>
    </row>
    <row r="109" spans="1:2">
      <c r="A109" s="34" t="s">
        <v>208</v>
      </c>
      <c r="B109" s="33">
        <v>3657</v>
      </c>
    </row>
    <row r="110" spans="1:2">
      <c r="A110" s="34" t="s">
        <v>209</v>
      </c>
      <c r="B110" s="33">
        <v>4779</v>
      </c>
    </row>
    <row r="111" spans="1:2">
      <c r="A111" s="34" t="s">
        <v>210</v>
      </c>
      <c r="B111" s="33">
        <v>8790</v>
      </c>
    </row>
    <row r="112" spans="1:2">
      <c r="A112" s="34" t="s">
        <v>211</v>
      </c>
      <c r="B112" s="33">
        <v>7279</v>
      </c>
    </row>
    <row r="113" spans="1:2">
      <c r="A113" s="39" t="s">
        <v>212</v>
      </c>
      <c r="B113" s="35">
        <v>4915</v>
      </c>
    </row>
    <row r="115" spans="1:2">
      <c r="B115" s="68">
        <f>AVERAGE(B6:B113)</f>
        <v>39132.712962962964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D51" sqref="D51"/>
    </sheetView>
  </sheetViews>
  <sheetFormatPr defaultRowHeight="14.4"/>
  <cols>
    <col min="1" max="1" width="37.21875" customWidth="1"/>
    <col min="2" max="2" width="14.33203125" customWidth="1"/>
    <col min="4" max="4" width="52.33203125" customWidth="1"/>
    <col min="5" max="5" width="11.6640625" customWidth="1"/>
  </cols>
  <sheetData>
    <row r="1" spans="1:5" ht="49.2" customHeight="1" thickBot="1">
      <c r="A1" s="65" t="s">
        <v>215</v>
      </c>
      <c r="D1" s="65" t="s">
        <v>229</v>
      </c>
    </row>
    <row r="2" spans="1:5" ht="15" thickBot="1">
      <c r="A2" s="48" t="s">
        <v>214</v>
      </c>
      <c r="B2" s="31" t="s">
        <v>101</v>
      </c>
      <c r="D2" s="64" t="s">
        <v>169</v>
      </c>
    </row>
    <row r="3" spans="1:5">
      <c r="A3" s="49" t="s">
        <v>78</v>
      </c>
      <c r="B3" s="50">
        <f>SUM(B4:B14)</f>
        <v>491069</v>
      </c>
      <c r="D3" t="s">
        <v>170</v>
      </c>
      <c r="E3">
        <v>111772</v>
      </c>
    </row>
    <row r="4" spans="1:5">
      <c r="A4" s="51" t="s">
        <v>102</v>
      </c>
      <c r="B4" s="52">
        <v>220097</v>
      </c>
      <c r="D4" t="s">
        <v>171</v>
      </c>
      <c r="E4">
        <v>63963</v>
      </c>
    </row>
    <row r="5" spans="1:5">
      <c r="A5" s="51" t="s">
        <v>103</v>
      </c>
      <c r="B5" s="52">
        <v>77762</v>
      </c>
      <c r="D5" t="s">
        <v>172</v>
      </c>
      <c r="E5">
        <v>44157</v>
      </c>
    </row>
    <row r="6" spans="1:5">
      <c r="A6" s="51" t="s">
        <v>104</v>
      </c>
      <c r="B6" s="52">
        <v>12706</v>
      </c>
      <c r="D6" t="s">
        <v>173</v>
      </c>
      <c r="E6">
        <v>59715</v>
      </c>
    </row>
    <row r="7" spans="1:5">
      <c r="A7" s="51" t="s">
        <v>105</v>
      </c>
      <c r="B7" s="52">
        <v>47236</v>
      </c>
      <c r="D7" t="s">
        <v>174</v>
      </c>
      <c r="E7">
        <v>126690</v>
      </c>
    </row>
    <row r="8" spans="1:5" ht="27">
      <c r="A8" s="51" t="s">
        <v>106</v>
      </c>
      <c r="B8" s="52">
        <v>14910</v>
      </c>
      <c r="D8" t="s">
        <v>175</v>
      </c>
      <c r="E8">
        <v>290535</v>
      </c>
    </row>
    <row r="9" spans="1:5">
      <c r="A9" s="51" t="s">
        <v>107</v>
      </c>
      <c r="B9" s="52">
        <v>3016</v>
      </c>
      <c r="D9" t="s">
        <v>176</v>
      </c>
      <c r="E9">
        <v>63466</v>
      </c>
    </row>
    <row r="10" spans="1:5">
      <c r="A10" s="51" t="s">
        <v>108</v>
      </c>
      <c r="B10" s="52">
        <v>15936</v>
      </c>
      <c r="D10" t="s">
        <v>177</v>
      </c>
      <c r="E10">
        <v>16556</v>
      </c>
    </row>
    <row r="11" spans="1:5">
      <c r="A11" s="51" t="s">
        <v>109</v>
      </c>
      <c r="B11" s="52">
        <v>3166</v>
      </c>
      <c r="D11" t="s">
        <v>178</v>
      </c>
      <c r="E11">
        <v>40530</v>
      </c>
    </row>
    <row r="12" spans="1:5">
      <c r="A12" s="51" t="s">
        <v>110</v>
      </c>
      <c r="B12" s="52">
        <v>41873</v>
      </c>
      <c r="D12" t="s">
        <v>179</v>
      </c>
      <c r="E12">
        <v>45574</v>
      </c>
    </row>
    <row r="13" spans="1:5" ht="27">
      <c r="A13" s="51" t="s">
        <v>111</v>
      </c>
      <c r="B13" s="52">
        <v>12734</v>
      </c>
      <c r="D13" t="s">
        <v>180</v>
      </c>
      <c r="E13">
        <v>420347</v>
      </c>
    </row>
    <row r="14" spans="1:5">
      <c r="A14" s="53" t="s">
        <v>112</v>
      </c>
      <c r="B14" s="35">
        <v>41633</v>
      </c>
      <c r="D14" t="s">
        <v>181</v>
      </c>
      <c r="E14">
        <v>41356</v>
      </c>
    </row>
    <row r="15" spans="1:5">
      <c r="A15" s="32" t="s">
        <v>90</v>
      </c>
      <c r="B15" s="50">
        <f>SUM(B16:B24)</f>
        <v>133387</v>
      </c>
      <c r="D15" t="s">
        <v>182</v>
      </c>
      <c r="E15">
        <v>39233</v>
      </c>
    </row>
    <row r="16" spans="1:5">
      <c r="A16" s="51" t="s">
        <v>113</v>
      </c>
      <c r="B16" s="52">
        <v>94768</v>
      </c>
      <c r="D16" t="s">
        <v>183</v>
      </c>
      <c r="E16">
        <v>28479</v>
      </c>
    </row>
    <row r="17" spans="1:5">
      <c r="A17" s="54" t="s">
        <v>114</v>
      </c>
      <c r="B17" s="52">
        <v>8658</v>
      </c>
      <c r="D17" t="s">
        <v>184</v>
      </c>
      <c r="E17">
        <v>22821</v>
      </c>
    </row>
    <row r="18" spans="1:5">
      <c r="A18" s="51" t="s">
        <v>115</v>
      </c>
      <c r="B18" s="52">
        <v>4345</v>
      </c>
      <c r="D18" t="s">
        <v>185</v>
      </c>
      <c r="E18">
        <v>30387</v>
      </c>
    </row>
    <row r="19" spans="1:5">
      <c r="A19" s="51" t="s">
        <v>116</v>
      </c>
      <c r="B19" s="52">
        <v>1489</v>
      </c>
      <c r="D19" t="s">
        <v>186</v>
      </c>
      <c r="E19">
        <v>47486</v>
      </c>
    </row>
    <row r="20" spans="1:5">
      <c r="A20" s="51" t="s">
        <v>117</v>
      </c>
      <c r="B20" s="52">
        <v>2145</v>
      </c>
      <c r="D20" t="s">
        <v>187</v>
      </c>
      <c r="E20">
        <v>38693</v>
      </c>
    </row>
    <row r="21" spans="1:5">
      <c r="A21" s="51" t="s">
        <v>118</v>
      </c>
      <c r="B21" s="52">
        <v>6026</v>
      </c>
      <c r="D21" t="s">
        <v>188</v>
      </c>
      <c r="E21">
        <v>32120</v>
      </c>
    </row>
    <row r="22" spans="1:5">
      <c r="A22" s="51" t="s">
        <v>119</v>
      </c>
      <c r="B22" s="52">
        <v>3016</v>
      </c>
      <c r="D22" t="s">
        <v>189</v>
      </c>
      <c r="E22">
        <v>46492</v>
      </c>
    </row>
    <row r="23" spans="1:5">
      <c r="A23" s="51" t="s">
        <v>120</v>
      </c>
      <c r="B23" s="52">
        <v>7006</v>
      </c>
      <c r="D23" t="s">
        <v>190</v>
      </c>
      <c r="E23">
        <v>129992</v>
      </c>
    </row>
    <row r="24" spans="1:5">
      <c r="A24" s="51" t="s">
        <v>121</v>
      </c>
      <c r="B24" s="52">
        <v>5934</v>
      </c>
      <c r="D24" t="s">
        <v>191</v>
      </c>
      <c r="E24">
        <v>19022</v>
      </c>
    </row>
    <row r="25" spans="1:5" ht="15" thickBot="1">
      <c r="A25" s="49" t="s">
        <v>40</v>
      </c>
      <c r="B25" s="50">
        <f>SUM(B26:B42)</f>
        <v>656438</v>
      </c>
    </row>
    <row r="26" spans="1:5">
      <c r="A26" s="51" t="s">
        <v>122</v>
      </c>
      <c r="B26" s="52">
        <v>266681</v>
      </c>
      <c r="D26" s="61"/>
      <c r="E26" s="61"/>
    </row>
    <row r="27" spans="1:5">
      <c r="A27" s="51" t="s">
        <v>123</v>
      </c>
      <c r="B27" s="52">
        <v>32695</v>
      </c>
      <c r="D27" s="13"/>
      <c r="E27" s="13"/>
    </row>
    <row r="28" spans="1:5">
      <c r="A28" s="51" t="s">
        <v>124</v>
      </c>
      <c r="B28" s="52">
        <v>4324</v>
      </c>
      <c r="D28" s="62" t="s">
        <v>216</v>
      </c>
      <c r="E28" s="62">
        <v>79972.090909090912</v>
      </c>
    </row>
    <row r="29" spans="1:5">
      <c r="A29" s="51" t="s">
        <v>125</v>
      </c>
      <c r="B29" s="52">
        <v>7771</v>
      </c>
      <c r="D29" s="13" t="s">
        <v>217</v>
      </c>
      <c r="E29" s="13">
        <v>20611.970171276636</v>
      </c>
    </row>
    <row r="30" spans="1:5">
      <c r="A30" s="51" t="s">
        <v>126</v>
      </c>
      <c r="B30" s="52">
        <v>1331</v>
      </c>
      <c r="D30" s="13" t="s">
        <v>218</v>
      </c>
      <c r="E30" s="13">
        <v>44865.5</v>
      </c>
    </row>
    <row r="31" spans="1:5">
      <c r="A31" s="51" t="s">
        <v>127</v>
      </c>
      <c r="B31" s="52">
        <v>52013</v>
      </c>
      <c r="D31" s="13" t="s">
        <v>219</v>
      </c>
      <c r="E31" s="13" t="e">
        <v>#N/A</v>
      </c>
    </row>
    <row r="32" spans="1:5">
      <c r="A32" s="55" t="s">
        <v>128</v>
      </c>
      <c r="B32" s="52">
        <v>48277</v>
      </c>
      <c r="D32" s="13" t="s">
        <v>220</v>
      </c>
      <c r="E32" s="13">
        <v>96678.709732366377</v>
      </c>
    </row>
    <row r="33" spans="1:8">
      <c r="A33" s="55" t="s">
        <v>129</v>
      </c>
      <c r="B33" s="52">
        <v>25984</v>
      </c>
      <c r="D33" s="13" t="s">
        <v>221</v>
      </c>
      <c r="E33" s="13">
        <v>9346772915.515152</v>
      </c>
    </row>
    <row r="34" spans="1:8">
      <c r="A34" s="55" t="s">
        <v>130</v>
      </c>
      <c r="B34" s="52">
        <v>41427</v>
      </c>
      <c r="D34" s="13" t="s">
        <v>222</v>
      </c>
      <c r="E34" s="13">
        <v>7.7504940930039972</v>
      </c>
    </row>
    <row r="35" spans="1:8">
      <c r="A35" s="55" t="s">
        <v>131</v>
      </c>
      <c r="B35" s="52">
        <v>27867</v>
      </c>
      <c r="D35" s="13" t="s">
        <v>223</v>
      </c>
      <c r="E35" s="13">
        <v>2.7569508886655179</v>
      </c>
    </row>
    <row r="36" spans="1:8" ht="11.4" customHeight="1">
      <c r="A36" s="55" t="s">
        <v>132</v>
      </c>
      <c r="B36" s="52">
        <v>15634</v>
      </c>
      <c r="D36" s="13" t="s">
        <v>224</v>
      </c>
      <c r="E36" s="13">
        <v>403791</v>
      </c>
    </row>
    <row r="37" spans="1:8">
      <c r="A37" s="55" t="s">
        <v>133</v>
      </c>
      <c r="B37" s="52">
        <v>16803</v>
      </c>
      <c r="D37" s="13" t="s">
        <v>225</v>
      </c>
      <c r="E37" s="13">
        <v>16556</v>
      </c>
    </row>
    <row r="38" spans="1:8">
      <c r="A38" s="56" t="s">
        <v>134</v>
      </c>
      <c r="B38" s="52">
        <v>29632</v>
      </c>
      <c r="D38" s="13" t="s">
        <v>226</v>
      </c>
      <c r="E38" s="13">
        <v>420347</v>
      </c>
    </row>
    <row r="39" spans="1:8">
      <c r="A39" s="51" t="s">
        <v>135</v>
      </c>
      <c r="B39" s="52">
        <v>39330</v>
      </c>
      <c r="D39" s="13" t="s">
        <v>227</v>
      </c>
      <c r="E39" s="13">
        <v>1759386</v>
      </c>
    </row>
    <row r="40" spans="1:8">
      <c r="A40" s="51" t="s">
        <v>136</v>
      </c>
      <c r="B40" s="52">
        <v>33201</v>
      </c>
      <c r="D40" s="13" t="s">
        <v>228</v>
      </c>
      <c r="E40" s="13">
        <v>22</v>
      </c>
      <c r="F40" t="s">
        <v>238</v>
      </c>
      <c r="G40" t="s">
        <v>239</v>
      </c>
    </row>
    <row r="41" spans="1:8" ht="15" thickBot="1">
      <c r="A41" s="51" t="s">
        <v>137</v>
      </c>
      <c r="B41" s="52">
        <v>8770</v>
      </c>
      <c r="D41" s="63" t="s">
        <v>235</v>
      </c>
      <c r="E41" s="63">
        <f>CONFIDENCE(0.9,E32,E40)</f>
        <v>2590.1279330592356</v>
      </c>
      <c r="F41">
        <f>E28-E41</f>
        <v>77381.962976031675</v>
      </c>
      <c r="G41">
        <f>E28+E41</f>
        <v>82562.218842150149</v>
      </c>
    </row>
    <row r="42" spans="1:8" ht="15" thickBot="1">
      <c r="A42" s="51" t="s">
        <v>138</v>
      </c>
      <c r="B42" s="52">
        <v>4698</v>
      </c>
      <c r="D42" s="63" t="s">
        <v>236</v>
      </c>
      <c r="E42" s="63">
        <f>_xlfn.CONFIDENCE.NORM(0.95,E32,E40)</f>
        <v>1292.5102365023915</v>
      </c>
      <c r="F42">
        <f>E28-E42</f>
        <v>78679.58067258852</v>
      </c>
      <c r="G42">
        <f>E28+E42</f>
        <v>81264.601145593304</v>
      </c>
    </row>
    <row r="43" spans="1:8" ht="15" thickBot="1">
      <c r="A43" s="49" t="s">
        <v>91</v>
      </c>
      <c r="B43" s="50">
        <f>SUM(B44:B61)</f>
        <v>457590</v>
      </c>
      <c r="D43" s="63" t="s">
        <v>237</v>
      </c>
      <c r="E43" s="63">
        <f>_xlfn.CONFIDENCE.NORM(0.99,E32,E40)</f>
        <v>258.33949964292918</v>
      </c>
      <c r="F43">
        <f>E28-E43</f>
        <v>79713.751409447985</v>
      </c>
      <c r="G43">
        <f>E28+E43</f>
        <v>80230.430408733839</v>
      </c>
    </row>
    <row r="44" spans="1:8">
      <c r="A44" s="51" t="s">
        <v>139</v>
      </c>
      <c r="B44" s="52">
        <v>187027</v>
      </c>
      <c r="D44" s="13"/>
      <c r="E44" s="13"/>
    </row>
    <row r="45" spans="1:8" ht="27">
      <c r="A45" s="51" t="s">
        <v>140</v>
      </c>
      <c r="B45" s="52">
        <v>9868</v>
      </c>
      <c r="D45" s="66" t="s">
        <v>230</v>
      </c>
    </row>
    <row r="46" spans="1:8" ht="57.6">
      <c r="A46" s="51" t="s">
        <v>141</v>
      </c>
      <c r="B46" s="52">
        <v>20975</v>
      </c>
      <c r="D46" s="69" t="s">
        <v>242</v>
      </c>
      <c r="E46" s="30"/>
      <c r="F46" s="30"/>
      <c r="G46" s="30"/>
      <c r="H46" s="30"/>
    </row>
    <row r="47" spans="1:8">
      <c r="A47" s="51" t="s">
        <v>142</v>
      </c>
      <c r="B47" s="52">
        <v>22145</v>
      </c>
      <c r="D47" s="30" t="s">
        <v>232</v>
      </c>
      <c r="E47" s="30"/>
      <c r="F47" s="30"/>
      <c r="G47" s="30"/>
      <c r="H47" s="30"/>
    </row>
    <row r="48" spans="1:8">
      <c r="A48" s="51" t="s">
        <v>143</v>
      </c>
      <c r="B48" s="52">
        <v>39675</v>
      </c>
      <c r="D48" s="30" t="s">
        <v>233</v>
      </c>
      <c r="E48" s="30"/>
      <c r="F48" s="30"/>
      <c r="G48" s="30"/>
      <c r="H48" s="30"/>
    </row>
    <row r="49" spans="1:8" ht="57" customHeight="1">
      <c r="A49" s="51" t="s">
        <v>144</v>
      </c>
      <c r="B49" s="52">
        <v>6956</v>
      </c>
      <c r="D49" s="67" t="s">
        <v>234</v>
      </c>
      <c r="E49" s="30"/>
      <c r="F49" s="30"/>
      <c r="G49" s="30"/>
      <c r="H49" s="30"/>
    </row>
    <row r="50" spans="1:8">
      <c r="A50" s="51" t="s">
        <v>145</v>
      </c>
      <c r="B50" s="52">
        <v>6778</v>
      </c>
      <c r="D50" s="30" t="s">
        <v>240</v>
      </c>
      <c r="E50" s="30"/>
      <c r="F50" s="30"/>
      <c r="G50" s="30"/>
      <c r="H50" s="30"/>
    </row>
    <row r="51" spans="1:8">
      <c r="A51" s="51" t="s">
        <v>146</v>
      </c>
      <c r="B51" s="52">
        <v>15099</v>
      </c>
      <c r="D51" s="30" t="s">
        <v>241</v>
      </c>
    </row>
    <row r="52" spans="1:8">
      <c r="A52" s="51" t="s">
        <v>147</v>
      </c>
      <c r="B52" s="52">
        <v>11222</v>
      </c>
    </row>
    <row r="53" spans="1:8">
      <c r="A53" s="51" t="s">
        <v>148</v>
      </c>
      <c r="B53" s="52">
        <v>21086</v>
      </c>
    </row>
    <row r="54" spans="1:8">
      <c r="A54" s="51" t="s">
        <v>149</v>
      </c>
      <c r="B54" s="52">
        <v>20376</v>
      </c>
    </row>
    <row r="55" spans="1:8">
      <c r="A55" s="51" t="s">
        <v>150</v>
      </c>
      <c r="B55" s="52">
        <v>2378</v>
      </c>
    </row>
    <row r="56" spans="1:8">
      <c r="A56" s="51" t="s">
        <v>151</v>
      </c>
      <c r="B56" s="52">
        <v>11238</v>
      </c>
    </row>
    <row r="57" spans="1:8">
      <c r="A57" s="51" t="s">
        <v>152</v>
      </c>
      <c r="B57" s="52">
        <v>8177</v>
      </c>
    </row>
    <row r="58" spans="1:8">
      <c r="A58" s="51" t="s">
        <v>153</v>
      </c>
      <c r="B58" s="52">
        <v>14336</v>
      </c>
    </row>
    <row r="59" spans="1:8">
      <c r="A59" s="51" t="s">
        <v>154</v>
      </c>
      <c r="B59" s="52">
        <v>16020</v>
      </c>
    </row>
    <row r="60" spans="1:8">
      <c r="A60" s="51" t="s">
        <v>155</v>
      </c>
      <c r="B60" s="52">
        <v>32754</v>
      </c>
    </row>
    <row r="61" spans="1:8">
      <c r="A61" s="51" t="s">
        <v>156</v>
      </c>
      <c r="B61" s="52">
        <v>11480</v>
      </c>
    </row>
    <row r="62" spans="1:8">
      <c r="A62" s="49" t="s">
        <v>82</v>
      </c>
      <c r="B62" s="50">
        <f>SUM(B63:B74)</f>
        <v>176147</v>
      </c>
    </row>
    <row r="63" spans="1:8">
      <c r="A63" s="51" t="s">
        <v>157</v>
      </c>
      <c r="B63" s="52">
        <v>2626</v>
      </c>
    </row>
    <row r="64" spans="1:8">
      <c r="A64" s="51" t="s">
        <v>158</v>
      </c>
      <c r="B64" s="52">
        <v>37478</v>
      </c>
    </row>
    <row r="65" spans="1:2">
      <c r="A65" s="51" t="s">
        <v>159</v>
      </c>
      <c r="B65" s="52">
        <v>7233</v>
      </c>
    </row>
    <row r="66" spans="1:2">
      <c r="A66" s="51" t="s">
        <v>160</v>
      </c>
      <c r="B66" s="52">
        <v>11191</v>
      </c>
    </row>
    <row r="67" spans="1:2">
      <c r="A67" s="51" t="s">
        <v>161</v>
      </c>
      <c r="B67" s="52">
        <v>14438</v>
      </c>
    </row>
    <row r="68" spans="1:2">
      <c r="A68" s="51" t="s">
        <v>162</v>
      </c>
      <c r="B68" s="52">
        <v>17438</v>
      </c>
    </row>
    <row r="69" spans="1:2">
      <c r="A69" s="51" t="s">
        <v>163</v>
      </c>
      <c r="B69" s="52">
        <v>32143</v>
      </c>
    </row>
    <row r="70" spans="1:2">
      <c r="A70" s="51" t="s">
        <v>164</v>
      </c>
      <c r="B70" s="52">
        <v>12022</v>
      </c>
    </row>
    <row r="71" spans="1:2">
      <c r="A71" s="51" t="s">
        <v>165</v>
      </c>
      <c r="B71" s="52">
        <v>12103</v>
      </c>
    </row>
    <row r="72" spans="1:2">
      <c r="A72" s="51" t="s">
        <v>166</v>
      </c>
      <c r="B72" s="52">
        <v>11379</v>
      </c>
    </row>
    <row r="73" spans="1:2">
      <c r="A73" s="51" t="s">
        <v>167</v>
      </c>
      <c r="B73" s="52">
        <v>6463</v>
      </c>
    </row>
    <row r="74" spans="1:2">
      <c r="A74" s="53" t="s">
        <v>168</v>
      </c>
      <c r="B74" s="35">
        <v>11633</v>
      </c>
    </row>
    <row r="75" spans="1:2" ht="27">
      <c r="A75" s="58" t="s">
        <v>169</v>
      </c>
      <c r="B75" s="57">
        <v>1759386</v>
      </c>
    </row>
    <row r="76" spans="1:2">
      <c r="A76" s="54" t="s">
        <v>170</v>
      </c>
      <c r="B76" s="42">
        <v>111772</v>
      </c>
    </row>
    <row r="77" spans="1:2">
      <c r="A77" s="51" t="s">
        <v>171</v>
      </c>
      <c r="B77" s="52">
        <v>63963</v>
      </c>
    </row>
    <row r="78" spans="1:2">
      <c r="A78" s="51" t="s">
        <v>172</v>
      </c>
      <c r="B78" s="52">
        <v>44157</v>
      </c>
    </row>
    <row r="79" spans="1:2">
      <c r="A79" s="51" t="s">
        <v>173</v>
      </c>
      <c r="B79" s="52">
        <v>59715</v>
      </c>
    </row>
    <row r="80" spans="1:2">
      <c r="A80" s="51" t="s">
        <v>174</v>
      </c>
      <c r="B80" s="52">
        <v>126690</v>
      </c>
    </row>
    <row r="81" spans="1:2">
      <c r="A81" s="51" t="s">
        <v>175</v>
      </c>
      <c r="B81" s="52">
        <v>290535</v>
      </c>
    </row>
    <row r="82" spans="1:2">
      <c r="A82" s="51" t="s">
        <v>176</v>
      </c>
      <c r="B82" s="52">
        <v>63466</v>
      </c>
    </row>
    <row r="83" spans="1:2">
      <c r="A83" s="51" t="s">
        <v>177</v>
      </c>
      <c r="B83" s="52">
        <v>16556</v>
      </c>
    </row>
    <row r="84" spans="1:2">
      <c r="A84" s="51" t="s">
        <v>178</v>
      </c>
      <c r="B84" s="52">
        <v>40530</v>
      </c>
    </row>
    <row r="85" spans="1:2">
      <c r="A85" s="51" t="s">
        <v>179</v>
      </c>
      <c r="B85" s="52">
        <v>45574</v>
      </c>
    </row>
    <row r="86" spans="1:2">
      <c r="A86" s="51" t="s">
        <v>180</v>
      </c>
      <c r="B86" s="52">
        <v>420347</v>
      </c>
    </row>
    <row r="87" spans="1:2">
      <c r="A87" s="51" t="s">
        <v>181</v>
      </c>
      <c r="B87" s="52">
        <v>41356</v>
      </c>
    </row>
    <row r="88" spans="1:2">
      <c r="A88" s="51" t="s">
        <v>182</v>
      </c>
      <c r="B88" s="52">
        <v>39233</v>
      </c>
    </row>
    <row r="89" spans="1:2">
      <c r="A89" s="51" t="s">
        <v>183</v>
      </c>
      <c r="B89" s="52">
        <v>28479</v>
      </c>
    </row>
    <row r="90" spans="1:2">
      <c r="A90" s="51" t="s">
        <v>184</v>
      </c>
      <c r="B90" s="52">
        <v>22821</v>
      </c>
    </row>
    <row r="91" spans="1:2">
      <c r="A91" s="51" t="s">
        <v>185</v>
      </c>
      <c r="B91" s="52">
        <v>30387</v>
      </c>
    </row>
    <row r="92" spans="1:2">
      <c r="A92" s="51" t="s">
        <v>186</v>
      </c>
      <c r="B92" s="52">
        <v>47486</v>
      </c>
    </row>
    <row r="93" spans="1:2">
      <c r="A93" s="51" t="s">
        <v>187</v>
      </c>
      <c r="B93" s="52">
        <v>38693</v>
      </c>
    </row>
    <row r="94" spans="1:2">
      <c r="A94" s="51" t="s">
        <v>188</v>
      </c>
      <c r="B94" s="52">
        <v>32120</v>
      </c>
    </row>
    <row r="95" spans="1:2">
      <c r="A95" s="51" t="s">
        <v>189</v>
      </c>
      <c r="B95" s="52">
        <v>46492</v>
      </c>
    </row>
    <row r="96" spans="1:2">
      <c r="A96" s="51" t="s">
        <v>190</v>
      </c>
      <c r="B96" s="52">
        <v>129992</v>
      </c>
    </row>
    <row r="97" spans="1:2" ht="27">
      <c r="A97" s="51" t="s">
        <v>191</v>
      </c>
      <c r="B97" s="52">
        <v>19022</v>
      </c>
    </row>
    <row r="98" spans="1:2">
      <c r="A98" s="58" t="s">
        <v>4</v>
      </c>
      <c r="B98" s="57">
        <v>515960</v>
      </c>
    </row>
    <row r="99" spans="1:2">
      <c r="A99" s="51" t="s">
        <v>192</v>
      </c>
      <c r="B99" s="52">
        <v>49236</v>
      </c>
    </row>
    <row r="100" spans="1:2">
      <c r="A100" s="59" t="s">
        <v>193</v>
      </c>
      <c r="B100" s="52">
        <v>34958</v>
      </c>
    </row>
    <row r="101" spans="1:2">
      <c r="A101" s="59" t="s">
        <v>194</v>
      </c>
      <c r="B101" s="52">
        <v>31295</v>
      </c>
    </row>
    <row r="102" spans="1:2">
      <c r="A102" s="51" t="s">
        <v>195</v>
      </c>
      <c r="B102" s="52">
        <v>29581</v>
      </c>
    </row>
    <row r="103" spans="1:2">
      <c r="A103" s="51" t="s">
        <v>196</v>
      </c>
      <c r="B103" s="52">
        <v>106890</v>
      </c>
    </row>
    <row r="104" spans="1:2">
      <c r="A104" s="51" t="s">
        <v>197</v>
      </c>
      <c r="B104" s="52">
        <v>102938</v>
      </c>
    </row>
    <row r="105" spans="1:2" ht="27">
      <c r="A105" s="51" t="s">
        <v>198</v>
      </c>
      <c r="B105" s="52">
        <v>5640</v>
      </c>
    </row>
    <row r="106" spans="1:2">
      <c r="A106" s="51" t="s">
        <v>199</v>
      </c>
      <c r="B106" s="52">
        <v>65345</v>
      </c>
    </row>
    <row r="107" spans="1:2" ht="27">
      <c r="A107" s="59" t="s">
        <v>200</v>
      </c>
      <c r="B107" s="52">
        <v>36676</v>
      </c>
    </row>
    <row r="108" spans="1:2">
      <c r="A108" s="54" t="s">
        <v>201</v>
      </c>
      <c r="B108" s="52">
        <v>10095</v>
      </c>
    </row>
    <row r="109" spans="1:2">
      <c r="A109" s="60" t="s">
        <v>202</v>
      </c>
      <c r="B109" s="52">
        <v>17876</v>
      </c>
    </row>
    <row r="110" spans="1:2">
      <c r="A110" s="51" t="s">
        <v>203</v>
      </c>
      <c r="B110" s="52">
        <v>9162</v>
      </c>
    </row>
    <row r="111" spans="1:2">
      <c r="A111" s="51" t="s">
        <v>204</v>
      </c>
      <c r="B111" s="52">
        <v>16268</v>
      </c>
    </row>
    <row r="112" spans="1:2" ht="27">
      <c r="A112" s="58" t="s">
        <v>98</v>
      </c>
      <c r="B112" s="57">
        <v>18683</v>
      </c>
    </row>
    <row r="113" spans="1:2">
      <c r="A113" s="51" t="s">
        <v>205</v>
      </c>
      <c r="B113" s="52">
        <v>18683</v>
      </c>
    </row>
    <row r="114" spans="1:2">
      <c r="A114" s="58" t="s">
        <v>99</v>
      </c>
      <c r="B114" s="57">
        <v>48029</v>
      </c>
    </row>
    <row r="115" spans="1:2">
      <c r="A115" s="59" t="s">
        <v>206</v>
      </c>
      <c r="B115" s="52">
        <v>13412</v>
      </c>
    </row>
    <row r="116" spans="1:2">
      <c r="A116" s="51" t="s">
        <v>207</v>
      </c>
      <c r="B116" s="52">
        <v>5197</v>
      </c>
    </row>
    <row r="117" spans="1:2">
      <c r="A117" s="51" t="s">
        <v>208</v>
      </c>
      <c r="B117" s="52">
        <v>3657</v>
      </c>
    </row>
    <row r="118" spans="1:2">
      <c r="A118" s="51" t="s">
        <v>209</v>
      </c>
      <c r="B118" s="52">
        <v>4779</v>
      </c>
    </row>
    <row r="119" spans="1:2">
      <c r="A119" s="51" t="s">
        <v>210</v>
      </c>
      <c r="B119" s="52">
        <v>8790</v>
      </c>
    </row>
    <row r="120" spans="1:2">
      <c r="A120" s="51" t="s">
        <v>211</v>
      </c>
      <c r="B120" s="52">
        <v>7279</v>
      </c>
    </row>
    <row r="121" spans="1:2">
      <c r="A121" s="53" t="s">
        <v>212</v>
      </c>
      <c r="B121" s="35">
        <v>4915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2024-11-17T19:54:11Z</dcterms:modified>
</cp:coreProperties>
</file>