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bachelor-thesis\submitted data evaluation\"/>
    </mc:Choice>
  </mc:AlternateContent>
  <xr:revisionPtr revIDLastSave="0" documentId="13_ncr:1_{CF708262-5408-4C14-A959-F2691A7481BC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RawData" sheetId="1" r:id="rId1"/>
    <sheet name="Formatted Data" sheetId="2" r:id="rId2"/>
    <sheet name="Grouped, Cleaned Data" sheetId="3" r:id="rId3"/>
    <sheet name="questionnaire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4" i="3" l="1"/>
  <c r="AT43" i="3"/>
  <c r="AT4" i="3"/>
  <c r="AT5" i="3"/>
  <c r="AT7" i="3"/>
  <c r="AT8" i="3"/>
  <c r="AT9" i="3"/>
  <c r="AT11" i="3"/>
  <c r="AT12" i="3"/>
  <c r="AT13" i="3"/>
  <c r="AT15" i="3"/>
  <c r="AT16" i="3"/>
  <c r="AT17" i="3"/>
  <c r="AT19" i="3"/>
  <c r="AT20" i="3"/>
  <c r="AT21" i="3"/>
  <c r="AT23" i="3"/>
  <c r="AT24" i="3"/>
  <c r="AT25" i="3"/>
  <c r="AT27" i="3"/>
  <c r="AT28" i="3"/>
  <c r="AT29" i="3"/>
  <c r="AT31" i="3"/>
  <c r="AT32" i="3"/>
  <c r="AT33" i="3"/>
  <c r="AT35" i="3"/>
  <c r="AT36" i="3"/>
  <c r="AT37" i="3"/>
  <c r="AT39" i="3"/>
  <c r="AT40" i="3"/>
  <c r="AT41" i="3"/>
  <c r="AT3" i="3"/>
  <c r="AQ44" i="3"/>
  <c r="AP44" i="3"/>
  <c r="AO44" i="3"/>
  <c r="AN44" i="3"/>
  <c r="AM44" i="3"/>
  <c r="AL44" i="3"/>
  <c r="AQ43" i="3"/>
  <c r="AP43" i="3"/>
  <c r="AO43" i="3"/>
  <c r="AN43" i="3"/>
  <c r="AM43" i="3"/>
  <c r="AL43" i="3"/>
  <c r="AO4" i="3"/>
  <c r="AP4" i="3"/>
  <c r="AQ4" i="3"/>
  <c r="AO5" i="3"/>
  <c r="AP5" i="3"/>
  <c r="AQ5" i="3"/>
  <c r="AO6" i="3"/>
  <c r="AP6" i="3"/>
  <c r="AQ6" i="3"/>
  <c r="AO7" i="3"/>
  <c r="AP7" i="3"/>
  <c r="AQ7" i="3"/>
  <c r="AO8" i="3"/>
  <c r="AP8" i="3"/>
  <c r="AQ8" i="3"/>
  <c r="AO9" i="3"/>
  <c r="AP9" i="3"/>
  <c r="AQ9" i="3"/>
  <c r="AO10" i="3"/>
  <c r="AP10" i="3"/>
  <c r="AQ10" i="3"/>
  <c r="AO11" i="3"/>
  <c r="AP11" i="3"/>
  <c r="AQ11" i="3"/>
  <c r="AO12" i="3"/>
  <c r="AP12" i="3"/>
  <c r="AQ12" i="3"/>
  <c r="AO13" i="3"/>
  <c r="AP13" i="3"/>
  <c r="AQ13" i="3"/>
  <c r="AO14" i="3"/>
  <c r="AP14" i="3"/>
  <c r="AQ14" i="3"/>
  <c r="AO15" i="3"/>
  <c r="AP15" i="3"/>
  <c r="AQ15" i="3"/>
  <c r="AO16" i="3"/>
  <c r="AP16" i="3"/>
  <c r="AQ16" i="3"/>
  <c r="AO17" i="3"/>
  <c r="AP17" i="3"/>
  <c r="AQ17" i="3"/>
  <c r="AO18" i="3"/>
  <c r="AP18" i="3"/>
  <c r="AQ18" i="3"/>
  <c r="AO19" i="3"/>
  <c r="AP19" i="3"/>
  <c r="AQ19" i="3"/>
  <c r="AO20" i="3"/>
  <c r="AP20" i="3"/>
  <c r="AQ20" i="3"/>
  <c r="AO21" i="3"/>
  <c r="AP21" i="3"/>
  <c r="AQ21" i="3"/>
  <c r="AO22" i="3"/>
  <c r="AP22" i="3"/>
  <c r="AQ22" i="3"/>
  <c r="AO23" i="3"/>
  <c r="AP23" i="3"/>
  <c r="AQ23" i="3"/>
  <c r="AO24" i="3"/>
  <c r="AP24" i="3"/>
  <c r="AQ24" i="3"/>
  <c r="AO25" i="3"/>
  <c r="AP25" i="3"/>
  <c r="AQ25" i="3"/>
  <c r="AO26" i="3"/>
  <c r="AP26" i="3"/>
  <c r="AQ26" i="3"/>
  <c r="AO27" i="3"/>
  <c r="AP27" i="3"/>
  <c r="AQ27" i="3"/>
  <c r="AO28" i="3"/>
  <c r="AP28" i="3"/>
  <c r="AQ28" i="3"/>
  <c r="AO29" i="3"/>
  <c r="AP29" i="3"/>
  <c r="AQ29" i="3"/>
  <c r="AO30" i="3"/>
  <c r="AP30" i="3"/>
  <c r="AQ30" i="3"/>
  <c r="AO31" i="3"/>
  <c r="AP31" i="3"/>
  <c r="AQ31" i="3"/>
  <c r="AO32" i="3"/>
  <c r="AP32" i="3"/>
  <c r="AQ32" i="3"/>
  <c r="AO33" i="3"/>
  <c r="AP33" i="3"/>
  <c r="AQ33" i="3"/>
  <c r="AO34" i="3"/>
  <c r="AP34" i="3"/>
  <c r="AQ34" i="3"/>
  <c r="AO35" i="3"/>
  <c r="AP35" i="3"/>
  <c r="AQ35" i="3"/>
  <c r="AO36" i="3"/>
  <c r="AP36" i="3"/>
  <c r="AQ36" i="3"/>
  <c r="AO37" i="3"/>
  <c r="AP37" i="3"/>
  <c r="AQ37" i="3"/>
  <c r="AO38" i="3"/>
  <c r="AP38" i="3"/>
  <c r="AQ38" i="3"/>
  <c r="AO39" i="3"/>
  <c r="AP39" i="3"/>
  <c r="AQ39" i="3"/>
  <c r="AO40" i="3"/>
  <c r="AP40" i="3"/>
  <c r="AQ40" i="3"/>
  <c r="AO41" i="3"/>
  <c r="AP41" i="3"/>
  <c r="AQ41" i="3"/>
  <c r="AP3" i="3"/>
  <c r="AQ3" i="3"/>
  <c r="AO3" i="3"/>
  <c r="AL4" i="3"/>
  <c r="AM4" i="3"/>
  <c r="AN4" i="3"/>
  <c r="AL5" i="3"/>
  <c r="AM5" i="3"/>
  <c r="AN5" i="3"/>
  <c r="AL6" i="3"/>
  <c r="AM6" i="3"/>
  <c r="AN6" i="3"/>
  <c r="AL7" i="3"/>
  <c r="AM7" i="3"/>
  <c r="AN7" i="3"/>
  <c r="AL8" i="3"/>
  <c r="AM8" i="3"/>
  <c r="AN8" i="3"/>
  <c r="AL9" i="3"/>
  <c r="AM9" i="3"/>
  <c r="AN9" i="3"/>
  <c r="AL10" i="3"/>
  <c r="AM10" i="3"/>
  <c r="AN10" i="3"/>
  <c r="AL11" i="3"/>
  <c r="AM11" i="3"/>
  <c r="AN11" i="3"/>
  <c r="AL12" i="3"/>
  <c r="AM12" i="3"/>
  <c r="AN12" i="3"/>
  <c r="AL13" i="3"/>
  <c r="AM13" i="3"/>
  <c r="AN13" i="3"/>
  <c r="AL14" i="3"/>
  <c r="AM14" i="3"/>
  <c r="AN14" i="3"/>
  <c r="AL15" i="3"/>
  <c r="AM15" i="3"/>
  <c r="AN15" i="3"/>
  <c r="AL16" i="3"/>
  <c r="AM16" i="3"/>
  <c r="AN16" i="3"/>
  <c r="AL17" i="3"/>
  <c r="AM17" i="3"/>
  <c r="AN17" i="3"/>
  <c r="AL18" i="3"/>
  <c r="AM18" i="3"/>
  <c r="AN18" i="3"/>
  <c r="AL19" i="3"/>
  <c r="AM19" i="3"/>
  <c r="AN19" i="3"/>
  <c r="AL20" i="3"/>
  <c r="AM20" i="3"/>
  <c r="AN20" i="3"/>
  <c r="AL21" i="3"/>
  <c r="AM21" i="3"/>
  <c r="AN21" i="3"/>
  <c r="AL22" i="3"/>
  <c r="AM22" i="3"/>
  <c r="AN22" i="3"/>
  <c r="AL23" i="3"/>
  <c r="AM23" i="3"/>
  <c r="AN23" i="3"/>
  <c r="AL24" i="3"/>
  <c r="AM24" i="3"/>
  <c r="AN24" i="3"/>
  <c r="AL25" i="3"/>
  <c r="AM25" i="3"/>
  <c r="AN25" i="3"/>
  <c r="AL26" i="3"/>
  <c r="AM26" i="3"/>
  <c r="AN26" i="3"/>
  <c r="AL27" i="3"/>
  <c r="AM27" i="3"/>
  <c r="AN27" i="3"/>
  <c r="AL28" i="3"/>
  <c r="AM28" i="3"/>
  <c r="AN28" i="3"/>
  <c r="AL29" i="3"/>
  <c r="AM29" i="3"/>
  <c r="AN29" i="3"/>
  <c r="AL30" i="3"/>
  <c r="AM30" i="3"/>
  <c r="AN30" i="3"/>
  <c r="AL31" i="3"/>
  <c r="AM31" i="3"/>
  <c r="AN31" i="3"/>
  <c r="AL32" i="3"/>
  <c r="AM32" i="3"/>
  <c r="AN32" i="3"/>
  <c r="AL33" i="3"/>
  <c r="AM33" i="3"/>
  <c r="AN33" i="3"/>
  <c r="AL34" i="3"/>
  <c r="AM34" i="3"/>
  <c r="AN34" i="3"/>
  <c r="AL35" i="3"/>
  <c r="AM35" i="3"/>
  <c r="AN35" i="3"/>
  <c r="AL36" i="3"/>
  <c r="AM36" i="3"/>
  <c r="AN36" i="3"/>
  <c r="AL37" i="3"/>
  <c r="AM37" i="3"/>
  <c r="AN37" i="3"/>
  <c r="AL38" i="3"/>
  <c r="AM38" i="3"/>
  <c r="AN38" i="3"/>
  <c r="AL39" i="3"/>
  <c r="AM39" i="3"/>
  <c r="AN39" i="3"/>
  <c r="AL40" i="3"/>
  <c r="AM40" i="3"/>
  <c r="AN40" i="3"/>
  <c r="AL41" i="3"/>
  <c r="AM41" i="3"/>
  <c r="AN41" i="3"/>
  <c r="AM3" i="3"/>
  <c r="AN3" i="3"/>
  <c r="AL3" i="3"/>
  <c r="E55" i="3"/>
  <c r="E54" i="3"/>
  <c r="F43" i="3"/>
  <c r="G43" i="3"/>
  <c r="H43" i="3"/>
  <c r="F44" i="3"/>
  <c r="G44" i="3"/>
  <c r="H44" i="3"/>
  <c r="Q77" i="3"/>
  <c r="P77" i="3"/>
  <c r="O77" i="3"/>
  <c r="Q76" i="3"/>
  <c r="P76" i="3"/>
  <c r="O76" i="3"/>
  <c r="Q75" i="3"/>
  <c r="P75" i="3"/>
  <c r="O75" i="3"/>
  <c r="Q74" i="3"/>
  <c r="P74" i="3"/>
  <c r="O74" i="3"/>
  <c r="Q73" i="3"/>
  <c r="P73" i="3"/>
  <c r="O73" i="3"/>
  <c r="Q72" i="3"/>
  <c r="P72" i="3"/>
  <c r="O72" i="3"/>
  <c r="Q71" i="3"/>
  <c r="P71" i="3"/>
  <c r="O71" i="3"/>
  <c r="Q70" i="3"/>
  <c r="P70" i="3"/>
  <c r="O70" i="3"/>
  <c r="Q69" i="3"/>
  <c r="P69" i="3"/>
  <c r="O69" i="3"/>
  <c r="Q68" i="3"/>
  <c r="P68" i="3"/>
  <c r="O6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T70" i="3"/>
  <c r="S70" i="3"/>
  <c r="R70" i="3"/>
  <c r="T69" i="3"/>
  <c r="S69" i="3"/>
  <c r="R69" i="3"/>
  <c r="T68" i="3"/>
  <c r="S68" i="3"/>
  <c r="R68" i="3"/>
  <c r="Q90" i="3"/>
  <c r="P90" i="3"/>
  <c r="O90" i="3"/>
  <c r="Q89" i="3"/>
  <c r="P89" i="3"/>
  <c r="O89" i="3"/>
  <c r="Q88" i="3"/>
  <c r="P88" i="3"/>
  <c r="O88" i="3"/>
  <c r="Q87" i="3"/>
  <c r="P87" i="3"/>
  <c r="O87" i="3"/>
  <c r="Q86" i="3"/>
  <c r="P86" i="3"/>
  <c r="O86" i="3"/>
  <c r="Q85" i="3"/>
  <c r="P85" i="3"/>
  <c r="O85" i="3"/>
  <c r="Q84" i="3"/>
  <c r="P84" i="3"/>
  <c r="O84" i="3"/>
  <c r="Q83" i="3"/>
  <c r="P83" i="3"/>
  <c r="O83" i="3"/>
  <c r="Q82" i="3"/>
  <c r="P82" i="3"/>
  <c r="O82" i="3"/>
  <c r="Q81" i="3"/>
  <c r="P81" i="3"/>
  <c r="O81" i="3"/>
  <c r="T90" i="3"/>
  <c r="T89" i="3"/>
  <c r="T88" i="3"/>
  <c r="T87" i="3"/>
  <c r="T86" i="3"/>
  <c r="T85" i="3"/>
  <c r="T84" i="3"/>
  <c r="T83" i="3"/>
  <c r="T82" i="3"/>
  <c r="T81" i="3"/>
  <c r="S90" i="3"/>
  <c r="S89" i="3"/>
  <c r="S88" i="3"/>
  <c r="S87" i="3"/>
  <c r="S86" i="3"/>
  <c r="S85" i="3"/>
  <c r="S84" i="3"/>
  <c r="S83" i="3"/>
  <c r="S82" i="3"/>
  <c r="S81" i="3"/>
  <c r="R88" i="3"/>
  <c r="R90" i="3"/>
  <c r="R89" i="3"/>
  <c r="R87" i="3"/>
  <c r="R86" i="3"/>
  <c r="R85" i="3"/>
  <c r="R84" i="3"/>
  <c r="R83" i="3"/>
  <c r="R82" i="3"/>
  <c r="R81" i="3"/>
  <c r="AH6" i="3"/>
  <c r="AI6" i="3"/>
  <c r="AH10" i="3"/>
  <c r="AI10" i="3"/>
  <c r="AH14" i="3"/>
  <c r="AI14" i="3"/>
  <c r="AH18" i="3"/>
  <c r="AI18" i="3"/>
  <c r="AH22" i="3"/>
  <c r="AI22" i="3"/>
  <c r="AH26" i="3"/>
  <c r="AI26" i="3"/>
  <c r="AH30" i="3"/>
  <c r="AI30" i="3"/>
  <c r="AH34" i="3"/>
  <c r="AI34" i="3"/>
  <c r="AH38" i="3"/>
  <c r="AI38" i="3"/>
  <c r="AG6" i="3"/>
  <c r="AG10" i="3"/>
  <c r="AG14" i="3"/>
  <c r="AG18" i="3"/>
  <c r="AG22" i="3"/>
  <c r="AG26" i="3"/>
  <c r="AG30" i="3"/>
  <c r="AG34" i="3"/>
  <c r="AG38" i="3"/>
  <c r="AD6" i="3"/>
  <c r="AE6" i="3"/>
  <c r="AD10" i="3"/>
  <c r="AE10" i="3"/>
  <c r="AD14" i="3"/>
  <c r="AE14" i="3"/>
  <c r="AD18" i="3"/>
  <c r="AE18" i="3"/>
  <c r="AD22" i="3"/>
  <c r="AE22" i="3"/>
  <c r="AD26" i="3"/>
  <c r="AE26" i="3"/>
  <c r="AD30" i="3"/>
  <c r="AE30" i="3"/>
  <c r="AD34" i="3"/>
  <c r="AE34" i="3"/>
  <c r="AD38" i="3"/>
  <c r="AE38" i="3"/>
  <c r="AC6" i="3"/>
  <c r="AC10" i="3"/>
  <c r="AC14" i="3"/>
  <c r="AC18" i="3"/>
  <c r="AC22" i="3"/>
  <c r="AC26" i="3"/>
  <c r="AC30" i="3"/>
  <c r="AC34" i="3"/>
  <c r="AC38" i="3"/>
  <c r="B1" i="3"/>
  <c r="B3" i="3"/>
  <c r="B4" i="3"/>
  <c r="AC4" i="3" s="1"/>
  <c r="B5" i="3"/>
  <c r="AH5" i="3" s="1"/>
  <c r="B7" i="3"/>
  <c r="AE7" i="3" s="1"/>
  <c r="B8" i="3"/>
  <c r="B9" i="3"/>
  <c r="AD9" i="3" s="1"/>
  <c r="B11" i="3"/>
  <c r="AD11" i="3" s="1"/>
  <c r="B12" i="3"/>
  <c r="AG12" i="3" s="1"/>
  <c r="B13" i="3"/>
  <c r="AH13" i="3" s="1"/>
  <c r="B15" i="3"/>
  <c r="AH15" i="3" s="1"/>
  <c r="B16" i="3"/>
  <c r="AE16" i="3" s="1"/>
  <c r="B17" i="3"/>
  <c r="AC17" i="3" s="1"/>
  <c r="B19" i="3"/>
  <c r="AI19" i="3" s="1"/>
  <c r="B20" i="3"/>
  <c r="AC20" i="3" s="1"/>
  <c r="B21" i="3"/>
  <c r="AH21" i="3" s="1"/>
  <c r="B23" i="3"/>
  <c r="AH23" i="3" s="1"/>
  <c r="B24" i="3"/>
  <c r="AE24" i="3" s="1"/>
  <c r="B25" i="3"/>
  <c r="AD25" i="3" s="1"/>
  <c r="B27" i="3"/>
  <c r="AD27" i="3" s="1"/>
  <c r="B28" i="3"/>
  <c r="AG28" i="3" s="1"/>
  <c r="B29" i="3"/>
  <c r="AH29" i="3" s="1"/>
  <c r="B31" i="3"/>
  <c r="AH31" i="3" s="1"/>
  <c r="B32" i="3"/>
  <c r="AE32" i="3" s="1"/>
  <c r="B33" i="3"/>
  <c r="AC33" i="3" s="1"/>
  <c r="B35" i="3"/>
  <c r="AI35" i="3" s="1"/>
  <c r="B36" i="3"/>
  <c r="AC36" i="3" s="1"/>
  <c r="B37" i="3"/>
  <c r="AH37" i="3" s="1"/>
  <c r="B39" i="3"/>
  <c r="AH39" i="3" s="1"/>
  <c r="B40" i="3"/>
  <c r="AE40" i="3" s="1"/>
  <c r="B41" i="3"/>
  <c r="AD41" i="3" s="1"/>
  <c r="D10" i="4"/>
  <c r="E10" i="4"/>
  <c r="F10" i="4"/>
  <c r="H10" i="4"/>
  <c r="I10" i="4"/>
  <c r="J10" i="4"/>
  <c r="D11" i="4"/>
  <c r="E11" i="4"/>
  <c r="F11" i="4"/>
  <c r="H11" i="4"/>
  <c r="I11" i="4"/>
  <c r="J11" i="4"/>
  <c r="B11" i="4"/>
  <c r="B10" i="4"/>
  <c r="AA6" i="3"/>
  <c r="AA10" i="3"/>
  <c r="AA14" i="3"/>
  <c r="AA18" i="3"/>
  <c r="AA22" i="3"/>
  <c r="AA26" i="3"/>
  <c r="AA30" i="3"/>
  <c r="AA34" i="3"/>
  <c r="AA38" i="3"/>
  <c r="Z10" i="3"/>
  <c r="Z14" i="3"/>
  <c r="Z18" i="3"/>
  <c r="Z22" i="3"/>
  <c r="Z26" i="3"/>
  <c r="Z30" i="3"/>
  <c r="Z34" i="3"/>
  <c r="Z38" i="3"/>
  <c r="Z6" i="3"/>
  <c r="AI27" i="3" l="1"/>
  <c r="AE23" i="3"/>
  <c r="AC16" i="3"/>
  <c r="AC13" i="3"/>
  <c r="AC12" i="3"/>
  <c r="AG24" i="3"/>
  <c r="AE39" i="3"/>
  <c r="AE15" i="3"/>
  <c r="AD37" i="3"/>
  <c r="AD13" i="3"/>
  <c r="AC32" i="3"/>
  <c r="AI11" i="3"/>
  <c r="AC29" i="3"/>
  <c r="AE31" i="3"/>
  <c r="AG40" i="3"/>
  <c r="AD39" i="3"/>
  <c r="AD31" i="3"/>
  <c r="AD23" i="3"/>
  <c r="AD15" i="3"/>
  <c r="AD7" i="3"/>
  <c r="AG41" i="3"/>
  <c r="AG25" i="3"/>
  <c r="AG9" i="3"/>
  <c r="AI36" i="3"/>
  <c r="AI28" i="3"/>
  <c r="AI20" i="3"/>
  <c r="AI12" i="3"/>
  <c r="AI4" i="3"/>
  <c r="AH35" i="3"/>
  <c r="AH27" i="3"/>
  <c r="AH19" i="3"/>
  <c r="AH11" i="3"/>
  <c r="AH3" i="3"/>
  <c r="AD29" i="3"/>
  <c r="AD21" i="3"/>
  <c r="AD5" i="3"/>
  <c r="AG37" i="3"/>
  <c r="AG21" i="3"/>
  <c r="AG5" i="3"/>
  <c r="AG8" i="3"/>
  <c r="AC41" i="3"/>
  <c r="AC25" i="3"/>
  <c r="AC9" i="3"/>
  <c r="AE36" i="3"/>
  <c r="AE28" i="3"/>
  <c r="AE20" i="3"/>
  <c r="AE12" i="3"/>
  <c r="AE4" i="3"/>
  <c r="AG36" i="3"/>
  <c r="AG20" i="3"/>
  <c r="AG4" i="3"/>
  <c r="AC40" i="3"/>
  <c r="AC24" i="3"/>
  <c r="AC8" i="3"/>
  <c r="AC28" i="3"/>
  <c r="AI3" i="3"/>
  <c r="AE35" i="3"/>
  <c r="AE27" i="3"/>
  <c r="AE19" i="3"/>
  <c r="AE11" i="3"/>
  <c r="AE3" i="3"/>
  <c r="AH41" i="3"/>
  <c r="AH33" i="3"/>
  <c r="AH25" i="3"/>
  <c r="AH17" i="3"/>
  <c r="AH9" i="3"/>
  <c r="AD35" i="3"/>
  <c r="AD19" i="3"/>
  <c r="AD3" i="3"/>
  <c r="AG33" i="3"/>
  <c r="AG17" i="3"/>
  <c r="AI40" i="3"/>
  <c r="AI32" i="3"/>
  <c r="AI24" i="3"/>
  <c r="AI16" i="3"/>
  <c r="AI8" i="3"/>
  <c r="AC37" i="3"/>
  <c r="AC21" i="3"/>
  <c r="AC5" i="3"/>
  <c r="AG32" i="3"/>
  <c r="AG16" i="3"/>
  <c r="AI39" i="3"/>
  <c r="AI31" i="3"/>
  <c r="AI23" i="3"/>
  <c r="AI15" i="3"/>
  <c r="AI7" i="3"/>
  <c r="AH7" i="3"/>
  <c r="AD33" i="3"/>
  <c r="AD17" i="3"/>
  <c r="AG29" i="3"/>
  <c r="AG13" i="3"/>
  <c r="AE8" i="3"/>
  <c r="S3" i="3"/>
  <c r="T3" i="3"/>
  <c r="T4" i="3"/>
  <c r="S5" i="3"/>
  <c r="S6" i="3"/>
  <c r="T6" i="3"/>
  <c r="S7" i="3"/>
  <c r="T7" i="3"/>
  <c r="T8" i="3"/>
  <c r="S9" i="3"/>
  <c r="S10" i="3"/>
  <c r="T10" i="3"/>
  <c r="S11" i="3"/>
  <c r="T11" i="3"/>
  <c r="T12" i="3"/>
  <c r="S13" i="3"/>
  <c r="S14" i="3"/>
  <c r="T14" i="3"/>
  <c r="S15" i="3"/>
  <c r="T15" i="3"/>
  <c r="T16" i="3"/>
  <c r="S17" i="3"/>
  <c r="S18" i="3"/>
  <c r="T18" i="3"/>
  <c r="S19" i="3"/>
  <c r="T19" i="3"/>
  <c r="T20" i="3"/>
  <c r="S21" i="3"/>
  <c r="S22" i="3"/>
  <c r="T22" i="3"/>
  <c r="S23" i="3"/>
  <c r="T23" i="3"/>
  <c r="T24" i="3"/>
  <c r="S25" i="3"/>
  <c r="S26" i="3"/>
  <c r="T26" i="3"/>
  <c r="S27" i="3"/>
  <c r="T27" i="3"/>
  <c r="T28" i="3"/>
  <c r="S29" i="3"/>
  <c r="S30" i="3"/>
  <c r="T30" i="3"/>
  <c r="S31" i="3"/>
  <c r="T31" i="3"/>
  <c r="T32" i="3"/>
  <c r="S33" i="3"/>
  <c r="S34" i="3"/>
  <c r="T34" i="3"/>
  <c r="S35" i="3"/>
  <c r="T35" i="3"/>
  <c r="T36" i="3"/>
  <c r="S37" i="3"/>
  <c r="S38" i="3"/>
  <c r="T38" i="3"/>
  <c r="S39" i="3"/>
  <c r="T39" i="3"/>
  <c r="T40" i="3"/>
  <c r="S41" i="3"/>
  <c r="S78" i="3" s="1"/>
  <c r="R4" i="3"/>
  <c r="R5" i="3"/>
  <c r="R6" i="3"/>
  <c r="R8" i="3"/>
  <c r="R9" i="3"/>
  <c r="R10" i="3"/>
  <c r="R12" i="3"/>
  <c r="R13" i="3"/>
  <c r="R14" i="3"/>
  <c r="R16" i="3"/>
  <c r="R17" i="3"/>
  <c r="R18" i="3"/>
  <c r="R20" i="3"/>
  <c r="R21" i="3"/>
  <c r="R22" i="3"/>
  <c r="R24" i="3"/>
  <c r="R25" i="3"/>
  <c r="R26" i="3"/>
  <c r="R28" i="3"/>
  <c r="R29" i="3"/>
  <c r="R30" i="3"/>
  <c r="R32" i="3"/>
  <c r="R33" i="3"/>
  <c r="R34" i="3"/>
  <c r="R36" i="3"/>
  <c r="R37" i="3"/>
  <c r="R38" i="3"/>
  <c r="R40" i="3"/>
  <c r="R78" i="3" s="1"/>
  <c r="R41" i="3"/>
  <c r="P3" i="3"/>
  <c r="Q3" i="3"/>
  <c r="Q4" i="3"/>
  <c r="P5" i="3"/>
  <c r="P6" i="3"/>
  <c r="Q6" i="3"/>
  <c r="P7" i="3"/>
  <c r="Q7" i="3"/>
  <c r="Q8" i="3"/>
  <c r="P9" i="3"/>
  <c r="P10" i="3"/>
  <c r="Q10" i="3"/>
  <c r="P11" i="3"/>
  <c r="Q11" i="3"/>
  <c r="Q12" i="3"/>
  <c r="P13" i="3"/>
  <c r="P14" i="3"/>
  <c r="Q14" i="3"/>
  <c r="P15" i="3"/>
  <c r="Q15" i="3"/>
  <c r="Q16" i="3"/>
  <c r="P17" i="3"/>
  <c r="P18" i="3"/>
  <c r="Q18" i="3"/>
  <c r="P19" i="3"/>
  <c r="Q19" i="3"/>
  <c r="Q20" i="3"/>
  <c r="P21" i="3"/>
  <c r="P22" i="3"/>
  <c r="Q22" i="3"/>
  <c r="P23" i="3"/>
  <c r="Q23" i="3"/>
  <c r="Q24" i="3"/>
  <c r="P25" i="3"/>
  <c r="P26" i="3"/>
  <c r="Q26" i="3"/>
  <c r="P27" i="3"/>
  <c r="Q27" i="3"/>
  <c r="Q28" i="3"/>
  <c r="P29" i="3"/>
  <c r="P30" i="3"/>
  <c r="Q30" i="3"/>
  <c r="P31" i="3"/>
  <c r="Q31" i="3"/>
  <c r="Q32" i="3"/>
  <c r="P33" i="3"/>
  <c r="P34" i="3"/>
  <c r="Q34" i="3"/>
  <c r="P35" i="3"/>
  <c r="Q35" i="3"/>
  <c r="Q36" i="3"/>
  <c r="P37" i="3"/>
  <c r="P38" i="3"/>
  <c r="Q38" i="3"/>
  <c r="P39" i="3"/>
  <c r="Q39" i="3"/>
  <c r="Q40" i="3"/>
  <c r="P41" i="3"/>
  <c r="P78" i="3" s="1"/>
  <c r="O4" i="3"/>
  <c r="O5" i="3"/>
  <c r="O6" i="3"/>
  <c r="O8" i="3"/>
  <c r="O9" i="3"/>
  <c r="O10" i="3"/>
  <c r="O113" i="3" s="1"/>
  <c r="O12" i="3"/>
  <c r="O115" i="3" s="1"/>
  <c r="O13" i="3"/>
  <c r="O116" i="3" s="1"/>
  <c r="O14" i="3"/>
  <c r="O16" i="3"/>
  <c r="O17" i="3"/>
  <c r="O18" i="3"/>
  <c r="O20" i="3"/>
  <c r="O21" i="3"/>
  <c r="O22" i="3"/>
  <c r="O24" i="3"/>
  <c r="O25" i="3"/>
  <c r="O26" i="3"/>
  <c r="O28" i="3"/>
  <c r="O29" i="3"/>
  <c r="O30" i="3"/>
  <c r="O32" i="3"/>
  <c r="O33" i="3"/>
  <c r="O34" i="3"/>
  <c r="O36" i="3"/>
  <c r="O37" i="3"/>
  <c r="O38" i="3"/>
  <c r="O40" i="3"/>
  <c r="O78" i="3" s="1"/>
  <c r="O41" i="3"/>
  <c r="O79" i="3" s="1"/>
  <c r="D1" i="3"/>
  <c r="A1" i="3"/>
  <c r="C1" i="3"/>
  <c r="E1" i="3"/>
  <c r="F1" i="3"/>
  <c r="G1" i="3"/>
  <c r="H1" i="3"/>
  <c r="I1" i="3"/>
  <c r="J1" i="3"/>
  <c r="K1" i="3"/>
  <c r="A3" i="3"/>
  <c r="C3" i="3"/>
  <c r="AC3" i="3" s="1"/>
  <c r="D3" i="3"/>
  <c r="E3" i="3"/>
  <c r="F3" i="3"/>
  <c r="G3" i="3"/>
  <c r="H3" i="3"/>
  <c r="W3" i="3" s="1"/>
  <c r="I3" i="3"/>
  <c r="J3" i="3"/>
  <c r="K3" i="3"/>
  <c r="A4" i="3"/>
  <c r="C4" i="3"/>
  <c r="AD4" i="3" s="1"/>
  <c r="D4" i="3"/>
  <c r="E4" i="3"/>
  <c r="F4" i="3"/>
  <c r="G4" i="3"/>
  <c r="H4" i="3"/>
  <c r="W4" i="3" s="1"/>
  <c r="I4" i="3"/>
  <c r="J4" i="3"/>
  <c r="K4" i="3"/>
  <c r="A5" i="3"/>
  <c r="C5" i="3"/>
  <c r="AE5" i="3" s="1"/>
  <c r="D5" i="3"/>
  <c r="E5" i="3"/>
  <c r="F5" i="3"/>
  <c r="G5" i="3"/>
  <c r="H5" i="3"/>
  <c r="W5" i="3" s="1"/>
  <c r="I5" i="3"/>
  <c r="J5" i="3"/>
  <c r="K5" i="3"/>
  <c r="A7" i="3"/>
  <c r="C7" i="3"/>
  <c r="AC7" i="3" s="1"/>
  <c r="D7" i="3"/>
  <c r="E7" i="3"/>
  <c r="F7" i="3"/>
  <c r="G7" i="3"/>
  <c r="H7" i="3"/>
  <c r="W7" i="3" s="1"/>
  <c r="I7" i="3"/>
  <c r="J7" i="3"/>
  <c r="K7" i="3"/>
  <c r="A8" i="3"/>
  <c r="C8" i="3"/>
  <c r="AD8" i="3" s="1"/>
  <c r="D8" i="3"/>
  <c r="E8" i="3"/>
  <c r="F8" i="3"/>
  <c r="G8" i="3"/>
  <c r="H8" i="3"/>
  <c r="W8" i="3" s="1"/>
  <c r="I8" i="3"/>
  <c r="J8" i="3"/>
  <c r="K8" i="3"/>
  <c r="A9" i="3"/>
  <c r="C9" i="3"/>
  <c r="AE9" i="3" s="1"/>
  <c r="D9" i="3"/>
  <c r="E9" i="3"/>
  <c r="F9" i="3"/>
  <c r="G9" i="3"/>
  <c r="H9" i="3"/>
  <c r="W9" i="3" s="1"/>
  <c r="I9" i="3"/>
  <c r="J9" i="3"/>
  <c r="K9" i="3"/>
  <c r="A11" i="3"/>
  <c r="C11" i="3"/>
  <c r="AC11" i="3" s="1"/>
  <c r="D11" i="3"/>
  <c r="E11" i="3"/>
  <c r="F11" i="3"/>
  <c r="G11" i="3"/>
  <c r="H11" i="3"/>
  <c r="W11" i="3" s="1"/>
  <c r="I11" i="3"/>
  <c r="J11" i="3"/>
  <c r="K11" i="3"/>
  <c r="A12" i="3"/>
  <c r="C12" i="3"/>
  <c r="AD12" i="3" s="1"/>
  <c r="D12" i="3"/>
  <c r="E12" i="3"/>
  <c r="F12" i="3"/>
  <c r="G12" i="3"/>
  <c r="H12" i="3"/>
  <c r="W12" i="3" s="1"/>
  <c r="I12" i="3"/>
  <c r="J12" i="3"/>
  <c r="K12" i="3"/>
  <c r="A13" i="3"/>
  <c r="C13" i="3"/>
  <c r="AE13" i="3" s="1"/>
  <c r="D13" i="3"/>
  <c r="E13" i="3"/>
  <c r="F13" i="3"/>
  <c r="G13" i="3"/>
  <c r="H13" i="3"/>
  <c r="W13" i="3" s="1"/>
  <c r="I13" i="3"/>
  <c r="J13" i="3"/>
  <c r="K13" i="3"/>
  <c r="A17" i="3"/>
  <c r="C17" i="3"/>
  <c r="AE17" i="3" s="1"/>
  <c r="D17" i="3"/>
  <c r="E17" i="3"/>
  <c r="F17" i="3"/>
  <c r="G17" i="3"/>
  <c r="H17" i="3"/>
  <c r="W17" i="3" s="1"/>
  <c r="I17" i="3"/>
  <c r="J17" i="3"/>
  <c r="K17" i="3"/>
  <c r="A15" i="3"/>
  <c r="C15" i="3"/>
  <c r="AC15" i="3" s="1"/>
  <c r="D15" i="3"/>
  <c r="E15" i="3"/>
  <c r="F15" i="3"/>
  <c r="G15" i="3"/>
  <c r="H15" i="3"/>
  <c r="W15" i="3" s="1"/>
  <c r="I15" i="3"/>
  <c r="J15" i="3"/>
  <c r="K15" i="3"/>
  <c r="A16" i="3"/>
  <c r="C16" i="3"/>
  <c r="AD16" i="3" s="1"/>
  <c r="D16" i="3"/>
  <c r="E16" i="3"/>
  <c r="F16" i="3"/>
  <c r="G16" i="3"/>
  <c r="H16" i="3"/>
  <c r="W16" i="3" s="1"/>
  <c r="I16" i="3"/>
  <c r="J16" i="3"/>
  <c r="K16" i="3"/>
  <c r="A19" i="3"/>
  <c r="C19" i="3"/>
  <c r="AC19" i="3" s="1"/>
  <c r="D19" i="3"/>
  <c r="E19" i="3"/>
  <c r="F19" i="3"/>
  <c r="G19" i="3"/>
  <c r="H19" i="3"/>
  <c r="W19" i="3" s="1"/>
  <c r="I19" i="3"/>
  <c r="J19" i="3"/>
  <c r="K19" i="3"/>
  <c r="A20" i="3"/>
  <c r="C20" i="3"/>
  <c r="AD20" i="3" s="1"/>
  <c r="D20" i="3"/>
  <c r="E20" i="3"/>
  <c r="F20" i="3"/>
  <c r="G20" i="3"/>
  <c r="H20" i="3"/>
  <c r="W20" i="3" s="1"/>
  <c r="I20" i="3"/>
  <c r="J20" i="3"/>
  <c r="M20" i="3" s="1"/>
  <c r="S20" i="3" s="1"/>
  <c r="K20" i="3"/>
  <c r="A21" i="3"/>
  <c r="C21" i="3"/>
  <c r="AE21" i="3" s="1"/>
  <c r="D21" i="3"/>
  <c r="E21" i="3"/>
  <c r="F21" i="3"/>
  <c r="G21" i="3"/>
  <c r="H21" i="3"/>
  <c r="W21" i="3" s="1"/>
  <c r="I21" i="3"/>
  <c r="J21" i="3"/>
  <c r="K21" i="3"/>
  <c r="A23" i="3"/>
  <c r="C23" i="3"/>
  <c r="AC23" i="3" s="1"/>
  <c r="D23" i="3"/>
  <c r="E23" i="3"/>
  <c r="F23" i="3"/>
  <c r="G23" i="3"/>
  <c r="H23" i="3"/>
  <c r="W23" i="3" s="1"/>
  <c r="I23" i="3"/>
  <c r="J23" i="3"/>
  <c r="K23" i="3"/>
  <c r="A24" i="3"/>
  <c r="C24" i="3"/>
  <c r="AD24" i="3" s="1"/>
  <c r="D24" i="3"/>
  <c r="E24" i="3"/>
  <c r="F24" i="3"/>
  <c r="G24" i="3"/>
  <c r="H24" i="3"/>
  <c r="W24" i="3" s="1"/>
  <c r="I24" i="3"/>
  <c r="J24" i="3"/>
  <c r="K24" i="3"/>
  <c r="A25" i="3"/>
  <c r="C25" i="3"/>
  <c r="AE25" i="3" s="1"/>
  <c r="D25" i="3"/>
  <c r="E25" i="3"/>
  <c r="F25" i="3"/>
  <c r="G25" i="3"/>
  <c r="H25" i="3"/>
  <c r="W25" i="3" s="1"/>
  <c r="I25" i="3"/>
  <c r="J25" i="3"/>
  <c r="K25" i="3"/>
  <c r="A27" i="3"/>
  <c r="C27" i="3"/>
  <c r="AC27" i="3" s="1"/>
  <c r="D27" i="3"/>
  <c r="E27" i="3"/>
  <c r="F27" i="3"/>
  <c r="G27" i="3"/>
  <c r="H27" i="3"/>
  <c r="W27" i="3" s="1"/>
  <c r="I27" i="3"/>
  <c r="J27" i="3"/>
  <c r="K27" i="3"/>
  <c r="A28" i="3"/>
  <c r="C28" i="3"/>
  <c r="AD28" i="3" s="1"/>
  <c r="D28" i="3"/>
  <c r="E28" i="3"/>
  <c r="F28" i="3"/>
  <c r="G28" i="3"/>
  <c r="H28" i="3"/>
  <c r="W28" i="3" s="1"/>
  <c r="I28" i="3"/>
  <c r="J28" i="3"/>
  <c r="K28" i="3"/>
  <c r="A29" i="3"/>
  <c r="C29" i="3"/>
  <c r="AE29" i="3" s="1"/>
  <c r="D29" i="3"/>
  <c r="E29" i="3"/>
  <c r="F29" i="3"/>
  <c r="G29" i="3"/>
  <c r="H29" i="3"/>
  <c r="W29" i="3" s="1"/>
  <c r="I29" i="3"/>
  <c r="J29" i="3"/>
  <c r="K29" i="3"/>
  <c r="A31" i="3"/>
  <c r="C31" i="3"/>
  <c r="AC31" i="3" s="1"/>
  <c r="D31" i="3"/>
  <c r="E31" i="3"/>
  <c r="F31" i="3"/>
  <c r="G31" i="3"/>
  <c r="H31" i="3"/>
  <c r="W31" i="3" s="1"/>
  <c r="I31" i="3"/>
  <c r="L31" i="3" s="1"/>
  <c r="O31" i="3" s="1"/>
  <c r="O101" i="3" s="1"/>
  <c r="J31" i="3"/>
  <c r="M31" i="3" s="1"/>
  <c r="R31" i="3" s="1"/>
  <c r="K31" i="3"/>
  <c r="A32" i="3"/>
  <c r="C32" i="3"/>
  <c r="AD32" i="3" s="1"/>
  <c r="D32" i="3"/>
  <c r="E32" i="3"/>
  <c r="F32" i="3"/>
  <c r="G32" i="3"/>
  <c r="H32" i="3"/>
  <c r="W32" i="3" s="1"/>
  <c r="I32" i="3"/>
  <c r="J32" i="3"/>
  <c r="K32" i="3"/>
  <c r="A33" i="3"/>
  <c r="C33" i="3"/>
  <c r="AE33" i="3" s="1"/>
  <c r="D33" i="3"/>
  <c r="E33" i="3"/>
  <c r="F33" i="3"/>
  <c r="G33" i="3"/>
  <c r="H33" i="3"/>
  <c r="W33" i="3" s="1"/>
  <c r="I33" i="3"/>
  <c r="J33" i="3"/>
  <c r="K33" i="3"/>
  <c r="A35" i="3"/>
  <c r="C35" i="3"/>
  <c r="AC35" i="3" s="1"/>
  <c r="D35" i="3"/>
  <c r="E35" i="3"/>
  <c r="F35" i="3"/>
  <c r="G35" i="3"/>
  <c r="H35" i="3"/>
  <c r="W35" i="3" s="1"/>
  <c r="I35" i="3"/>
  <c r="J35" i="3"/>
  <c r="K35" i="3"/>
  <c r="A36" i="3"/>
  <c r="C36" i="3"/>
  <c r="AD36" i="3" s="1"/>
  <c r="D36" i="3"/>
  <c r="E36" i="3"/>
  <c r="F36" i="3"/>
  <c r="G36" i="3"/>
  <c r="H36" i="3"/>
  <c r="W36" i="3" s="1"/>
  <c r="I36" i="3"/>
  <c r="J36" i="3"/>
  <c r="K36" i="3"/>
  <c r="A37" i="3"/>
  <c r="C37" i="3"/>
  <c r="AE37" i="3" s="1"/>
  <c r="D37" i="3"/>
  <c r="E37" i="3"/>
  <c r="F37" i="3"/>
  <c r="G37" i="3"/>
  <c r="H37" i="3"/>
  <c r="W37" i="3" s="1"/>
  <c r="I37" i="3"/>
  <c r="J37" i="3"/>
  <c r="K37" i="3"/>
  <c r="A39" i="3"/>
  <c r="C39" i="3"/>
  <c r="AC39" i="3" s="1"/>
  <c r="D39" i="3"/>
  <c r="E39" i="3"/>
  <c r="F39" i="3"/>
  <c r="G39" i="3"/>
  <c r="H39" i="3"/>
  <c r="W39" i="3" s="1"/>
  <c r="I39" i="3"/>
  <c r="J39" i="3"/>
  <c r="K39" i="3"/>
  <c r="A40" i="3"/>
  <c r="C40" i="3"/>
  <c r="AD40" i="3" s="1"/>
  <c r="D40" i="3"/>
  <c r="E40" i="3"/>
  <c r="F40" i="3"/>
  <c r="G40" i="3"/>
  <c r="H40" i="3"/>
  <c r="W40" i="3" s="1"/>
  <c r="I40" i="3"/>
  <c r="J40" i="3"/>
  <c r="K40" i="3"/>
  <c r="A41" i="3"/>
  <c r="C41" i="3"/>
  <c r="V41" i="3" s="1"/>
  <c r="D41" i="3"/>
  <c r="F41" i="3"/>
  <c r="G41" i="3"/>
  <c r="H41" i="3"/>
  <c r="W41" i="3" s="1"/>
  <c r="I41" i="3"/>
  <c r="J41" i="3"/>
  <c r="K41" i="3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B1" i="2"/>
  <c r="C1" i="2"/>
  <c r="D1" i="2"/>
  <c r="E1" i="2"/>
  <c r="F1" i="2"/>
  <c r="G1" i="2"/>
  <c r="H1" i="2"/>
  <c r="I1" i="2"/>
  <c r="J1" i="2"/>
  <c r="K1" i="2"/>
  <c r="B2" i="2"/>
  <c r="C2" i="2"/>
  <c r="D2" i="2"/>
  <c r="I2" i="2"/>
  <c r="J2" i="2"/>
  <c r="K2" i="2"/>
  <c r="B3" i="2"/>
  <c r="C3" i="2"/>
  <c r="D3" i="2"/>
  <c r="I3" i="2"/>
  <c r="J3" i="2"/>
  <c r="K3" i="2"/>
  <c r="B4" i="2"/>
  <c r="C4" i="2"/>
  <c r="D4" i="2"/>
  <c r="I4" i="2"/>
  <c r="J4" i="2"/>
  <c r="K4" i="2"/>
  <c r="B5" i="2"/>
  <c r="C5" i="2"/>
  <c r="D5" i="2"/>
  <c r="I5" i="2"/>
  <c r="J5" i="2"/>
  <c r="K5" i="2"/>
  <c r="B6" i="2"/>
  <c r="C6" i="2"/>
  <c r="D6" i="2"/>
  <c r="I6" i="2"/>
  <c r="J6" i="2"/>
  <c r="K6" i="2"/>
  <c r="B7" i="2"/>
  <c r="C7" i="2"/>
  <c r="D7" i="2"/>
  <c r="I7" i="2"/>
  <c r="J7" i="2"/>
  <c r="K7" i="2"/>
  <c r="B8" i="2"/>
  <c r="C8" i="2"/>
  <c r="D8" i="2"/>
  <c r="I8" i="2"/>
  <c r="J8" i="2"/>
  <c r="K8" i="2"/>
  <c r="B9" i="2"/>
  <c r="C9" i="2"/>
  <c r="D9" i="2"/>
  <c r="I9" i="2"/>
  <c r="J9" i="2"/>
  <c r="K9" i="2"/>
  <c r="B10" i="2"/>
  <c r="C10" i="2"/>
  <c r="D10" i="2"/>
  <c r="I10" i="2"/>
  <c r="J10" i="2"/>
  <c r="K10" i="2"/>
  <c r="B11" i="2"/>
  <c r="C11" i="2"/>
  <c r="D11" i="2"/>
  <c r="I11" i="2"/>
  <c r="J11" i="2"/>
  <c r="K11" i="2"/>
  <c r="B12" i="2"/>
  <c r="C12" i="2"/>
  <c r="D12" i="2"/>
  <c r="I12" i="2"/>
  <c r="J12" i="2"/>
  <c r="K12" i="2"/>
  <c r="B13" i="2"/>
  <c r="C13" i="2"/>
  <c r="D13" i="2"/>
  <c r="I13" i="2"/>
  <c r="J13" i="2"/>
  <c r="K13" i="2"/>
  <c r="B14" i="2"/>
  <c r="C14" i="2"/>
  <c r="D14" i="2"/>
  <c r="I14" i="2"/>
  <c r="J14" i="2"/>
  <c r="K14" i="2"/>
  <c r="B15" i="2"/>
  <c r="C15" i="2"/>
  <c r="D15" i="2"/>
  <c r="I15" i="2"/>
  <c r="J15" i="2"/>
  <c r="K15" i="2"/>
  <c r="B16" i="2"/>
  <c r="C16" i="2"/>
  <c r="D16" i="2"/>
  <c r="I16" i="2"/>
  <c r="J16" i="2"/>
  <c r="K16" i="2"/>
  <c r="B17" i="2"/>
  <c r="C17" i="2"/>
  <c r="D17" i="2"/>
  <c r="I17" i="2"/>
  <c r="J17" i="2"/>
  <c r="K17" i="2"/>
  <c r="B18" i="2"/>
  <c r="C18" i="2"/>
  <c r="D18" i="2"/>
  <c r="I18" i="2"/>
  <c r="J18" i="2"/>
  <c r="K18" i="2"/>
  <c r="B19" i="2"/>
  <c r="C19" i="2"/>
  <c r="D19" i="2"/>
  <c r="I19" i="2"/>
  <c r="J19" i="2"/>
  <c r="K19" i="2"/>
  <c r="B20" i="2"/>
  <c r="C20" i="2"/>
  <c r="D20" i="2"/>
  <c r="I20" i="2"/>
  <c r="J20" i="2"/>
  <c r="K20" i="2"/>
  <c r="B21" i="2"/>
  <c r="C21" i="2"/>
  <c r="D21" i="2"/>
  <c r="I21" i="2"/>
  <c r="J21" i="2"/>
  <c r="K21" i="2"/>
  <c r="B22" i="2"/>
  <c r="C22" i="2"/>
  <c r="D22" i="2"/>
  <c r="I22" i="2"/>
  <c r="J22" i="2"/>
  <c r="K22" i="2"/>
  <c r="B23" i="2"/>
  <c r="C23" i="2"/>
  <c r="D23" i="2"/>
  <c r="I23" i="2"/>
  <c r="J23" i="2"/>
  <c r="K23" i="2"/>
  <c r="B24" i="2"/>
  <c r="C24" i="2"/>
  <c r="D24" i="2"/>
  <c r="I24" i="2"/>
  <c r="J24" i="2"/>
  <c r="K24" i="2"/>
  <c r="B25" i="2"/>
  <c r="C25" i="2"/>
  <c r="D25" i="2"/>
  <c r="I25" i="2"/>
  <c r="J25" i="2"/>
  <c r="K25" i="2"/>
  <c r="B26" i="2"/>
  <c r="C26" i="2"/>
  <c r="D26" i="2"/>
  <c r="I26" i="2"/>
  <c r="J26" i="2"/>
  <c r="K26" i="2"/>
  <c r="B27" i="2"/>
  <c r="C27" i="2"/>
  <c r="D27" i="2"/>
  <c r="I27" i="2"/>
  <c r="J27" i="2"/>
  <c r="K27" i="2"/>
  <c r="B28" i="2"/>
  <c r="C28" i="2"/>
  <c r="D28" i="2"/>
  <c r="I28" i="2"/>
  <c r="J28" i="2"/>
  <c r="K28" i="2"/>
  <c r="B29" i="2"/>
  <c r="C29" i="2"/>
  <c r="D29" i="2"/>
  <c r="I29" i="2"/>
  <c r="J29" i="2"/>
  <c r="K29" i="2"/>
  <c r="B30" i="2"/>
  <c r="C30" i="2"/>
  <c r="D30" i="2"/>
  <c r="I30" i="2"/>
  <c r="J30" i="2"/>
  <c r="K30" i="2"/>
  <c r="B31" i="2"/>
  <c r="C31" i="2"/>
  <c r="D31" i="2"/>
  <c r="I31" i="2"/>
  <c r="J31" i="2"/>
  <c r="K31" i="2"/>
  <c r="B32" i="2"/>
  <c r="C32" i="2"/>
  <c r="D32" i="2"/>
  <c r="I32" i="2"/>
  <c r="J32" i="2"/>
  <c r="K32" i="2"/>
  <c r="B33" i="2"/>
  <c r="C33" i="2"/>
  <c r="D33" i="2"/>
  <c r="I33" i="2"/>
  <c r="J33" i="2"/>
  <c r="K33" i="2"/>
  <c r="B34" i="2"/>
  <c r="C34" i="2"/>
  <c r="D34" i="2"/>
  <c r="I34" i="2"/>
  <c r="J34" i="2"/>
  <c r="K34" i="2"/>
  <c r="B35" i="2"/>
  <c r="C35" i="2"/>
  <c r="D35" i="2"/>
  <c r="I35" i="2"/>
  <c r="J35" i="2"/>
  <c r="K35" i="2"/>
  <c r="B36" i="2"/>
  <c r="C36" i="2"/>
  <c r="D36" i="2"/>
  <c r="I36" i="2"/>
  <c r="J36" i="2"/>
  <c r="K36" i="2"/>
  <c r="B37" i="2"/>
  <c r="C37" i="2"/>
  <c r="D37" i="2"/>
  <c r="I37" i="2"/>
  <c r="J37" i="2"/>
  <c r="K37" i="2"/>
  <c r="A37" i="2"/>
  <c r="A31" i="2"/>
  <c r="A32" i="2"/>
  <c r="A33" i="2"/>
  <c r="A34" i="2"/>
  <c r="A35" i="2"/>
  <c r="A3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1" i="2"/>
  <c r="L16" i="3" l="1"/>
  <c r="P16" i="3" s="1"/>
  <c r="P97" i="3" s="1"/>
  <c r="M7" i="3"/>
  <c r="R7" i="3" s="1"/>
  <c r="L28" i="3"/>
  <c r="P28" i="3" s="1"/>
  <c r="P100" i="3" s="1"/>
  <c r="V33" i="3"/>
  <c r="V23" i="3"/>
  <c r="V12" i="3"/>
  <c r="L39" i="3"/>
  <c r="O39" i="3" s="1"/>
  <c r="O103" i="3" s="1"/>
  <c r="V35" i="3"/>
  <c r="V13" i="3"/>
  <c r="X13" i="3" s="1"/>
  <c r="V39" i="3"/>
  <c r="V28" i="3"/>
  <c r="L33" i="3"/>
  <c r="Q33" i="3" s="1"/>
  <c r="Q101" i="3" s="1"/>
  <c r="V16" i="3"/>
  <c r="X16" i="3" s="1"/>
  <c r="V7" i="3"/>
  <c r="X7" i="3" s="1"/>
  <c r="M29" i="3"/>
  <c r="T29" i="3" s="1"/>
  <c r="AC44" i="3"/>
  <c r="AC43" i="3"/>
  <c r="AE41" i="3"/>
  <c r="AE43" i="3" s="1"/>
  <c r="L11" i="3"/>
  <c r="O11" i="3" s="1"/>
  <c r="O96" i="3" s="1"/>
  <c r="O114" i="3" s="1"/>
  <c r="L32" i="3"/>
  <c r="P32" i="3" s="1"/>
  <c r="P101" i="3" s="1"/>
  <c r="M8" i="3"/>
  <c r="S8" i="3" s="1"/>
  <c r="AD44" i="3"/>
  <c r="AD43" i="3"/>
  <c r="V24" i="3"/>
  <c r="X24" i="3" s="1"/>
  <c r="M33" i="3"/>
  <c r="T33" i="3" s="1"/>
  <c r="M23" i="3"/>
  <c r="R23" i="3" s="1"/>
  <c r="M12" i="3"/>
  <c r="S12" i="3" s="1"/>
  <c r="V25" i="3"/>
  <c r="X25" i="3" s="1"/>
  <c r="L23" i="3"/>
  <c r="O23" i="3" s="1"/>
  <c r="O99" i="3" s="1"/>
  <c r="V21" i="3"/>
  <c r="X21" i="3" s="1"/>
  <c r="V17" i="3"/>
  <c r="X17" i="3" s="1"/>
  <c r="L12" i="3"/>
  <c r="P12" i="3" s="1"/>
  <c r="P96" i="3" s="1"/>
  <c r="V4" i="3"/>
  <c r="X4" i="3" s="1"/>
  <c r="M37" i="3"/>
  <c r="T37" i="3" s="1"/>
  <c r="M27" i="3"/>
  <c r="R27" i="3" s="1"/>
  <c r="M15" i="3"/>
  <c r="R15" i="3" s="1"/>
  <c r="M5" i="3"/>
  <c r="T5" i="3" s="1"/>
  <c r="V40" i="3"/>
  <c r="X40" i="3" s="1"/>
  <c r="L37" i="3"/>
  <c r="Q37" i="3" s="1"/>
  <c r="V29" i="3"/>
  <c r="X29" i="3" s="1"/>
  <c r="L27" i="3"/>
  <c r="O27" i="3" s="1"/>
  <c r="O100" i="3" s="1"/>
  <c r="V19" i="3"/>
  <c r="X19" i="3" s="1"/>
  <c r="L15" i="3"/>
  <c r="O15" i="3" s="1"/>
  <c r="O97" i="3" s="1"/>
  <c r="V8" i="3"/>
  <c r="X8" i="3" s="1"/>
  <c r="L5" i="3"/>
  <c r="Q5" i="3" s="1"/>
  <c r="Q94" i="3" s="1"/>
  <c r="M9" i="3"/>
  <c r="T9" i="3" s="1"/>
  <c r="L9" i="3"/>
  <c r="Q9" i="3" s="1"/>
  <c r="Q95" i="3" s="1"/>
  <c r="M35" i="3"/>
  <c r="R35" i="3" s="1"/>
  <c r="M24" i="3"/>
  <c r="S24" i="3" s="1"/>
  <c r="M13" i="3"/>
  <c r="T13" i="3" s="1"/>
  <c r="M3" i="3"/>
  <c r="R3" i="3" s="1"/>
  <c r="V37" i="3"/>
  <c r="X37" i="3" s="1"/>
  <c r="L3" i="3"/>
  <c r="O3" i="3" s="1"/>
  <c r="O94" i="3" s="1"/>
  <c r="M39" i="3"/>
  <c r="R39" i="3" s="1"/>
  <c r="M28" i="3"/>
  <c r="S28" i="3" s="1"/>
  <c r="M16" i="3"/>
  <c r="S16" i="3" s="1"/>
  <c r="V36" i="3"/>
  <c r="X36" i="3" s="1"/>
  <c r="M41" i="3"/>
  <c r="T41" i="3" s="1"/>
  <c r="L20" i="3"/>
  <c r="P20" i="3" s="1"/>
  <c r="P98" i="3" s="1"/>
  <c r="L41" i="3"/>
  <c r="Q41" i="3" s="1"/>
  <c r="Q103" i="3" s="1"/>
  <c r="L35" i="3"/>
  <c r="O35" i="3" s="1"/>
  <c r="O102" i="3" s="1"/>
  <c r="V27" i="3"/>
  <c r="X27" i="3" s="1"/>
  <c r="L24" i="3"/>
  <c r="P24" i="3" s="1"/>
  <c r="P99" i="3" s="1"/>
  <c r="V15" i="3"/>
  <c r="X15" i="3" s="1"/>
  <c r="L13" i="3"/>
  <c r="Q13" i="3" s="1"/>
  <c r="Q96" i="3" s="1"/>
  <c r="V5" i="3"/>
  <c r="X5" i="3" s="1"/>
  <c r="V31" i="3"/>
  <c r="X31" i="3" s="1"/>
  <c r="V20" i="3"/>
  <c r="X20" i="3" s="1"/>
  <c r="V9" i="3"/>
  <c r="M32" i="3"/>
  <c r="S32" i="3" s="1"/>
  <c r="M21" i="3"/>
  <c r="T21" i="3" s="1"/>
  <c r="M11" i="3"/>
  <c r="R11" i="3" s="1"/>
  <c r="L21" i="3"/>
  <c r="Q21" i="3" s="1"/>
  <c r="Q98" i="3" s="1"/>
  <c r="E44" i="3"/>
  <c r="M36" i="3"/>
  <c r="S36" i="3" s="1"/>
  <c r="M17" i="3"/>
  <c r="T17" i="3" s="1"/>
  <c r="V3" i="3"/>
  <c r="X3" i="3" s="1"/>
  <c r="X39" i="3"/>
  <c r="L36" i="3"/>
  <c r="P36" i="3" s="1"/>
  <c r="P102" i="3" s="1"/>
  <c r="X28" i="3"/>
  <c r="L25" i="3"/>
  <c r="Q25" i="3" s="1"/>
  <c r="Q99" i="3" s="1"/>
  <c r="L17" i="3"/>
  <c r="Q17" i="3" s="1"/>
  <c r="Q97" i="3" s="1"/>
  <c r="C44" i="3"/>
  <c r="M40" i="3"/>
  <c r="S40" i="3" s="1"/>
  <c r="M19" i="3"/>
  <c r="R19" i="3" s="1"/>
  <c r="X41" i="3"/>
  <c r="L40" i="3"/>
  <c r="P40" i="3" s="1"/>
  <c r="P103" i="3" s="1"/>
  <c r="V32" i="3"/>
  <c r="X32" i="3" s="1"/>
  <c r="L29" i="3"/>
  <c r="Q29" i="3" s="1"/>
  <c r="Q100" i="3" s="1"/>
  <c r="L19" i="3"/>
  <c r="O19" i="3" s="1"/>
  <c r="O98" i="3" s="1"/>
  <c r="V11" i="3"/>
  <c r="X11" i="3" s="1"/>
  <c r="L8" i="3"/>
  <c r="P8" i="3" s="1"/>
  <c r="P95" i="3" s="1"/>
  <c r="X33" i="3"/>
  <c r="X12" i="3"/>
  <c r="W43" i="3"/>
  <c r="W44" i="3"/>
  <c r="X35" i="3"/>
  <c r="X23" i="3"/>
  <c r="AA39" i="3"/>
  <c r="Z39" i="3"/>
  <c r="AG39" i="3" s="1"/>
  <c r="AA28" i="3"/>
  <c r="Z28" i="3"/>
  <c r="AH28" i="3" s="1"/>
  <c r="Z16" i="3"/>
  <c r="AH16" i="3" s="1"/>
  <c r="AA16" i="3"/>
  <c r="AA7" i="3"/>
  <c r="Z7" i="3"/>
  <c r="AG7" i="3" s="1"/>
  <c r="Z32" i="3"/>
  <c r="AH32" i="3" s="1"/>
  <c r="AA32" i="3"/>
  <c r="AA36" i="3"/>
  <c r="Z36" i="3"/>
  <c r="AH36" i="3" s="1"/>
  <c r="AA25" i="3"/>
  <c r="Z25" i="3"/>
  <c r="AI25" i="3" s="1"/>
  <c r="AA17" i="3"/>
  <c r="Z17" i="3"/>
  <c r="AI17" i="3" s="1"/>
  <c r="AA4" i="3"/>
  <c r="Z4" i="3"/>
  <c r="AH4" i="3" s="1"/>
  <c r="L7" i="3"/>
  <c r="O7" i="3" s="1"/>
  <c r="O95" i="3" s="1"/>
  <c r="M4" i="3"/>
  <c r="M25" i="3"/>
  <c r="T25" i="3" s="1"/>
  <c r="Z29" i="3"/>
  <c r="AI29" i="3" s="1"/>
  <c r="AA29" i="3"/>
  <c r="Z19" i="3"/>
  <c r="AG19" i="3" s="1"/>
  <c r="AA19" i="3"/>
  <c r="AA8" i="3"/>
  <c r="Z8" i="3"/>
  <c r="AH8" i="3" s="1"/>
  <c r="L4" i="3"/>
  <c r="P4" i="3" s="1"/>
  <c r="P94" i="3" s="1"/>
  <c r="AA11" i="3"/>
  <c r="Z11" i="3"/>
  <c r="AG11" i="3" s="1"/>
  <c r="C43" i="3"/>
  <c r="E43" i="3"/>
  <c r="AA33" i="3"/>
  <c r="Z33" i="3"/>
  <c r="AI33" i="3" s="1"/>
  <c r="AA23" i="3"/>
  <c r="Z23" i="3"/>
  <c r="AG23" i="3" s="1"/>
  <c r="Z12" i="3"/>
  <c r="AH12" i="3" s="1"/>
  <c r="AA12" i="3"/>
  <c r="AA21" i="3"/>
  <c r="Z21" i="3"/>
  <c r="AI21" i="3" s="1"/>
  <c r="AA40" i="3"/>
  <c r="Z40" i="3"/>
  <c r="AH40" i="3" s="1"/>
  <c r="AA27" i="3"/>
  <c r="Z27" i="3"/>
  <c r="AG27" i="3" s="1"/>
  <c r="Z15" i="3"/>
  <c r="AG15" i="3" s="1"/>
  <c r="AA15" i="3"/>
  <c r="AA5" i="3"/>
  <c r="Z5" i="3"/>
  <c r="AI5" i="3" s="1"/>
  <c r="Z37" i="3"/>
  <c r="AI37" i="3" s="1"/>
  <c r="AA37" i="3"/>
  <c r="Z41" i="3"/>
  <c r="AI41" i="3" s="1"/>
  <c r="AA41" i="3"/>
  <c r="Z31" i="3"/>
  <c r="AG31" i="3" s="1"/>
  <c r="AA31" i="3"/>
  <c r="Z20" i="3"/>
  <c r="AH20" i="3" s="1"/>
  <c r="AA20" i="3"/>
  <c r="AA9" i="3"/>
  <c r="Z9" i="3"/>
  <c r="AI9" i="3" s="1"/>
  <c r="Z35" i="3"/>
  <c r="AG35" i="3" s="1"/>
  <c r="AA35" i="3"/>
  <c r="Z24" i="3"/>
  <c r="AH24" i="3" s="1"/>
  <c r="AA24" i="3"/>
  <c r="Z13" i="3"/>
  <c r="AI13" i="3" s="1"/>
  <c r="AA13" i="3"/>
  <c r="Z3" i="3"/>
  <c r="AG3" i="3" s="1"/>
  <c r="AA3" i="3"/>
  <c r="AE44" i="3" l="1"/>
  <c r="AI43" i="3"/>
  <c r="P43" i="3"/>
  <c r="AH44" i="3"/>
  <c r="AI44" i="3"/>
  <c r="V43" i="3"/>
  <c r="P44" i="3"/>
  <c r="T43" i="3"/>
  <c r="AG44" i="3"/>
  <c r="AG43" i="3"/>
  <c r="AH43" i="3"/>
  <c r="Q44" i="3"/>
  <c r="Q102" i="3"/>
  <c r="Q43" i="3"/>
  <c r="X9" i="3"/>
  <c r="X44" i="3" s="1"/>
  <c r="O44" i="3"/>
  <c r="V44" i="3"/>
  <c r="R43" i="3"/>
  <c r="R44" i="3"/>
  <c r="M43" i="3"/>
  <c r="S4" i="3"/>
  <c r="O43" i="3"/>
  <c r="T44" i="3"/>
  <c r="L44" i="3"/>
  <c r="L43" i="3"/>
  <c r="M44" i="3"/>
  <c r="Z44" i="3"/>
  <c r="Z43" i="3"/>
  <c r="AA44" i="3"/>
  <c r="AA43" i="3"/>
  <c r="X43" i="3" l="1"/>
  <c r="S44" i="3"/>
  <c r="S43" i="3"/>
</calcChain>
</file>

<file path=xl/sharedStrings.xml><?xml version="1.0" encoding="utf-8"?>
<sst xmlns="http://schemas.openxmlformats.org/spreadsheetml/2006/main" count="361" uniqueCount="251">
  <si>
    <t>variation</t>
  </si>
  <si>
    <t>participant id</t>
  </si>
  <si>
    <t>complete trial count</t>
  </si>
  <si>
    <t>start time</t>
  </si>
  <si>
    <t>duration</t>
  </si>
  <si>
    <t>avg first reaction time</t>
  </si>
  <si>
    <t>avg second reaction time</t>
  </si>
  <si>
    <t>avg reaction time</t>
  </si>
  <si>
    <t>sum of rewards</t>
  </si>
  <si>
    <t>number of correct choices</t>
  </si>
  <si>
    <t>filename</t>
  </si>
  <si>
    <t>FallingCurtain</t>
  </si>
  <si>
    <t>5bf94de9</t>
  </si>
  <si>
    <t>0.7969365185185184</t>
  </si>
  <si>
    <t>0.8816145185185186</t>
  </si>
  <si>
    <t>0.8392755185185186</t>
  </si>
  <si>
    <t>2021-09-28-14-43-FallingCurtain-5bf94de9-84d7-4dde-83ee-4bddf717c1cd-data.csv</t>
  </si>
  <si>
    <t>Simple</t>
  </si>
  <si>
    <t>9886930e</t>
  </si>
  <si>
    <t>0.8768257960199011</t>
  </si>
  <si>
    <t>0.9832086766169151</t>
  </si>
  <si>
    <t>0.930017236318408</t>
  </si>
  <si>
    <t>2021-09-29-11-56-Simple-9886930e-5d71-4de8-9ebf-d0fc8b5817f3-data.csv</t>
  </si>
  <si>
    <t>VerticalScroll</t>
  </si>
  <si>
    <t>0.2377761276595744</t>
  </si>
  <si>
    <t>0.6720447021276595</t>
  </si>
  <si>
    <t>2021-09-29-12-06-VerticalScroll-9886930e-5d71-4de8-9ebf-d0fc8b5817f3-data.csv</t>
  </si>
  <si>
    <t>0.5214549428571429</t>
  </si>
  <si>
    <t>0.9158141285714284</t>
  </si>
  <si>
    <t>2021-09-29-12-12-FallingCurtain-9886930e-5d71-4de8-9ebf-d0fc8b5817f3-data.csv</t>
  </si>
  <si>
    <t>6055c88a</t>
  </si>
  <si>
    <t>0.9879597333333331</t>
  </si>
  <si>
    <t>2021-09-29-19-46-Simple-6055c88a-f45d-4089-937a-944999326df7-data.csv</t>
  </si>
  <si>
    <t>2021-09-29-19-54-VerticalScroll-6055c88a-f45d-4089-937a-944999326df7-data.csv</t>
  </si>
  <si>
    <t>2021-09-29-19-59-FallingCurtain-6055c88a-f45d-4089-937a-944999326df7-data.csv</t>
  </si>
  <si>
    <t>802947ea</t>
  </si>
  <si>
    <t>2021-10-01-11-24-Simple-802947ea-c8e6-4da8-b261-bd97c51a01d1-data.csv</t>
  </si>
  <si>
    <t>2021-10-01-13-36-VerticalScroll-802947ea-c8e6-4da8-b261-bd97c51a01d1-data.csv</t>
  </si>
  <si>
    <t>2021-10-01-14-08-FallingCurtain-802947ea-c8e6-4da8-b261-bd97c51a01d1-data.csv</t>
  </si>
  <si>
    <t>None</t>
  </si>
  <si>
    <t>2021-10-01-14-20-FallingCurtain-802947ea-c8e6-4da8-b261-bd97c51a01d1-data.csv</t>
  </si>
  <si>
    <t>0.866177244186047</t>
  </si>
  <si>
    <t>0.8584463720930233</t>
  </si>
  <si>
    <t>0.8623118081395351</t>
  </si>
  <si>
    <t>2021-10-02-20-46-Simple-802947ea-c8e6-4da8-b261-bd97c51a01d1-data.csv</t>
  </si>
  <si>
    <t>2021-10-02-20-48-VerticalScroll-802947ea-c8e6-4da8-b261-bd97c51a01d1-data.csv</t>
  </si>
  <si>
    <t>2021-10-02-20-49-FallingCurtain-802947ea-c8e6-4da8-b261-bd97c51a01d1-data.csv</t>
  </si>
  <si>
    <t>dfd94eb6</t>
  </si>
  <si>
    <t>2021-10-05-15-31-Simple-dfd94eb6-ec38-4d35-a7c8-50cf788e45b6-data.csv</t>
  </si>
  <si>
    <t>2021-10-05-15-39-VerticalScroll-dfd94eb6-ec38-4d35-a7c8-50cf788e45b6-data.csv</t>
  </si>
  <si>
    <t>2021-10-05-15-45-FallingCurtain-dfd94eb6-ec38-4d35-a7c8-50cf788e45b6-data.csv</t>
  </si>
  <si>
    <t>2021-10-05-23-57-Simple-9886930e-5d71-4de8-9ebf-d0fc8b5817f3-data.csv</t>
  </si>
  <si>
    <t>2021-10-06-00-04-VerticalScroll-9886930e-5d71-4de8-9ebf-d0fc8b5817f3-data.csv</t>
  </si>
  <si>
    <t>2021-10-06-00-12-FallingCurtain-9886930e-5d71-4de8-9ebf-d0fc8b5817f3-data.csv</t>
  </si>
  <si>
    <t>a04a44ef</t>
  </si>
  <si>
    <t>0.9873696458333335</t>
  </si>
  <si>
    <t>2021-10-06-17-14-Simple-a04a44ef-885c-4db0-bbe3-59567d0ffcda-data.csv</t>
  </si>
  <si>
    <t>2021-10-06-17-23-VerticalScroll-a04a44ef-885c-4db0-bbe3-59567d0ffcda-data.csv</t>
  </si>
  <si>
    <t>2021-10-06-17-32-FallingCurtain-a04a44ef-885c-4db0-bbe3-59567d0ffcda-data.csv</t>
  </si>
  <si>
    <t>f49d7ac5</t>
  </si>
  <si>
    <t>0.8595424577114428</t>
  </si>
  <si>
    <t>0.8333138159203982</t>
  </si>
  <si>
    <t>0.8464281368159206</t>
  </si>
  <si>
    <t>2021_09_30_12_10_Simple_f49d7ac5_14a0_48de_bc7f_acc75b7e6c8e_data.csv</t>
  </si>
  <si>
    <t>2021_09_30_12_41_VerticalScroll_f49d7ac5_14a0_48de_bc7f_acc75b7e6c8e.csv</t>
  </si>
  <si>
    <t>b8a5f439</t>
  </si>
  <si>
    <t>0.9463750799999999</t>
  </si>
  <si>
    <t>0.9793931599999999</t>
  </si>
  <si>
    <t>2021_09_30_19_29_Simple_b8a5f439_3600_417b_a45a_9d415729a697_data.csv</t>
  </si>
  <si>
    <t>2021_09_30_19_35_VerticalScroll_b8a5f439_3600_417b_a45a_9d415729a697.csv</t>
  </si>
  <si>
    <t>61871c3f</t>
  </si>
  <si>
    <t>0.9526166818181815</t>
  </si>
  <si>
    <t>0.9896764886363636</t>
  </si>
  <si>
    <t>2021_09_30_19_37_Simple_61871c3f_8336_4583_a87d_afb0e5aa0dfb_data.csv</t>
  </si>
  <si>
    <t>0.975208086956522</t>
  </si>
  <si>
    <t>0.9953596521739132</t>
  </si>
  <si>
    <t>2021_09_30_19_41_VerticalScroll_61871c3f_8336_4583_a87d_afb0e5aa0dfb.csv</t>
  </si>
  <si>
    <t>2021_09_30_19_52_FallingCurtain_b8a5f439_3600_417b_a45a_9d415729a697.csv</t>
  </si>
  <si>
    <t>0.9558698518518516</t>
  </si>
  <si>
    <t>0.9847243703703703</t>
  </si>
  <si>
    <t>0.9702971111111109</t>
  </si>
  <si>
    <t>2021_10_02_14_24_VerticalScroll_61871c3f_8336_4583_a87d_afb0e5aa0dfb.csv</t>
  </si>
  <si>
    <t>0.9499744</t>
  </si>
  <si>
    <t>2021_10_02_14_30_FallingCurtain_61871c3f_8336_4583_a87d_afb0e5aa0dfb.csv</t>
  </si>
  <si>
    <t>2021_10_02_20_57_FallingCurtain_f49d7ac5_14a0_48de_bc7f_acc75b7e6c8e.csv</t>
  </si>
  <si>
    <t>2b61406d</t>
  </si>
  <si>
    <t>0.9011305000000001</t>
  </si>
  <si>
    <t>0.8961397352941177</t>
  </si>
  <si>
    <t>0.8986351176470588</t>
  </si>
  <si>
    <t>2021_10_04_21_08_Simple_2b61406d_3277_4efd_9ec9_db513b4245a0_data.csv</t>
  </si>
  <si>
    <t>2021_10_04_21_18_VerticalScroll_2b61406d_3277_4efd_9ec9_db513b4245a0.csv</t>
  </si>
  <si>
    <t>2021_10_04_21_23_FallingCurtain_2b61406d_3277_4efd_9ec9_db513b4245a0.csv</t>
  </si>
  <si>
    <t>0:03:46</t>
  </si>
  <si>
    <t>0:28:58</t>
  </si>
  <si>
    <t>0:06:39</t>
  </si>
  <si>
    <t>1.1063132765957446</t>
  </si>
  <si>
    <t>0:05:41</t>
  </si>
  <si>
    <t>1.310173314285714</t>
  </si>
  <si>
    <t>0:04:32</t>
  </si>
  <si>
    <t>1.0838623333333333</t>
  </si>
  <si>
    <t>1.0359110333333332</t>
  </si>
  <si>
    <t>0:04:42</t>
  </si>
  <si>
    <t>1.1765031333333333</t>
  </si>
  <si>
    <t>1.1954383666666666</t>
  </si>
  <si>
    <t>1.18597075</t>
  </si>
  <si>
    <t>0:04:59</t>
  </si>
  <si>
    <t>1.0792159705882354</t>
  </si>
  <si>
    <t>1.2083978529411765</t>
  </si>
  <si>
    <t>1.143806911764706</t>
  </si>
  <si>
    <t>0:00:16</t>
  </si>
  <si>
    <t>1.405437</t>
  </si>
  <si>
    <t>1.1473805000000001</t>
  </si>
  <si>
    <t>1.27640875</t>
  </si>
  <si>
    <t>0:00:52</t>
  </si>
  <si>
    <t>1.3030176666666666</t>
  </si>
  <si>
    <t>1.2076266666666666</t>
  </si>
  <si>
    <t>1.2553221666666667</t>
  </si>
  <si>
    <t>0:04:12</t>
  </si>
  <si>
    <t>1.3013554583333333</t>
  </si>
  <si>
    <t>1.3212395416666667</t>
  </si>
  <si>
    <t>1.3112975</t>
  </si>
  <si>
    <t>0</t>
  </si>
  <si>
    <t>0:12:19</t>
  </si>
  <si>
    <t>0:01:21</t>
  </si>
  <si>
    <t>1.1489833749999998</t>
  </si>
  <si>
    <t>1.00080825</t>
  </si>
  <si>
    <t>1.0748958124999999</t>
  </si>
  <si>
    <t>0:00:47</t>
  </si>
  <si>
    <t>1.2665734</t>
  </si>
  <si>
    <t>1.1666834000000001</t>
  </si>
  <si>
    <t>1.2166284</t>
  </si>
  <si>
    <t>0:05:34</t>
  </si>
  <si>
    <t>1.0831268285714288</t>
  </si>
  <si>
    <t>1.1672480285714288</t>
  </si>
  <si>
    <t>1.125187428571429</t>
  </si>
  <si>
    <t>0:05:52</t>
  </si>
  <si>
    <t>1.3677980294117649</t>
  </si>
  <si>
    <t>1.3916982352941172</t>
  </si>
  <si>
    <t>1.379748132352941</t>
  </si>
  <si>
    <t>0:05:30</t>
  </si>
  <si>
    <t>1.367496542857143</t>
  </si>
  <si>
    <t>1.517195314285714</t>
  </si>
  <si>
    <t>1.4423459285714286</t>
  </si>
  <si>
    <t>0:07:11</t>
  </si>
  <si>
    <t>1.1859525</t>
  </si>
  <si>
    <t>1.2330250416666666</t>
  </si>
  <si>
    <t>1.2094887708333333</t>
  </si>
  <si>
    <t>0:05:31</t>
  </si>
  <si>
    <t>1.4353608571428573</t>
  </si>
  <si>
    <t>1.3605170000000004</t>
  </si>
  <si>
    <t>1.397938928571429</t>
  </si>
  <si>
    <t>0:06:56</t>
  </si>
  <si>
    <t>1.3576359142857144</t>
  </si>
  <si>
    <t>1.4459602857142857</t>
  </si>
  <si>
    <t>1.4017981000000002</t>
  </si>
  <si>
    <t>0:07:20</t>
  </si>
  <si>
    <t>1.0434737500000002</t>
  </si>
  <si>
    <t>1.0154216979166668</t>
  </si>
  <si>
    <t>0:06:07</t>
  </si>
  <si>
    <t>1.0730851860465118</t>
  </si>
  <si>
    <t>1.087771465116279</t>
  </si>
  <si>
    <t>1.0804283255813956</t>
  </si>
  <si>
    <t>0:07:59</t>
  </si>
  <si>
    <t>1.1798388823529413</t>
  </si>
  <si>
    <t>1.277874549019608</t>
  </si>
  <si>
    <t>1.2288567156862746</t>
  </si>
  <si>
    <t>0:28:53</t>
  </si>
  <si>
    <t>0:29:22</t>
  </si>
  <si>
    <t>1.0966077064676614</t>
  </si>
  <si>
    <t>1.1294245671641787</t>
  </si>
  <si>
    <t>1.11301613681592</t>
  </si>
  <si>
    <t>0:03:43</t>
  </si>
  <si>
    <t>1.0124112399999998</t>
  </si>
  <si>
    <t>0:05:46</t>
  </si>
  <si>
    <t>1.2356577777777775</t>
  </si>
  <si>
    <t>1.1720697222222218</t>
  </si>
  <si>
    <t>1.2038637499999996</t>
  </si>
  <si>
    <t>0:06:25</t>
  </si>
  <si>
    <t>1.0267362954545456</t>
  </si>
  <si>
    <t>0:03:09</t>
  </si>
  <si>
    <t>1.0155112173913043</t>
  </si>
  <si>
    <t>0:07:14</t>
  </si>
  <si>
    <t>1.2759371276595746</t>
  </si>
  <si>
    <t>1.3179023617021275</t>
  </si>
  <si>
    <t>1.2969197446808511</t>
  </si>
  <si>
    <t>0:04:06</t>
  </si>
  <si>
    <t>0:06:01</t>
  </si>
  <si>
    <t>1.0814458</t>
  </si>
  <si>
    <t>1.0157101</t>
  </si>
  <si>
    <t>8:27:50</t>
  </si>
  <si>
    <t>1.0837348457711444</t>
  </si>
  <si>
    <t>1.1784856666666659</t>
  </si>
  <si>
    <t>1.1311102562189053</t>
  </si>
  <si>
    <t>0:04:50</t>
  </si>
  <si>
    <t>0:07:05</t>
  </si>
  <si>
    <t>1.1325474222222218</t>
  </si>
  <si>
    <t>1.2291319777777778</t>
  </si>
  <si>
    <t>1.1808397</t>
  </si>
  <si>
    <t>0:04:40</t>
  </si>
  <si>
    <t>1.0723470000000002</t>
  </si>
  <si>
    <t>1.1196260344827584</t>
  </si>
  <si>
    <t>1.0959865172413794</t>
  </si>
  <si>
    <t>reward / trial</t>
  </si>
  <si>
    <t>Average</t>
  </si>
  <si>
    <t>correct / trial</t>
  </si>
  <si>
    <t>reward/trial</t>
  </si>
  <si>
    <t>correct/trial</t>
  </si>
  <si>
    <t>seconds / trial</t>
  </si>
  <si>
    <t>time in avg trial</t>
  </si>
  <si>
    <t>inter trial seconds</t>
  </si>
  <si>
    <t>SD</t>
  </si>
  <si>
    <t>Count: 10</t>
  </si>
  <si>
    <t>age</t>
  </si>
  <si>
    <t>avg</t>
  </si>
  <si>
    <t>sd</t>
  </si>
  <si>
    <t>fun 1</t>
  </si>
  <si>
    <t>frustrating 1</t>
  </si>
  <si>
    <t>fun 2</t>
  </si>
  <si>
    <t>frustrating 2</t>
  </si>
  <si>
    <t>fun 3</t>
  </si>
  <si>
    <t>frustrating 3</t>
  </si>
  <si>
    <t>1 very boring</t>
  </si>
  <si>
    <t>5 very fun</t>
  </si>
  <si>
    <t>1 very relaxing</t>
  </si>
  <si>
    <t>5 very frustrating</t>
  </si>
  <si>
    <t>Simple Gamification</t>
  </si>
  <si>
    <t>Vertical Scroll</t>
  </si>
  <si>
    <t>Falling Curtain</t>
  </si>
  <si>
    <t>cleaned trial count</t>
  </si>
  <si>
    <t>cleaned duration</t>
  </si>
  <si>
    <t>limit:</t>
  </si>
  <si>
    <t>trials</t>
  </si>
  <si>
    <t>cleaned trials</t>
  </si>
  <si>
    <t>rewards</t>
  </si>
  <si>
    <t>correct</t>
  </si>
  <si>
    <t>diagram davids values</t>
  </si>
  <si>
    <t/>
  </si>
  <si>
    <t>4 longest</t>
  </si>
  <si>
    <t>reaction times</t>
  </si>
  <si>
    <t>additional time</t>
  </si>
  <si>
    <t>min</t>
  </si>
  <si>
    <t>random</t>
  </si>
  <si>
    <t>max</t>
  </si>
  <si>
    <t>rewards per trial</t>
  </si>
  <si>
    <t>correct choices per trial</t>
  </si>
  <si>
    <t>SG (avg)</t>
  </si>
  <si>
    <t>VS (avg)</t>
  </si>
  <si>
    <t>FC (avg)</t>
  </si>
  <si>
    <t>SG (201)</t>
  </si>
  <si>
    <t>VS (201)</t>
  </si>
  <si>
    <t>FC (201)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</si>
</sst>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22" fontId="1" fillId="0" borderId="0" xfId="0" applyNumberFormat="1" applyFont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Reward Per Trial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Data'!$O$46:$Q$46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Data'!$O$43:$Q$43</c:f>
              <c:numCache>
                <c:formatCode>General</c:formatCode>
                <c:ptCount val="3"/>
                <c:pt idx="0">
                  <c:v>0.41159384772179042</c:v>
                </c:pt>
                <c:pt idx="1">
                  <c:v>0.38331947980113062</c:v>
                </c:pt>
                <c:pt idx="2">
                  <c:v>0.43696835044614535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23B-A883-E4E3E947BF16}"/>
            </c:ext>
          </c:extLst>
        </c:ser>
        <c:ser>
          <c:idx val="1"/>
          <c:order val="1"/>
          <c:tx>
            <c:v>Correct Per Trial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'Grouped, Cleaned Data'!$O$46:$Q$46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Data'!$R$43:$T$43</c:f>
              <c:numCache>
                <c:formatCode>General</c:formatCode>
                <c:ptCount val="3"/>
                <c:pt idx="0">
                  <c:v>0.33035214886181669</c:v>
                </c:pt>
                <c:pt idx="1">
                  <c:v>0.25125912455568383</c:v>
                </c:pt>
                <c:pt idx="2">
                  <c:v>0.38892950532453974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3-423B-A883-E4E3E947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92143"/>
        <c:axId val="491689647"/>
      </c:barChart>
      <c:catAx>
        <c:axId val="4916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89647"/>
        <c:crosses val="autoZero"/>
        <c:auto val="1"/>
        <c:lblAlgn val="ctr"/>
        <c:lblOffset val="100"/>
        <c:noMultiLvlLbl val="0"/>
      </c:catAx>
      <c:valAx>
        <c:axId val="4916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'Grouped, Cleaned Data'!$AZ$62</c:f>
              <c:strCache>
                <c:ptCount val="1"/>
                <c:pt idx="0">
                  <c:v>rewards per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Data'!$AY$63:$AY$71</c:f>
              <c:strCache>
                <c:ptCount val="9"/>
                <c:pt idx="0">
                  <c:v>min</c:v>
                </c:pt>
                <c:pt idx="1">
                  <c:v>random</c:v>
                </c:pt>
                <c:pt idx="2">
                  <c:v>VS (avg)</c:v>
                </c:pt>
                <c:pt idx="3">
                  <c:v>SG (avg)</c:v>
                </c:pt>
                <c:pt idx="4">
                  <c:v>FC (avg)</c:v>
                </c:pt>
                <c:pt idx="5">
                  <c:v>VS (201)</c:v>
                </c:pt>
                <c:pt idx="6">
                  <c:v>SG (201)</c:v>
                </c:pt>
                <c:pt idx="7">
                  <c:v>FC (201)</c:v>
                </c:pt>
                <c:pt idx="8">
                  <c:v>max</c:v>
                </c:pt>
              </c:strCache>
            </c:strRef>
          </c:cat>
          <c:val>
            <c:numRef>
              <c:f>'Grouped, Cleaned Data'!$AZ$63:$AZ$71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0.38331947980113062</c:v>
                </c:pt>
                <c:pt idx="3">
                  <c:v>0.41159384772179042</c:v>
                </c:pt>
                <c:pt idx="4">
                  <c:v>0.43696835044614535</c:v>
                </c:pt>
                <c:pt idx="5">
                  <c:v>0.48258706467661694</c:v>
                </c:pt>
                <c:pt idx="6">
                  <c:v>0.53731343283582089</c:v>
                </c:pt>
                <c:pt idx="7">
                  <c:v>0.5074626865671642</c:v>
                </c:pt>
                <c:pt idx="8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3CA-9B2B-FCFDD5A616BF}"/>
            </c:ext>
          </c:extLst>
        </c:ser>
        <c:ser>
          <c:idx val="1"/>
          <c:order val="1"/>
          <c:tx>
            <c:strRef>
              <c:f>'Grouped, Cleaned Data'!$BA$62</c:f>
              <c:strCache>
                <c:ptCount val="1"/>
                <c:pt idx="0">
                  <c:v>correct choices per 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'Grouped, Cleaned Data'!$AY$63:$AY$71</c:f>
              <c:strCache>
                <c:ptCount val="9"/>
                <c:pt idx="0">
                  <c:v>min</c:v>
                </c:pt>
                <c:pt idx="1">
                  <c:v>random</c:v>
                </c:pt>
                <c:pt idx="2">
                  <c:v>VS (avg)</c:v>
                </c:pt>
                <c:pt idx="3">
                  <c:v>SG (avg)</c:v>
                </c:pt>
                <c:pt idx="4">
                  <c:v>FC (avg)</c:v>
                </c:pt>
                <c:pt idx="5">
                  <c:v>VS (201)</c:v>
                </c:pt>
                <c:pt idx="6">
                  <c:v>SG (201)</c:v>
                </c:pt>
                <c:pt idx="7">
                  <c:v>FC (201)</c:v>
                </c:pt>
                <c:pt idx="8">
                  <c:v>max</c:v>
                </c:pt>
              </c:strCache>
            </c:strRef>
          </c:cat>
          <c:val>
            <c:numRef>
              <c:f>'Grouped, Cleaned Data'!$BA$63:$BA$71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0.25125912455568383</c:v>
                </c:pt>
                <c:pt idx="3">
                  <c:v>0.33035214886181669</c:v>
                </c:pt>
                <c:pt idx="4">
                  <c:v>0.38892950532453974</c:v>
                </c:pt>
                <c:pt idx="5">
                  <c:v>0.44278606965174128</c:v>
                </c:pt>
                <c:pt idx="6">
                  <c:v>0.65174129353233834</c:v>
                </c:pt>
                <c:pt idx="7">
                  <c:v>0.6616915422885572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3CA-9B2B-FCFDD5A6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196399"/>
        <c:axId val="1093200975"/>
      </c:barChart>
      <c:catAx>
        <c:axId val="10931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0975"/>
        <c:crosses val="autoZero"/>
        <c:auto val="1"/>
        <c:lblAlgn val="ctr"/>
        <c:lblOffset val="100"/>
        <c:noMultiLvlLbl val="0"/>
      </c:catAx>
      <c:valAx>
        <c:axId val="10932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'questionnaire data'!$D$18:$F$18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'questionnaire data'!$D$10:$F$10</c:f>
              <c:numCache>
                <c:formatCode>General</c:formatCode>
                <c:ptCount val="3"/>
                <c:pt idx="0">
                  <c:v>2.5</c:v>
                </c:pt>
                <c:pt idx="1">
                  <c:v>2.75</c:v>
                </c:pt>
                <c:pt idx="2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8-4CA2-8CFB-BB5372FD8EE9}"/>
            </c:ext>
          </c:extLst>
        </c:ser>
        <c:ser>
          <c:idx val="1"/>
          <c:order val="1"/>
          <c:tx>
            <c:v>Frustration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'questionnaire data'!$D$18:$F$18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'questionnaire data'!$H$10:$J$10</c:f>
              <c:numCache>
                <c:formatCode>General</c:formatCode>
                <c:ptCount val="3"/>
                <c:pt idx="0">
                  <c:v>3.625</c:v>
                </c:pt>
                <c:pt idx="1">
                  <c:v>3.75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8-4CA2-8CFB-BB5372FD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376575"/>
        <c:axId val="538373247"/>
      </c:barChart>
      <c:catAx>
        <c:axId val="5383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3247"/>
        <c:crosses val="autoZero"/>
        <c:auto val="1"/>
        <c:lblAlgn val="ctr"/>
        <c:lblOffset val="100"/>
        <c:noMultiLvlLbl val="0"/>
      </c:catAx>
      <c:valAx>
        <c:axId val="5383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Trial Count (cleaned)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Data'!$AG$46:$AI$46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Data'!$AG$43:$AI$43</c:f>
              <c:numCache>
                <c:formatCode>General</c:formatCode>
                <c:ptCount val="3"/>
                <c:pt idx="0">
                  <c:v>43.75</c:v>
                </c:pt>
                <c:pt idx="1">
                  <c:v>33.111111111111114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6A2-8E8C-E789A571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15999"/>
        <c:axId val="643114751"/>
      </c:barChart>
      <c:catAx>
        <c:axId val="6431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4751"/>
        <c:crosses val="autoZero"/>
        <c:auto val="1"/>
        <c:lblAlgn val="ctr"/>
        <c:lblOffset val="100"/>
        <c:noMultiLvlLbl val="0"/>
      </c:catAx>
      <c:valAx>
        <c:axId val="643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'Grouped, Cleaned Data'!$O$65</c:f>
              <c:strCache>
                <c:ptCount val="1"/>
                <c:pt idx="0">
                  <c:v>Simple Gamification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'Grouped, Cleaned Data'!$O$94:$O$103</c:f>
              <c:numCache>
                <c:formatCode>General</c:formatCode>
                <c:ptCount val="10"/>
                <c:pt idx="0">
                  <c:v>0.29411764705882354</c:v>
                </c:pt>
                <c:pt idx="1">
                  <c:v>0.36666666666666664</c:v>
                </c:pt>
                <c:pt idx="2">
                  <c:v>0.45454545454545453</c:v>
                </c:pt>
                <c:pt idx="3">
                  <c:v>0.34883720930232559</c:v>
                </c:pt>
                <c:pt idx="4">
                  <c:v>0.41791044776119401</c:v>
                </c:pt>
                <c:pt idx="5">
                  <c:v>0.35416666666666669</c:v>
                </c:pt>
                <c:pt idx="6">
                  <c:v>0.41666666666666669</c:v>
                </c:pt>
                <c:pt idx="7">
                  <c:v>0.44</c:v>
                </c:pt>
                <c:pt idx="8">
                  <c:v>0.48571428571428571</c:v>
                </c:pt>
                <c:pt idx="9">
                  <c:v>0.53731343283582089</c:v>
                </c:pt>
              </c:numCache>
            </c:numRef>
          </c:xVal>
          <c:yVal>
            <c:numRef>
              <c:f>'Grouped, Cleaned Data'!$R$68:$R$77</c:f>
              <c:numCache>
                <c:formatCode>General</c:formatCode>
                <c:ptCount val="10"/>
                <c:pt idx="0">
                  <c:v>0.29411764705882354</c:v>
                </c:pt>
                <c:pt idx="1">
                  <c:v>0.26666666666666666</c:v>
                </c:pt>
                <c:pt idx="2">
                  <c:v>0.18181818181818182</c:v>
                </c:pt>
                <c:pt idx="3">
                  <c:v>0.32558139534883723</c:v>
                </c:pt>
                <c:pt idx="4">
                  <c:v>0.32835820895522388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0.36</c:v>
                </c:pt>
                <c:pt idx="8">
                  <c:v>0.22857142857142856</c:v>
                </c:pt>
                <c:pt idx="9">
                  <c:v>0.65174129353233834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D-4EA0-B371-B62AB1ADA04A}"/>
            </c:ext>
          </c:extLst>
        </c:ser>
        <c:ser>
          <c:idx val="1"/>
          <c:order val="1"/>
          <c:tx>
            <c:strRef>
              <c:f>'Grouped, Cleaned Data'!$P$65</c:f>
              <c:strCache>
                <c:ptCount val="1"/>
                <c:pt idx="0">
                  <c:v>Vertical Scroll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'Grouped, Cleaned Data'!$P$94:$P$103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0.36666666666666664</c:v>
                </c:pt>
                <c:pt idx="2">
                  <c:v>0.37037037037037035</c:v>
                </c:pt>
                <c:pt idx="3">
                  <c:v>0.25</c:v>
                </c:pt>
                <c:pt idx="4">
                  <c:v>0.42553191489361702</c:v>
                </c:pt>
                <c:pt idx="5">
                  <c:v>0.39285714285714285</c:v>
                </c:pt>
                <c:pt idx="6">
                  <c:v>0.46511627906976744</c:v>
                </c:pt>
                <c:pt idx="7">
                  <c:v>0.30555555555555558</c:v>
                </c:pt>
                <c:pt idx="8">
                  <c:v>0.44117647058823528</c:v>
                </c:pt>
                <c:pt idx="9">
                  <c:v>0.48258706467661694</c:v>
                </c:pt>
              </c:numCache>
            </c:numRef>
          </c:xVal>
          <c:yVal>
            <c:numRef>
              <c:f>'Grouped, Cleaned Data'!$S$68:$S$77</c:f>
              <c:numCache>
                <c:formatCode>General</c:formatCode>
                <c:ptCount val="10"/>
                <c:pt idx="0">
                  <c:v>0.22222222222222221</c:v>
                </c:pt>
                <c:pt idx="1">
                  <c:v>0.13333333333333333</c:v>
                </c:pt>
                <c:pt idx="2">
                  <c:v>0.33333333333333331</c:v>
                </c:pt>
                <c:pt idx="3">
                  <c:v>0.125</c:v>
                </c:pt>
                <c:pt idx="4">
                  <c:v>0.25531914893617019</c:v>
                </c:pt>
                <c:pt idx="5">
                  <c:v>7.1428571428571425E-2</c:v>
                </c:pt>
                <c:pt idx="6">
                  <c:v>0.46511627906976744</c:v>
                </c:pt>
                <c:pt idx="7">
                  <c:v>0.1111111111111111</c:v>
                </c:pt>
                <c:pt idx="8">
                  <c:v>0.35294117647058826</c:v>
                </c:pt>
                <c:pt idx="9">
                  <c:v>0.44278606965174128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ED-4EA0-B371-B62AB1ADA04A}"/>
            </c:ext>
          </c:extLst>
        </c:ser>
        <c:ser>
          <c:idx val="2"/>
          <c:order val="2"/>
          <c:tx>
            <c:strRef>
              <c:f>'Grouped, Cleaned Data'!$Q$65</c:f>
              <c:strCache>
                <c:ptCount val="1"/>
                <c:pt idx="0">
                  <c:v>Falling Curtain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'Grouped, Cleaned Data'!$Q$94:$Q$103</c:f>
              <c:numCache>
                <c:formatCode>General</c:formatCode>
                <c:ptCount val="10"/>
                <c:pt idx="0">
                  <c:v>0.51724137931034486</c:v>
                </c:pt>
                <c:pt idx="1">
                  <c:v>0.38235294117647056</c:v>
                </c:pt>
                <c:pt idx="2">
                  <c:v>0.44</c:v>
                </c:pt>
                <c:pt idx="3">
                  <c:v>0.58333333333333337</c:v>
                </c:pt>
                <c:pt idx="4">
                  <c:v>0.34285714285714286</c:v>
                </c:pt>
                <c:pt idx="5">
                  <c:v>0.37142857142857144</c:v>
                </c:pt>
                <c:pt idx="6">
                  <c:v>0.5490196078431373</c:v>
                </c:pt>
                <c:pt idx="7">
                  <c:v>0.36170212765957449</c:v>
                </c:pt>
                <c:pt idx="8">
                  <c:v>0.31428571428571428</c:v>
                </c:pt>
                <c:pt idx="9">
                  <c:v>0.5074626865671642</c:v>
                </c:pt>
              </c:numCache>
            </c:numRef>
          </c:xVal>
          <c:yVal>
            <c:numRef>
              <c:f>'Grouped, Cleaned Data'!$T$68:$T$77</c:f>
              <c:numCache>
                <c:formatCode>General</c:formatCode>
                <c:ptCount val="10"/>
                <c:pt idx="0">
                  <c:v>0.55172413793103448</c:v>
                </c:pt>
                <c:pt idx="1">
                  <c:v>0.3235294117647059</c:v>
                </c:pt>
                <c:pt idx="2">
                  <c:v>0.52</c:v>
                </c:pt>
                <c:pt idx="3">
                  <c:v>0.33333333333333331</c:v>
                </c:pt>
                <c:pt idx="4">
                  <c:v>0.14285714285714285</c:v>
                </c:pt>
                <c:pt idx="5">
                  <c:v>0.34285714285714286</c:v>
                </c:pt>
                <c:pt idx="6">
                  <c:v>0.52941176470588236</c:v>
                </c:pt>
                <c:pt idx="7">
                  <c:v>0.25531914893617019</c:v>
                </c:pt>
                <c:pt idx="8">
                  <c:v>0.22857142857142856</c:v>
                </c:pt>
                <c:pt idx="9">
                  <c:v>0.6616915422885572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D-4EA0-B371-B62AB1AD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9535"/>
        <c:axId val="630289951"/>
      </c:scatterChart>
      <c:valAx>
        <c:axId val="630289535"/>
        <c:scaling>
          <c:orientation val="minMax"/>
          <c:max val="0.6000000000000000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 earned per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951"/>
        <c:crosses val="autoZero"/>
        <c:crossBetween val="midCat"/>
      </c:valAx>
      <c:valAx>
        <c:axId val="6302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</a:t>
                </a:r>
                <a:r>
                  <a:rPr lang="en-US" baseline="0"/>
                  <a:t> Choices per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'Grouped, Cleaned Data'!$O$65</c:f>
              <c:strCache>
                <c:ptCount val="1"/>
                <c:pt idx="0">
                  <c:v>Simple Gamification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'Grouped, Cleaned Data'!$R$81:$R$90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44</c:v>
                </c:pt>
                <c:pt idx="3">
                  <c:v>86</c:v>
                </c:pt>
                <c:pt idx="4">
                  <c:v>201</c:v>
                </c:pt>
                <c:pt idx="5">
                  <c:v>48</c:v>
                </c:pt>
                <c:pt idx="6">
                  <c:v>48</c:v>
                </c:pt>
                <c:pt idx="7">
                  <c:v>25</c:v>
                </c:pt>
                <c:pt idx="8">
                  <c:v>35</c:v>
                </c:pt>
                <c:pt idx="9">
                  <c:v>201</c:v>
                </c:pt>
              </c:numCache>
            </c:numRef>
          </c:xVal>
          <c:yVal>
            <c:numRef>
              <c:f>'Grouped, Cleaned Data'!$R$68:$R$77</c:f>
              <c:numCache>
                <c:formatCode>General</c:formatCode>
                <c:ptCount val="10"/>
                <c:pt idx="0">
                  <c:v>0.29411764705882354</c:v>
                </c:pt>
                <c:pt idx="1">
                  <c:v>0.26666666666666666</c:v>
                </c:pt>
                <c:pt idx="2">
                  <c:v>0.18181818181818182</c:v>
                </c:pt>
                <c:pt idx="3">
                  <c:v>0.32558139534883723</c:v>
                </c:pt>
                <c:pt idx="4">
                  <c:v>0.32835820895522388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0.36</c:v>
                </c:pt>
                <c:pt idx="8">
                  <c:v>0.22857142857142856</c:v>
                </c:pt>
                <c:pt idx="9">
                  <c:v>0.65174129353233834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B-45AA-8EF5-CA349CBEF44D}"/>
            </c:ext>
          </c:extLst>
        </c:ser>
        <c:ser>
          <c:idx val="1"/>
          <c:order val="1"/>
          <c:tx>
            <c:strRef>
              <c:f>'Grouped, Cleaned Data'!$P$65</c:f>
              <c:strCache>
                <c:ptCount val="1"/>
                <c:pt idx="0">
                  <c:v>Vertical Scroll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'Grouped, Cleaned Data'!$S$81:$S$90</c:f>
              <c:numCache>
                <c:formatCode>General</c:formatCode>
                <c:ptCount val="10"/>
                <c:pt idx="0">
                  <c:v>45</c:v>
                </c:pt>
                <c:pt idx="1">
                  <c:v>30</c:v>
                </c:pt>
                <c:pt idx="2">
                  <c:v>27</c:v>
                </c:pt>
                <c:pt idx="3">
                  <c:v>8</c:v>
                </c:pt>
                <c:pt idx="4">
                  <c:v>47</c:v>
                </c:pt>
                <c:pt idx="5">
                  <c:v>28</c:v>
                </c:pt>
                <c:pt idx="6">
                  <c:v>43</c:v>
                </c:pt>
                <c:pt idx="7">
                  <c:v>36</c:v>
                </c:pt>
                <c:pt idx="8">
                  <c:v>34</c:v>
                </c:pt>
                <c:pt idx="9">
                  <c:v>201</c:v>
                </c:pt>
              </c:numCache>
            </c:numRef>
          </c:xVal>
          <c:yVal>
            <c:numRef>
              <c:f>'Grouped, Cleaned Data'!$S$68:$S$77</c:f>
              <c:numCache>
                <c:formatCode>General</c:formatCode>
                <c:ptCount val="10"/>
                <c:pt idx="0">
                  <c:v>0.22222222222222221</c:v>
                </c:pt>
                <c:pt idx="1">
                  <c:v>0.13333333333333333</c:v>
                </c:pt>
                <c:pt idx="2">
                  <c:v>0.33333333333333331</c:v>
                </c:pt>
                <c:pt idx="3">
                  <c:v>0.125</c:v>
                </c:pt>
                <c:pt idx="4">
                  <c:v>0.25531914893617019</c:v>
                </c:pt>
                <c:pt idx="5">
                  <c:v>7.1428571428571425E-2</c:v>
                </c:pt>
                <c:pt idx="6">
                  <c:v>0.46511627906976744</c:v>
                </c:pt>
                <c:pt idx="7">
                  <c:v>0.1111111111111111</c:v>
                </c:pt>
                <c:pt idx="8">
                  <c:v>0.35294117647058826</c:v>
                </c:pt>
                <c:pt idx="9">
                  <c:v>0.44278606965174128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B-45AA-8EF5-CA349CBEF44D}"/>
            </c:ext>
          </c:extLst>
        </c:ser>
        <c:ser>
          <c:idx val="2"/>
          <c:order val="2"/>
          <c:tx>
            <c:strRef>
              <c:f>'Grouped, Cleaned Data'!$Q$65</c:f>
              <c:strCache>
                <c:ptCount val="1"/>
                <c:pt idx="0">
                  <c:v>Falling Curtain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'Grouped, Cleaned Data'!$T$81:$T$90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25</c:v>
                </c:pt>
                <c:pt idx="3">
                  <c:v>24</c:v>
                </c:pt>
                <c:pt idx="4">
                  <c:v>35</c:v>
                </c:pt>
                <c:pt idx="5">
                  <c:v>35</c:v>
                </c:pt>
                <c:pt idx="6">
                  <c:v>51</c:v>
                </c:pt>
                <c:pt idx="7">
                  <c:v>47</c:v>
                </c:pt>
                <c:pt idx="8">
                  <c:v>35</c:v>
                </c:pt>
                <c:pt idx="9">
                  <c:v>201</c:v>
                </c:pt>
              </c:numCache>
            </c:numRef>
          </c:xVal>
          <c:yVal>
            <c:numRef>
              <c:f>'Grouped, Cleaned Data'!$T$68:$T$77</c:f>
              <c:numCache>
                <c:formatCode>General</c:formatCode>
                <c:ptCount val="10"/>
                <c:pt idx="0">
                  <c:v>0.55172413793103448</c:v>
                </c:pt>
                <c:pt idx="1">
                  <c:v>0.3235294117647059</c:v>
                </c:pt>
                <c:pt idx="2">
                  <c:v>0.52</c:v>
                </c:pt>
                <c:pt idx="3">
                  <c:v>0.33333333333333331</c:v>
                </c:pt>
                <c:pt idx="4">
                  <c:v>0.14285714285714285</c:v>
                </c:pt>
                <c:pt idx="5">
                  <c:v>0.34285714285714286</c:v>
                </c:pt>
                <c:pt idx="6">
                  <c:v>0.52941176470588236</c:v>
                </c:pt>
                <c:pt idx="7">
                  <c:v>0.25531914893617019</c:v>
                </c:pt>
                <c:pt idx="8">
                  <c:v>0.22857142857142856</c:v>
                </c:pt>
                <c:pt idx="9">
                  <c:v>0.6616915422885572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B-45AA-8EF5-CA349CBE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9535"/>
        <c:axId val="630289951"/>
      </c:scatterChart>
      <c:valAx>
        <c:axId val="630289535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951"/>
        <c:crosses val="autoZero"/>
        <c:crossBetween val="midCat"/>
      </c:valAx>
      <c:valAx>
        <c:axId val="6302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</a:t>
                </a:r>
                <a:r>
                  <a:rPr lang="en-US" baseline="0"/>
                  <a:t> Choices per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'Grouped, Cleaned Data'!$O$65</c:f>
              <c:strCache>
                <c:ptCount val="1"/>
                <c:pt idx="0">
                  <c:v>Simple Gamification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'Grouped, Cleaned Data'!$R$81:$R$90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44</c:v>
                </c:pt>
                <c:pt idx="3">
                  <c:v>86</c:v>
                </c:pt>
                <c:pt idx="4">
                  <c:v>201</c:v>
                </c:pt>
                <c:pt idx="5">
                  <c:v>48</c:v>
                </c:pt>
                <c:pt idx="6">
                  <c:v>48</c:v>
                </c:pt>
                <c:pt idx="7">
                  <c:v>25</c:v>
                </c:pt>
                <c:pt idx="8">
                  <c:v>35</c:v>
                </c:pt>
                <c:pt idx="9">
                  <c:v>201</c:v>
                </c:pt>
              </c:numCache>
            </c:numRef>
          </c:xVal>
          <c:yVal>
            <c:numRef>
              <c:f>'Grouped, Cleaned Data'!$O$94:$O$103</c:f>
              <c:numCache>
                <c:formatCode>General</c:formatCode>
                <c:ptCount val="10"/>
                <c:pt idx="0">
                  <c:v>0.29411764705882354</c:v>
                </c:pt>
                <c:pt idx="1">
                  <c:v>0.36666666666666664</c:v>
                </c:pt>
                <c:pt idx="2">
                  <c:v>0.45454545454545453</c:v>
                </c:pt>
                <c:pt idx="3">
                  <c:v>0.34883720930232559</c:v>
                </c:pt>
                <c:pt idx="4">
                  <c:v>0.41791044776119401</c:v>
                </c:pt>
                <c:pt idx="5">
                  <c:v>0.35416666666666669</c:v>
                </c:pt>
                <c:pt idx="6">
                  <c:v>0.41666666666666669</c:v>
                </c:pt>
                <c:pt idx="7">
                  <c:v>0.44</c:v>
                </c:pt>
                <c:pt idx="8">
                  <c:v>0.48571428571428571</c:v>
                </c:pt>
                <c:pt idx="9">
                  <c:v>0.53731343283582089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A-448F-A1BF-ED70733CCE62}"/>
            </c:ext>
          </c:extLst>
        </c:ser>
        <c:ser>
          <c:idx val="1"/>
          <c:order val="1"/>
          <c:tx>
            <c:strRef>
              <c:f>'Grouped, Cleaned Data'!$P$65</c:f>
              <c:strCache>
                <c:ptCount val="1"/>
                <c:pt idx="0">
                  <c:v>Vertical Scroll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'Grouped, Cleaned Data'!$S$81:$S$90</c:f>
              <c:numCache>
                <c:formatCode>General</c:formatCode>
                <c:ptCount val="10"/>
                <c:pt idx="0">
                  <c:v>45</c:v>
                </c:pt>
                <c:pt idx="1">
                  <c:v>30</c:v>
                </c:pt>
                <c:pt idx="2">
                  <c:v>27</c:v>
                </c:pt>
                <c:pt idx="3">
                  <c:v>8</c:v>
                </c:pt>
                <c:pt idx="4">
                  <c:v>47</c:v>
                </c:pt>
                <c:pt idx="5">
                  <c:v>28</c:v>
                </c:pt>
                <c:pt idx="6">
                  <c:v>43</c:v>
                </c:pt>
                <c:pt idx="7">
                  <c:v>36</c:v>
                </c:pt>
                <c:pt idx="8">
                  <c:v>34</c:v>
                </c:pt>
                <c:pt idx="9">
                  <c:v>201</c:v>
                </c:pt>
              </c:numCache>
            </c:numRef>
          </c:xVal>
          <c:yVal>
            <c:numRef>
              <c:f>'Grouped, Cleaned Data'!$P$94:$P$103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0.36666666666666664</c:v>
                </c:pt>
                <c:pt idx="2">
                  <c:v>0.37037037037037035</c:v>
                </c:pt>
                <c:pt idx="3">
                  <c:v>0.25</c:v>
                </c:pt>
                <c:pt idx="4">
                  <c:v>0.42553191489361702</c:v>
                </c:pt>
                <c:pt idx="5">
                  <c:v>0.39285714285714285</c:v>
                </c:pt>
                <c:pt idx="6">
                  <c:v>0.46511627906976744</c:v>
                </c:pt>
                <c:pt idx="7">
                  <c:v>0.30555555555555558</c:v>
                </c:pt>
                <c:pt idx="8">
                  <c:v>0.44117647058823528</c:v>
                </c:pt>
                <c:pt idx="9">
                  <c:v>0.48258706467661694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A-448F-A1BF-ED70733CCE62}"/>
            </c:ext>
          </c:extLst>
        </c:ser>
        <c:ser>
          <c:idx val="2"/>
          <c:order val="2"/>
          <c:tx>
            <c:strRef>
              <c:f>'Grouped, Cleaned Data'!$Q$65</c:f>
              <c:strCache>
                <c:ptCount val="1"/>
                <c:pt idx="0">
                  <c:v>Falling Curtain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'Grouped, Cleaned Data'!$T$81:$T$90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25</c:v>
                </c:pt>
                <c:pt idx="3">
                  <c:v>24</c:v>
                </c:pt>
                <c:pt idx="4">
                  <c:v>35</c:v>
                </c:pt>
                <c:pt idx="5">
                  <c:v>35</c:v>
                </c:pt>
                <c:pt idx="6">
                  <c:v>51</c:v>
                </c:pt>
                <c:pt idx="7">
                  <c:v>47</c:v>
                </c:pt>
                <c:pt idx="8">
                  <c:v>35</c:v>
                </c:pt>
                <c:pt idx="9">
                  <c:v>201</c:v>
                </c:pt>
              </c:numCache>
            </c:numRef>
          </c:xVal>
          <c:yVal>
            <c:numRef>
              <c:f>'Grouped, Cleaned Data'!$Q$94:$Q$103</c:f>
              <c:numCache>
                <c:formatCode>General</c:formatCode>
                <c:ptCount val="10"/>
                <c:pt idx="0">
                  <c:v>0.51724137931034486</c:v>
                </c:pt>
                <c:pt idx="1">
                  <c:v>0.38235294117647056</c:v>
                </c:pt>
                <c:pt idx="2">
                  <c:v>0.44</c:v>
                </c:pt>
                <c:pt idx="3">
                  <c:v>0.58333333333333337</c:v>
                </c:pt>
                <c:pt idx="4">
                  <c:v>0.34285714285714286</c:v>
                </c:pt>
                <c:pt idx="5">
                  <c:v>0.37142857142857144</c:v>
                </c:pt>
                <c:pt idx="6">
                  <c:v>0.5490196078431373</c:v>
                </c:pt>
                <c:pt idx="7">
                  <c:v>0.36170212765957449</c:v>
                </c:pt>
                <c:pt idx="8">
                  <c:v>0.31428571428571428</c:v>
                </c:pt>
                <c:pt idx="9">
                  <c:v>0.5074626865671642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A-448F-A1BF-ED70733C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9535"/>
        <c:axId val="630289951"/>
      </c:scatterChart>
      <c:valAx>
        <c:axId val="630289535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951"/>
        <c:crosses val="autoZero"/>
        <c:crossBetween val="midCat"/>
      </c:valAx>
      <c:valAx>
        <c:axId val="6302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rewards per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Trial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Data'!$AG$46:$AI$46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Data'!$AC$43:$AE$43</c:f>
              <c:numCache>
                <c:formatCode>General</c:formatCode>
                <c:ptCount val="3"/>
                <c:pt idx="0">
                  <c:v>75.2</c:v>
                </c:pt>
                <c:pt idx="1">
                  <c:v>49.9</c:v>
                </c:pt>
                <c:pt idx="2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D4-85F2-E3DBC8FD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15999"/>
        <c:axId val="643114751"/>
      </c:barChart>
      <c:catAx>
        <c:axId val="6431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4751"/>
        <c:crosses val="autoZero"/>
        <c:auto val="1"/>
        <c:lblAlgn val="ctr"/>
        <c:lblOffset val="100"/>
        <c:noMultiLvlLbl val="0"/>
      </c:catAx>
      <c:valAx>
        <c:axId val="6431147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Reward Per Trial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Data'!$X$104:$Z$104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Data'!$X$105:$Z$105</c:f>
              <c:numCache>
                <c:formatCode>General</c:formatCode>
                <c:ptCount val="3"/>
                <c:pt idx="0">
                  <c:v>0.53731343283582089</c:v>
                </c:pt>
                <c:pt idx="1">
                  <c:v>0.48258706467661694</c:v>
                </c:pt>
                <c:pt idx="2">
                  <c:v>0.5074626865671642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0-482F-9E22-35BFD8D75811}"/>
            </c:ext>
          </c:extLst>
        </c:ser>
        <c:ser>
          <c:idx val="1"/>
          <c:order val="1"/>
          <c:tx>
            <c:v>Correct Per Trial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'Grouped, Cleaned Data'!$X$104:$Z$104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Data'!$X$106:$Z$106</c:f>
              <c:numCache>
                <c:formatCode>General</c:formatCode>
                <c:ptCount val="3"/>
                <c:pt idx="0">
                  <c:v>0.65174129353233834</c:v>
                </c:pt>
                <c:pt idx="1">
                  <c:v>0.44278606965174128</c:v>
                </c:pt>
                <c:pt idx="2">
                  <c:v>0.6616915422885572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0-482F-9E22-35BFD8D7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745648"/>
        <c:axId val="1816747312"/>
      </c:barChart>
      <c:catAx>
        <c:axId val="18167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47312"/>
        <c:crosses val="autoZero"/>
        <c:auto val="1"/>
        <c:lblAlgn val="ctr"/>
        <c:lblOffset val="100"/>
        <c:noMultiLvlLbl val="0"/>
      </c:catAx>
      <c:valAx>
        <c:axId val="1816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choice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Data'!$AL$46:$AN$46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Data'!$AL$43:$AN$43</c:f>
              <c:numCache>
                <c:formatCode>0.00</c:formatCode>
                <c:ptCount val="3"/>
                <c:pt idx="0">
                  <c:v>0.9809015227473642</c:v>
                </c:pt>
                <c:pt idx="1">
                  <c:v>1.1728726615849685</c:v>
                </c:pt>
                <c:pt idx="2">
                  <c:v>1.1977709456133769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D-499E-90EA-FF587A721B31}"/>
            </c:ext>
          </c:extLst>
        </c:ser>
        <c:ser>
          <c:idx val="1"/>
          <c:order val="1"/>
          <c:tx>
            <c:v>second choice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'Grouped, Cleaned Data'!$AL$46:$AN$46</c:f>
              <c:strCache>
                <c:ptCount val="3"/>
                <c:pt idx="0">
                  <c:v>Simple Gamification</c:v>
                </c:pt>
                <c:pt idx="1">
                  <c:v>Vertical Scroll</c:v>
                </c:pt>
                <c:pt idx="2">
                  <c:v>Falling Curtain</c:v>
                </c:pt>
              </c:strCache>
            </c:strRef>
          </c:cat>
          <c:val>
            <c:numRef>
              <c:f>'Grouped, Cleaned Data'!$AO$43:$AQ$43</c:f>
              <c:numCache>
                <c:formatCode>0.00</c:formatCode>
                <c:ptCount val="3"/>
                <c:pt idx="0">
                  <c:v>0.99759265289504051</c:v>
                </c:pt>
                <c:pt idx="1">
                  <c:v>1.0789360082271142</c:v>
                </c:pt>
                <c:pt idx="2">
                  <c:v>1.1989582349336092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D-499E-90EA-FF587A72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52160"/>
        <c:axId val="1867052992"/>
      </c:barChart>
      <c:catAx>
        <c:axId val="18670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52992"/>
        <c:crosses val="autoZero"/>
        <c:auto val="1"/>
        <c:lblAlgn val="ctr"/>
        <c:lblOffset val="100"/>
        <c:noMultiLvlLbl val="0"/>
      </c:catAx>
      <c:valAx>
        <c:axId val="18670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'Grouped, Cleaned Data'!$AZ$52</c:f>
              <c:strCache>
                <c:ptCount val="1"/>
                <c:pt idx="0">
                  <c:v>rewards per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'Grouped, Cleaned Data'!$AY$53:$AY$55</c:f>
              <c:strCache>
                <c:ptCount val="3"/>
                <c:pt idx="0">
                  <c:v>min</c:v>
                </c:pt>
                <c:pt idx="1">
                  <c:v>random</c:v>
                </c:pt>
                <c:pt idx="2">
                  <c:v>max</c:v>
                </c:pt>
              </c:strCache>
            </c:strRef>
          </c:cat>
          <c:val>
            <c:numRef>
              <c:f>'Grouped, Cleaned Data'!$AZ$53:$AZ$55</c:f>
              <c:numCache>
                <c:formatCode>General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F45-8DDE-8A02523EB8CB}"/>
            </c:ext>
          </c:extLst>
        </c:ser>
        <c:ser>
          <c:idx val="1"/>
          <c:order val="1"/>
          <c:tx>
            <c:strRef>
              <c:f>'Grouped, Cleaned Data'!$BA$52</c:f>
              <c:strCache>
                <c:ptCount val="1"/>
                <c:pt idx="0">
                  <c:v>correct choices per 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'Grouped, Cleaned Data'!$AY$53:$AY$55</c:f>
              <c:strCache>
                <c:ptCount val="3"/>
                <c:pt idx="0">
                  <c:v>min</c:v>
                </c:pt>
                <c:pt idx="1">
                  <c:v>random</c:v>
                </c:pt>
                <c:pt idx="2">
                  <c:v>max</c:v>
                </c:pt>
              </c:strCache>
            </c:strRef>
          </c:cat>
          <c:val>
            <c:numRef>
              <c:f>'Grouped, Cleaned Data'!$BA$53:$BA$55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F45-8DDE-8A02523E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615919"/>
        <c:axId val="1090616335"/>
      </c:barChart>
      <c:catAx>
        <c:axId val="10906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16335"/>
        <c:crosses val="autoZero"/>
        <c:auto val="1"/>
        <c:lblAlgn val="ctr"/>
        <c:lblOffset val="100"/>
        <c:noMultiLvlLbl val="0"/>
      </c:catAx>
      <c:valAx>
        <c:axId val="10906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47</xdr:row>
      <xdr:rowOff>185737</xdr:rowOff>
    </xdr:from>
    <xdr:to>
      <xdr:col>19</xdr:col>
      <xdr:colOff>142875</xdr:colOff>
      <xdr:row>62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41998-B05B-49AB-96D7-E0052C84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414337</xdr:colOff>
      <xdr:row>64</xdr:row>
      <xdr:rowOff>42862</xdr:rowOff>
    </xdr:from>
    <xdr:to>
      <xdr:col>34</xdr:col>
      <xdr:colOff>109537</xdr:colOff>
      <xdr:row>78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F3334-8209-4A8D-A4FB-91F34C1FA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62</xdr:row>
      <xdr:rowOff>33337</xdr:rowOff>
    </xdr:from>
    <xdr:to>
      <xdr:col>10</xdr:col>
      <xdr:colOff>4581525</xdr:colOff>
      <xdr:row>76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FDD1D-E722-4A70-88DF-6344CB60E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78</xdr:row>
      <xdr:rowOff>85725</xdr:rowOff>
    </xdr:from>
    <xdr:to>
      <xdr:col>10</xdr:col>
      <xdr:colOff>4648200</xdr:colOff>
      <xdr:row>92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155F0D-1FA4-4785-9A26-CC0DCB196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94</xdr:row>
      <xdr:rowOff>38100</xdr:rowOff>
    </xdr:from>
    <xdr:to>
      <xdr:col>10</xdr:col>
      <xdr:colOff>4581525</xdr:colOff>
      <xdr:row>108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F2246E-03AD-4ECB-BF42-F6A881E3F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952500</xdr:colOff>
      <xdr:row>48</xdr:row>
      <xdr:rowOff>76200</xdr:rowOff>
    </xdr:from>
    <xdr:to>
      <xdr:col>31</xdr:col>
      <xdr:colOff>123825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C62DE3-C2CF-462B-A4D4-C5861460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604837</xdr:colOff>
      <xdr:row>96</xdr:row>
      <xdr:rowOff>166687</xdr:rowOff>
    </xdr:from>
    <xdr:to>
      <xdr:col>34</xdr:col>
      <xdr:colOff>300037</xdr:colOff>
      <xdr:row>111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0689E-89AE-4C12-B148-13157C20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133350</xdr:colOff>
      <xdr:row>48</xdr:row>
      <xdr:rowOff>33337</xdr:rowOff>
    </xdr:from>
    <xdr:to>
      <xdr:col>40</xdr:col>
      <xdr:colOff>476250</xdr:colOff>
      <xdr:row>62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1B80D8-E2D1-405E-9C3B-895451EF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452437</xdr:colOff>
      <xdr:row>43</xdr:row>
      <xdr:rowOff>128587</xdr:rowOff>
    </xdr:from>
    <xdr:to>
      <xdr:col>62</xdr:col>
      <xdr:colOff>147637</xdr:colOff>
      <xdr:row>58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7B3238-4494-4D7D-8C4B-243538774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328612</xdr:colOff>
      <xdr:row>59</xdr:row>
      <xdr:rowOff>4762</xdr:rowOff>
    </xdr:from>
    <xdr:to>
      <xdr:col>62</xdr:col>
      <xdr:colOff>23812</xdr:colOff>
      <xdr:row>73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67A498-9532-4D27-86EC-B7ECA5ACB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71437</xdr:rowOff>
    </xdr:from>
    <xdr:to>
      <xdr:col>18</xdr:col>
      <xdr:colOff>19050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60BA5-78D1-4E41-8AA3-C83F2DA6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Normal="100" workbookViewId="0">
      <pane ySplit="1" topLeftCell="A2" activePane="bottomLeft" state="frozen"/>
      <selection pane="bottomLeft" activeCell="D35" sqref="D35"/>
    </sheetView>
  </sheetViews>
  <sheetFormatPr defaultRowHeight="15" x14ac:dyDescent="0.25"/>
  <cols>
    <col min="4" max="4" width="15.28515625" bestFit="1" customWidth="1"/>
    <col min="5" max="5" width="8.5703125" bestFit="1" customWidth="1"/>
    <col min="6" max="6" width="20.5703125" bestFit="1" customWidth="1"/>
    <col min="7" max="7" width="23.42578125" bestFit="1" customWidth="1"/>
    <col min="8" max="8" width="18.85546875" bestFit="1" customWidth="1"/>
    <col min="9" max="9" width="14.7109375" bestFit="1" customWidth="1"/>
    <col min="10" max="10" width="24.28515625" bestFit="1" customWidth="1"/>
    <col min="11" max="11" width="7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17</v>
      </c>
      <c r="B2" t="s">
        <v>85</v>
      </c>
      <c r="C2">
        <v>34</v>
      </c>
      <c r="D2" s="1">
        <v>44473.87704861111</v>
      </c>
      <c r="E2" s="2" t="s">
        <v>193</v>
      </c>
      <c r="F2" s="2" t="s">
        <v>86</v>
      </c>
      <c r="G2" s="2" t="s">
        <v>87</v>
      </c>
      <c r="H2" s="2" t="s">
        <v>88</v>
      </c>
      <c r="I2">
        <v>10</v>
      </c>
      <c r="J2">
        <v>10</v>
      </c>
      <c r="K2" t="s">
        <v>89</v>
      </c>
    </row>
    <row r="3" spans="1:11" x14ac:dyDescent="0.25">
      <c r="A3" t="s">
        <v>23</v>
      </c>
      <c r="B3" t="s">
        <v>85</v>
      </c>
      <c r="C3">
        <v>45</v>
      </c>
      <c r="D3" s="1">
        <v>44473.882939814815</v>
      </c>
      <c r="E3" s="2" t="s">
        <v>194</v>
      </c>
      <c r="F3" s="2" t="s">
        <v>195</v>
      </c>
      <c r="G3" s="2" t="s">
        <v>196</v>
      </c>
      <c r="H3" s="2" t="s">
        <v>197</v>
      </c>
      <c r="I3">
        <v>15</v>
      </c>
      <c r="J3">
        <v>10</v>
      </c>
      <c r="K3" t="s">
        <v>90</v>
      </c>
    </row>
    <row r="4" spans="1:11" x14ac:dyDescent="0.25">
      <c r="A4" t="s">
        <v>11</v>
      </c>
      <c r="B4" t="s">
        <v>85</v>
      </c>
      <c r="C4">
        <v>29</v>
      </c>
      <c r="D4" s="1">
        <v>44473.888171296298</v>
      </c>
      <c r="E4" s="2" t="s">
        <v>198</v>
      </c>
      <c r="F4" s="2" t="s">
        <v>199</v>
      </c>
      <c r="G4" s="2" t="s">
        <v>200</v>
      </c>
      <c r="H4" s="2" t="s">
        <v>201</v>
      </c>
      <c r="I4">
        <v>15</v>
      </c>
      <c r="J4">
        <v>16</v>
      </c>
      <c r="K4" t="s">
        <v>91</v>
      </c>
    </row>
    <row r="5" spans="1:11" x14ac:dyDescent="0.25">
      <c r="A5" t="s">
        <v>11</v>
      </c>
      <c r="B5" t="s">
        <v>12</v>
      </c>
      <c r="C5">
        <v>27</v>
      </c>
      <c r="D5" s="1">
        <v>44467.611145833333</v>
      </c>
      <c r="E5" s="2" t="s">
        <v>92</v>
      </c>
      <c r="F5" s="2" t="s">
        <v>13</v>
      </c>
      <c r="G5" s="2" t="s">
        <v>14</v>
      </c>
      <c r="H5" s="2" t="s">
        <v>15</v>
      </c>
      <c r="I5">
        <v>11</v>
      </c>
      <c r="J5">
        <v>5</v>
      </c>
      <c r="K5" t="s">
        <v>16</v>
      </c>
    </row>
    <row r="6" spans="1:11" x14ac:dyDescent="0.25">
      <c r="A6" t="s">
        <v>17</v>
      </c>
      <c r="B6" t="s">
        <v>30</v>
      </c>
      <c r="C6">
        <v>30</v>
      </c>
      <c r="D6" s="1">
        <v>44468.820486111108</v>
      </c>
      <c r="E6" s="2" t="s">
        <v>98</v>
      </c>
      <c r="F6" s="2" t="s">
        <v>99</v>
      </c>
      <c r="G6" s="2" t="s">
        <v>31</v>
      </c>
      <c r="H6" s="2" t="s">
        <v>100</v>
      </c>
      <c r="I6">
        <v>11</v>
      </c>
      <c r="J6">
        <v>8</v>
      </c>
      <c r="K6" t="s">
        <v>32</v>
      </c>
    </row>
    <row r="7" spans="1:11" x14ac:dyDescent="0.25">
      <c r="A7" t="s">
        <v>23</v>
      </c>
      <c r="B7" t="s">
        <v>30</v>
      </c>
      <c r="C7">
        <v>30</v>
      </c>
      <c r="D7" s="1">
        <v>44468.825960648152</v>
      </c>
      <c r="E7" s="2" t="s">
        <v>101</v>
      </c>
      <c r="F7" s="2" t="s">
        <v>102</v>
      </c>
      <c r="G7" s="2" t="s">
        <v>103</v>
      </c>
      <c r="H7" s="2" t="s">
        <v>104</v>
      </c>
      <c r="I7">
        <v>11</v>
      </c>
      <c r="J7">
        <v>4</v>
      </c>
      <c r="K7" t="s">
        <v>33</v>
      </c>
    </row>
    <row r="8" spans="1:11" x14ac:dyDescent="0.25">
      <c r="A8" t="s">
        <v>11</v>
      </c>
      <c r="B8" t="s">
        <v>30</v>
      </c>
      <c r="C8">
        <v>34</v>
      </c>
      <c r="D8" s="1">
        <v>44468.829652777778</v>
      </c>
      <c r="E8" s="2" t="s">
        <v>105</v>
      </c>
      <c r="F8" s="2" t="s">
        <v>106</v>
      </c>
      <c r="G8" s="2" t="s">
        <v>107</v>
      </c>
      <c r="H8" s="2" t="s">
        <v>108</v>
      </c>
      <c r="I8">
        <v>13</v>
      </c>
      <c r="J8">
        <v>11</v>
      </c>
      <c r="K8" t="s">
        <v>34</v>
      </c>
    </row>
    <row r="9" spans="1:11" x14ac:dyDescent="0.25">
      <c r="A9" t="s">
        <v>17</v>
      </c>
      <c r="B9" t="s">
        <v>70</v>
      </c>
      <c r="C9">
        <v>44</v>
      </c>
      <c r="D9" s="1">
        <v>44469.813113425924</v>
      </c>
      <c r="E9" s="2" t="s">
        <v>177</v>
      </c>
      <c r="F9" s="2" t="s">
        <v>71</v>
      </c>
      <c r="G9" s="2" t="s">
        <v>178</v>
      </c>
      <c r="H9" s="2" t="s">
        <v>72</v>
      </c>
      <c r="I9">
        <v>20</v>
      </c>
      <c r="J9">
        <v>8</v>
      </c>
      <c r="K9" t="s">
        <v>73</v>
      </c>
    </row>
    <row r="10" spans="1:11" x14ac:dyDescent="0.25">
      <c r="A10" t="s">
        <v>23</v>
      </c>
      <c r="B10" t="s">
        <v>70</v>
      </c>
      <c r="C10">
        <v>23</v>
      </c>
      <c r="D10" s="1">
        <v>44469.818333333336</v>
      </c>
      <c r="E10" s="2" t="s">
        <v>179</v>
      </c>
      <c r="F10" s="2" t="s">
        <v>180</v>
      </c>
      <c r="G10" s="2" t="s">
        <v>74</v>
      </c>
      <c r="H10" s="2" t="s">
        <v>75</v>
      </c>
      <c r="I10">
        <v>10</v>
      </c>
      <c r="J10">
        <v>11</v>
      </c>
      <c r="K10" t="s">
        <v>76</v>
      </c>
    </row>
    <row r="11" spans="1:11" x14ac:dyDescent="0.25">
      <c r="A11" t="s">
        <v>23</v>
      </c>
      <c r="B11" t="s">
        <v>70</v>
      </c>
      <c r="C11">
        <v>27</v>
      </c>
      <c r="D11" s="1">
        <v>44471.597210648149</v>
      </c>
      <c r="E11" s="2" t="s">
        <v>185</v>
      </c>
      <c r="F11" s="2" t="s">
        <v>78</v>
      </c>
      <c r="G11" s="2" t="s">
        <v>79</v>
      </c>
      <c r="H11" s="2" t="s">
        <v>80</v>
      </c>
      <c r="I11">
        <v>10</v>
      </c>
      <c r="J11">
        <v>9</v>
      </c>
      <c r="K11" t="s">
        <v>81</v>
      </c>
    </row>
    <row r="12" spans="1:11" x14ac:dyDescent="0.25">
      <c r="A12" t="s">
        <v>11</v>
      </c>
      <c r="B12" t="s">
        <v>70</v>
      </c>
      <c r="C12">
        <v>25</v>
      </c>
      <c r="D12" s="1">
        <v>44471.600555555553</v>
      </c>
      <c r="E12" s="2" t="s">
        <v>186</v>
      </c>
      <c r="F12" s="2" t="s">
        <v>82</v>
      </c>
      <c r="G12" s="2" t="s">
        <v>187</v>
      </c>
      <c r="H12" s="2" t="s">
        <v>188</v>
      </c>
      <c r="I12">
        <v>11</v>
      </c>
      <c r="J12">
        <v>13</v>
      </c>
      <c r="K12" t="s">
        <v>83</v>
      </c>
    </row>
    <row r="13" spans="1:11" x14ac:dyDescent="0.25">
      <c r="A13" t="s">
        <v>17</v>
      </c>
      <c r="B13" t="s">
        <v>35</v>
      </c>
      <c r="C13">
        <v>2</v>
      </c>
      <c r="D13" s="1">
        <v>44470.475324074076</v>
      </c>
      <c r="E13" s="2" t="s">
        <v>109</v>
      </c>
      <c r="F13" s="2" t="s">
        <v>110</v>
      </c>
      <c r="G13" s="2" t="s">
        <v>111</v>
      </c>
      <c r="H13" s="2" t="s">
        <v>112</v>
      </c>
      <c r="I13">
        <v>0</v>
      </c>
      <c r="J13">
        <v>0</v>
      </c>
      <c r="K13" t="s">
        <v>36</v>
      </c>
    </row>
    <row r="14" spans="1:11" x14ac:dyDescent="0.25">
      <c r="A14" t="s">
        <v>23</v>
      </c>
      <c r="B14" t="s">
        <v>35</v>
      </c>
      <c r="C14">
        <v>6</v>
      </c>
      <c r="D14" s="1">
        <v>44470.56621527778</v>
      </c>
      <c r="E14" s="2" t="s">
        <v>113</v>
      </c>
      <c r="F14" s="2" t="s">
        <v>114</v>
      </c>
      <c r="G14" s="2" t="s">
        <v>115</v>
      </c>
      <c r="H14" s="2" t="s">
        <v>116</v>
      </c>
      <c r="I14">
        <v>1</v>
      </c>
      <c r="J14">
        <v>1</v>
      </c>
      <c r="K14" t="s">
        <v>37</v>
      </c>
    </row>
    <row r="15" spans="1:11" x14ac:dyDescent="0.25">
      <c r="A15" t="s">
        <v>11</v>
      </c>
      <c r="B15" t="s">
        <v>35</v>
      </c>
      <c r="C15">
        <v>24</v>
      </c>
      <c r="D15" s="1">
        <v>44470.586006944446</v>
      </c>
      <c r="E15" s="2" t="s">
        <v>117</v>
      </c>
      <c r="F15" s="2" t="s">
        <v>118</v>
      </c>
      <c r="G15" s="2" t="s">
        <v>119</v>
      </c>
      <c r="H15" s="2" t="s">
        <v>120</v>
      </c>
      <c r="I15">
        <v>14</v>
      </c>
      <c r="J15">
        <v>8</v>
      </c>
      <c r="K15" t="s">
        <v>38</v>
      </c>
    </row>
    <row r="16" spans="1:11" x14ac:dyDescent="0.25">
      <c r="A16" t="s">
        <v>11</v>
      </c>
      <c r="B16" t="s">
        <v>35</v>
      </c>
      <c r="C16">
        <v>0</v>
      </c>
      <c r="D16" t="s">
        <v>39</v>
      </c>
      <c r="E16" s="2" t="s">
        <v>39</v>
      </c>
      <c r="F16" s="2" t="s">
        <v>121</v>
      </c>
      <c r="G16" s="2" t="s">
        <v>121</v>
      </c>
      <c r="H16" s="2" t="s">
        <v>121</v>
      </c>
      <c r="I16">
        <v>0</v>
      </c>
      <c r="J16">
        <v>0</v>
      </c>
      <c r="K16" t="s">
        <v>40</v>
      </c>
    </row>
    <row r="17" spans="1:11" x14ac:dyDescent="0.25">
      <c r="A17" t="s">
        <v>17</v>
      </c>
      <c r="B17" t="s">
        <v>35</v>
      </c>
      <c r="C17">
        <v>86</v>
      </c>
      <c r="D17" s="1">
        <v>44471.857164351852</v>
      </c>
      <c r="E17" s="2" t="s">
        <v>122</v>
      </c>
      <c r="F17" s="2" t="s">
        <v>41</v>
      </c>
      <c r="G17" s="2" t="s">
        <v>42</v>
      </c>
      <c r="H17" s="2" t="s">
        <v>43</v>
      </c>
      <c r="I17">
        <v>30</v>
      </c>
      <c r="J17">
        <v>28</v>
      </c>
      <c r="K17" t="s">
        <v>44</v>
      </c>
    </row>
    <row r="18" spans="1:11" x14ac:dyDescent="0.25">
      <c r="A18" t="s">
        <v>23</v>
      </c>
      <c r="B18" t="s">
        <v>35</v>
      </c>
      <c r="C18">
        <v>8</v>
      </c>
      <c r="D18" s="1">
        <v>44471.865937499999</v>
      </c>
      <c r="E18" s="2" t="s">
        <v>123</v>
      </c>
      <c r="F18" s="2" t="s">
        <v>124</v>
      </c>
      <c r="G18" s="2" t="s">
        <v>125</v>
      </c>
      <c r="H18" s="2" t="s">
        <v>126</v>
      </c>
      <c r="I18">
        <v>2</v>
      </c>
      <c r="J18">
        <v>1</v>
      </c>
      <c r="K18" t="s">
        <v>45</v>
      </c>
    </row>
    <row r="19" spans="1:11" x14ac:dyDescent="0.25">
      <c r="A19" t="s">
        <v>11</v>
      </c>
      <c r="B19" t="s">
        <v>35</v>
      </c>
      <c r="C19">
        <v>5</v>
      </c>
      <c r="D19" s="1">
        <v>44471.866979166669</v>
      </c>
      <c r="E19" s="2" t="s">
        <v>127</v>
      </c>
      <c r="F19" s="2" t="s">
        <v>128</v>
      </c>
      <c r="G19" s="2" t="s">
        <v>129</v>
      </c>
      <c r="H19" s="2" t="s">
        <v>130</v>
      </c>
      <c r="I19">
        <v>2</v>
      </c>
      <c r="J19">
        <v>1</v>
      </c>
      <c r="K19" t="s">
        <v>46</v>
      </c>
    </row>
    <row r="20" spans="1:11" x14ac:dyDescent="0.25">
      <c r="A20" t="s">
        <v>17</v>
      </c>
      <c r="B20" t="s">
        <v>18</v>
      </c>
      <c r="C20">
        <v>201</v>
      </c>
      <c r="D20" s="1">
        <v>44468.477407407408</v>
      </c>
      <c r="E20" s="2" t="s">
        <v>93</v>
      </c>
      <c r="F20" s="2" t="s">
        <v>19</v>
      </c>
      <c r="G20" s="2" t="s">
        <v>20</v>
      </c>
      <c r="H20" s="2" t="s">
        <v>21</v>
      </c>
      <c r="I20">
        <v>84</v>
      </c>
      <c r="J20">
        <v>66</v>
      </c>
      <c r="K20" t="s">
        <v>22</v>
      </c>
    </row>
    <row r="21" spans="1:11" x14ac:dyDescent="0.25">
      <c r="A21" t="s">
        <v>23</v>
      </c>
      <c r="B21" t="s">
        <v>18</v>
      </c>
      <c r="C21">
        <v>47</v>
      </c>
      <c r="D21" s="1">
        <v>44468.499710648146</v>
      </c>
      <c r="E21" s="2" t="s">
        <v>94</v>
      </c>
      <c r="F21" s="2" t="s">
        <v>95</v>
      </c>
      <c r="G21" s="2" t="s">
        <v>24</v>
      </c>
      <c r="H21" s="2" t="s">
        <v>25</v>
      </c>
      <c r="I21">
        <v>20</v>
      </c>
      <c r="J21">
        <v>12</v>
      </c>
      <c r="K21" t="s">
        <v>26</v>
      </c>
    </row>
    <row r="22" spans="1:11" x14ac:dyDescent="0.25">
      <c r="A22" t="s">
        <v>11</v>
      </c>
      <c r="B22" t="s">
        <v>18</v>
      </c>
      <c r="C22">
        <v>35</v>
      </c>
      <c r="D22" s="1">
        <v>44468.504687499997</v>
      </c>
      <c r="E22" s="2" t="s">
        <v>96</v>
      </c>
      <c r="F22" s="2" t="s">
        <v>97</v>
      </c>
      <c r="G22" s="2" t="s">
        <v>27</v>
      </c>
      <c r="H22" s="2" t="s">
        <v>28</v>
      </c>
      <c r="I22">
        <v>12</v>
      </c>
      <c r="J22">
        <v>5</v>
      </c>
      <c r="K22" t="s">
        <v>29</v>
      </c>
    </row>
    <row r="23" spans="1:11" x14ac:dyDescent="0.25">
      <c r="A23" t="s">
        <v>17</v>
      </c>
      <c r="B23" t="s">
        <v>18</v>
      </c>
      <c r="C23">
        <v>48</v>
      </c>
      <c r="D23" s="1">
        <v>44474.993298611109</v>
      </c>
      <c r="E23" s="2" t="s">
        <v>143</v>
      </c>
      <c r="F23" s="2" t="s">
        <v>144</v>
      </c>
      <c r="G23" s="2" t="s">
        <v>145</v>
      </c>
      <c r="H23" s="2" t="s">
        <v>146</v>
      </c>
      <c r="I23">
        <v>17</v>
      </c>
      <c r="J23">
        <v>16</v>
      </c>
      <c r="K23" t="s">
        <v>51</v>
      </c>
    </row>
    <row r="24" spans="1:11" x14ac:dyDescent="0.25">
      <c r="A24" t="s">
        <v>23</v>
      </c>
      <c r="B24" t="s">
        <v>18</v>
      </c>
      <c r="C24">
        <v>28</v>
      </c>
      <c r="D24" s="1">
        <v>44474.998969907407</v>
      </c>
      <c r="E24" s="2" t="s">
        <v>147</v>
      </c>
      <c r="F24" s="2" t="s">
        <v>148</v>
      </c>
      <c r="G24" s="2" t="s">
        <v>149</v>
      </c>
      <c r="H24" s="2" t="s">
        <v>150</v>
      </c>
      <c r="I24">
        <v>11</v>
      </c>
      <c r="J24">
        <v>2</v>
      </c>
      <c r="K24" t="s">
        <v>52</v>
      </c>
    </row>
    <row r="25" spans="1:11" x14ac:dyDescent="0.25">
      <c r="A25" t="s">
        <v>11</v>
      </c>
      <c r="B25" t="s">
        <v>18</v>
      </c>
      <c r="C25">
        <v>35</v>
      </c>
      <c r="D25" s="1">
        <v>44475.003483796296</v>
      </c>
      <c r="E25" s="2" t="s">
        <v>151</v>
      </c>
      <c r="F25" s="2" t="s">
        <v>152</v>
      </c>
      <c r="G25" s="2" t="s">
        <v>153</v>
      </c>
      <c r="H25" s="2" t="s">
        <v>154</v>
      </c>
      <c r="I25">
        <v>13</v>
      </c>
      <c r="J25">
        <v>12</v>
      </c>
      <c r="K25" t="s">
        <v>53</v>
      </c>
    </row>
    <row r="26" spans="1:11" x14ac:dyDescent="0.25">
      <c r="A26" t="s">
        <v>17</v>
      </c>
      <c r="B26" t="s">
        <v>54</v>
      </c>
      <c r="C26">
        <v>48</v>
      </c>
      <c r="D26" s="1">
        <v>44475.713449074072</v>
      </c>
      <c r="E26" s="2" t="s">
        <v>155</v>
      </c>
      <c r="F26" s="2" t="s">
        <v>55</v>
      </c>
      <c r="G26" s="2" t="s">
        <v>156</v>
      </c>
      <c r="H26" s="2" t="s">
        <v>157</v>
      </c>
      <c r="I26">
        <v>20</v>
      </c>
      <c r="J26">
        <v>16</v>
      </c>
      <c r="K26" t="s">
        <v>56</v>
      </c>
    </row>
    <row r="27" spans="1:11" x14ac:dyDescent="0.25">
      <c r="A27" t="s">
        <v>23</v>
      </c>
      <c r="B27" t="s">
        <v>54</v>
      </c>
      <c r="C27">
        <v>43</v>
      </c>
      <c r="D27" s="1">
        <v>44475.720381944448</v>
      </c>
      <c r="E27" s="2" t="s">
        <v>158</v>
      </c>
      <c r="F27" s="2" t="s">
        <v>159</v>
      </c>
      <c r="G27" s="2" t="s">
        <v>160</v>
      </c>
      <c r="H27" s="2" t="s">
        <v>161</v>
      </c>
      <c r="I27">
        <v>20</v>
      </c>
      <c r="J27">
        <v>20</v>
      </c>
      <c r="K27" t="s">
        <v>57</v>
      </c>
    </row>
    <row r="28" spans="1:11" x14ac:dyDescent="0.25">
      <c r="A28" t="s">
        <v>11</v>
      </c>
      <c r="B28" t="s">
        <v>54</v>
      </c>
      <c r="C28">
        <v>51</v>
      </c>
      <c r="D28" s="1">
        <v>44475.725127314814</v>
      </c>
      <c r="E28" s="2" t="s">
        <v>162</v>
      </c>
      <c r="F28" s="2" t="s">
        <v>163</v>
      </c>
      <c r="G28" s="2" t="s">
        <v>164</v>
      </c>
      <c r="H28" s="2" t="s">
        <v>165</v>
      </c>
      <c r="I28">
        <v>28</v>
      </c>
      <c r="J28">
        <v>27</v>
      </c>
      <c r="K28" t="s">
        <v>58</v>
      </c>
    </row>
    <row r="29" spans="1:11" x14ac:dyDescent="0.25">
      <c r="A29" t="s">
        <v>17</v>
      </c>
      <c r="B29" t="s">
        <v>65</v>
      </c>
      <c r="C29">
        <v>25</v>
      </c>
      <c r="D29" s="1">
        <v>44469.809108796297</v>
      </c>
      <c r="E29" s="2" t="s">
        <v>171</v>
      </c>
      <c r="F29" s="2" t="s">
        <v>172</v>
      </c>
      <c r="G29" s="2" t="s">
        <v>66</v>
      </c>
      <c r="H29" s="2" t="s">
        <v>67</v>
      </c>
      <c r="I29">
        <v>11</v>
      </c>
      <c r="J29">
        <v>9</v>
      </c>
      <c r="K29" t="s">
        <v>68</v>
      </c>
    </row>
    <row r="30" spans="1:11" x14ac:dyDescent="0.25">
      <c r="A30" t="s">
        <v>23</v>
      </c>
      <c r="B30" t="s">
        <v>65</v>
      </c>
      <c r="C30">
        <v>36</v>
      </c>
      <c r="D30" s="1">
        <v>44469.812303240738</v>
      </c>
      <c r="E30" s="2" t="s">
        <v>173</v>
      </c>
      <c r="F30" s="2" t="s">
        <v>174</v>
      </c>
      <c r="G30" s="2" t="s">
        <v>175</v>
      </c>
      <c r="H30" s="2" t="s">
        <v>176</v>
      </c>
      <c r="I30">
        <v>11</v>
      </c>
      <c r="J30">
        <v>4</v>
      </c>
      <c r="K30" t="s">
        <v>69</v>
      </c>
    </row>
    <row r="31" spans="1:11" x14ac:dyDescent="0.25">
      <c r="A31" t="s">
        <v>11</v>
      </c>
      <c r="B31" t="s">
        <v>65</v>
      </c>
      <c r="C31">
        <v>47</v>
      </c>
      <c r="D31" s="1">
        <v>44469.822638888887</v>
      </c>
      <c r="E31" s="2" t="s">
        <v>181</v>
      </c>
      <c r="F31" s="2" t="s">
        <v>182</v>
      </c>
      <c r="G31" s="2" t="s">
        <v>183</v>
      </c>
      <c r="H31" s="2" t="s">
        <v>184</v>
      </c>
      <c r="I31">
        <v>17</v>
      </c>
      <c r="J31">
        <v>12</v>
      </c>
      <c r="K31" t="s">
        <v>77</v>
      </c>
    </row>
    <row r="32" spans="1:11" x14ac:dyDescent="0.25">
      <c r="A32" t="s">
        <v>17</v>
      </c>
      <c r="B32" t="s">
        <v>47</v>
      </c>
      <c r="C32">
        <v>35</v>
      </c>
      <c r="D32" s="1">
        <v>44474.64303240741</v>
      </c>
      <c r="E32" s="2" t="s">
        <v>131</v>
      </c>
      <c r="F32" s="2" t="s">
        <v>132</v>
      </c>
      <c r="G32" s="2" t="s">
        <v>133</v>
      </c>
      <c r="H32" s="2" t="s">
        <v>134</v>
      </c>
      <c r="I32">
        <v>17</v>
      </c>
      <c r="J32">
        <v>8</v>
      </c>
      <c r="K32" t="s">
        <v>48</v>
      </c>
    </row>
    <row r="33" spans="1:11" x14ac:dyDescent="0.25">
      <c r="A33" t="s">
        <v>23</v>
      </c>
      <c r="B33" t="s">
        <v>47</v>
      </c>
      <c r="C33">
        <v>34</v>
      </c>
      <c r="D33" s="1">
        <v>44474.648321759261</v>
      </c>
      <c r="E33" s="2" t="s">
        <v>135</v>
      </c>
      <c r="F33" s="2" t="s">
        <v>136</v>
      </c>
      <c r="G33" s="2" t="s">
        <v>137</v>
      </c>
      <c r="H33" s="2" t="s">
        <v>138</v>
      </c>
      <c r="I33">
        <v>15</v>
      </c>
      <c r="J33">
        <v>12</v>
      </c>
      <c r="K33" t="s">
        <v>49</v>
      </c>
    </row>
    <row r="34" spans="1:11" x14ac:dyDescent="0.25">
      <c r="A34" t="s">
        <v>11</v>
      </c>
      <c r="B34" t="s">
        <v>47</v>
      </c>
      <c r="C34">
        <v>35</v>
      </c>
      <c r="D34" s="1">
        <v>44474.652789351851</v>
      </c>
      <c r="E34" s="2" t="s">
        <v>139</v>
      </c>
      <c r="F34" s="2" t="s">
        <v>140</v>
      </c>
      <c r="G34" s="2" t="s">
        <v>141</v>
      </c>
      <c r="H34" s="2" t="s">
        <v>142</v>
      </c>
      <c r="I34">
        <v>11</v>
      </c>
      <c r="J34">
        <v>8</v>
      </c>
      <c r="K34" t="s">
        <v>50</v>
      </c>
    </row>
    <row r="35" spans="1:11" x14ac:dyDescent="0.25">
      <c r="A35" t="s">
        <v>17</v>
      </c>
      <c r="B35" t="s">
        <v>59</v>
      </c>
      <c r="C35">
        <v>201</v>
      </c>
      <c r="D35" s="1">
        <v>44469.486944444441</v>
      </c>
      <c r="E35" s="2" t="s">
        <v>166</v>
      </c>
      <c r="F35" s="2" t="s">
        <v>60</v>
      </c>
      <c r="G35" s="2" t="s">
        <v>61</v>
      </c>
      <c r="H35" s="2" t="s">
        <v>62</v>
      </c>
      <c r="I35">
        <v>108</v>
      </c>
      <c r="J35">
        <v>131</v>
      </c>
      <c r="K35" t="s">
        <v>63</v>
      </c>
    </row>
    <row r="36" spans="1:11" x14ac:dyDescent="0.25">
      <c r="A36" t="s">
        <v>23</v>
      </c>
      <c r="B36" t="s">
        <v>59</v>
      </c>
      <c r="C36">
        <v>201</v>
      </c>
      <c r="D36" s="1">
        <v>44469.508425925924</v>
      </c>
      <c r="E36" s="2" t="s">
        <v>167</v>
      </c>
      <c r="F36" s="2" t="s">
        <v>168</v>
      </c>
      <c r="G36" s="2" t="s">
        <v>169</v>
      </c>
      <c r="H36" s="2" t="s">
        <v>170</v>
      </c>
      <c r="I36">
        <v>97</v>
      </c>
      <c r="J36">
        <v>89</v>
      </c>
      <c r="K36" t="s">
        <v>64</v>
      </c>
    </row>
    <row r="37" spans="1:11" x14ac:dyDescent="0.25">
      <c r="A37" t="s">
        <v>11</v>
      </c>
      <c r="B37" t="s">
        <v>59</v>
      </c>
      <c r="C37">
        <v>201</v>
      </c>
      <c r="D37" s="1">
        <v>44471.520300925928</v>
      </c>
      <c r="E37" s="2" t="s">
        <v>189</v>
      </c>
      <c r="F37" s="2" t="s">
        <v>190</v>
      </c>
      <c r="G37" s="2" t="s">
        <v>191</v>
      </c>
      <c r="H37" s="2" t="s">
        <v>192</v>
      </c>
      <c r="I37">
        <v>102</v>
      </c>
      <c r="J37">
        <v>133</v>
      </c>
      <c r="K37" t="s">
        <v>84</v>
      </c>
    </row>
  </sheetData>
  <sortState xmlns:xlrd2="http://schemas.microsoft.com/office/spreadsheetml/2017/richdata2" ref="A2:K37">
    <sortCondition ref="B2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5903-2134-4F61-94E5-054133BF16DB}">
  <dimension ref="A1:K3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42578125" customWidth="1"/>
    <col min="2" max="2" width="12.7109375" bestFit="1" customWidth="1"/>
    <col min="3" max="3" width="19.140625" bestFit="1" customWidth="1"/>
    <col min="4" max="4" width="17.5703125" style="1" customWidth="1"/>
    <col min="5" max="5" width="13.5703125" customWidth="1"/>
    <col min="6" max="6" width="20.5703125" bestFit="1" customWidth="1"/>
    <col min="7" max="7" width="23.42578125" bestFit="1" customWidth="1"/>
    <col min="8" max="8" width="18.85546875" bestFit="1" customWidth="1"/>
    <col min="9" max="9" width="14.7109375" bestFit="1" customWidth="1"/>
    <col min="10" max="10" width="24.28515625" bestFit="1" customWidth="1"/>
    <col min="11" max="11" width="75.5703125" bestFit="1" customWidth="1"/>
  </cols>
  <sheetData>
    <row r="1" spans="1:11" x14ac:dyDescent="0.25">
      <c r="A1" t="str">
        <f>RawData!A1</f>
        <v>variation</v>
      </c>
      <c r="B1" t="str">
        <f>RawData!B1</f>
        <v>participant id</v>
      </c>
      <c r="C1" t="str">
        <f>RawData!C1</f>
        <v>complete trial count</v>
      </c>
      <c r="D1" s="1" t="str">
        <f>RawData!D1</f>
        <v>start time</v>
      </c>
      <c r="E1" t="str">
        <f>RawData!E1</f>
        <v>duration</v>
      </c>
      <c r="F1" t="str">
        <f>RawData!F1</f>
        <v>avg first reaction time</v>
      </c>
      <c r="G1" t="str">
        <f>RawData!G1</f>
        <v>avg second reaction time</v>
      </c>
      <c r="H1" t="str">
        <f>RawData!H1</f>
        <v>avg reaction time</v>
      </c>
      <c r="I1" t="str">
        <f>RawData!I1</f>
        <v>sum of rewards</v>
      </c>
      <c r="J1" t="str">
        <f>RawData!J1</f>
        <v>number of correct choices</v>
      </c>
      <c r="K1" t="str">
        <f>RawData!K1</f>
        <v>filename</v>
      </c>
    </row>
    <row r="2" spans="1:11" x14ac:dyDescent="0.25">
      <c r="A2" t="str">
        <f>RawData!A2</f>
        <v>Simple</v>
      </c>
      <c r="B2" t="str">
        <f>RawData!B2</f>
        <v>2b61406d</v>
      </c>
      <c r="C2">
        <f>RawData!C2</f>
        <v>34</v>
      </c>
      <c r="D2" s="1">
        <f>RawData!D2</f>
        <v>44473.87704861111</v>
      </c>
      <c r="E2" s="3">
        <f>TIMEVALUE(RawData!E2)</f>
        <v>3.3564814814814811E-3</v>
      </c>
      <c r="F2">
        <f>VALUE(SUBSTITUTE(RawData!F2,".",","))</f>
        <v>0.90113049999999995</v>
      </c>
      <c r="G2">
        <f>VALUE(SUBSTITUTE(RawData!G2,".",","))</f>
        <v>0.89613973529411695</v>
      </c>
      <c r="H2">
        <f>VALUE(SUBSTITUTE(RawData!H2,".",","))</f>
        <v>0.89863511764705795</v>
      </c>
      <c r="I2">
        <f>RawData!I2</f>
        <v>10</v>
      </c>
      <c r="J2">
        <f>RawData!J2</f>
        <v>10</v>
      </c>
      <c r="K2" t="str">
        <f>RawData!K2</f>
        <v>2021_10_04_21_08_Simple_2b61406d_3277_4efd_9ec9_db513b4245a0_data.csv</v>
      </c>
    </row>
    <row r="3" spans="1:11" x14ac:dyDescent="0.25">
      <c r="A3" t="str">
        <f>RawData!A3</f>
        <v>VerticalScroll</v>
      </c>
      <c r="B3" t="str">
        <f>RawData!B3</f>
        <v>2b61406d</v>
      </c>
      <c r="C3">
        <f>RawData!C3</f>
        <v>45</v>
      </c>
      <c r="D3" s="1">
        <f>RawData!D3</f>
        <v>44473.882939814815</v>
      </c>
      <c r="E3" s="3">
        <f>TIMEVALUE(RawData!E3)</f>
        <v>4.9189814814814816E-3</v>
      </c>
      <c r="F3">
        <f>VALUE(SUBSTITUTE(RawData!F3,".",","))</f>
        <v>1.13254742222222</v>
      </c>
      <c r="G3">
        <f>VALUE(SUBSTITUTE(RawData!G3,".",","))</f>
        <v>1.2291319777777701</v>
      </c>
      <c r="H3">
        <f>VALUE(SUBSTITUTE(RawData!H3,".",","))</f>
        <v>1.1808396999999999</v>
      </c>
      <c r="I3">
        <f>RawData!I3</f>
        <v>15</v>
      </c>
      <c r="J3">
        <f>RawData!J3</f>
        <v>10</v>
      </c>
      <c r="K3" t="str">
        <f>RawData!K3</f>
        <v>2021_10_04_21_18_VerticalScroll_2b61406d_3277_4efd_9ec9_db513b4245a0.csv</v>
      </c>
    </row>
    <row r="4" spans="1:11" x14ac:dyDescent="0.25">
      <c r="A4" t="str">
        <f>RawData!A4</f>
        <v>FallingCurtain</v>
      </c>
      <c r="B4" t="str">
        <f>RawData!B4</f>
        <v>2b61406d</v>
      </c>
      <c r="C4">
        <f>RawData!C4</f>
        <v>29</v>
      </c>
      <c r="D4" s="1">
        <f>RawData!D4</f>
        <v>44473.888171296298</v>
      </c>
      <c r="E4" s="3">
        <f>TIMEVALUE(RawData!E4)</f>
        <v>3.2407407407407406E-3</v>
      </c>
      <c r="F4">
        <f>VALUE(SUBSTITUTE(RawData!F4,".",","))</f>
        <v>1.0723469999999999</v>
      </c>
      <c r="G4">
        <f>VALUE(SUBSTITUTE(RawData!G4,".",","))</f>
        <v>1.11962603448275</v>
      </c>
      <c r="H4">
        <f>VALUE(SUBSTITUTE(RawData!H4,".",","))</f>
        <v>1.0959865172413701</v>
      </c>
      <c r="I4">
        <f>RawData!I4</f>
        <v>15</v>
      </c>
      <c r="J4">
        <f>RawData!J4</f>
        <v>16</v>
      </c>
      <c r="K4" t="str">
        <f>RawData!K4</f>
        <v>2021_10_04_21_23_FallingCurtain_2b61406d_3277_4efd_9ec9_db513b4245a0.csv</v>
      </c>
    </row>
    <row r="5" spans="1:11" x14ac:dyDescent="0.25">
      <c r="A5" t="str">
        <f>RawData!A5</f>
        <v>FallingCurtain</v>
      </c>
      <c r="B5" t="str">
        <f>RawData!B5</f>
        <v>5bf94de9</v>
      </c>
      <c r="C5">
        <f>RawData!C5</f>
        <v>27</v>
      </c>
      <c r="D5" s="1">
        <f>RawData!D5</f>
        <v>44467.611145833333</v>
      </c>
      <c r="E5" s="3">
        <f>TIMEVALUE(RawData!E5)</f>
        <v>2.615740740740741E-3</v>
      </c>
      <c r="F5">
        <f>VALUE(SUBSTITUTE(RawData!F5,".",","))</f>
        <v>0.79693651851851799</v>
      </c>
      <c r="G5">
        <f>VALUE(SUBSTITUTE(RawData!G5,".",","))</f>
        <v>0.88161451851851802</v>
      </c>
      <c r="H5">
        <f>VALUE(SUBSTITUTE(RawData!H5,".",","))</f>
        <v>0.839275518518518</v>
      </c>
      <c r="I5">
        <f>RawData!I5</f>
        <v>11</v>
      </c>
      <c r="J5">
        <f>RawData!J5</f>
        <v>5</v>
      </c>
      <c r="K5" t="str">
        <f>RawData!K5</f>
        <v>2021-09-28-14-43-FallingCurtain-5bf94de9-84d7-4dde-83ee-4bddf717c1cd-data.csv</v>
      </c>
    </row>
    <row r="6" spans="1:11" x14ac:dyDescent="0.25">
      <c r="A6" t="str">
        <f>RawData!A6</f>
        <v>Simple</v>
      </c>
      <c r="B6" t="str">
        <f>RawData!B6</f>
        <v>6055c88a</v>
      </c>
      <c r="C6">
        <f>RawData!C6</f>
        <v>30</v>
      </c>
      <c r="D6" s="1">
        <f>RawData!D6</f>
        <v>44468.820486111108</v>
      </c>
      <c r="E6" s="3">
        <f>TIMEVALUE(RawData!E6)</f>
        <v>3.1481481481481482E-3</v>
      </c>
      <c r="F6">
        <f>VALUE(SUBSTITUTE(RawData!F6,".",","))</f>
        <v>1.0838623333333299</v>
      </c>
      <c r="G6">
        <f>VALUE(SUBSTITUTE(RawData!G6,".",","))</f>
        <v>0.98795973333333298</v>
      </c>
      <c r="H6">
        <f>VALUE(SUBSTITUTE(RawData!H6,".",","))</f>
        <v>1.0359110333333299</v>
      </c>
      <c r="I6">
        <f>RawData!I6</f>
        <v>11</v>
      </c>
      <c r="J6">
        <f>RawData!J6</f>
        <v>8</v>
      </c>
      <c r="K6" t="str">
        <f>RawData!K6</f>
        <v>2021-09-29-19-46-Simple-6055c88a-f45d-4089-937a-944999326df7-data.csv</v>
      </c>
    </row>
    <row r="7" spans="1:11" x14ac:dyDescent="0.25">
      <c r="A7" t="str">
        <f>RawData!A7</f>
        <v>VerticalScroll</v>
      </c>
      <c r="B7" t="str">
        <f>RawData!B7</f>
        <v>6055c88a</v>
      </c>
      <c r="C7">
        <f>RawData!C7</f>
        <v>30</v>
      </c>
      <c r="D7" s="1">
        <f>RawData!D7</f>
        <v>44468.825960648152</v>
      </c>
      <c r="E7" s="3">
        <f>TIMEVALUE(RawData!E7)</f>
        <v>3.2638888888888891E-3</v>
      </c>
      <c r="F7">
        <f>VALUE(SUBSTITUTE(RawData!F7,".",","))</f>
        <v>1.17650313333333</v>
      </c>
      <c r="G7">
        <f>VALUE(SUBSTITUTE(RawData!G7,".",","))</f>
        <v>1.1954383666666599</v>
      </c>
      <c r="H7">
        <f>VALUE(SUBSTITUTE(RawData!H7,".",","))</f>
        <v>1.1859707500000001</v>
      </c>
      <c r="I7">
        <f>RawData!I7</f>
        <v>11</v>
      </c>
      <c r="J7">
        <f>RawData!J7</f>
        <v>4</v>
      </c>
      <c r="K7" t="str">
        <f>RawData!K7</f>
        <v>2021-09-29-19-54-VerticalScroll-6055c88a-f45d-4089-937a-944999326df7-data.csv</v>
      </c>
    </row>
    <row r="8" spans="1:11" x14ac:dyDescent="0.25">
      <c r="A8" t="str">
        <f>RawData!A8</f>
        <v>FallingCurtain</v>
      </c>
      <c r="B8" t="str">
        <f>RawData!B8</f>
        <v>6055c88a</v>
      </c>
      <c r="C8">
        <f>RawData!C8</f>
        <v>34</v>
      </c>
      <c r="D8" s="1">
        <f>RawData!D8</f>
        <v>44468.829652777778</v>
      </c>
      <c r="E8" s="3">
        <f>TIMEVALUE(RawData!E8)</f>
        <v>3.4606481481481485E-3</v>
      </c>
      <c r="F8">
        <f>VALUE(SUBSTITUTE(RawData!F8,".",","))</f>
        <v>1.07921597058823</v>
      </c>
      <c r="G8">
        <f>VALUE(SUBSTITUTE(RawData!G8,".",","))</f>
        <v>1.2083978529411701</v>
      </c>
      <c r="H8">
        <f>VALUE(SUBSTITUTE(RawData!H8,".",","))</f>
        <v>1.1438069117647001</v>
      </c>
      <c r="I8">
        <f>RawData!I8</f>
        <v>13</v>
      </c>
      <c r="J8">
        <f>RawData!J8</f>
        <v>11</v>
      </c>
      <c r="K8" t="str">
        <f>RawData!K8</f>
        <v>2021-09-29-19-59-FallingCurtain-6055c88a-f45d-4089-937a-944999326df7-data.csv</v>
      </c>
    </row>
    <row r="9" spans="1:11" x14ac:dyDescent="0.25">
      <c r="A9" t="str">
        <f>RawData!A9</f>
        <v>Simple</v>
      </c>
      <c r="B9" t="str">
        <f>RawData!B9</f>
        <v>61871c3f</v>
      </c>
      <c r="C9">
        <f>RawData!C9</f>
        <v>44</v>
      </c>
      <c r="D9" s="1">
        <f>RawData!D9</f>
        <v>44469.813113425924</v>
      </c>
      <c r="E9" s="3">
        <f>TIMEVALUE(RawData!E9)</f>
        <v>4.4560185185185189E-3</v>
      </c>
      <c r="F9">
        <f>VALUE(SUBSTITUTE(RawData!F9,".",","))</f>
        <v>0.95261668181818104</v>
      </c>
      <c r="G9">
        <f>VALUE(SUBSTITUTE(RawData!G9,".",","))</f>
        <v>1.02673629545454</v>
      </c>
      <c r="H9">
        <f>VALUE(SUBSTITUTE(RawData!H9,".",","))</f>
        <v>0.98967648863636304</v>
      </c>
      <c r="I9">
        <f>RawData!I9</f>
        <v>20</v>
      </c>
      <c r="J9">
        <f>RawData!J9</f>
        <v>8</v>
      </c>
      <c r="K9" t="str">
        <f>RawData!K9</f>
        <v>2021_09_30_19_37_Simple_61871c3f_8336_4583_a87d_afb0e5aa0dfb_data.csv</v>
      </c>
    </row>
    <row r="10" spans="1:11" x14ac:dyDescent="0.25">
      <c r="A10" t="str">
        <f>RawData!A10</f>
        <v>VerticalScroll</v>
      </c>
      <c r="B10" t="str">
        <f>RawData!B10</f>
        <v>61871c3f</v>
      </c>
      <c r="C10">
        <f>RawData!C10</f>
        <v>23</v>
      </c>
      <c r="D10" s="1">
        <f>RawData!D10</f>
        <v>44469.818333333336</v>
      </c>
      <c r="E10" s="3">
        <f>TIMEVALUE(RawData!E10)</f>
        <v>2.1874999999999998E-3</v>
      </c>
      <c r="F10">
        <f>VALUE(SUBSTITUTE(RawData!F10,".",","))</f>
        <v>1.0155112173912999</v>
      </c>
      <c r="G10">
        <f>VALUE(SUBSTITUTE(RawData!G10,".",","))</f>
        <v>0.97520808695652195</v>
      </c>
      <c r="H10">
        <f>VALUE(SUBSTITUTE(RawData!H10,".",","))</f>
        <v>0.99535965217391298</v>
      </c>
      <c r="I10">
        <f>RawData!I10</f>
        <v>10</v>
      </c>
      <c r="J10">
        <f>RawData!J10</f>
        <v>11</v>
      </c>
      <c r="K10" t="str">
        <f>RawData!K10</f>
        <v>2021_09_30_19_41_VerticalScroll_61871c3f_8336_4583_a87d_afb0e5aa0dfb.csv</v>
      </c>
    </row>
    <row r="11" spans="1:11" x14ac:dyDescent="0.25">
      <c r="A11" t="str">
        <f>RawData!A11</f>
        <v>VerticalScroll</v>
      </c>
      <c r="B11" t="str">
        <f>RawData!B11</f>
        <v>61871c3f</v>
      </c>
      <c r="C11">
        <f>RawData!C11</f>
        <v>27</v>
      </c>
      <c r="D11" s="1">
        <f>RawData!D11</f>
        <v>44471.597210648149</v>
      </c>
      <c r="E11" s="3">
        <f>TIMEVALUE(RawData!E11)</f>
        <v>2.8472222222222219E-3</v>
      </c>
      <c r="F11">
        <f>VALUE(SUBSTITUTE(RawData!F11,".",","))</f>
        <v>0.95586985185185103</v>
      </c>
      <c r="G11">
        <f>VALUE(SUBSTITUTE(RawData!G11,".",","))</f>
        <v>0.98472437037036997</v>
      </c>
      <c r="H11">
        <f>VALUE(SUBSTITUTE(RawData!H11,".",","))</f>
        <v>0.97029711111111006</v>
      </c>
      <c r="I11">
        <f>RawData!I11</f>
        <v>10</v>
      </c>
      <c r="J11">
        <f>RawData!J11</f>
        <v>9</v>
      </c>
      <c r="K11" t="str">
        <f>RawData!K11</f>
        <v>2021_10_02_14_24_VerticalScroll_61871c3f_8336_4583_a87d_afb0e5aa0dfb.csv</v>
      </c>
    </row>
    <row r="12" spans="1:11" x14ac:dyDescent="0.25">
      <c r="A12" t="str">
        <f>RawData!A12</f>
        <v>FallingCurtain</v>
      </c>
      <c r="B12" t="str">
        <f>RawData!B12</f>
        <v>61871c3f</v>
      </c>
      <c r="C12">
        <f>RawData!C12</f>
        <v>25</v>
      </c>
      <c r="D12" s="1">
        <f>RawData!D12</f>
        <v>44471.600555555553</v>
      </c>
      <c r="E12" s="3">
        <f>TIMEVALUE(RawData!E12)</f>
        <v>4.1782407407407402E-3</v>
      </c>
      <c r="F12">
        <f>VALUE(SUBSTITUTE(RawData!F12,".",","))</f>
        <v>0.9499744</v>
      </c>
      <c r="G12">
        <f>VALUE(SUBSTITUTE(RawData!G12,".",","))</f>
        <v>1.0814458</v>
      </c>
      <c r="H12">
        <f>VALUE(SUBSTITUTE(RawData!H12,".",","))</f>
        <v>1.0157100999999999</v>
      </c>
      <c r="I12">
        <f>RawData!I12</f>
        <v>11</v>
      </c>
      <c r="J12">
        <f>RawData!J12</f>
        <v>13</v>
      </c>
      <c r="K12" t="str">
        <f>RawData!K12</f>
        <v>2021_10_02_14_30_FallingCurtain_61871c3f_8336_4583_a87d_afb0e5aa0dfb.csv</v>
      </c>
    </row>
    <row r="13" spans="1:11" x14ac:dyDescent="0.25">
      <c r="A13" t="str">
        <f>RawData!A13</f>
        <v>Simple</v>
      </c>
      <c r="B13" t="str">
        <f>RawData!B13</f>
        <v>802947ea</v>
      </c>
      <c r="C13">
        <f>RawData!C13</f>
        <v>2</v>
      </c>
      <c r="D13" s="1">
        <f>RawData!D13</f>
        <v>44470.475324074076</v>
      </c>
      <c r="E13" s="3">
        <f>TIMEVALUE(RawData!E13)</f>
        <v>1.8518518518518518E-4</v>
      </c>
      <c r="F13">
        <f>VALUE(SUBSTITUTE(RawData!F13,".",","))</f>
        <v>1.405437</v>
      </c>
      <c r="G13">
        <f>VALUE(SUBSTITUTE(RawData!G13,".",","))</f>
        <v>1.1473804999999999</v>
      </c>
      <c r="H13">
        <f>VALUE(SUBSTITUTE(RawData!H13,".",","))</f>
        <v>1.2764087500000001</v>
      </c>
      <c r="I13">
        <f>RawData!I13</f>
        <v>0</v>
      </c>
      <c r="J13">
        <f>RawData!J13</f>
        <v>0</v>
      </c>
      <c r="K13" t="str">
        <f>RawData!K13</f>
        <v>2021-10-01-11-24-Simple-802947ea-c8e6-4da8-b261-bd97c51a01d1-data.csv</v>
      </c>
    </row>
    <row r="14" spans="1:11" x14ac:dyDescent="0.25">
      <c r="A14" t="str">
        <f>RawData!A14</f>
        <v>VerticalScroll</v>
      </c>
      <c r="B14" t="str">
        <f>RawData!B14</f>
        <v>802947ea</v>
      </c>
      <c r="C14">
        <f>RawData!C14</f>
        <v>6</v>
      </c>
      <c r="D14" s="1">
        <f>RawData!D14</f>
        <v>44470.56621527778</v>
      </c>
      <c r="E14" s="3">
        <f>TIMEVALUE(RawData!E14)</f>
        <v>6.018518518518519E-4</v>
      </c>
      <c r="F14">
        <f>VALUE(SUBSTITUTE(RawData!F14,".",","))</f>
        <v>1.30301766666666</v>
      </c>
      <c r="G14">
        <f>VALUE(SUBSTITUTE(RawData!G14,".",","))</f>
        <v>1.20762666666666</v>
      </c>
      <c r="H14">
        <f>VALUE(SUBSTITUTE(RawData!H14,".",","))</f>
        <v>1.2553221666666601</v>
      </c>
      <c r="I14">
        <f>RawData!I14</f>
        <v>1</v>
      </c>
      <c r="J14">
        <f>RawData!J14</f>
        <v>1</v>
      </c>
      <c r="K14" t="str">
        <f>RawData!K14</f>
        <v>2021-10-01-13-36-VerticalScroll-802947ea-c8e6-4da8-b261-bd97c51a01d1-data.csv</v>
      </c>
    </row>
    <row r="15" spans="1:11" x14ac:dyDescent="0.25">
      <c r="A15" t="str">
        <f>RawData!A15</f>
        <v>FallingCurtain</v>
      </c>
      <c r="B15" t="str">
        <f>RawData!B15</f>
        <v>802947ea</v>
      </c>
      <c r="C15">
        <f>RawData!C15</f>
        <v>24</v>
      </c>
      <c r="D15" s="1">
        <f>RawData!D15</f>
        <v>44470.586006944446</v>
      </c>
      <c r="E15" s="3">
        <f>TIMEVALUE(RawData!E15)</f>
        <v>2.9166666666666668E-3</v>
      </c>
      <c r="F15">
        <f>VALUE(SUBSTITUTE(RawData!F15,".",","))</f>
        <v>1.30135545833333</v>
      </c>
      <c r="G15">
        <f>VALUE(SUBSTITUTE(RawData!G15,".",","))</f>
        <v>1.32123954166666</v>
      </c>
      <c r="H15">
        <f>VALUE(SUBSTITUTE(RawData!H15,".",","))</f>
        <v>1.3112975</v>
      </c>
      <c r="I15">
        <f>RawData!I15</f>
        <v>14</v>
      </c>
      <c r="J15">
        <f>RawData!J15</f>
        <v>8</v>
      </c>
      <c r="K15" t="str">
        <f>RawData!K15</f>
        <v>2021-10-01-14-08-FallingCurtain-802947ea-c8e6-4da8-b261-bd97c51a01d1-data.csv</v>
      </c>
    </row>
    <row r="16" spans="1:11" x14ac:dyDescent="0.25">
      <c r="A16" t="str">
        <f>RawData!A16</f>
        <v>FallingCurtain</v>
      </c>
      <c r="B16" t="str">
        <f>RawData!B16</f>
        <v>802947ea</v>
      </c>
      <c r="C16">
        <f>RawData!C16</f>
        <v>0</v>
      </c>
      <c r="D16" s="1" t="str">
        <f>RawData!D16</f>
        <v>None</v>
      </c>
      <c r="E16" s="3" t="s">
        <v>39</v>
      </c>
      <c r="F16">
        <f>VALUE(SUBSTITUTE(RawData!F16,".",","))</f>
        <v>0</v>
      </c>
      <c r="G16">
        <f>VALUE(SUBSTITUTE(RawData!G16,".",","))</f>
        <v>0</v>
      </c>
      <c r="H16">
        <f>VALUE(SUBSTITUTE(RawData!H16,".",","))</f>
        <v>0</v>
      </c>
      <c r="I16">
        <f>RawData!I16</f>
        <v>0</v>
      </c>
      <c r="J16">
        <f>RawData!J16</f>
        <v>0</v>
      </c>
      <c r="K16" t="str">
        <f>RawData!K16</f>
        <v>2021-10-01-14-20-FallingCurtain-802947ea-c8e6-4da8-b261-bd97c51a01d1-data.csv</v>
      </c>
    </row>
    <row r="17" spans="1:11" x14ac:dyDescent="0.25">
      <c r="A17" t="str">
        <f>RawData!A17</f>
        <v>Simple</v>
      </c>
      <c r="B17" t="str">
        <f>RawData!B17</f>
        <v>802947ea</v>
      </c>
      <c r="C17">
        <f>RawData!C17</f>
        <v>86</v>
      </c>
      <c r="D17" s="1">
        <f>RawData!D17</f>
        <v>44471.857164351852</v>
      </c>
      <c r="E17" s="3">
        <f>TIMEVALUE(RawData!E17)</f>
        <v>8.5532407407407415E-3</v>
      </c>
      <c r="F17">
        <f>VALUE(SUBSTITUTE(RawData!F17,".",","))</f>
        <v>0.86617724418604702</v>
      </c>
      <c r="G17">
        <f>VALUE(SUBSTITUTE(RawData!G17,".",","))</f>
        <v>0.85844637209302299</v>
      </c>
      <c r="H17">
        <f>VALUE(SUBSTITUTE(RawData!H17,".",","))</f>
        <v>0.86231180813953501</v>
      </c>
      <c r="I17">
        <f>RawData!I17</f>
        <v>30</v>
      </c>
      <c r="J17">
        <f>RawData!J17</f>
        <v>28</v>
      </c>
      <c r="K17" t="str">
        <f>RawData!K17</f>
        <v>2021-10-02-20-46-Simple-802947ea-c8e6-4da8-b261-bd97c51a01d1-data.csv</v>
      </c>
    </row>
    <row r="18" spans="1:11" x14ac:dyDescent="0.25">
      <c r="A18" t="str">
        <f>RawData!A18</f>
        <v>VerticalScroll</v>
      </c>
      <c r="B18" t="str">
        <f>RawData!B18</f>
        <v>802947ea</v>
      </c>
      <c r="C18">
        <f>RawData!C18</f>
        <v>8</v>
      </c>
      <c r="D18" s="1">
        <f>RawData!D18</f>
        <v>44471.865937499999</v>
      </c>
      <c r="E18" s="3">
        <f>TIMEVALUE(RawData!E18)</f>
        <v>9.3750000000000007E-4</v>
      </c>
      <c r="F18">
        <f>VALUE(SUBSTITUTE(RawData!F18,".",","))</f>
        <v>1.14898337499999</v>
      </c>
      <c r="G18">
        <f>VALUE(SUBSTITUTE(RawData!G18,".",","))</f>
        <v>1.00080825</v>
      </c>
      <c r="H18">
        <f>VALUE(SUBSTITUTE(RawData!H18,".",","))</f>
        <v>1.0748958124999901</v>
      </c>
      <c r="I18">
        <f>RawData!I18</f>
        <v>2</v>
      </c>
      <c r="J18">
        <f>RawData!J18</f>
        <v>1</v>
      </c>
      <c r="K18" t="str">
        <f>RawData!K18</f>
        <v>2021-10-02-20-48-VerticalScroll-802947ea-c8e6-4da8-b261-bd97c51a01d1-data.csv</v>
      </c>
    </row>
    <row r="19" spans="1:11" x14ac:dyDescent="0.25">
      <c r="A19" t="str">
        <f>RawData!A19</f>
        <v>FallingCurtain</v>
      </c>
      <c r="B19" t="str">
        <f>RawData!B19</f>
        <v>802947ea</v>
      </c>
      <c r="C19">
        <f>RawData!C19</f>
        <v>5</v>
      </c>
      <c r="D19" s="1">
        <f>RawData!D19</f>
        <v>44471.866979166669</v>
      </c>
      <c r="E19" s="3">
        <f>TIMEVALUE(RawData!E19)</f>
        <v>5.4398148148148144E-4</v>
      </c>
      <c r="F19">
        <f>VALUE(SUBSTITUTE(RawData!F19,".",","))</f>
        <v>1.2665734</v>
      </c>
      <c r="G19">
        <f>VALUE(SUBSTITUTE(RawData!G19,".",","))</f>
        <v>1.1666833999999999</v>
      </c>
      <c r="H19">
        <f>VALUE(SUBSTITUTE(RawData!H19,".",","))</f>
        <v>1.2166284000000001</v>
      </c>
      <c r="I19">
        <f>RawData!I19</f>
        <v>2</v>
      </c>
      <c r="J19">
        <f>RawData!J19</f>
        <v>1</v>
      </c>
      <c r="K19" t="str">
        <f>RawData!K19</f>
        <v>2021-10-02-20-49-FallingCurtain-802947ea-c8e6-4da8-b261-bd97c51a01d1-data.csv</v>
      </c>
    </row>
    <row r="20" spans="1:11" x14ac:dyDescent="0.25">
      <c r="A20" t="str">
        <f>RawData!A20</f>
        <v>Simple</v>
      </c>
      <c r="B20" t="str">
        <f>RawData!B20</f>
        <v>9886930e</v>
      </c>
      <c r="C20">
        <f>RawData!C20</f>
        <v>201</v>
      </c>
      <c r="D20" s="1">
        <f>RawData!D20</f>
        <v>44468.477407407408</v>
      </c>
      <c r="E20" s="3">
        <f>TIMEVALUE(RawData!E20)</f>
        <v>2.011574074074074E-2</v>
      </c>
      <c r="F20">
        <f>VALUE(SUBSTITUTE(RawData!F20,".",","))</f>
        <v>0.87682579601990096</v>
      </c>
      <c r="G20">
        <f>VALUE(SUBSTITUTE(RawData!G20,".",","))</f>
        <v>0.98320867661691502</v>
      </c>
      <c r="H20">
        <f>VALUE(SUBSTITUTE(RawData!H20,".",","))</f>
        <v>0.93001723631840805</v>
      </c>
      <c r="I20">
        <f>RawData!I20</f>
        <v>84</v>
      </c>
      <c r="J20">
        <f>RawData!J20</f>
        <v>66</v>
      </c>
      <c r="K20" t="str">
        <f>RawData!K20</f>
        <v>2021-09-29-11-56-Simple-9886930e-5d71-4de8-9ebf-d0fc8b5817f3-data.csv</v>
      </c>
    </row>
    <row r="21" spans="1:11" x14ac:dyDescent="0.25">
      <c r="A21" t="str">
        <f>RawData!A21</f>
        <v>VerticalScroll</v>
      </c>
      <c r="B21" t="str">
        <f>RawData!B21</f>
        <v>9886930e</v>
      </c>
      <c r="C21">
        <f>RawData!C21</f>
        <v>47</v>
      </c>
      <c r="D21" s="1">
        <f>RawData!D21</f>
        <v>44468.499710648146</v>
      </c>
      <c r="E21" s="3">
        <f>TIMEVALUE(RawData!E21)</f>
        <v>4.6180555555555558E-3</v>
      </c>
      <c r="F21">
        <f>VALUE(SUBSTITUTE(RawData!F21,".",","))</f>
        <v>1.10631327659574</v>
      </c>
      <c r="G21">
        <f>VALUE(SUBSTITUTE(RawData!G21,".",","))</f>
        <v>0.23777612765957401</v>
      </c>
      <c r="H21">
        <f>VALUE(SUBSTITUTE(RawData!H21,".",","))</f>
        <v>0.67204470212765899</v>
      </c>
      <c r="I21">
        <f>RawData!I21</f>
        <v>20</v>
      </c>
      <c r="J21">
        <f>RawData!J21</f>
        <v>12</v>
      </c>
      <c r="K21" t="str">
        <f>RawData!K21</f>
        <v>2021-09-29-12-06-VerticalScroll-9886930e-5d71-4de8-9ebf-d0fc8b5817f3-data.csv</v>
      </c>
    </row>
    <row r="22" spans="1:11" x14ac:dyDescent="0.25">
      <c r="A22" t="str">
        <f>RawData!A22</f>
        <v>FallingCurtain</v>
      </c>
      <c r="B22" t="str">
        <f>RawData!B22</f>
        <v>9886930e</v>
      </c>
      <c r="C22">
        <f>RawData!C22</f>
        <v>35</v>
      </c>
      <c r="D22" s="1">
        <f>RawData!D22</f>
        <v>44468.504687499997</v>
      </c>
      <c r="E22" s="3">
        <f>TIMEVALUE(RawData!E22)</f>
        <v>3.9467592592592592E-3</v>
      </c>
      <c r="F22">
        <f>VALUE(SUBSTITUTE(RawData!F22,".",","))</f>
        <v>1.3101733142857099</v>
      </c>
      <c r="G22">
        <f>VALUE(SUBSTITUTE(RawData!G22,".",","))</f>
        <v>0.521454942857142</v>
      </c>
      <c r="H22">
        <f>VALUE(SUBSTITUTE(RawData!H22,".",","))</f>
        <v>0.91581412857142797</v>
      </c>
      <c r="I22">
        <f>RawData!I22</f>
        <v>12</v>
      </c>
      <c r="J22">
        <f>RawData!J22</f>
        <v>5</v>
      </c>
      <c r="K22" t="str">
        <f>RawData!K22</f>
        <v>2021-09-29-12-12-FallingCurtain-9886930e-5d71-4de8-9ebf-d0fc8b5817f3-data.csv</v>
      </c>
    </row>
    <row r="23" spans="1:11" x14ac:dyDescent="0.25">
      <c r="A23" t="str">
        <f>RawData!A23</f>
        <v>Simple</v>
      </c>
      <c r="B23" t="str">
        <f>RawData!B23</f>
        <v>9886930e</v>
      </c>
      <c r="C23">
        <f>RawData!C23</f>
        <v>48</v>
      </c>
      <c r="D23" s="1">
        <f>RawData!D23</f>
        <v>44474.993298611109</v>
      </c>
      <c r="E23" s="3">
        <f>TIMEVALUE(RawData!E23)</f>
        <v>4.9884259259259265E-3</v>
      </c>
      <c r="F23">
        <f>VALUE(SUBSTITUTE(RawData!F23,".",","))</f>
        <v>1.1859525</v>
      </c>
      <c r="G23">
        <f>VALUE(SUBSTITUTE(RawData!G23,".",","))</f>
        <v>1.2330250416666599</v>
      </c>
      <c r="H23">
        <f>VALUE(SUBSTITUTE(RawData!H23,".",","))</f>
        <v>1.20948877083333</v>
      </c>
      <c r="I23">
        <f>RawData!I23</f>
        <v>17</v>
      </c>
      <c r="J23">
        <f>RawData!J23</f>
        <v>16</v>
      </c>
      <c r="K23" t="str">
        <f>RawData!K23</f>
        <v>2021-10-05-23-57-Simple-9886930e-5d71-4de8-9ebf-d0fc8b5817f3-data.csv</v>
      </c>
    </row>
    <row r="24" spans="1:11" x14ac:dyDescent="0.25">
      <c r="A24" t="str">
        <f>RawData!A24</f>
        <v>VerticalScroll</v>
      </c>
      <c r="B24" t="str">
        <f>RawData!B24</f>
        <v>9886930e</v>
      </c>
      <c r="C24">
        <f>RawData!C24</f>
        <v>28</v>
      </c>
      <c r="D24" s="1">
        <f>RawData!D24</f>
        <v>44474.998969907407</v>
      </c>
      <c r="E24" s="3">
        <f>TIMEVALUE(RawData!E24)</f>
        <v>3.8310185185185183E-3</v>
      </c>
      <c r="F24">
        <f>VALUE(SUBSTITUTE(RawData!F24,".",","))</f>
        <v>1.43536085714285</v>
      </c>
      <c r="G24">
        <f>VALUE(SUBSTITUTE(RawData!G24,".",","))</f>
        <v>1.360517</v>
      </c>
      <c r="H24">
        <f>VALUE(SUBSTITUTE(RawData!H24,".",","))</f>
        <v>1.3979389285714201</v>
      </c>
      <c r="I24">
        <f>RawData!I24</f>
        <v>11</v>
      </c>
      <c r="J24">
        <f>RawData!J24</f>
        <v>2</v>
      </c>
      <c r="K24" t="str">
        <f>RawData!K24</f>
        <v>2021-10-06-00-04-VerticalScroll-9886930e-5d71-4de8-9ebf-d0fc8b5817f3-data.csv</v>
      </c>
    </row>
    <row r="25" spans="1:11" x14ac:dyDescent="0.25">
      <c r="A25" t="str">
        <f>RawData!A25</f>
        <v>FallingCurtain</v>
      </c>
      <c r="B25" t="str">
        <f>RawData!B25</f>
        <v>9886930e</v>
      </c>
      <c r="C25">
        <f>RawData!C25</f>
        <v>35</v>
      </c>
      <c r="D25" s="1">
        <f>RawData!D25</f>
        <v>44475.003483796296</v>
      </c>
      <c r="E25" s="3">
        <f>TIMEVALUE(RawData!E25)</f>
        <v>4.8148148148148152E-3</v>
      </c>
      <c r="F25">
        <f>VALUE(SUBSTITUTE(RawData!F25,".",","))</f>
        <v>1.35763591428571</v>
      </c>
      <c r="G25">
        <f>VALUE(SUBSTITUTE(RawData!G25,".",","))</f>
        <v>1.4459602857142799</v>
      </c>
      <c r="H25">
        <f>VALUE(SUBSTITUTE(RawData!H25,".",","))</f>
        <v>1.4017980999999999</v>
      </c>
      <c r="I25">
        <f>RawData!I25</f>
        <v>13</v>
      </c>
      <c r="J25">
        <f>RawData!J25</f>
        <v>12</v>
      </c>
      <c r="K25" t="str">
        <f>RawData!K25</f>
        <v>2021-10-06-00-12-FallingCurtain-9886930e-5d71-4de8-9ebf-d0fc8b5817f3-data.csv</v>
      </c>
    </row>
    <row r="26" spans="1:11" x14ac:dyDescent="0.25">
      <c r="A26" t="str">
        <f>RawData!A26</f>
        <v>Simple</v>
      </c>
      <c r="B26" t="str">
        <f>RawData!B26</f>
        <v>a04a44ef</v>
      </c>
      <c r="C26">
        <f>RawData!C26</f>
        <v>48</v>
      </c>
      <c r="D26" s="1">
        <f>RawData!D26</f>
        <v>44475.713449074072</v>
      </c>
      <c r="E26" s="3">
        <f>TIMEVALUE(RawData!E26)</f>
        <v>5.0925925925925921E-3</v>
      </c>
      <c r="F26">
        <f>VALUE(SUBSTITUTE(RawData!F26,".",","))</f>
        <v>0.98736964583333298</v>
      </c>
      <c r="G26">
        <f>VALUE(SUBSTITUTE(RawData!G26,".",","))</f>
        <v>1.04347375</v>
      </c>
      <c r="H26">
        <f>VALUE(SUBSTITUTE(RawData!H26,".",","))</f>
        <v>1.0154216979166599</v>
      </c>
      <c r="I26">
        <f>RawData!I26</f>
        <v>20</v>
      </c>
      <c r="J26">
        <f>RawData!J26</f>
        <v>16</v>
      </c>
      <c r="K26" t="str">
        <f>RawData!K26</f>
        <v>2021-10-06-17-14-Simple-a04a44ef-885c-4db0-bbe3-59567d0ffcda-data.csv</v>
      </c>
    </row>
    <row r="27" spans="1:11" x14ac:dyDescent="0.25">
      <c r="A27" t="str">
        <f>RawData!A27</f>
        <v>VerticalScroll</v>
      </c>
      <c r="B27" t="str">
        <f>RawData!B27</f>
        <v>a04a44ef</v>
      </c>
      <c r="C27">
        <f>RawData!C27</f>
        <v>43</v>
      </c>
      <c r="D27" s="1">
        <f>RawData!D27</f>
        <v>44475.720381944448</v>
      </c>
      <c r="E27" s="3">
        <f>TIMEVALUE(RawData!E27)</f>
        <v>4.2476851851851851E-3</v>
      </c>
      <c r="F27">
        <f>VALUE(SUBSTITUTE(RawData!F27,".",","))</f>
        <v>1.07308518604651</v>
      </c>
      <c r="G27">
        <f>VALUE(SUBSTITUTE(RawData!G27,".",","))</f>
        <v>1.08777146511627</v>
      </c>
      <c r="H27">
        <f>VALUE(SUBSTITUTE(RawData!H27,".",","))</f>
        <v>1.08042832558139</v>
      </c>
      <c r="I27">
        <f>RawData!I27</f>
        <v>20</v>
      </c>
      <c r="J27">
        <f>RawData!J27</f>
        <v>20</v>
      </c>
      <c r="K27" t="str">
        <f>RawData!K27</f>
        <v>2021-10-06-17-23-VerticalScroll-a04a44ef-885c-4db0-bbe3-59567d0ffcda-data.csv</v>
      </c>
    </row>
    <row r="28" spans="1:11" x14ac:dyDescent="0.25">
      <c r="A28" t="str">
        <f>RawData!A28</f>
        <v>FallingCurtain</v>
      </c>
      <c r="B28" t="str">
        <f>RawData!B28</f>
        <v>a04a44ef</v>
      </c>
      <c r="C28">
        <f>RawData!C28</f>
        <v>51</v>
      </c>
      <c r="D28" s="1">
        <f>RawData!D28</f>
        <v>44475.725127314814</v>
      </c>
      <c r="E28" s="3">
        <f>TIMEVALUE(RawData!E28)</f>
        <v>5.5439814814814822E-3</v>
      </c>
      <c r="F28">
        <f>VALUE(SUBSTITUTE(RawData!F28,".",","))</f>
        <v>1.17983888235294</v>
      </c>
      <c r="G28">
        <f>VALUE(SUBSTITUTE(RawData!G28,".",","))</f>
        <v>1.2778745490196</v>
      </c>
      <c r="H28">
        <f>VALUE(SUBSTITUTE(RawData!H28,".",","))</f>
        <v>1.22885671568627</v>
      </c>
      <c r="I28">
        <f>RawData!I28</f>
        <v>28</v>
      </c>
      <c r="J28">
        <f>RawData!J28</f>
        <v>27</v>
      </c>
      <c r="K28" t="str">
        <f>RawData!K28</f>
        <v>2021-10-06-17-32-FallingCurtain-a04a44ef-885c-4db0-bbe3-59567d0ffcda-data.csv</v>
      </c>
    </row>
    <row r="29" spans="1:11" x14ac:dyDescent="0.25">
      <c r="A29" t="str">
        <f>RawData!A29</f>
        <v>Simple</v>
      </c>
      <c r="B29" t="str">
        <f>RawData!B29</f>
        <v>b8a5f439</v>
      </c>
      <c r="C29">
        <f>RawData!C29</f>
        <v>25</v>
      </c>
      <c r="D29" s="1">
        <f>RawData!D29</f>
        <v>44469.809108796297</v>
      </c>
      <c r="E29" s="3">
        <f>TIMEVALUE(RawData!E29)</f>
        <v>2.5810185185185185E-3</v>
      </c>
      <c r="F29">
        <f>VALUE(SUBSTITUTE(RawData!F29,".",","))</f>
        <v>1.0124112399999901</v>
      </c>
      <c r="G29">
        <f>VALUE(SUBSTITUTE(RawData!G29,".",","))</f>
        <v>0.94637507999999904</v>
      </c>
      <c r="H29">
        <f>VALUE(SUBSTITUTE(RawData!H29,".",","))</f>
        <v>0.97939315999999899</v>
      </c>
      <c r="I29">
        <f>RawData!I29</f>
        <v>11</v>
      </c>
      <c r="J29">
        <f>RawData!J29</f>
        <v>9</v>
      </c>
      <c r="K29" t="str">
        <f>RawData!K29</f>
        <v>2021_09_30_19_29_Simple_b8a5f439_3600_417b_a45a_9d415729a697_data.csv</v>
      </c>
    </row>
    <row r="30" spans="1:11" x14ac:dyDescent="0.25">
      <c r="A30" t="str">
        <f>RawData!A30</f>
        <v>VerticalScroll</v>
      </c>
      <c r="B30" t="str">
        <f>RawData!B30</f>
        <v>b8a5f439</v>
      </c>
      <c r="C30">
        <f>RawData!C30</f>
        <v>36</v>
      </c>
      <c r="D30" s="1">
        <f>RawData!D30</f>
        <v>44469.812303240738</v>
      </c>
      <c r="E30" s="3">
        <f>TIMEVALUE(RawData!E30)</f>
        <v>4.0046296296296297E-3</v>
      </c>
      <c r="F30">
        <f>VALUE(SUBSTITUTE(RawData!F30,".",","))</f>
        <v>1.23565777777777</v>
      </c>
      <c r="G30">
        <f>VALUE(SUBSTITUTE(RawData!G30,".",","))</f>
        <v>1.1720697222222201</v>
      </c>
      <c r="H30">
        <f>VALUE(SUBSTITUTE(RawData!H30,".",","))</f>
        <v>1.20386374999999</v>
      </c>
      <c r="I30">
        <f>RawData!I30</f>
        <v>11</v>
      </c>
      <c r="J30">
        <f>RawData!J30</f>
        <v>4</v>
      </c>
      <c r="K30" t="str">
        <f>RawData!K30</f>
        <v>2021_09_30_19_35_VerticalScroll_b8a5f439_3600_417b_a45a_9d415729a697.csv</v>
      </c>
    </row>
    <row r="31" spans="1:11" x14ac:dyDescent="0.25">
      <c r="A31" t="str">
        <f>RawData!A31</f>
        <v>FallingCurtain</v>
      </c>
      <c r="B31" t="str">
        <f>RawData!B31</f>
        <v>b8a5f439</v>
      </c>
      <c r="C31">
        <f>RawData!C31</f>
        <v>47</v>
      </c>
      <c r="D31" s="1">
        <f>RawData!D31</f>
        <v>44469.822638888887</v>
      </c>
      <c r="E31" s="3">
        <f>TIMEVALUE(RawData!E31)</f>
        <v>5.0231481481481481E-3</v>
      </c>
      <c r="F31">
        <f>VALUE(SUBSTITUTE(RawData!F31,".",","))</f>
        <v>1.2759371276595699</v>
      </c>
      <c r="G31">
        <f>VALUE(SUBSTITUTE(RawData!G31,".",","))</f>
        <v>1.3179023617021199</v>
      </c>
      <c r="H31">
        <f>VALUE(SUBSTITUTE(RawData!H31,".",","))</f>
        <v>1.29691974468085</v>
      </c>
      <c r="I31">
        <f>RawData!I31</f>
        <v>17</v>
      </c>
      <c r="J31">
        <f>RawData!J31</f>
        <v>12</v>
      </c>
      <c r="K31" t="str">
        <f>RawData!K31</f>
        <v>2021_09_30_19_52_FallingCurtain_b8a5f439_3600_417b_a45a_9d415729a697.csv</v>
      </c>
    </row>
    <row r="32" spans="1:11" x14ac:dyDescent="0.25">
      <c r="A32" t="str">
        <f>RawData!A32</f>
        <v>Simple</v>
      </c>
      <c r="B32" t="str">
        <f>RawData!B32</f>
        <v>dfd94eb6</v>
      </c>
      <c r="C32">
        <f>RawData!C32</f>
        <v>35</v>
      </c>
      <c r="D32" s="1">
        <f>RawData!D32</f>
        <v>44474.64303240741</v>
      </c>
      <c r="E32" s="3">
        <f>TIMEVALUE(RawData!E32)</f>
        <v>3.8657407407407408E-3</v>
      </c>
      <c r="F32">
        <f>VALUE(SUBSTITUTE(RawData!F32,".",","))</f>
        <v>1.08312682857142</v>
      </c>
      <c r="G32">
        <f>VALUE(SUBSTITUTE(RawData!G32,".",","))</f>
        <v>1.16724802857142</v>
      </c>
      <c r="H32">
        <f>VALUE(SUBSTITUTE(RawData!H32,".",","))</f>
        <v>1.1251874285714201</v>
      </c>
      <c r="I32">
        <f>RawData!I32</f>
        <v>17</v>
      </c>
      <c r="J32">
        <f>RawData!J32</f>
        <v>8</v>
      </c>
      <c r="K32" t="str">
        <f>RawData!K32</f>
        <v>2021-10-05-15-31-Simple-dfd94eb6-ec38-4d35-a7c8-50cf788e45b6-data.csv</v>
      </c>
    </row>
    <row r="33" spans="1:11" x14ac:dyDescent="0.25">
      <c r="A33" t="str">
        <f>RawData!A33</f>
        <v>VerticalScroll</v>
      </c>
      <c r="B33" t="str">
        <f>RawData!B33</f>
        <v>dfd94eb6</v>
      </c>
      <c r="C33">
        <f>RawData!C33</f>
        <v>34</v>
      </c>
      <c r="D33" s="1">
        <f>RawData!D33</f>
        <v>44474.648321759261</v>
      </c>
      <c r="E33" s="3">
        <f>TIMEVALUE(RawData!E33)</f>
        <v>4.0740740740740746E-3</v>
      </c>
      <c r="F33">
        <f>VALUE(SUBSTITUTE(RawData!F33,".",","))</f>
        <v>1.36779802941176</v>
      </c>
      <c r="G33">
        <f>VALUE(SUBSTITUTE(RawData!G33,".",","))</f>
        <v>1.3916982352941101</v>
      </c>
      <c r="H33">
        <f>VALUE(SUBSTITUTE(RawData!H33,".",","))</f>
        <v>1.3797481323529399</v>
      </c>
      <c r="I33">
        <f>RawData!I33</f>
        <v>15</v>
      </c>
      <c r="J33">
        <f>RawData!J33</f>
        <v>12</v>
      </c>
      <c r="K33" t="str">
        <f>RawData!K33</f>
        <v>2021-10-05-15-39-VerticalScroll-dfd94eb6-ec38-4d35-a7c8-50cf788e45b6-data.csv</v>
      </c>
    </row>
    <row r="34" spans="1:11" x14ac:dyDescent="0.25">
      <c r="A34" t="str">
        <f>RawData!A34</f>
        <v>FallingCurtain</v>
      </c>
      <c r="B34" t="str">
        <f>RawData!B34</f>
        <v>dfd94eb6</v>
      </c>
      <c r="C34">
        <f>RawData!C34</f>
        <v>35</v>
      </c>
      <c r="D34" s="1">
        <f>RawData!D34</f>
        <v>44474.652789351851</v>
      </c>
      <c r="E34" s="3">
        <f>TIMEVALUE(RawData!E34)</f>
        <v>3.8194444444444443E-3</v>
      </c>
      <c r="F34">
        <f>VALUE(SUBSTITUTE(RawData!F34,".",","))</f>
        <v>1.36749654285714</v>
      </c>
      <c r="G34">
        <f>VALUE(SUBSTITUTE(RawData!G34,".",","))</f>
        <v>1.51719531428571</v>
      </c>
      <c r="H34">
        <f>VALUE(SUBSTITUTE(RawData!H34,".",","))</f>
        <v>1.44234592857142</v>
      </c>
      <c r="I34">
        <f>RawData!I34</f>
        <v>11</v>
      </c>
      <c r="J34">
        <f>RawData!J34</f>
        <v>8</v>
      </c>
      <c r="K34" t="str">
        <f>RawData!K34</f>
        <v>2021-10-05-15-45-FallingCurtain-dfd94eb6-ec38-4d35-a7c8-50cf788e45b6-data.csv</v>
      </c>
    </row>
    <row r="35" spans="1:11" x14ac:dyDescent="0.25">
      <c r="A35" t="str">
        <f>RawData!A35</f>
        <v>Simple</v>
      </c>
      <c r="B35" t="str">
        <f>RawData!B35</f>
        <v>f49d7ac5</v>
      </c>
      <c r="C35">
        <f>RawData!C35</f>
        <v>201</v>
      </c>
      <c r="D35" s="1">
        <f>RawData!D35</f>
        <v>44469.486944444441</v>
      </c>
      <c r="E35" s="3">
        <f>TIMEVALUE(RawData!E35)</f>
        <v>2.0057870370370368E-2</v>
      </c>
      <c r="F35">
        <f>VALUE(SUBSTITUTE(RawData!F35,".",","))</f>
        <v>0.859542457711442</v>
      </c>
      <c r="G35">
        <f>VALUE(SUBSTITUTE(RawData!G35,".",","))</f>
        <v>0.83331381592039799</v>
      </c>
      <c r="H35">
        <f>VALUE(SUBSTITUTE(RawData!H35,".",","))</f>
        <v>0.84642813681592</v>
      </c>
      <c r="I35">
        <f>RawData!I35</f>
        <v>108</v>
      </c>
      <c r="J35">
        <f>RawData!J35</f>
        <v>131</v>
      </c>
      <c r="K35" t="str">
        <f>RawData!K35</f>
        <v>2021_09_30_12_10_Simple_f49d7ac5_14a0_48de_bc7f_acc75b7e6c8e_data.csv</v>
      </c>
    </row>
    <row r="36" spans="1:11" x14ac:dyDescent="0.25">
      <c r="A36" t="str">
        <f>RawData!A36</f>
        <v>VerticalScroll</v>
      </c>
      <c r="B36" t="str">
        <f>RawData!B36</f>
        <v>f49d7ac5</v>
      </c>
      <c r="C36">
        <f>RawData!C36</f>
        <v>201</v>
      </c>
      <c r="D36" s="1">
        <f>RawData!D36</f>
        <v>44469.508425925924</v>
      </c>
      <c r="E36" s="3">
        <f>TIMEVALUE(RawData!E36)</f>
        <v>2.0393518518518519E-2</v>
      </c>
      <c r="F36">
        <f>VALUE(SUBSTITUTE(RawData!F36,".",","))</f>
        <v>1.09660770646766</v>
      </c>
      <c r="G36">
        <f>VALUE(SUBSTITUTE(RawData!G36,".",","))</f>
        <v>1.1294245671641701</v>
      </c>
      <c r="H36">
        <f>VALUE(SUBSTITUTE(RawData!H36,".",","))</f>
        <v>1.1130161368159199</v>
      </c>
      <c r="I36">
        <f>RawData!I36</f>
        <v>97</v>
      </c>
      <c r="J36">
        <f>RawData!J36</f>
        <v>89</v>
      </c>
      <c r="K36" t="str">
        <f>RawData!K36</f>
        <v>2021_09_30_12_41_VerticalScroll_f49d7ac5_14a0_48de_bc7f_acc75b7e6c8e.csv</v>
      </c>
    </row>
    <row r="37" spans="1:11" x14ac:dyDescent="0.25">
      <c r="A37" t="str">
        <f>RawData!A37</f>
        <v>FallingCurtain</v>
      </c>
      <c r="B37" t="str">
        <f>RawData!B37</f>
        <v>f49d7ac5</v>
      </c>
      <c r="C37">
        <f>RawData!C37</f>
        <v>201</v>
      </c>
      <c r="D37" s="1">
        <f>RawData!D37</f>
        <v>44471.520300925928</v>
      </c>
      <c r="E37" s="3">
        <f>TIMEVALUE(RawData!E37)</f>
        <v>0.35266203703703702</v>
      </c>
      <c r="F37">
        <f>VALUE(SUBSTITUTE(RawData!F37,".",","))</f>
        <v>1.08373484577114</v>
      </c>
      <c r="G37">
        <f>VALUE(SUBSTITUTE(RawData!G37,".",","))</f>
        <v>1.1784856666666601</v>
      </c>
      <c r="H37">
        <f>VALUE(SUBSTITUTE(RawData!H37,".",","))</f>
        <v>1.1311102562188999</v>
      </c>
      <c r="I37">
        <f>RawData!I37</f>
        <v>102</v>
      </c>
      <c r="J37">
        <f>RawData!J37</f>
        <v>133</v>
      </c>
      <c r="K37" t="str">
        <f>RawData!K37</f>
        <v>2021_10_02_20_57_FallingCurtain_f49d7ac5_14a0_48de_bc7f_acc75b7e6c8e.csv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22A0-6B29-443A-8C19-4840557048CC}">
  <dimension ref="A1:BA116"/>
  <sheetViews>
    <sheetView tabSelected="1" workbookViewId="0">
      <pane xSplit="1" ySplit="1" topLeftCell="AO41" activePane="bottomRight" state="frozen"/>
      <selection pane="topRight" activeCell="B1" sqref="B1"/>
      <selection pane="bottomLeft" activeCell="A2" sqref="A2"/>
      <selection pane="bottomRight" activeCell="AY61" sqref="AY61"/>
    </sheetView>
  </sheetViews>
  <sheetFormatPr defaultRowHeight="15" x14ac:dyDescent="0.25"/>
  <cols>
    <col min="1" max="1" width="12.7109375" style="4" bestFit="1" customWidth="1"/>
    <col min="2" max="2" width="13.42578125" bestFit="1" customWidth="1"/>
    <col min="3" max="3" width="19.140625" bestFit="1" customWidth="1"/>
    <col min="4" max="4" width="15.28515625" style="5" bestFit="1" customWidth="1"/>
    <col min="5" max="5" width="8.5703125" style="3" bestFit="1" customWidth="1"/>
    <col min="6" max="6" width="20.5703125" style="4" bestFit="1" customWidth="1"/>
    <col min="7" max="7" width="23.42578125" style="4" bestFit="1" customWidth="1"/>
    <col min="8" max="8" width="16.42578125" style="4" bestFit="1" customWidth="1"/>
    <col min="9" max="9" width="14.7109375" bestFit="1" customWidth="1"/>
    <col min="10" max="10" width="24.28515625" bestFit="1" customWidth="1"/>
    <col min="11" max="11" width="75.28515625" style="4" bestFit="1" customWidth="1"/>
    <col min="12" max="12" width="12.5703125" bestFit="1" customWidth="1"/>
    <col min="13" max="13" width="12.42578125" bestFit="1" customWidth="1"/>
    <col min="14" max="14" width="7.7109375" bestFit="1" customWidth="1"/>
    <col min="15" max="15" width="12" bestFit="1" customWidth="1"/>
    <col min="16" max="16" width="12.7109375" bestFit="1" customWidth="1"/>
    <col min="17" max="17" width="13.42578125" bestFit="1" customWidth="1"/>
    <col min="18" max="18" width="12" bestFit="1" customWidth="1"/>
    <col min="19" max="19" width="12.7109375" bestFit="1" customWidth="1"/>
    <col min="20" max="20" width="13.42578125" bestFit="1" customWidth="1"/>
    <col min="21" max="21" width="7.7109375" bestFit="1" customWidth="1"/>
    <col min="22" max="22" width="13.5703125" bestFit="1" customWidth="1"/>
    <col min="23" max="23" width="11.28515625" customWidth="1"/>
    <col min="24" max="24" width="17" bestFit="1" customWidth="1"/>
    <col min="27" max="27" width="9.140625" style="3"/>
    <col min="38" max="38" width="19.140625" bestFit="1" customWidth="1"/>
    <col min="39" max="39" width="12.5703125" bestFit="1" customWidth="1"/>
    <col min="40" max="40" width="13.42578125" bestFit="1" customWidth="1"/>
    <col min="46" max="46" width="17.28515625" customWidth="1"/>
    <col min="51" max="51" width="24.42578125" bestFit="1" customWidth="1"/>
  </cols>
  <sheetData>
    <row r="1" spans="1:47" x14ac:dyDescent="0.25">
      <c r="A1" s="4" t="str">
        <f>'Formatted Data'!B1</f>
        <v>participant id</v>
      </c>
      <c r="B1" t="str">
        <f>'Formatted Data'!A1</f>
        <v>variation</v>
      </c>
      <c r="C1" t="str">
        <f>'Formatted Data'!C1</f>
        <v>complete trial count</v>
      </c>
      <c r="D1" s="5" t="str">
        <f>'Formatted Data'!D1</f>
        <v>start time</v>
      </c>
      <c r="E1" s="3" t="str">
        <f>'Formatted Data'!E1</f>
        <v>duration</v>
      </c>
      <c r="F1" s="4" t="str">
        <f>'Formatted Data'!F1</f>
        <v>avg first reaction time</v>
      </c>
      <c r="G1" s="4" t="str">
        <f>'Formatted Data'!G1</f>
        <v>avg second reaction time</v>
      </c>
      <c r="H1" s="4" t="str">
        <f>'Formatted Data'!H1</f>
        <v>avg reaction time</v>
      </c>
      <c r="I1" t="str">
        <f>'Formatted Data'!I1</f>
        <v>sum of rewards</v>
      </c>
      <c r="J1" t="str">
        <f>'Formatted Data'!J1</f>
        <v>number of correct choices</v>
      </c>
      <c r="K1" s="4" t="str">
        <f>'Formatted Data'!K1</f>
        <v>filename</v>
      </c>
      <c r="L1" t="s">
        <v>202</v>
      </c>
      <c r="M1" t="s">
        <v>204</v>
      </c>
      <c r="O1" t="s">
        <v>205</v>
      </c>
      <c r="R1" t="s">
        <v>206</v>
      </c>
      <c r="V1" t="s">
        <v>207</v>
      </c>
      <c r="W1" t="s">
        <v>208</v>
      </c>
      <c r="X1" t="s">
        <v>209</v>
      </c>
      <c r="Z1" t="s">
        <v>228</v>
      </c>
      <c r="AA1" s="3" t="s">
        <v>229</v>
      </c>
      <c r="AC1" t="s">
        <v>231</v>
      </c>
      <c r="AG1" t="s">
        <v>232</v>
      </c>
      <c r="AL1" t="s">
        <v>238</v>
      </c>
      <c r="AT1" t="s">
        <v>239</v>
      </c>
    </row>
    <row r="2" spans="1:47" x14ac:dyDescent="0.25">
      <c r="O2" t="s">
        <v>17</v>
      </c>
      <c r="P2" t="s">
        <v>23</v>
      </c>
      <c r="Q2" t="s">
        <v>11</v>
      </c>
      <c r="R2" t="s">
        <v>17</v>
      </c>
      <c r="S2" t="s">
        <v>23</v>
      </c>
      <c r="T2" t="s">
        <v>11</v>
      </c>
      <c r="Y2" s="8" t="s">
        <v>230</v>
      </c>
      <c r="Z2">
        <v>190</v>
      </c>
      <c r="AC2" t="s">
        <v>17</v>
      </c>
      <c r="AD2" t="s">
        <v>23</v>
      </c>
      <c r="AE2" t="s">
        <v>11</v>
      </c>
      <c r="AG2" t="s">
        <v>17</v>
      </c>
      <c r="AH2" t="s">
        <v>23</v>
      </c>
      <c r="AI2" t="s">
        <v>11</v>
      </c>
      <c r="AL2" t="s">
        <v>17</v>
      </c>
      <c r="AM2" t="s">
        <v>23</v>
      </c>
      <c r="AN2" t="s">
        <v>11</v>
      </c>
      <c r="AO2" t="s">
        <v>17</v>
      </c>
      <c r="AP2" t="s">
        <v>23</v>
      </c>
      <c r="AQ2" t="s">
        <v>11</v>
      </c>
    </row>
    <row r="3" spans="1:47" x14ac:dyDescent="0.25">
      <c r="A3" s="4" t="str">
        <f>'Formatted Data'!B2</f>
        <v>2b61406d</v>
      </c>
      <c r="B3" t="str">
        <f>'Formatted Data'!A2</f>
        <v>Simple</v>
      </c>
      <c r="C3">
        <f>'Formatted Data'!C2</f>
        <v>34</v>
      </c>
      <c r="D3" s="5">
        <f>'Formatted Data'!D2</f>
        <v>44473.87704861111</v>
      </c>
      <c r="E3" s="3">
        <f>'Formatted Data'!E2</f>
        <v>3.3564814814814811E-3</v>
      </c>
      <c r="F3" s="4">
        <f>'Formatted Data'!F2</f>
        <v>0.90113049999999995</v>
      </c>
      <c r="G3" s="4">
        <f>'Formatted Data'!G2</f>
        <v>0.89613973529411695</v>
      </c>
      <c r="H3" s="4">
        <f>'Formatted Data'!H2</f>
        <v>0.89863511764705795</v>
      </c>
      <c r="I3">
        <f>'Formatted Data'!I2</f>
        <v>10</v>
      </c>
      <c r="J3">
        <f>'Formatted Data'!J2</f>
        <v>10</v>
      </c>
      <c r="K3" s="4" t="str">
        <f>'Formatted Data'!K2</f>
        <v>2021_10_04_21_08_Simple_2b61406d_3277_4efd_9ec9_db513b4245a0_data.csv</v>
      </c>
      <c r="L3">
        <f>I3/C3</f>
        <v>0.29411764705882354</v>
      </c>
      <c r="M3">
        <f>J3/C3</f>
        <v>0.29411764705882354</v>
      </c>
      <c r="O3">
        <f t="shared" ref="O3:Q22" si="0">IF($B3=O$2,$L3,"")</f>
        <v>0.29411764705882354</v>
      </c>
      <c r="P3" t="str">
        <f t="shared" si="0"/>
        <v/>
      </c>
      <c r="Q3" t="str">
        <f t="shared" si="0"/>
        <v/>
      </c>
      <c r="R3">
        <f t="shared" ref="R3:T22" si="1">IF($B3=R$2,$M3,"")</f>
        <v>0.29411764705882354</v>
      </c>
      <c r="S3" t="str">
        <f t="shared" si="1"/>
        <v/>
      </c>
      <c r="T3" t="str">
        <f t="shared" si="1"/>
        <v/>
      </c>
      <c r="V3" s="6">
        <f>E3*24*60*60 / C3</f>
        <v>8.5294117647058822</v>
      </c>
      <c r="W3">
        <f>H3*2+4.5</f>
        <v>6.2972702352941159</v>
      </c>
      <c r="X3" s="6">
        <f>V3-W3</f>
        <v>2.2321415294117664</v>
      </c>
      <c r="Z3">
        <f t="shared" ref="Z3:Z41" si="2">IF(C3&lt;Z$2,IF(C3&lt;&gt;0,C3,""),"")</f>
        <v>34</v>
      </c>
      <c r="AA3" s="3">
        <f>IF(C3&lt;Z$2,IF(E3&lt;&gt;0,E3,""),"")</f>
        <v>3.3564814814814811E-3</v>
      </c>
      <c r="AC3">
        <f>IF($B3=AC$2,$C3,"")</f>
        <v>34</v>
      </c>
      <c r="AD3" t="str">
        <f t="shared" ref="AD3:AE3" si="3">IF($B3=AD$2,$C3,"")</f>
        <v/>
      </c>
      <c r="AE3" t="str">
        <f t="shared" si="3"/>
        <v/>
      </c>
      <c r="AG3">
        <f>IF($B3=AG$2,$Z3,"")</f>
        <v>34</v>
      </c>
      <c r="AH3" t="str">
        <f t="shared" ref="AH3:AI3" si="4">IF($B3=AH$2,$Z3,"")</f>
        <v/>
      </c>
      <c r="AI3" t="str">
        <f t="shared" si="4"/>
        <v/>
      </c>
      <c r="AL3">
        <f>IF($B3=AL$2,$F3,"")</f>
        <v>0.90113049999999995</v>
      </c>
      <c r="AM3" t="str">
        <f t="shared" ref="AM3:AN18" si="5">IF($B3=AM$2,$F3,"")</f>
        <v/>
      </c>
      <c r="AN3" t="str">
        <f t="shared" si="5"/>
        <v/>
      </c>
      <c r="AO3">
        <f>IF($B3=AO$2,$G3,"")</f>
        <v>0.89613973529411695</v>
      </c>
      <c r="AP3" t="str">
        <f t="shared" ref="AP3:AQ18" si="6">IF($B3=AP$2,$G3,"")</f>
        <v/>
      </c>
      <c r="AQ3" t="str">
        <f t="shared" si="6"/>
        <v/>
      </c>
      <c r="AT3" s="3">
        <f>E3-(4.5+F3+G3+2)*C3/60/60/24</f>
        <v>9.1351990740740682E-5</v>
      </c>
      <c r="AU3" s="3"/>
    </row>
    <row r="4" spans="1:47" x14ac:dyDescent="0.25">
      <c r="A4" s="4" t="str">
        <f>'Formatted Data'!B3</f>
        <v>2b61406d</v>
      </c>
      <c r="B4" t="str">
        <f>'Formatted Data'!A3</f>
        <v>VerticalScroll</v>
      </c>
      <c r="C4">
        <f>'Formatted Data'!C3</f>
        <v>45</v>
      </c>
      <c r="D4" s="5">
        <f>'Formatted Data'!D3</f>
        <v>44473.882939814815</v>
      </c>
      <c r="E4" s="3">
        <f>'Formatted Data'!E3</f>
        <v>4.9189814814814816E-3</v>
      </c>
      <c r="F4" s="4">
        <f>'Formatted Data'!F3</f>
        <v>1.13254742222222</v>
      </c>
      <c r="G4" s="4">
        <f>'Formatted Data'!G3</f>
        <v>1.2291319777777701</v>
      </c>
      <c r="H4" s="4">
        <f>'Formatted Data'!H3</f>
        <v>1.1808396999999999</v>
      </c>
      <c r="I4">
        <f>'Formatted Data'!I3</f>
        <v>15</v>
      </c>
      <c r="J4">
        <f>'Formatted Data'!J3</f>
        <v>10</v>
      </c>
      <c r="K4" s="4" t="str">
        <f>'Formatted Data'!K3</f>
        <v>2021_10_04_21_18_VerticalScroll_2b61406d_3277_4efd_9ec9_db513b4245a0.csv</v>
      </c>
      <c r="L4">
        <f t="shared" ref="L4:L41" si="7">I4/C4</f>
        <v>0.33333333333333331</v>
      </c>
      <c r="M4">
        <f t="shared" ref="M4:M41" si="8">J4/C4</f>
        <v>0.22222222222222221</v>
      </c>
      <c r="O4" t="str">
        <f t="shared" si="0"/>
        <v/>
      </c>
      <c r="P4">
        <f t="shared" si="0"/>
        <v>0.33333333333333331</v>
      </c>
      <c r="Q4" t="str">
        <f t="shared" si="0"/>
        <v/>
      </c>
      <c r="R4" t="str">
        <f t="shared" si="1"/>
        <v/>
      </c>
      <c r="S4">
        <f t="shared" si="1"/>
        <v>0.22222222222222221</v>
      </c>
      <c r="T4" t="str">
        <f t="shared" si="1"/>
        <v/>
      </c>
      <c r="V4" s="6">
        <f t="shared" ref="V4:V41" si="9">E4*24*60*60 / C4</f>
        <v>9.4444444444444446</v>
      </c>
      <c r="W4">
        <f t="shared" ref="W4:W41" si="10">H4*2+4.5</f>
        <v>6.8616793999999999</v>
      </c>
      <c r="X4" s="6">
        <f t="shared" ref="X4:X41" si="11">V4-W4</f>
        <v>2.5827650444444448</v>
      </c>
      <c r="Z4">
        <f t="shared" si="2"/>
        <v>45</v>
      </c>
      <c r="AA4" s="3">
        <f t="shared" ref="AA4:AA41" si="12">IF(C4&lt;Z$2,IF(E4&lt;&gt;0,E4,""),"")</f>
        <v>4.9189814814814816E-3</v>
      </c>
      <c r="AC4" t="str">
        <f t="shared" ref="AC4:AE41" si="13">IF($B4=AC$2,$C4,"")</f>
        <v/>
      </c>
      <c r="AD4">
        <f t="shared" si="13"/>
        <v>45</v>
      </c>
      <c r="AE4" t="str">
        <f t="shared" si="13"/>
        <v/>
      </c>
      <c r="AG4" t="str">
        <f t="shared" ref="AG4:AI41" si="14">IF($B4=AG$2,$Z4,"")</f>
        <v/>
      </c>
      <c r="AH4">
        <f t="shared" si="14"/>
        <v>45</v>
      </c>
      <c r="AI4" t="str">
        <f t="shared" si="14"/>
        <v/>
      </c>
      <c r="AL4" t="str">
        <f t="shared" ref="AL4:AN41" si="15">IF($B4=AL$2,$F4,"")</f>
        <v/>
      </c>
      <c r="AM4">
        <f t="shared" si="5"/>
        <v>1.13254742222222</v>
      </c>
      <c r="AN4" t="str">
        <f t="shared" si="5"/>
        <v/>
      </c>
      <c r="AO4" t="str">
        <f t="shared" ref="AO4:AQ41" si="16">IF($B4=AO$2,$G4,"")</f>
        <v/>
      </c>
      <c r="AP4">
        <f t="shared" si="6"/>
        <v>1.2291319777777701</v>
      </c>
      <c r="AQ4" t="str">
        <f t="shared" si="6"/>
        <v/>
      </c>
      <c r="AT4" s="3">
        <f t="shared" ref="AT4:AT41" si="17">E4-(4.5+F4+G4+2)*C4/60/60/24</f>
        <v>3.0352346064815242E-4</v>
      </c>
      <c r="AU4" s="3"/>
    </row>
    <row r="5" spans="1:47" x14ac:dyDescent="0.25">
      <c r="A5" s="4" t="str">
        <f>'Formatted Data'!B4</f>
        <v>2b61406d</v>
      </c>
      <c r="B5" t="str">
        <f>'Formatted Data'!A4</f>
        <v>FallingCurtain</v>
      </c>
      <c r="C5">
        <f>'Formatted Data'!C4</f>
        <v>29</v>
      </c>
      <c r="D5" s="5">
        <f>'Formatted Data'!D4</f>
        <v>44473.888171296298</v>
      </c>
      <c r="E5" s="3">
        <f>'Formatted Data'!E4</f>
        <v>3.2407407407407406E-3</v>
      </c>
      <c r="F5" s="4">
        <f>'Formatted Data'!F4</f>
        <v>1.0723469999999999</v>
      </c>
      <c r="G5" s="4">
        <f>'Formatted Data'!G4</f>
        <v>1.11962603448275</v>
      </c>
      <c r="H5" s="4">
        <f>'Formatted Data'!H4</f>
        <v>1.0959865172413701</v>
      </c>
      <c r="I5">
        <f>'Formatted Data'!I4</f>
        <v>15</v>
      </c>
      <c r="J5">
        <f>'Formatted Data'!J4</f>
        <v>16</v>
      </c>
      <c r="K5" s="4" t="str">
        <f>'Formatted Data'!K4</f>
        <v>2021_10_04_21_23_FallingCurtain_2b61406d_3277_4efd_9ec9_db513b4245a0.csv</v>
      </c>
      <c r="L5">
        <f t="shared" si="7"/>
        <v>0.51724137931034486</v>
      </c>
      <c r="M5">
        <f t="shared" si="8"/>
        <v>0.55172413793103448</v>
      </c>
      <c r="O5" t="str">
        <f t="shared" si="0"/>
        <v/>
      </c>
      <c r="P5" t="str">
        <f t="shared" si="0"/>
        <v/>
      </c>
      <c r="Q5">
        <f t="shared" si="0"/>
        <v>0.51724137931034486</v>
      </c>
      <c r="R5" t="str">
        <f t="shared" si="1"/>
        <v/>
      </c>
      <c r="S5" t="str">
        <f t="shared" si="1"/>
        <v/>
      </c>
      <c r="T5">
        <f t="shared" si="1"/>
        <v>0.55172413793103448</v>
      </c>
      <c r="V5" s="6">
        <f t="shared" si="9"/>
        <v>9.6551724137931032</v>
      </c>
      <c r="W5">
        <f t="shared" si="10"/>
        <v>6.6919730344827402</v>
      </c>
      <c r="X5" s="6">
        <f t="shared" si="11"/>
        <v>2.963199379310363</v>
      </c>
      <c r="Z5">
        <f t="shared" si="2"/>
        <v>29</v>
      </c>
      <c r="AA5" s="3">
        <f t="shared" si="12"/>
        <v>3.2407407407407406E-3</v>
      </c>
      <c r="AC5" t="str">
        <f t="shared" si="13"/>
        <v/>
      </c>
      <c r="AD5" t="str">
        <f t="shared" si="13"/>
        <v/>
      </c>
      <c r="AE5">
        <f t="shared" si="13"/>
        <v>29</v>
      </c>
      <c r="AG5" t="str">
        <f t="shared" si="14"/>
        <v/>
      </c>
      <c r="AH5" t="str">
        <f t="shared" si="14"/>
        <v/>
      </c>
      <c r="AI5">
        <f t="shared" si="14"/>
        <v>29</v>
      </c>
      <c r="AL5" t="str">
        <f t="shared" si="15"/>
        <v/>
      </c>
      <c r="AM5" t="str">
        <f t="shared" si="5"/>
        <v/>
      </c>
      <c r="AN5">
        <f t="shared" si="5"/>
        <v>1.0723469999999999</v>
      </c>
      <c r="AO5" t="str">
        <f t="shared" si="16"/>
        <v/>
      </c>
      <c r="AP5" t="str">
        <f t="shared" si="6"/>
        <v/>
      </c>
      <c r="AQ5">
        <f t="shared" si="6"/>
        <v>1.11962603448275</v>
      </c>
      <c r="AT5" s="3">
        <f t="shared" si="17"/>
        <v>3.2329608796296573E-4</v>
      </c>
      <c r="AU5" s="3"/>
    </row>
    <row r="6" spans="1:47" x14ac:dyDescent="0.25"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1"/>
        <v/>
      </c>
      <c r="S6" t="str">
        <f t="shared" si="1"/>
        <v/>
      </c>
      <c r="T6" t="str">
        <f t="shared" si="1"/>
        <v/>
      </c>
      <c r="V6" s="6"/>
      <c r="X6" s="6"/>
      <c r="Z6" t="str">
        <f>IF(C6&lt;Z$2,IF(C6&lt;&gt;0,C6,""),"")</f>
        <v/>
      </c>
      <c r="AA6" s="3" t="str">
        <f t="shared" si="12"/>
        <v/>
      </c>
      <c r="AC6" t="str">
        <f t="shared" si="13"/>
        <v/>
      </c>
      <c r="AD6" t="str">
        <f t="shared" si="13"/>
        <v/>
      </c>
      <c r="AE6" t="str">
        <f t="shared" si="13"/>
        <v/>
      </c>
      <c r="AG6" t="str">
        <f t="shared" si="14"/>
        <v/>
      </c>
      <c r="AH6" t="str">
        <f t="shared" si="14"/>
        <v/>
      </c>
      <c r="AI6" t="str">
        <f t="shared" si="14"/>
        <v/>
      </c>
      <c r="AL6" t="str">
        <f t="shared" si="15"/>
        <v/>
      </c>
      <c r="AM6" t="str">
        <f t="shared" si="5"/>
        <v/>
      </c>
      <c r="AN6" t="str">
        <f t="shared" si="5"/>
        <v/>
      </c>
      <c r="AO6" t="str">
        <f t="shared" si="16"/>
        <v/>
      </c>
      <c r="AP6" t="str">
        <f t="shared" si="6"/>
        <v/>
      </c>
      <c r="AQ6" t="str">
        <f t="shared" si="6"/>
        <v/>
      </c>
      <c r="AT6" s="3"/>
      <c r="AU6" s="3"/>
    </row>
    <row r="7" spans="1:47" x14ac:dyDescent="0.25">
      <c r="A7" s="4" t="str">
        <f>'Formatted Data'!B6</f>
        <v>6055c88a</v>
      </c>
      <c r="B7" t="str">
        <f>'Formatted Data'!A6</f>
        <v>Simple</v>
      </c>
      <c r="C7">
        <f>'Formatted Data'!C6</f>
        <v>30</v>
      </c>
      <c r="D7" s="5">
        <f>'Formatted Data'!D6</f>
        <v>44468.820486111108</v>
      </c>
      <c r="E7" s="3">
        <f>'Formatted Data'!E6</f>
        <v>3.1481481481481482E-3</v>
      </c>
      <c r="F7" s="4">
        <f>'Formatted Data'!F6</f>
        <v>1.0838623333333299</v>
      </c>
      <c r="G7" s="4">
        <f>'Formatted Data'!G6</f>
        <v>0.98795973333333298</v>
      </c>
      <c r="H7" s="4">
        <f>'Formatted Data'!H6</f>
        <v>1.0359110333333299</v>
      </c>
      <c r="I7">
        <f>'Formatted Data'!I6</f>
        <v>11</v>
      </c>
      <c r="J7">
        <f>'Formatted Data'!J6</f>
        <v>8</v>
      </c>
      <c r="K7" s="4" t="str">
        <f>'Formatted Data'!K6</f>
        <v>2021-09-29-19-46-Simple-6055c88a-f45d-4089-937a-944999326df7-data.csv</v>
      </c>
      <c r="L7">
        <f t="shared" si="7"/>
        <v>0.36666666666666664</v>
      </c>
      <c r="M7">
        <f t="shared" si="8"/>
        <v>0.26666666666666666</v>
      </c>
      <c r="O7">
        <f t="shared" si="0"/>
        <v>0.36666666666666664</v>
      </c>
      <c r="P7" t="str">
        <f t="shared" si="0"/>
        <v/>
      </c>
      <c r="Q7" t="str">
        <f t="shared" si="0"/>
        <v/>
      </c>
      <c r="R7">
        <f t="shared" si="1"/>
        <v>0.26666666666666666</v>
      </c>
      <c r="S7" t="str">
        <f t="shared" si="1"/>
        <v/>
      </c>
      <c r="T7" t="str">
        <f t="shared" si="1"/>
        <v/>
      </c>
      <c r="V7" s="6">
        <f t="shared" si="9"/>
        <v>9.0666666666666664</v>
      </c>
      <c r="W7">
        <f t="shared" si="10"/>
        <v>6.5718220666666598</v>
      </c>
      <c r="X7" s="6">
        <f t="shared" si="11"/>
        <v>2.4948446000000066</v>
      </c>
      <c r="Z7">
        <f t="shared" si="2"/>
        <v>30</v>
      </c>
      <c r="AA7" s="3">
        <f t="shared" si="12"/>
        <v>3.1481481481481482E-3</v>
      </c>
      <c r="AC7">
        <f t="shared" si="13"/>
        <v>30</v>
      </c>
      <c r="AD7" t="str">
        <f t="shared" si="13"/>
        <v/>
      </c>
      <c r="AE7" t="str">
        <f t="shared" si="13"/>
        <v/>
      </c>
      <c r="AG7">
        <f t="shared" si="14"/>
        <v>30</v>
      </c>
      <c r="AH7" t="str">
        <f t="shared" si="14"/>
        <v/>
      </c>
      <c r="AI7" t="str">
        <f t="shared" si="14"/>
        <v/>
      </c>
      <c r="AL7">
        <f t="shared" si="15"/>
        <v>1.0838623333333299</v>
      </c>
      <c r="AM7" t="str">
        <f t="shared" si="5"/>
        <v/>
      </c>
      <c r="AN7" t="str">
        <f t="shared" si="5"/>
        <v/>
      </c>
      <c r="AO7">
        <f t="shared" si="16"/>
        <v>0.98795973333333298</v>
      </c>
      <c r="AP7" t="str">
        <f t="shared" si="6"/>
        <v/>
      </c>
      <c r="AQ7" t="str">
        <f t="shared" si="6"/>
        <v/>
      </c>
      <c r="AT7" s="3">
        <f t="shared" si="17"/>
        <v>1.718210416666679E-4</v>
      </c>
      <c r="AU7" s="3"/>
    </row>
    <row r="8" spans="1:47" x14ac:dyDescent="0.25">
      <c r="A8" s="4" t="str">
        <f>'Formatted Data'!B7</f>
        <v>6055c88a</v>
      </c>
      <c r="B8" t="str">
        <f>'Formatted Data'!A7</f>
        <v>VerticalScroll</v>
      </c>
      <c r="C8">
        <f>'Formatted Data'!C7</f>
        <v>30</v>
      </c>
      <c r="D8" s="5">
        <f>'Formatted Data'!D7</f>
        <v>44468.825960648152</v>
      </c>
      <c r="E8" s="3">
        <f>'Formatted Data'!E7</f>
        <v>3.2638888888888891E-3</v>
      </c>
      <c r="F8" s="4">
        <f>'Formatted Data'!F7</f>
        <v>1.17650313333333</v>
      </c>
      <c r="G8" s="4">
        <f>'Formatted Data'!G7</f>
        <v>1.1954383666666599</v>
      </c>
      <c r="H8" s="4">
        <f>'Formatted Data'!H7</f>
        <v>1.1859707500000001</v>
      </c>
      <c r="I8">
        <f>'Formatted Data'!I7</f>
        <v>11</v>
      </c>
      <c r="J8">
        <f>'Formatted Data'!J7</f>
        <v>4</v>
      </c>
      <c r="K8" s="4" t="str">
        <f>'Formatted Data'!K7</f>
        <v>2021-09-29-19-54-VerticalScroll-6055c88a-f45d-4089-937a-944999326df7-data.csv</v>
      </c>
      <c r="L8">
        <f t="shared" si="7"/>
        <v>0.36666666666666664</v>
      </c>
      <c r="M8">
        <f t="shared" si="8"/>
        <v>0.13333333333333333</v>
      </c>
      <c r="O8" t="str">
        <f t="shared" si="0"/>
        <v/>
      </c>
      <c r="P8">
        <f t="shared" si="0"/>
        <v>0.36666666666666664</v>
      </c>
      <c r="Q8" t="str">
        <f t="shared" si="0"/>
        <v/>
      </c>
      <c r="R8" t="str">
        <f t="shared" si="1"/>
        <v/>
      </c>
      <c r="S8">
        <f t="shared" si="1"/>
        <v>0.13333333333333333</v>
      </c>
      <c r="T8" t="str">
        <f t="shared" si="1"/>
        <v/>
      </c>
      <c r="V8" s="6">
        <f t="shared" si="9"/>
        <v>9.4</v>
      </c>
      <c r="W8">
        <f t="shared" si="10"/>
        <v>6.8719415000000001</v>
      </c>
      <c r="X8" s="6">
        <f t="shared" si="11"/>
        <v>2.5280585000000002</v>
      </c>
      <c r="Z8">
        <f t="shared" si="2"/>
        <v>30</v>
      </c>
      <c r="AA8" s="3">
        <f t="shared" si="12"/>
        <v>3.2638888888888891E-3</v>
      </c>
      <c r="AC8" t="str">
        <f t="shared" si="13"/>
        <v/>
      </c>
      <c r="AD8">
        <f t="shared" si="13"/>
        <v>30</v>
      </c>
      <c r="AE8" t="str">
        <f t="shared" si="13"/>
        <v/>
      </c>
      <c r="AG8" t="str">
        <f t="shared" si="14"/>
        <v/>
      </c>
      <c r="AH8">
        <f t="shared" si="14"/>
        <v>30</v>
      </c>
      <c r="AI8" t="str">
        <f t="shared" si="14"/>
        <v/>
      </c>
      <c r="AL8" t="str">
        <f t="shared" si="15"/>
        <v/>
      </c>
      <c r="AM8">
        <f t="shared" si="5"/>
        <v>1.17650313333333</v>
      </c>
      <c r="AN8" t="str">
        <f t="shared" si="5"/>
        <v/>
      </c>
      <c r="AO8" t="str">
        <f t="shared" si="16"/>
        <v/>
      </c>
      <c r="AP8">
        <f t="shared" si="6"/>
        <v>1.1954383666666599</v>
      </c>
      <c r="AQ8" t="str">
        <f t="shared" si="6"/>
        <v/>
      </c>
      <c r="AT8" s="3">
        <f t="shared" si="17"/>
        <v>1.8335364583333671E-4</v>
      </c>
      <c r="AU8" s="3"/>
    </row>
    <row r="9" spans="1:47" x14ac:dyDescent="0.25">
      <c r="A9" s="4" t="str">
        <f>'Formatted Data'!B8</f>
        <v>6055c88a</v>
      </c>
      <c r="B9" t="str">
        <f>'Formatted Data'!A8</f>
        <v>FallingCurtain</v>
      </c>
      <c r="C9">
        <f>'Formatted Data'!C8</f>
        <v>34</v>
      </c>
      <c r="D9" s="5">
        <f>'Formatted Data'!D8</f>
        <v>44468.829652777778</v>
      </c>
      <c r="E9" s="3">
        <f>'Formatted Data'!E8</f>
        <v>3.4606481481481485E-3</v>
      </c>
      <c r="F9" s="4">
        <f>'Formatted Data'!F8</f>
        <v>1.07921597058823</v>
      </c>
      <c r="G9" s="4">
        <f>'Formatted Data'!G8</f>
        <v>1.2083978529411701</v>
      </c>
      <c r="H9" s="4">
        <f>'Formatted Data'!H8</f>
        <v>1.1438069117647001</v>
      </c>
      <c r="I9">
        <f>'Formatted Data'!I8</f>
        <v>13</v>
      </c>
      <c r="J9">
        <f>'Formatted Data'!J8</f>
        <v>11</v>
      </c>
      <c r="K9" s="4" t="str">
        <f>'Formatted Data'!K8</f>
        <v>2021-09-29-19-59-FallingCurtain-6055c88a-f45d-4089-937a-944999326df7-data.csv</v>
      </c>
      <c r="L9">
        <f t="shared" si="7"/>
        <v>0.38235294117647056</v>
      </c>
      <c r="M9">
        <f t="shared" si="8"/>
        <v>0.3235294117647059</v>
      </c>
      <c r="O9" t="str">
        <f t="shared" si="0"/>
        <v/>
      </c>
      <c r="P9" t="str">
        <f t="shared" si="0"/>
        <v/>
      </c>
      <c r="Q9">
        <f t="shared" si="0"/>
        <v>0.38235294117647056</v>
      </c>
      <c r="R9" t="str">
        <f t="shared" si="1"/>
        <v/>
      </c>
      <c r="S9" t="str">
        <f t="shared" si="1"/>
        <v/>
      </c>
      <c r="T9">
        <f t="shared" si="1"/>
        <v>0.3235294117647059</v>
      </c>
      <c r="V9" s="6">
        <f t="shared" si="9"/>
        <v>8.7941176470588243</v>
      </c>
      <c r="W9">
        <f t="shared" si="10"/>
        <v>6.7876138235293997</v>
      </c>
      <c r="X9" s="6">
        <f t="shared" si="11"/>
        <v>2.0065038235294246</v>
      </c>
      <c r="Z9">
        <f t="shared" si="2"/>
        <v>34</v>
      </c>
      <c r="AA9" s="3">
        <f t="shared" si="12"/>
        <v>3.4606481481481485E-3</v>
      </c>
      <c r="AC9" t="str">
        <f t="shared" si="13"/>
        <v/>
      </c>
      <c r="AD9" t="str">
        <f t="shared" si="13"/>
        <v/>
      </c>
      <c r="AE9">
        <f t="shared" si="13"/>
        <v>34</v>
      </c>
      <c r="AG9" t="str">
        <f t="shared" si="14"/>
        <v/>
      </c>
      <c r="AH9" t="str">
        <f t="shared" si="14"/>
        <v/>
      </c>
      <c r="AI9">
        <f t="shared" si="14"/>
        <v>34</v>
      </c>
      <c r="AL9" t="str">
        <f t="shared" si="15"/>
        <v/>
      </c>
      <c r="AM9" t="str">
        <f t="shared" si="5"/>
        <v/>
      </c>
      <c r="AN9">
        <f t="shared" si="5"/>
        <v>1.07921597058823</v>
      </c>
      <c r="AO9" t="str">
        <f t="shared" si="16"/>
        <v/>
      </c>
      <c r="AP9" t="str">
        <f t="shared" si="6"/>
        <v/>
      </c>
      <c r="AQ9">
        <f t="shared" si="6"/>
        <v>1.2083978529411701</v>
      </c>
      <c r="AT9" s="3">
        <f t="shared" si="17"/>
        <v>2.5593750000046413E-6</v>
      </c>
      <c r="AU9" s="3"/>
    </row>
    <row r="10" spans="1:47" x14ac:dyDescent="0.25"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V10" s="6"/>
      <c r="X10" s="6"/>
      <c r="Z10" t="str">
        <f t="shared" si="2"/>
        <v/>
      </c>
      <c r="AA10" s="3" t="str">
        <f t="shared" si="12"/>
        <v/>
      </c>
      <c r="AC10" t="str">
        <f t="shared" si="13"/>
        <v/>
      </c>
      <c r="AD10" t="str">
        <f t="shared" si="13"/>
        <v/>
      </c>
      <c r="AE10" t="str">
        <f t="shared" si="13"/>
        <v/>
      </c>
      <c r="AG10" t="str">
        <f t="shared" si="14"/>
        <v/>
      </c>
      <c r="AH10" t="str">
        <f t="shared" si="14"/>
        <v/>
      </c>
      <c r="AI10" t="str">
        <f t="shared" si="14"/>
        <v/>
      </c>
      <c r="AL10" t="str">
        <f t="shared" si="15"/>
        <v/>
      </c>
      <c r="AM10" t="str">
        <f t="shared" si="5"/>
        <v/>
      </c>
      <c r="AN10" t="str">
        <f t="shared" si="5"/>
        <v/>
      </c>
      <c r="AO10" t="str">
        <f t="shared" si="16"/>
        <v/>
      </c>
      <c r="AP10" t="str">
        <f t="shared" si="6"/>
        <v/>
      </c>
      <c r="AQ10" t="str">
        <f t="shared" si="6"/>
        <v/>
      </c>
      <c r="AT10" s="3"/>
      <c r="AU10" s="3"/>
    </row>
    <row r="11" spans="1:47" x14ac:dyDescent="0.25">
      <c r="A11" s="4" t="str">
        <f>'Formatted Data'!B9</f>
        <v>61871c3f</v>
      </c>
      <c r="B11" t="str">
        <f>'Formatted Data'!A9</f>
        <v>Simple</v>
      </c>
      <c r="C11">
        <f>'Formatted Data'!C9</f>
        <v>44</v>
      </c>
      <c r="D11" s="5">
        <f>'Formatted Data'!D9</f>
        <v>44469.813113425924</v>
      </c>
      <c r="E11" s="3">
        <f>'Formatted Data'!E9</f>
        <v>4.4560185185185189E-3</v>
      </c>
      <c r="F11" s="4">
        <f>'Formatted Data'!F9</f>
        <v>0.95261668181818104</v>
      </c>
      <c r="G11" s="4">
        <f>'Formatted Data'!G9</f>
        <v>1.02673629545454</v>
      </c>
      <c r="H11" s="4">
        <f>'Formatted Data'!H9</f>
        <v>0.98967648863636304</v>
      </c>
      <c r="I11">
        <f>'Formatted Data'!I9</f>
        <v>20</v>
      </c>
      <c r="J11">
        <f>'Formatted Data'!J9</f>
        <v>8</v>
      </c>
      <c r="K11" s="4" t="str">
        <f>'Formatted Data'!K9</f>
        <v>2021_09_30_19_37_Simple_61871c3f_8336_4583_a87d_afb0e5aa0dfb_data.csv</v>
      </c>
      <c r="L11">
        <f t="shared" si="7"/>
        <v>0.45454545454545453</v>
      </c>
      <c r="M11">
        <f t="shared" si="8"/>
        <v>0.18181818181818182</v>
      </c>
      <c r="O11">
        <f t="shared" si="0"/>
        <v>0.45454545454545453</v>
      </c>
      <c r="P11" t="str">
        <f t="shared" si="0"/>
        <v/>
      </c>
      <c r="Q11" t="str">
        <f t="shared" si="0"/>
        <v/>
      </c>
      <c r="R11">
        <f t="shared" si="1"/>
        <v>0.18181818181818182</v>
      </c>
      <c r="S11" t="str">
        <f t="shared" si="1"/>
        <v/>
      </c>
      <c r="T11" t="str">
        <f t="shared" si="1"/>
        <v/>
      </c>
      <c r="V11" s="6">
        <f t="shared" si="9"/>
        <v>8.75</v>
      </c>
      <c r="W11">
        <f t="shared" si="10"/>
        <v>6.4793529772727263</v>
      </c>
      <c r="X11" s="6">
        <f t="shared" si="11"/>
        <v>2.2706470227272737</v>
      </c>
      <c r="Z11">
        <f t="shared" si="2"/>
        <v>44</v>
      </c>
      <c r="AA11" s="3">
        <f t="shared" si="12"/>
        <v>4.4560185185185189E-3</v>
      </c>
      <c r="AC11">
        <f t="shared" si="13"/>
        <v>44</v>
      </c>
      <c r="AD11" t="str">
        <f t="shared" si="13"/>
        <v/>
      </c>
      <c r="AE11" t="str">
        <f t="shared" si="13"/>
        <v/>
      </c>
      <c r="AG11">
        <f t="shared" si="14"/>
        <v>44</v>
      </c>
      <c r="AH11" t="str">
        <f t="shared" si="14"/>
        <v/>
      </c>
      <c r="AI11" t="str">
        <f t="shared" si="14"/>
        <v/>
      </c>
      <c r="AL11">
        <f t="shared" si="15"/>
        <v>0.95261668181818104</v>
      </c>
      <c r="AM11" t="str">
        <f t="shared" si="5"/>
        <v/>
      </c>
      <c r="AN11" t="str">
        <f t="shared" si="5"/>
        <v/>
      </c>
      <c r="AO11">
        <f t="shared" si="16"/>
        <v>1.02673629545454</v>
      </c>
      <c r="AP11" t="str">
        <f t="shared" si="6"/>
        <v/>
      </c>
      <c r="AQ11" t="str">
        <f t="shared" si="6"/>
        <v/>
      </c>
      <c r="AT11" s="3">
        <f t="shared" si="17"/>
        <v>1.3782950231481812E-4</v>
      </c>
      <c r="AU11" s="3"/>
    </row>
    <row r="12" spans="1:47" x14ac:dyDescent="0.25">
      <c r="A12" s="4" t="str">
        <f>'Formatted Data'!B11</f>
        <v>61871c3f</v>
      </c>
      <c r="B12" t="str">
        <f>'Formatted Data'!A11</f>
        <v>VerticalScroll</v>
      </c>
      <c r="C12">
        <f>'Formatted Data'!C11</f>
        <v>27</v>
      </c>
      <c r="D12" s="5">
        <f>'Formatted Data'!D11</f>
        <v>44471.597210648149</v>
      </c>
      <c r="E12" s="3">
        <f>'Formatted Data'!E11</f>
        <v>2.8472222222222219E-3</v>
      </c>
      <c r="F12" s="4">
        <f>'Formatted Data'!F11</f>
        <v>0.95586985185185103</v>
      </c>
      <c r="G12" s="4">
        <f>'Formatted Data'!G11</f>
        <v>0.98472437037036997</v>
      </c>
      <c r="H12" s="4">
        <f>'Formatted Data'!H11</f>
        <v>0.97029711111111006</v>
      </c>
      <c r="I12">
        <f>'Formatted Data'!I11</f>
        <v>10</v>
      </c>
      <c r="J12">
        <f>'Formatted Data'!J11</f>
        <v>9</v>
      </c>
      <c r="K12" s="4" t="str">
        <f>'Formatted Data'!K11</f>
        <v>2021_10_02_14_24_VerticalScroll_61871c3f_8336_4583_a87d_afb0e5aa0dfb.csv</v>
      </c>
      <c r="L12">
        <f t="shared" si="7"/>
        <v>0.37037037037037035</v>
      </c>
      <c r="M12">
        <f t="shared" si="8"/>
        <v>0.33333333333333331</v>
      </c>
      <c r="O12" t="str">
        <f t="shared" si="0"/>
        <v/>
      </c>
      <c r="P12">
        <f t="shared" si="0"/>
        <v>0.37037037037037035</v>
      </c>
      <c r="Q12" t="str">
        <f t="shared" si="0"/>
        <v/>
      </c>
      <c r="R12" t="str">
        <f t="shared" si="1"/>
        <v/>
      </c>
      <c r="S12">
        <f t="shared" si="1"/>
        <v>0.33333333333333331</v>
      </c>
      <c r="T12" t="str">
        <f t="shared" si="1"/>
        <v/>
      </c>
      <c r="V12" s="6">
        <f t="shared" si="9"/>
        <v>9.1111111111111107</v>
      </c>
      <c r="W12">
        <f t="shared" si="10"/>
        <v>6.4405942222222201</v>
      </c>
      <c r="X12" s="6">
        <f t="shared" si="11"/>
        <v>2.6705168888888906</v>
      </c>
      <c r="Z12">
        <f t="shared" si="2"/>
        <v>27</v>
      </c>
      <c r="AA12" s="3">
        <f t="shared" si="12"/>
        <v>2.8472222222222219E-3</v>
      </c>
      <c r="AC12" t="str">
        <f t="shared" si="13"/>
        <v/>
      </c>
      <c r="AD12">
        <f t="shared" si="13"/>
        <v>27</v>
      </c>
      <c r="AE12" t="str">
        <f t="shared" si="13"/>
        <v/>
      </c>
      <c r="AG12" t="str">
        <f t="shared" si="14"/>
        <v/>
      </c>
      <c r="AH12">
        <f t="shared" si="14"/>
        <v>27</v>
      </c>
      <c r="AI12" t="str">
        <f t="shared" si="14"/>
        <v/>
      </c>
      <c r="AL12" t="str">
        <f t="shared" si="15"/>
        <v/>
      </c>
      <c r="AM12">
        <f t="shared" si="5"/>
        <v>0.95586985185185103</v>
      </c>
      <c r="AN12" t="str">
        <f t="shared" si="5"/>
        <v/>
      </c>
      <c r="AO12" t="str">
        <f t="shared" si="16"/>
        <v/>
      </c>
      <c r="AP12">
        <f t="shared" si="6"/>
        <v>0.98472437037036997</v>
      </c>
      <c r="AQ12" t="str">
        <f t="shared" si="6"/>
        <v/>
      </c>
      <c r="AT12" s="3">
        <f t="shared" si="17"/>
        <v>2.0953652777777826E-4</v>
      </c>
      <c r="AU12" s="3"/>
    </row>
    <row r="13" spans="1:47" x14ac:dyDescent="0.25">
      <c r="A13" s="4" t="str">
        <f>'Formatted Data'!B12</f>
        <v>61871c3f</v>
      </c>
      <c r="B13" t="str">
        <f>'Formatted Data'!A12</f>
        <v>FallingCurtain</v>
      </c>
      <c r="C13">
        <f>'Formatted Data'!C12</f>
        <v>25</v>
      </c>
      <c r="D13" s="5">
        <f>'Formatted Data'!D12</f>
        <v>44471.600555555553</v>
      </c>
      <c r="E13" s="3">
        <f>'Formatted Data'!E12</f>
        <v>4.1782407407407402E-3</v>
      </c>
      <c r="F13" s="4">
        <f>'Formatted Data'!F12</f>
        <v>0.9499744</v>
      </c>
      <c r="G13" s="4">
        <f>'Formatted Data'!G12</f>
        <v>1.0814458</v>
      </c>
      <c r="H13" s="4">
        <f>'Formatted Data'!H12</f>
        <v>1.0157100999999999</v>
      </c>
      <c r="I13">
        <f>'Formatted Data'!I12</f>
        <v>11</v>
      </c>
      <c r="J13">
        <f>'Formatted Data'!J12</f>
        <v>13</v>
      </c>
      <c r="K13" s="4" t="str">
        <f>'Formatted Data'!K12</f>
        <v>2021_10_02_14_30_FallingCurtain_61871c3f_8336_4583_a87d_afb0e5aa0dfb.csv</v>
      </c>
      <c r="L13">
        <f t="shared" si="7"/>
        <v>0.44</v>
      </c>
      <c r="M13">
        <f t="shared" si="8"/>
        <v>0.52</v>
      </c>
      <c r="O13" t="str">
        <f t="shared" si="0"/>
        <v/>
      </c>
      <c r="P13" t="str">
        <f t="shared" si="0"/>
        <v/>
      </c>
      <c r="Q13">
        <f t="shared" si="0"/>
        <v>0.44</v>
      </c>
      <c r="R13" t="str">
        <f t="shared" si="1"/>
        <v/>
      </c>
      <c r="S13" t="str">
        <f t="shared" si="1"/>
        <v/>
      </c>
      <c r="T13">
        <f t="shared" si="1"/>
        <v>0.52</v>
      </c>
      <c r="V13" s="6">
        <f t="shared" si="9"/>
        <v>14.44</v>
      </c>
      <c r="W13">
        <f t="shared" si="10"/>
        <v>6.5314201999999995</v>
      </c>
      <c r="X13" s="6">
        <f t="shared" si="11"/>
        <v>7.9085798</v>
      </c>
      <c r="Z13">
        <f t="shared" si="2"/>
        <v>25</v>
      </c>
      <c r="AA13" s="3">
        <f t="shared" si="12"/>
        <v>4.1782407407407402E-3</v>
      </c>
      <c r="AC13" t="str">
        <f t="shared" si="13"/>
        <v/>
      </c>
      <c r="AD13" t="str">
        <f t="shared" si="13"/>
        <v/>
      </c>
      <c r="AE13">
        <f t="shared" si="13"/>
        <v>25</v>
      </c>
      <c r="AG13" t="str">
        <f t="shared" si="14"/>
        <v/>
      </c>
      <c r="AH13" t="str">
        <f t="shared" si="14"/>
        <v/>
      </c>
      <c r="AI13">
        <f t="shared" si="14"/>
        <v>25</v>
      </c>
      <c r="AL13" t="str">
        <f t="shared" si="15"/>
        <v/>
      </c>
      <c r="AM13" t="str">
        <f t="shared" si="5"/>
        <v/>
      </c>
      <c r="AN13">
        <f t="shared" si="5"/>
        <v>0.9499744</v>
      </c>
      <c r="AO13" t="str">
        <f t="shared" si="16"/>
        <v/>
      </c>
      <c r="AP13" t="str">
        <f t="shared" si="6"/>
        <v/>
      </c>
      <c r="AQ13">
        <f t="shared" si="6"/>
        <v>1.0814458</v>
      </c>
      <c r="AT13" s="3">
        <f t="shared" si="17"/>
        <v>1.7096585069444441E-3</v>
      </c>
      <c r="AU13" s="3"/>
    </row>
    <row r="14" spans="1:47" x14ac:dyDescent="0.25"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1"/>
        <v/>
      </c>
      <c r="S14" t="str">
        <f t="shared" si="1"/>
        <v/>
      </c>
      <c r="T14" t="str">
        <f t="shared" si="1"/>
        <v/>
      </c>
      <c r="V14" s="6"/>
      <c r="X14" s="6"/>
      <c r="Z14" t="str">
        <f t="shared" si="2"/>
        <v/>
      </c>
      <c r="AA14" s="3" t="str">
        <f t="shared" si="12"/>
        <v/>
      </c>
      <c r="AC14" t="str">
        <f t="shared" si="13"/>
        <v/>
      </c>
      <c r="AD14" t="str">
        <f t="shared" si="13"/>
        <v/>
      </c>
      <c r="AE14" t="str">
        <f t="shared" si="13"/>
        <v/>
      </c>
      <c r="AG14" t="str">
        <f t="shared" si="14"/>
        <v/>
      </c>
      <c r="AH14" t="str">
        <f t="shared" si="14"/>
        <v/>
      </c>
      <c r="AI14" t="str">
        <f t="shared" si="14"/>
        <v/>
      </c>
      <c r="AL14" t="str">
        <f t="shared" si="15"/>
        <v/>
      </c>
      <c r="AM14" t="str">
        <f t="shared" si="5"/>
        <v/>
      </c>
      <c r="AN14" t="str">
        <f t="shared" si="5"/>
        <v/>
      </c>
      <c r="AO14" t="str">
        <f t="shared" si="16"/>
        <v/>
      </c>
      <c r="AP14" t="str">
        <f t="shared" si="6"/>
        <v/>
      </c>
      <c r="AQ14" t="str">
        <f t="shared" si="6"/>
        <v/>
      </c>
      <c r="AT14" s="3"/>
      <c r="AU14" s="3"/>
    </row>
    <row r="15" spans="1:47" x14ac:dyDescent="0.25">
      <c r="A15" s="4" t="str">
        <f>'Formatted Data'!B17</f>
        <v>802947ea</v>
      </c>
      <c r="B15" t="str">
        <f>'Formatted Data'!A17</f>
        <v>Simple</v>
      </c>
      <c r="C15">
        <f>'Formatted Data'!C17</f>
        <v>86</v>
      </c>
      <c r="D15" s="5">
        <f>'Formatted Data'!D17</f>
        <v>44471.857164351852</v>
      </c>
      <c r="E15" s="3">
        <f>'Formatted Data'!E17</f>
        <v>8.5532407407407415E-3</v>
      </c>
      <c r="F15" s="4">
        <f>'Formatted Data'!F17</f>
        <v>0.86617724418604702</v>
      </c>
      <c r="G15" s="4">
        <f>'Formatted Data'!G17</f>
        <v>0.85844637209302299</v>
      </c>
      <c r="H15" s="4">
        <f>'Formatted Data'!H17</f>
        <v>0.86231180813953501</v>
      </c>
      <c r="I15">
        <f>'Formatted Data'!I17</f>
        <v>30</v>
      </c>
      <c r="J15">
        <f>'Formatted Data'!J17</f>
        <v>28</v>
      </c>
      <c r="K15" s="4" t="str">
        <f>'Formatted Data'!K17</f>
        <v>2021-10-02-20-46-Simple-802947ea-c8e6-4da8-b261-bd97c51a01d1-data.csv</v>
      </c>
      <c r="L15">
        <f t="shared" si="7"/>
        <v>0.34883720930232559</v>
      </c>
      <c r="M15">
        <f t="shared" si="8"/>
        <v>0.32558139534883723</v>
      </c>
      <c r="O15">
        <f t="shared" si="0"/>
        <v>0.34883720930232559</v>
      </c>
      <c r="P15" t="str">
        <f t="shared" si="0"/>
        <v/>
      </c>
      <c r="Q15" t="str">
        <f t="shared" si="0"/>
        <v/>
      </c>
      <c r="R15">
        <f t="shared" si="1"/>
        <v>0.32558139534883723</v>
      </c>
      <c r="S15" t="str">
        <f t="shared" si="1"/>
        <v/>
      </c>
      <c r="T15" t="str">
        <f t="shared" si="1"/>
        <v/>
      </c>
      <c r="V15" s="6">
        <f t="shared" si="9"/>
        <v>8.5930232558139537</v>
      </c>
      <c r="W15">
        <f t="shared" si="10"/>
        <v>6.2246236162790698</v>
      </c>
      <c r="X15" s="6">
        <f t="shared" si="11"/>
        <v>2.3683996395348839</v>
      </c>
      <c r="Z15">
        <f t="shared" si="2"/>
        <v>86</v>
      </c>
      <c r="AA15" s="3">
        <f t="shared" si="12"/>
        <v>8.5532407407407415E-3</v>
      </c>
      <c r="AC15">
        <f t="shared" si="13"/>
        <v>86</v>
      </c>
      <c r="AD15" t="str">
        <f t="shared" si="13"/>
        <v/>
      </c>
      <c r="AE15" t="str">
        <f t="shared" si="13"/>
        <v/>
      </c>
      <c r="AG15">
        <f t="shared" si="14"/>
        <v>86</v>
      </c>
      <c r="AH15" t="str">
        <f t="shared" si="14"/>
        <v/>
      </c>
      <c r="AI15" t="str">
        <f t="shared" si="14"/>
        <v/>
      </c>
      <c r="AL15">
        <f t="shared" si="15"/>
        <v>0.86617724418604702</v>
      </c>
      <c r="AM15" t="str">
        <f t="shared" si="5"/>
        <v/>
      </c>
      <c r="AN15" t="str">
        <f t="shared" si="5"/>
        <v/>
      </c>
      <c r="AO15">
        <f t="shared" si="16"/>
        <v>0.85844637209302299</v>
      </c>
      <c r="AP15" t="str">
        <f t="shared" si="6"/>
        <v/>
      </c>
      <c r="AQ15" t="str">
        <f t="shared" si="6"/>
        <v/>
      </c>
      <c r="AT15" s="3">
        <f t="shared" si="17"/>
        <v>3.6669408564814904E-4</v>
      </c>
      <c r="AU15" s="3"/>
    </row>
    <row r="16" spans="1:47" x14ac:dyDescent="0.25">
      <c r="A16" s="4" t="str">
        <f>'Formatted Data'!B18</f>
        <v>802947ea</v>
      </c>
      <c r="B16" t="str">
        <f>'Formatted Data'!A18</f>
        <v>VerticalScroll</v>
      </c>
      <c r="C16">
        <f>'Formatted Data'!C18</f>
        <v>8</v>
      </c>
      <c r="D16" s="5">
        <f>'Formatted Data'!D18</f>
        <v>44471.865937499999</v>
      </c>
      <c r="E16" s="3">
        <f>'Formatted Data'!E18</f>
        <v>9.3750000000000007E-4</v>
      </c>
      <c r="F16" s="4">
        <f>'Formatted Data'!F18</f>
        <v>1.14898337499999</v>
      </c>
      <c r="G16" s="4">
        <f>'Formatted Data'!G18</f>
        <v>1.00080825</v>
      </c>
      <c r="H16" s="4">
        <f>'Formatted Data'!H18</f>
        <v>1.0748958124999901</v>
      </c>
      <c r="I16">
        <f>'Formatted Data'!I18</f>
        <v>2</v>
      </c>
      <c r="J16">
        <f>'Formatted Data'!J18</f>
        <v>1</v>
      </c>
      <c r="K16" s="4" t="str">
        <f>'Formatted Data'!K18</f>
        <v>2021-10-02-20-48-VerticalScroll-802947ea-c8e6-4da8-b261-bd97c51a01d1-data.csv</v>
      </c>
      <c r="L16">
        <f t="shared" si="7"/>
        <v>0.25</v>
      </c>
      <c r="M16">
        <f t="shared" si="8"/>
        <v>0.125</v>
      </c>
      <c r="O16" t="str">
        <f t="shared" si="0"/>
        <v/>
      </c>
      <c r="P16">
        <f t="shared" si="0"/>
        <v>0.25</v>
      </c>
      <c r="Q16" t="str">
        <f t="shared" si="0"/>
        <v/>
      </c>
      <c r="R16" t="str">
        <f t="shared" si="1"/>
        <v/>
      </c>
      <c r="S16">
        <f t="shared" si="1"/>
        <v>0.125</v>
      </c>
      <c r="T16" t="str">
        <f t="shared" si="1"/>
        <v/>
      </c>
      <c r="V16" s="6">
        <f t="shared" si="9"/>
        <v>10.125</v>
      </c>
      <c r="W16">
        <f t="shared" si="10"/>
        <v>6.6497916249999802</v>
      </c>
      <c r="X16" s="6">
        <f t="shared" si="11"/>
        <v>3.4752083750000198</v>
      </c>
      <c r="Z16">
        <f t="shared" si="2"/>
        <v>8</v>
      </c>
      <c r="AA16" s="3">
        <f t="shared" si="12"/>
        <v>9.3750000000000007E-4</v>
      </c>
      <c r="AC16" t="str">
        <f t="shared" si="13"/>
        <v/>
      </c>
      <c r="AD16">
        <f t="shared" si="13"/>
        <v>8</v>
      </c>
      <c r="AE16" t="str">
        <f t="shared" si="13"/>
        <v/>
      </c>
      <c r="AG16" t="str">
        <f t="shared" si="14"/>
        <v/>
      </c>
      <c r="AH16">
        <f t="shared" si="14"/>
        <v>8</v>
      </c>
      <c r="AI16" t="str">
        <f t="shared" si="14"/>
        <v/>
      </c>
      <c r="AL16" t="str">
        <f t="shared" si="15"/>
        <v/>
      </c>
      <c r="AM16">
        <f t="shared" si="5"/>
        <v>1.14898337499999</v>
      </c>
      <c r="AN16" t="str">
        <f t="shared" si="5"/>
        <v/>
      </c>
      <c r="AO16" t="str">
        <f t="shared" si="16"/>
        <v/>
      </c>
      <c r="AP16">
        <f t="shared" si="6"/>
        <v>1.00080825</v>
      </c>
      <c r="AQ16" t="str">
        <f t="shared" si="6"/>
        <v/>
      </c>
      <c r="AT16" s="3">
        <f t="shared" si="17"/>
        <v>1.3659336805555658E-4</v>
      </c>
      <c r="AU16" s="3"/>
    </row>
    <row r="17" spans="1:47" x14ac:dyDescent="0.25">
      <c r="A17" s="4" t="str">
        <f>'Formatted Data'!B15</f>
        <v>802947ea</v>
      </c>
      <c r="B17" t="str">
        <f>'Formatted Data'!A15</f>
        <v>FallingCurtain</v>
      </c>
      <c r="C17">
        <f>'Formatted Data'!C15</f>
        <v>24</v>
      </c>
      <c r="D17" s="5">
        <f>'Formatted Data'!D15</f>
        <v>44470.586006944446</v>
      </c>
      <c r="E17" s="3">
        <f>'Formatted Data'!E15</f>
        <v>2.9166666666666668E-3</v>
      </c>
      <c r="F17" s="4">
        <f>'Formatted Data'!F15</f>
        <v>1.30135545833333</v>
      </c>
      <c r="G17" s="4">
        <f>'Formatted Data'!G15</f>
        <v>1.32123954166666</v>
      </c>
      <c r="H17" s="4">
        <f>'Formatted Data'!H15</f>
        <v>1.3112975</v>
      </c>
      <c r="I17">
        <f>'Formatted Data'!I15</f>
        <v>14</v>
      </c>
      <c r="J17">
        <f>'Formatted Data'!J15</f>
        <v>8</v>
      </c>
      <c r="K17" s="4" t="str">
        <f>'Formatted Data'!K15</f>
        <v>2021-10-01-14-08-FallingCurtain-802947ea-c8e6-4da8-b261-bd97c51a01d1-data.csv</v>
      </c>
      <c r="L17">
        <f t="shared" si="7"/>
        <v>0.58333333333333337</v>
      </c>
      <c r="M17">
        <f t="shared" si="8"/>
        <v>0.33333333333333331</v>
      </c>
      <c r="O17" t="str">
        <f t="shared" si="0"/>
        <v/>
      </c>
      <c r="P17" t="str">
        <f t="shared" si="0"/>
        <v/>
      </c>
      <c r="Q17">
        <f t="shared" si="0"/>
        <v>0.58333333333333337</v>
      </c>
      <c r="R17" t="str">
        <f t="shared" si="1"/>
        <v/>
      </c>
      <c r="S17" t="str">
        <f t="shared" si="1"/>
        <v/>
      </c>
      <c r="T17">
        <f t="shared" si="1"/>
        <v>0.33333333333333331</v>
      </c>
      <c r="V17" s="6">
        <f t="shared" si="9"/>
        <v>10.5</v>
      </c>
      <c r="W17">
        <f t="shared" si="10"/>
        <v>7.1225950000000005</v>
      </c>
      <c r="X17" s="6">
        <f t="shared" si="11"/>
        <v>3.3774049999999995</v>
      </c>
      <c r="Z17">
        <f t="shared" si="2"/>
        <v>24</v>
      </c>
      <c r="AA17" s="3">
        <f t="shared" si="12"/>
        <v>2.9166666666666668E-3</v>
      </c>
      <c r="AC17" t="str">
        <f t="shared" si="13"/>
        <v/>
      </c>
      <c r="AD17" t="str">
        <f t="shared" si="13"/>
        <v/>
      </c>
      <c r="AE17">
        <f t="shared" si="13"/>
        <v>24</v>
      </c>
      <c r="AG17" t="str">
        <f t="shared" si="14"/>
        <v/>
      </c>
      <c r="AH17" t="str">
        <f t="shared" si="14"/>
        <v/>
      </c>
      <c r="AI17">
        <f t="shared" si="14"/>
        <v>24</v>
      </c>
      <c r="AL17" t="str">
        <f t="shared" si="15"/>
        <v/>
      </c>
      <c r="AM17" t="str">
        <f t="shared" si="5"/>
        <v/>
      </c>
      <c r="AN17">
        <f t="shared" si="5"/>
        <v>1.30135545833333</v>
      </c>
      <c r="AO17" t="str">
        <f t="shared" si="16"/>
        <v/>
      </c>
      <c r="AP17" t="str">
        <f t="shared" si="6"/>
        <v/>
      </c>
      <c r="AQ17">
        <f t="shared" si="6"/>
        <v>1.32123954166666</v>
      </c>
      <c r="AT17" s="3">
        <f t="shared" si="17"/>
        <v>3.8261250000000283E-4</v>
      </c>
      <c r="AU17" s="3"/>
    </row>
    <row r="18" spans="1:47" x14ac:dyDescent="0.25">
      <c r="O18" t="str">
        <f t="shared" si="0"/>
        <v/>
      </c>
      <c r="P18" t="str">
        <f t="shared" si="0"/>
        <v/>
      </c>
      <c r="Q18" t="str">
        <f t="shared" si="0"/>
        <v/>
      </c>
      <c r="R18" t="str">
        <f t="shared" si="1"/>
        <v/>
      </c>
      <c r="S18" t="str">
        <f t="shared" si="1"/>
        <v/>
      </c>
      <c r="T18" t="str">
        <f t="shared" si="1"/>
        <v/>
      </c>
      <c r="V18" s="6"/>
      <c r="X18" s="6"/>
      <c r="Z18" t="str">
        <f t="shared" si="2"/>
        <v/>
      </c>
      <c r="AA18" s="3" t="str">
        <f t="shared" si="12"/>
        <v/>
      </c>
      <c r="AC18" t="str">
        <f t="shared" si="13"/>
        <v/>
      </c>
      <c r="AD18" t="str">
        <f t="shared" si="13"/>
        <v/>
      </c>
      <c r="AE18" t="str">
        <f t="shared" si="13"/>
        <v/>
      </c>
      <c r="AG18" t="str">
        <f t="shared" si="14"/>
        <v/>
      </c>
      <c r="AH18" t="str">
        <f t="shared" si="14"/>
        <v/>
      </c>
      <c r="AI18" t="str">
        <f t="shared" si="14"/>
        <v/>
      </c>
      <c r="AL18" t="str">
        <f t="shared" si="15"/>
        <v/>
      </c>
      <c r="AM18" t="str">
        <f t="shared" si="5"/>
        <v/>
      </c>
      <c r="AN18" t="str">
        <f t="shared" si="5"/>
        <v/>
      </c>
      <c r="AO18" t="str">
        <f t="shared" si="16"/>
        <v/>
      </c>
      <c r="AP18" t="str">
        <f t="shared" si="6"/>
        <v/>
      </c>
      <c r="AQ18" t="str">
        <f t="shared" si="6"/>
        <v/>
      </c>
      <c r="AT18" s="3"/>
      <c r="AU18" s="3"/>
    </row>
    <row r="19" spans="1:47" x14ac:dyDescent="0.25">
      <c r="A19" s="4" t="str">
        <f>'Formatted Data'!B20</f>
        <v>9886930e</v>
      </c>
      <c r="B19" t="str">
        <f>'Formatted Data'!A20</f>
        <v>Simple</v>
      </c>
      <c r="C19">
        <f>'Formatted Data'!C20</f>
        <v>201</v>
      </c>
      <c r="D19" s="5">
        <f>'Formatted Data'!D20</f>
        <v>44468.477407407408</v>
      </c>
      <c r="E19" s="3">
        <f>'Formatted Data'!E20</f>
        <v>2.011574074074074E-2</v>
      </c>
      <c r="F19" s="4">
        <f>'Formatted Data'!F20</f>
        <v>0.87682579601990096</v>
      </c>
      <c r="G19" s="4">
        <f>'Formatted Data'!G20</f>
        <v>0.98320867661691502</v>
      </c>
      <c r="H19" s="4">
        <f>'Formatted Data'!H20</f>
        <v>0.93001723631840805</v>
      </c>
      <c r="I19">
        <f>'Formatted Data'!I20</f>
        <v>84</v>
      </c>
      <c r="J19">
        <f>'Formatted Data'!J20</f>
        <v>66</v>
      </c>
      <c r="K19" s="4" t="str">
        <f>'Formatted Data'!K20</f>
        <v>2021-09-29-11-56-Simple-9886930e-5d71-4de8-9ebf-d0fc8b5817f3-data.csv</v>
      </c>
      <c r="L19">
        <f t="shared" si="7"/>
        <v>0.41791044776119401</v>
      </c>
      <c r="M19">
        <f t="shared" si="8"/>
        <v>0.32835820895522388</v>
      </c>
      <c r="O19">
        <f t="shared" si="0"/>
        <v>0.41791044776119401</v>
      </c>
      <c r="P19" t="str">
        <f t="shared" si="0"/>
        <v/>
      </c>
      <c r="Q19" t="str">
        <f t="shared" si="0"/>
        <v/>
      </c>
      <c r="R19">
        <f t="shared" si="1"/>
        <v>0.32835820895522388</v>
      </c>
      <c r="S19" t="str">
        <f t="shared" si="1"/>
        <v/>
      </c>
      <c r="T19" t="str">
        <f t="shared" si="1"/>
        <v/>
      </c>
      <c r="V19" s="6">
        <f t="shared" si="9"/>
        <v>8.6467661691542297</v>
      </c>
      <c r="W19">
        <f t="shared" si="10"/>
        <v>6.3600344726368157</v>
      </c>
      <c r="X19" s="6">
        <f t="shared" si="11"/>
        <v>2.286731696517414</v>
      </c>
      <c r="Z19" t="str">
        <f t="shared" si="2"/>
        <v/>
      </c>
      <c r="AA19" s="3" t="str">
        <f t="shared" si="12"/>
        <v/>
      </c>
      <c r="AC19">
        <f t="shared" si="13"/>
        <v>201</v>
      </c>
      <c r="AD19" t="str">
        <f t="shared" si="13"/>
        <v/>
      </c>
      <c r="AE19" t="str">
        <f t="shared" si="13"/>
        <v/>
      </c>
      <c r="AG19" t="str">
        <f t="shared" si="14"/>
        <v/>
      </c>
      <c r="AH19" t="str">
        <f t="shared" si="14"/>
        <v/>
      </c>
      <c r="AI19" t="str">
        <f t="shared" si="14"/>
        <v/>
      </c>
      <c r="AL19">
        <f t="shared" si="15"/>
        <v>0.87682579601990096</v>
      </c>
      <c r="AM19" t="str">
        <f t="shared" si="15"/>
        <v/>
      </c>
      <c r="AN19" t="str">
        <f t="shared" si="15"/>
        <v/>
      </c>
      <c r="AO19">
        <f t="shared" si="16"/>
        <v>0.98320867661691502</v>
      </c>
      <c r="AP19" t="str">
        <f t="shared" si="16"/>
        <v/>
      </c>
      <c r="AQ19" t="str">
        <f t="shared" si="16"/>
        <v/>
      </c>
      <c r="AT19" s="3">
        <f t="shared" si="17"/>
        <v>6.6704943287036744E-4</v>
      </c>
      <c r="AU19" s="3"/>
    </row>
    <row r="20" spans="1:47" x14ac:dyDescent="0.25">
      <c r="A20" s="4" t="str">
        <f>'Formatted Data'!B21</f>
        <v>9886930e</v>
      </c>
      <c r="B20" t="str">
        <f>'Formatted Data'!A21</f>
        <v>VerticalScroll</v>
      </c>
      <c r="C20">
        <f>'Formatted Data'!C21</f>
        <v>47</v>
      </c>
      <c r="D20" s="5">
        <f>'Formatted Data'!D21</f>
        <v>44468.499710648146</v>
      </c>
      <c r="E20" s="3">
        <f>'Formatted Data'!E21</f>
        <v>4.6180555555555558E-3</v>
      </c>
      <c r="F20" s="4">
        <f>'Formatted Data'!F21</f>
        <v>1.10631327659574</v>
      </c>
      <c r="G20" s="4">
        <f>'Formatted Data'!G21</f>
        <v>0.23777612765957401</v>
      </c>
      <c r="H20" s="4">
        <f>'Formatted Data'!H21</f>
        <v>0.67204470212765899</v>
      </c>
      <c r="I20">
        <f>'Formatted Data'!I21</f>
        <v>20</v>
      </c>
      <c r="J20">
        <f>'Formatted Data'!J21</f>
        <v>12</v>
      </c>
      <c r="K20" s="4" t="str">
        <f>'Formatted Data'!K21</f>
        <v>2021-09-29-12-06-VerticalScroll-9886930e-5d71-4de8-9ebf-d0fc8b5817f3-data.csv</v>
      </c>
      <c r="L20">
        <f t="shared" si="7"/>
        <v>0.42553191489361702</v>
      </c>
      <c r="M20">
        <f t="shared" si="8"/>
        <v>0.25531914893617019</v>
      </c>
      <c r="O20" t="str">
        <f t="shared" si="0"/>
        <v/>
      </c>
      <c r="P20">
        <f t="shared" si="0"/>
        <v>0.42553191489361702</v>
      </c>
      <c r="Q20" t="str">
        <f t="shared" si="0"/>
        <v/>
      </c>
      <c r="R20" t="str">
        <f t="shared" si="1"/>
        <v/>
      </c>
      <c r="S20">
        <f t="shared" si="1"/>
        <v>0.25531914893617019</v>
      </c>
      <c r="T20" t="str">
        <f t="shared" si="1"/>
        <v/>
      </c>
      <c r="V20" s="6">
        <f t="shared" si="9"/>
        <v>8.4893617021276597</v>
      </c>
      <c r="W20">
        <f t="shared" si="10"/>
        <v>5.8440894042553175</v>
      </c>
      <c r="X20" s="6">
        <f t="shared" si="11"/>
        <v>2.6452722978723422</v>
      </c>
      <c r="Z20">
        <f t="shared" si="2"/>
        <v>47</v>
      </c>
      <c r="AA20" s="3">
        <f t="shared" si="12"/>
        <v>4.6180555555555558E-3</v>
      </c>
      <c r="AC20" t="str">
        <f t="shared" si="13"/>
        <v/>
      </c>
      <c r="AD20">
        <f t="shared" si="13"/>
        <v>47</v>
      </c>
      <c r="AE20" t="str">
        <f t="shared" si="13"/>
        <v/>
      </c>
      <c r="AG20" t="str">
        <f t="shared" si="14"/>
        <v/>
      </c>
      <c r="AH20">
        <f t="shared" si="14"/>
        <v>47</v>
      </c>
      <c r="AI20" t="str">
        <f t="shared" si="14"/>
        <v/>
      </c>
      <c r="AL20" t="str">
        <f t="shared" si="15"/>
        <v/>
      </c>
      <c r="AM20">
        <f t="shared" si="15"/>
        <v>1.10631327659574</v>
      </c>
      <c r="AN20" t="str">
        <f t="shared" si="15"/>
        <v/>
      </c>
      <c r="AO20" t="str">
        <f t="shared" si="16"/>
        <v/>
      </c>
      <c r="AP20">
        <f t="shared" si="16"/>
        <v>0.23777612765957401</v>
      </c>
      <c r="AQ20" t="str">
        <f t="shared" si="16"/>
        <v/>
      </c>
      <c r="AT20" s="3">
        <f t="shared" si="17"/>
        <v>3.5101618055555922E-4</v>
      </c>
      <c r="AU20" s="3"/>
    </row>
    <row r="21" spans="1:47" x14ac:dyDescent="0.25">
      <c r="A21" s="4" t="str">
        <f>'Formatted Data'!B22</f>
        <v>9886930e</v>
      </c>
      <c r="B21" t="str">
        <f>'Formatted Data'!A22</f>
        <v>FallingCurtain</v>
      </c>
      <c r="C21">
        <f>'Formatted Data'!C22</f>
        <v>35</v>
      </c>
      <c r="D21" s="5">
        <f>'Formatted Data'!D22</f>
        <v>44468.504687499997</v>
      </c>
      <c r="E21" s="3">
        <f>'Formatted Data'!E22</f>
        <v>3.9467592592592592E-3</v>
      </c>
      <c r="F21" s="4">
        <f>'Formatted Data'!F22</f>
        <v>1.3101733142857099</v>
      </c>
      <c r="G21" s="4">
        <f>'Formatted Data'!G22</f>
        <v>0.521454942857142</v>
      </c>
      <c r="H21" s="4">
        <f>'Formatted Data'!H22</f>
        <v>0.91581412857142797</v>
      </c>
      <c r="I21">
        <f>'Formatted Data'!I22</f>
        <v>12</v>
      </c>
      <c r="J21">
        <f>'Formatted Data'!J22</f>
        <v>5</v>
      </c>
      <c r="K21" s="4" t="str">
        <f>'Formatted Data'!K22</f>
        <v>2021-09-29-12-12-FallingCurtain-9886930e-5d71-4de8-9ebf-d0fc8b5817f3-data.csv</v>
      </c>
      <c r="L21">
        <f t="shared" si="7"/>
        <v>0.34285714285714286</v>
      </c>
      <c r="M21">
        <f t="shared" si="8"/>
        <v>0.14285714285714285</v>
      </c>
      <c r="O21" t="str">
        <f t="shared" si="0"/>
        <v/>
      </c>
      <c r="P21" t="str">
        <f t="shared" si="0"/>
        <v/>
      </c>
      <c r="Q21">
        <f t="shared" si="0"/>
        <v>0.34285714285714286</v>
      </c>
      <c r="R21" t="str">
        <f t="shared" si="1"/>
        <v/>
      </c>
      <c r="S21" t="str">
        <f t="shared" si="1"/>
        <v/>
      </c>
      <c r="T21">
        <f t="shared" si="1"/>
        <v>0.14285714285714285</v>
      </c>
      <c r="V21" s="6">
        <f t="shared" si="9"/>
        <v>9.742857142857142</v>
      </c>
      <c r="W21">
        <f t="shared" si="10"/>
        <v>6.3316282571428557</v>
      </c>
      <c r="X21" s="6">
        <f t="shared" si="11"/>
        <v>3.4112288857142863</v>
      </c>
      <c r="Z21">
        <f t="shared" si="2"/>
        <v>35</v>
      </c>
      <c r="AA21" s="3">
        <f t="shared" si="12"/>
        <v>3.9467592592592592E-3</v>
      </c>
      <c r="AC21" t="str">
        <f t="shared" si="13"/>
        <v/>
      </c>
      <c r="AD21" t="str">
        <f t="shared" si="13"/>
        <v/>
      </c>
      <c r="AE21">
        <f t="shared" si="13"/>
        <v>35</v>
      </c>
      <c r="AG21" t="str">
        <f t="shared" si="14"/>
        <v/>
      </c>
      <c r="AH21" t="str">
        <f t="shared" si="14"/>
        <v/>
      </c>
      <c r="AI21">
        <f t="shared" si="14"/>
        <v>35</v>
      </c>
      <c r="AL21" t="str">
        <f t="shared" si="15"/>
        <v/>
      </c>
      <c r="AM21" t="str">
        <f t="shared" si="15"/>
        <v/>
      </c>
      <c r="AN21">
        <f t="shared" si="15"/>
        <v>1.3101733142857099</v>
      </c>
      <c r="AO21" t="str">
        <f t="shared" si="16"/>
        <v/>
      </c>
      <c r="AP21" t="str">
        <f t="shared" si="16"/>
        <v/>
      </c>
      <c r="AQ21">
        <f t="shared" si="16"/>
        <v>0.521454942857142</v>
      </c>
      <c r="AT21" s="3">
        <f t="shared" si="17"/>
        <v>5.716783680555569E-4</v>
      </c>
      <c r="AU21" s="3"/>
    </row>
    <row r="22" spans="1:47" x14ac:dyDescent="0.25">
      <c r="O22" t="str">
        <f t="shared" si="0"/>
        <v/>
      </c>
      <c r="P22" t="str">
        <f t="shared" si="0"/>
        <v/>
      </c>
      <c r="Q22" t="str">
        <f t="shared" si="0"/>
        <v/>
      </c>
      <c r="R22" t="str">
        <f t="shared" si="1"/>
        <v/>
      </c>
      <c r="S22" t="str">
        <f t="shared" si="1"/>
        <v/>
      </c>
      <c r="T22" t="str">
        <f t="shared" si="1"/>
        <v/>
      </c>
      <c r="V22" s="6"/>
      <c r="X22" s="6"/>
      <c r="Z22" t="str">
        <f t="shared" si="2"/>
        <v/>
      </c>
      <c r="AA22" s="3" t="str">
        <f t="shared" si="12"/>
        <v/>
      </c>
      <c r="AC22" t="str">
        <f t="shared" si="13"/>
        <v/>
      </c>
      <c r="AD22" t="str">
        <f t="shared" si="13"/>
        <v/>
      </c>
      <c r="AE22" t="str">
        <f t="shared" si="13"/>
        <v/>
      </c>
      <c r="AG22" t="str">
        <f t="shared" si="14"/>
        <v/>
      </c>
      <c r="AH22" t="str">
        <f t="shared" si="14"/>
        <v/>
      </c>
      <c r="AI22" t="str">
        <f t="shared" si="14"/>
        <v/>
      </c>
      <c r="AL22" t="str">
        <f t="shared" si="15"/>
        <v/>
      </c>
      <c r="AM22" t="str">
        <f t="shared" si="15"/>
        <v/>
      </c>
      <c r="AN22" t="str">
        <f t="shared" si="15"/>
        <v/>
      </c>
      <c r="AO22" t="str">
        <f t="shared" si="16"/>
        <v/>
      </c>
      <c r="AP22" t="str">
        <f t="shared" si="16"/>
        <v/>
      </c>
      <c r="AQ22" t="str">
        <f t="shared" si="16"/>
        <v/>
      </c>
      <c r="AT22" s="3"/>
      <c r="AU22" s="3"/>
    </row>
    <row r="23" spans="1:47" x14ac:dyDescent="0.25">
      <c r="A23" s="4" t="str">
        <f>'Formatted Data'!B23</f>
        <v>9886930e</v>
      </c>
      <c r="B23" t="str">
        <f>'Formatted Data'!A23</f>
        <v>Simple</v>
      </c>
      <c r="C23">
        <f>'Formatted Data'!C23</f>
        <v>48</v>
      </c>
      <c r="D23" s="5">
        <f>'Formatted Data'!D23</f>
        <v>44474.993298611109</v>
      </c>
      <c r="E23" s="3">
        <f>'Formatted Data'!E23</f>
        <v>4.9884259259259265E-3</v>
      </c>
      <c r="F23" s="4">
        <f>'Formatted Data'!F23</f>
        <v>1.1859525</v>
      </c>
      <c r="G23" s="4">
        <f>'Formatted Data'!G23</f>
        <v>1.2330250416666599</v>
      </c>
      <c r="H23" s="4">
        <f>'Formatted Data'!H23</f>
        <v>1.20948877083333</v>
      </c>
      <c r="I23">
        <f>'Formatted Data'!I23</f>
        <v>17</v>
      </c>
      <c r="J23">
        <f>'Formatted Data'!J23</f>
        <v>16</v>
      </c>
      <c r="K23" s="4" t="str">
        <f>'Formatted Data'!K23</f>
        <v>2021-10-05-23-57-Simple-9886930e-5d71-4de8-9ebf-d0fc8b5817f3-data.csv</v>
      </c>
      <c r="L23">
        <f t="shared" si="7"/>
        <v>0.35416666666666669</v>
      </c>
      <c r="M23">
        <f t="shared" si="8"/>
        <v>0.33333333333333331</v>
      </c>
      <c r="O23">
        <f t="shared" ref="O23:Q41" si="18">IF($B23=O$2,$L23,"")</f>
        <v>0.35416666666666669</v>
      </c>
      <c r="P23" t="str">
        <f t="shared" si="18"/>
        <v/>
      </c>
      <c r="Q23" t="str">
        <f t="shared" si="18"/>
        <v/>
      </c>
      <c r="R23">
        <f t="shared" ref="R23:T41" si="19">IF($B23=R$2,$M23,"")</f>
        <v>0.33333333333333331</v>
      </c>
      <c r="S23" t="str">
        <f t="shared" si="19"/>
        <v/>
      </c>
      <c r="T23" t="str">
        <f t="shared" si="19"/>
        <v/>
      </c>
      <c r="V23" s="6">
        <f t="shared" si="9"/>
        <v>8.9791666666666661</v>
      </c>
      <c r="W23">
        <f t="shared" si="10"/>
        <v>6.9189775416666599</v>
      </c>
      <c r="X23" s="6">
        <f t="shared" si="11"/>
        <v>2.0601891250000062</v>
      </c>
      <c r="Z23">
        <f t="shared" si="2"/>
        <v>48</v>
      </c>
      <c r="AA23" s="3">
        <f t="shared" si="12"/>
        <v>4.9884259259259265E-3</v>
      </c>
      <c r="AC23">
        <f t="shared" si="13"/>
        <v>48</v>
      </c>
      <c r="AD23" t="str">
        <f t="shared" si="13"/>
        <v/>
      </c>
      <c r="AE23" t="str">
        <f t="shared" si="13"/>
        <v/>
      </c>
      <c r="AG23">
        <f t="shared" si="14"/>
        <v>48</v>
      </c>
      <c r="AH23" t="str">
        <f t="shared" si="14"/>
        <v/>
      </c>
      <c r="AI23" t="str">
        <f t="shared" si="14"/>
        <v/>
      </c>
      <c r="AL23">
        <f t="shared" si="15"/>
        <v>1.1859525</v>
      </c>
      <c r="AM23" t="str">
        <f t="shared" si="15"/>
        <v/>
      </c>
      <c r="AN23" t="str">
        <f t="shared" si="15"/>
        <v/>
      </c>
      <c r="AO23">
        <f t="shared" si="16"/>
        <v>1.2330250416666599</v>
      </c>
      <c r="AP23" t="str">
        <f t="shared" si="16"/>
        <v/>
      </c>
      <c r="AQ23" t="str">
        <f t="shared" si="16"/>
        <v/>
      </c>
      <c r="AT23" s="3">
        <f t="shared" si="17"/>
        <v>3.3438402777781831E-5</v>
      </c>
      <c r="AU23" s="3"/>
    </row>
    <row r="24" spans="1:47" x14ac:dyDescent="0.25">
      <c r="A24" s="4" t="str">
        <f>'Formatted Data'!B24</f>
        <v>9886930e</v>
      </c>
      <c r="B24" t="str">
        <f>'Formatted Data'!A24</f>
        <v>VerticalScroll</v>
      </c>
      <c r="C24">
        <f>'Formatted Data'!C24</f>
        <v>28</v>
      </c>
      <c r="D24" s="5">
        <f>'Formatted Data'!D24</f>
        <v>44474.998969907407</v>
      </c>
      <c r="E24" s="3">
        <f>'Formatted Data'!E24</f>
        <v>3.8310185185185183E-3</v>
      </c>
      <c r="F24" s="4">
        <f>'Formatted Data'!F24</f>
        <v>1.43536085714285</v>
      </c>
      <c r="G24" s="4">
        <f>'Formatted Data'!G24</f>
        <v>1.360517</v>
      </c>
      <c r="H24" s="4">
        <f>'Formatted Data'!H24</f>
        <v>1.3979389285714201</v>
      </c>
      <c r="I24">
        <f>'Formatted Data'!I24</f>
        <v>11</v>
      </c>
      <c r="J24">
        <f>'Formatted Data'!J24</f>
        <v>2</v>
      </c>
      <c r="K24" s="4" t="str">
        <f>'Formatted Data'!K24</f>
        <v>2021-10-06-00-04-VerticalScroll-9886930e-5d71-4de8-9ebf-d0fc8b5817f3-data.csv</v>
      </c>
      <c r="L24">
        <f t="shared" si="7"/>
        <v>0.39285714285714285</v>
      </c>
      <c r="M24">
        <f t="shared" si="8"/>
        <v>7.1428571428571425E-2</v>
      </c>
      <c r="O24" t="str">
        <f t="shared" si="18"/>
        <v/>
      </c>
      <c r="P24">
        <f t="shared" si="18"/>
        <v>0.39285714285714285</v>
      </c>
      <c r="Q24" t="str">
        <f t="shared" si="18"/>
        <v/>
      </c>
      <c r="R24" t="str">
        <f t="shared" si="19"/>
        <v/>
      </c>
      <c r="S24">
        <f t="shared" si="19"/>
        <v>7.1428571428571425E-2</v>
      </c>
      <c r="T24" t="str">
        <f t="shared" si="19"/>
        <v/>
      </c>
      <c r="V24" s="6">
        <f t="shared" si="9"/>
        <v>11.821428571428571</v>
      </c>
      <c r="W24">
        <f t="shared" si="10"/>
        <v>7.2958778571428402</v>
      </c>
      <c r="X24" s="6">
        <f t="shared" si="11"/>
        <v>4.525550714285731</v>
      </c>
      <c r="Z24">
        <f t="shared" si="2"/>
        <v>28</v>
      </c>
      <c r="AA24" s="3">
        <f t="shared" si="12"/>
        <v>3.8310185185185183E-3</v>
      </c>
      <c r="AC24" t="str">
        <f t="shared" si="13"/>
        <v/>
      </c>
      <c r="AD24">
        <f t="shared" si="13"/>
        <v>28</v>
      </c>
      <c r="AE24" t="str">
        <f t="shared" si="13"/>
        <v/>
      </c>
      <c r="AG24" t="str">
        <f t="shared" si="14"/>
        <v/>
      </c>
      <c r="AH24">
        <f t="shared" si="14"/>
        <v>28</v>
      </c>
      <c r="AI24" t="str">
        <f t="shared" si="14"/>
        <v/>
      </c>
      <c r="AL24" t="str">
        <f t="shared" si="15"/>
        <v/>
      </c>
      <c r="AM24">
        <f t="shared" si="15"/>
        <v>1.43536085714285</v>
      </c>
      <c r="AN24" t="str">
        <f t="shared" si="15"/>
        <v/>
      </c>
      <c r="AO24" t="str">
        <f t="shared" si="16"/>
        <v/>
      </c>
      <c r="AP24">
        <f t="shared" si="16"/>
        <v>1.360517</v>
      </c>
      <c r="AQ24" t="str">
        <f t="shared" si="16"/>
        <v/>
      </c>
      <c r="AT24" s="3">
        <f t="shared" si="17"/>
        <v>8.1846550925926105E-4</v>
      </c>
      <c r="AU24" s="3"/>
    </row>
    <row r="25" spans="1:47" x14ac:dyDescent="0.25">
      <c r="A25" s="4" t="str">
        <f>'Formatted Data'!B25</f>
        <v>9886930e</v>
      </c>
      <c r="B25" t="str">
        <f>'Formatted Data'!A25</f>
        <v>FallingCurtain</v>
      </c>
      <c r="C25">
        <f>'Formatted Data'!C25</f>
        <v>35</v>
      </c>
      <c r="D25" s="5">
        <f>'Formatted Data'!D25</f>
        <v>44475.003483796296</v>
      </c>
      <c r="E25" s="3">
        <f>'Formatted Data'!E25</f>
        <v>4.8148148148148152E-3</v>
      </c>
      <c r="F25" s="4">
        <f>'Formatted Data'!F25</f>
        <v>1.35763591428571</v>
      </c>
      <c r="G25" s="4">
        <f>'Formatted Data'!G25</f>
        <v>1.4459602857142799</v>
      </c>
      <c r="H25" s="4">
        <f>'Formatted Data'!H25</f>
        <v>1.4017980999999999</v>
      </c>
      <c r="I25">
        <f>'Formatted Data'!I25</f>
        <v>13</v>
      </c>
      <c r="J25">
        <f>'Formatted Data'!J25</f>
        <v>12</v>
      </c>
      <c r="K25" s="4" t="str">
        <f>'Formatted Data'!K25</f>
        <v>2021-10-06-00-12-FallingCurtain-9886930e-5d71-4de8-9ebf-d0fc8b5817f3-data.csv</v>
      </c>
      <c r="L25">
        <f t="shared" si="7"/>
        <v>0.37142857142857144</v>
      </c>
      <c r="M25">
        <f t="shared" si="8"/>
        <v>0.34285714285714286</v>
      </c>
      <c r="O25" t="str">
        <f t="shared" si="18"/>
        <v/>
      </c>
      <c r="P25" t="str">
        <f t="shared" si="18"/>
        <v/>
      </c>
      <c r="Q25">
        <f t="shared" si="18"/>
        <v>0.37142857142857144</v>
      </c>
      <c r="R25" t="str">
        <f t="shared" si="19"/>
        <v/>
      </c>
      <c r="S25" t="str">
        <f t="shared" si="19"/>
        <v/>
      </c>
      <c r="T25">
        <f t="shared" si="19"/>
        <v>0.34285714285714286</v>
      </c>
      <c r="V25" s="6">
        <f t="shared" si="9"/>
        <v>11.885714285714286</v>
      </c>
      <c r="W25">
        <f t="shared" si="10"/>
        <v>7.3035961999999994</v>
      </c>
      <c r="X25" s="6">
        <f t="shared" si="11"/>
        <v>4.5821180857142867</v>
      </c>
      <c r="Z25">
        <f t="shared" si="2"/>
        <v>35</v>
      </c>
      <c r="AA25" s="3">
        <f t="shared" si="12"/>
        <v>4.8148148148148152E-3</v>
      </c>
      <c r="AC25" t="str">
        <f t="shared" si="13"/>
        <v/>
      </c>
      <c r="AD25" t="str">
        <f t="shared" si="13"/>
        <v/>
      </c>
      <c r="AE25">
        <f t="shared" si="13"/>
        <v>35</v>
      </c>
      <c r="AG25" t="str">
        <f t="shared" si="14"/>
        <v/>
      </c>
      <c r="AH25" t="str">
        <f t="shared" si="14"/>
        <v/>
      </c>
      <c r="AI25">
        <f t="shared" si="14"/>
        <v>35</v>
      </c>
      <c r="AL25" t="str">
        <f t="shared" si="15"/>
        <v/>
      </c>
      <c r="AM25" t="str">
        <f t="shared" si="15"/>
        <v/>
      </c>
      <c r="AN25">
        <f t="shared" si="15"/>
        <v>1.35763591428571</v>
      </c>
      <c r="AO25" t="str">
        <f t="shared" si="16"/>
        <v/>
      </c>
      <c r="AP25" t="str">
        <f t="shared" si="16"/>
        <v/>
      </c>
      <c r="AQ25">
        <f t="shared" si="16"/>
        <v>1.4459602857142799</v>
      </c>
      <c r="AT25" s="3">
        <f t="shared" si="17"/>
        <v>1.0459969097222264E-3</v>
      </c>
      <c r="AU25" s="3"/>
    </row>
    <row r="26" spans="1:47" x14ac:dyDescent="0.25">
      <c r="O26" t="str">
        <f t="shared" si="18"/>
        <v/>
      </c>
      <c r="P26" t="str">
        <f t="shared" si="18"/>
        <v/>
      </c>
      <c r="Q26" t="str">
        <f t="shared" si="18"/>
        <v/>
      </c>
      <c r="R26" t="str">
        <f t="shared" si="19"/>
        <v/>
      </c>
      <c r="S26" t="str">
        <f t="shared" si="19"/>
        <v/>
      </c>
      <c r="T26" t="str">
        <f t="shared" si="19"/>
        <v/>
      </c>
      <c r="V26" s="6"/>
      <c r="X26" s="6"/>
      <c r="Z26" t="str">
        <f t="shared" si="2"/>
        <v/>
      </c>
      <c r="AA26" s="3" t="str">
        <f t="shared" si="12"/>
        <v/>
      </c>
      <c r="AC26" t="str">
        <f t="shared" si="13"/>
        <v/>
      </c>
      <c r="AD26" t="str">
        <f t="shared" si="13"/>
        <v/>
      </c>
      <c r="AE26" t="str">
        <f t="shared" si="13"/>
        <v/>
      </c>
      <c r="AG26" t="str">
        <f t="shared" si="14"/>
        <v/>
      </c>
      <c r="AH26" t="str">
        <f t="shared" si="14"/>
        <v/>
      </c>
      <c r="AI26" t="str">
        <f t="shared" si="14"/>
        <v/>
      </c>
      <c r="AL26" t="str">
        <f t="shared" si="15"/>
        <v/>
      </c>
      <c r="AM26" t="str">
        <f t="shared" si="15"/>
        <v/>
      </c>
      <c r="AN26" t="str">
        <f t="shared" si="15"/>
        <v/>
      </c>
      <c r="AO26" t="str">
        <f t="shared" si="16"/>
        <v/>
      </c>
      <c r="AP26" t="str">
        <f t="shared" si="16"/>
        <v/>
      </c>
      <c r="AQ26" t="str">
        <f t="shared" si="16"/>
        <v/>
      </c>
      <c r="AT26" s="3"/>
      <c r="AU26" s="3"/>
    </row>
    <row r="27" spans="1:47" x14ac:dyDescent="0.25">
      <c r="A27" s="4" t="str">
        <f>'Formatted Data'!B26</f>
        <v>a04a44ef</v>
      </c>
      <c r="B27" t="str">
        <f>'Formatted Data'!A26</f>
        <v>Simple</v>
      </c>
      <c r="C27">
        <f>'Formatted Data'!C26</f>
        <v>48</v>
      </c>
      <c r="D27" s="5">
        <f>'Formatted Data'!D26</f>
        <v>44475.713449074072</v>
      </c>
      <c r="E27" s="3">
        <f>'Formatted Data'!E26</f>
        <v>5.0925925925925921E-3</v>
      </c>
      <c r="F27" s="4">
        <f>'Formatted Data'!F26</f>
        <v>0.98736964583333298</v>
      </c>
      <c r="G27" s="4">
        <f>'Formatted Data'!G26</f>
        <v>1.04347375</v>
      </c>
      <c r="H27" s="4">
        <f>'Formatted Data'!H26</f>
        <v>1.0154216979166599</v>
      </c>
      <c r="I27">
        <f>'Formatted Data'!I26</f>
        <v>20</v>
      </c>
      <c r="J27">
        <f>'Formatted Data'!J26</f>
        <v>16</v>
      </c>
      <c r="K27" s="4" t="str">
        <f>'Formatted Data'!K26</f>
        <v>2021-10-06-17-14-Simple-a04a44ef-885c-4db0-bbe3-59567d0ffcda-data.csv</v>
      </c>
      <c r="L27">
        <f t="shared" si="7"/>
        <v>0.41666666666666669</v>
      </c>
      <c r="M27">
        <f t="shared" si="8"/>
        <v>0.33333333333333331</v>
      </c>
      <c r="O27">
        <f t="shared" si="18"/>
        <v>0.41666666666666669</v>
      </c>
      <c r="P27" t="str">
        <f t="shared" si="18"/>
        <v/>
      </c>
      <c r="Q27" t="str">
        <f t="shared" si="18"/>
        <v/>
      </c>
      <c r="R27">
        <f t="shared" si="19"/>
        <v>0.33333333333333331</v>
      </c>
      <c r="S27" t="str">
        <f t="shared" si="19"/>
        <v/>
      </c>
      <c r="T27" t="str">
        <f t="shared" si="19"/>
        <v/>
      </c>
      <c r="V27" s="6">
        <f t="shared" si="9"/>
        <v>9.1666666666666661</v>
      </c>
      <c r="W27">
        <f t="shared" si="10"/>
        <v>6.5308433958333199</v>
      </c>
      <c r="X27" s="6">
        <f t="shared" si="11"/>
        <v>2.6358232708333462</v>
      </c>
      <c r="Z27">
        <f t="shared" si="2"/>
        <v>48</v>
      </c>
      <c r="AA27" s="3">
        <f t="shared" si="12"/>
        <v>5.0925925925925921E-3</v>
      </c>
      <c r="AC27">
        <f t="shared" si="13"/>
        <v>48</v>
      </c>
      <c r="AD27" t="str">
        <f t="shared" si="13"/>
        <v/>
      </c>
      <c r="AE27" t="str">
        <f t="shared" si="13"/>
        <v/>
      </c>
      <c r="AG27">
        <f t="shared" si="14"/>
        <v>48</v>
      </c>
      <c r="AH27" t="str">
        <f t="shared" si="14"/>
        <v/>
      </c>
      <c r="AI27" t="str">
        <f t="shared" si="14"/>
        <v/>
      </c>
      <c r="AL27">
        <f t="shared" si="15"/>
        <v>0.98736964583333298</v>
      </c>
      <c r="AM27" t="str">
        <f t="shared" si="15"/>
        <v/>
      </c>
      <c r="AN27" t="str">
        <f t="shared" si="15"/>
        <v/>
      </c>
      <c r="AO27">
        <f t="shared" si="16"/>
        <v>1.04347375</v>
      </c>
      <c r="AP27" t="str">
        <f t="shared" si="16"/>
        <v/>
      </c>
      <c r="AQ27" t="str">
        <f t="shared" si="16"/>
        <v/>
      </c>
      <c r="AT27" s="3">
        <f t="shared" si="17"/>
        <v>3.5323515046296276E-4</v>
      </c>
      <c r="AU27" s="3"/>
    </row>
    <row r="28" spans="1:47" x14ac:dyDescent="0.25">
      <c r="A28" s="4" t="str">
        <f>'Formatted Data'!B27</f>
        <v>a04a44ef</v>
      </c>
      <c r="B28" t="str">
        <f>'Formatted Data'!A27</f>
        <v>VerticalScroll</v>
      </c>
      <c r="C28">
        <f>'Formatted Data'!C27</f>
        <v>43</v>
      </c>
      <c r="D28" s="5">
        <f>'Formatted Data'!D27</f>
        <v>44475.720381944448</v>
      </c>
      <c r="E28" s="3">
        <f>'Formatted Data'!E27</f>
        <v>4.2476851851851851E-3</v>
      </c>
      <c r="F28" s="4">
        <f>'Formatted Data'!F27</f>
        <v>1.07308518604651</v>
      </c>
      <c r="G28" s="4">
        <f>'Formatted Data'!G27</f>
        <v>1.08777146511627</v>
      </c>
      <c r="H28" s="4">
        <f>'Formatted Data'!H27</f>
        <v>1.08042832558139</v>
      </c>
      <c r="I28">
        <f>'Formatted Data'!I27</f>
        <v>20</v>
      </c>
      <c r="J28">
        <f>'Formatted Data'!J27</f>
        <v>20</v>
      </c>
      <c r="K28" s="4" t="str">
        <f>'Formatted Data'!K27</f>
        <v>2021-10-06-17-23-VerticalScroll-a04a44ef-885c-4db0-bbe3-59567d0ffcda-data.csv</v>
      </c>
      <c r="L28">
        <f t="shared" si="7"/>
        <v>0.46511627906976744</v>
      </c>
      <c r="M28">
        <f t="shared" si="8"/>
        <v>0.46511627906976744</v>
      </c>
      <c r="O28" t="str">
        <f t="shared" si="18"/>
        <v/>
      </c>
      <c r="P28">
        <f t="shared" si="18"/>
        <v>0.46511627906976744</v>
      </c>
      <c r="Q28" t="str">
        <f t="shared" si="18"/>
        <v/>
      </c>
      <c r="R28" t="str">
        <f t="shared" si="19"/>
        <v/>
      </c>
      <c r="S28">
        <f t="shared" si="19"/>
        <v>0.46511627906976744</v>
      </c>
      <c r="T28" t="str">
        <f t="shared" si="19"/>
        <v/>
      </c>
      <c r="V28" s="6">
        <f t="shared" si="9"/>
        <v>8.5348837209302317</v>
      </c>
      <c r="W28">
        <f t="shared" si="10"/>
        <v>6.6608566511627796</v>
      </c>
      <c r="X28" s="6">
        <f t="shared" si="11"/>
        <v>1.8740270697674521</v>
      </c>
      <c r="Z28">
        <f t="shared" si="2"/>
        <v>43</v>
      </c>
      <c r="AA28" s="3">
        <f t="shared" si="12"/>
        <v>4.2476851851851851E-3</v>
      </c>
      <c r="AC28" t="str">
        <f t="shared" si="13"/>
        <v/>
      </c>
      <c r="AD28">
        <f t="shared" si="13"/>
        <v>43</v>
      </c>
      <c r="AE28" t="str">
        <f t="shared" si="13"/>
        <v/>
      </c>
      <c r="AG28" t="str">
        <f t="shared" si="14"/>
        <v/>
      </c>
      <c r="AH28">
        <f t="shared" si="14"/>
        <v>43</v>
      </c>
      <c r="AI28" t="str">
        <f t="shared" si="14"/>
        <v/>
      </c>
      <c r="AL28" t="str">
        <f t="shared" si="15"/>
        <v/>
      </c>
      <c r="AM28">
        <f t="shared" si="15"/>
        <v>1.07308518604651</v>
      </c>
      <c r="AN28" t="str">
        <f t="shared" si="15"/>
        <v/>
      </c>
      <c r="AO28" t="str">
        <f t="shared" si="16"/>
        <v/>
      </c>
      <c r="AP28">
        <f t="shared" si="16"/>
        <v>1.08777146511627</v>
      </c>
      <c r="AQ28" t="str">
        <f t="shared" si="16"/>
        <v/>
      </c>
      <c r="AT28" s="3">
        <f t="shared" si="17"/>
        <v>-6.2694861111106323E-5</v>
      </c>
      <c r="AU28" s="3"/>
    </row>
    <row r="29" spans="1:47" x14ac:dyDescent="0.25">
      <c r="A29" s="4" t="str">
        <f>'Formatted Data'!B28</f>
        <v>a04a44ef</v>
      </c>
      <c r="B29" t="str">
        <f>'Formatted Data'!A28</f>
        <v>FallingCurtain</v>
      </c>
      <c r="C29">
        <f>'Formatted Data'!C28</f>
        <v>51</v>
      </c>
      <c r="D29" s="5">
        <f>'Formatted Data'!D28</f>
        <v>44475.725127314814</v>
      </c>
      <c r="E29" s="3">
        <f>'Formatted Data'!E28</f>
        <v>5.5439814814814822E-3</v>
      </c>
      <c r="F29" s="4">
        <f>'Formatted Data'!F28</f>
        <v>1.17983888235294</v>
      </c>
      <c r="G29" s="4">
        <f>'Formatted Data'!G28</f>
        <v>1.2778745490196</v>
      </c>
      <c r="H29" s="4">
        <f>'Formatted Data'!H28</f>
        <v>1.22885671568627</v>
      </c>
      <c r="I29">
        <f>'Formatted Data'!I28</f>
        <v>28</v>
      </c>
      <c r="J29">
        <f>'Formatted Data'!J28</f>
        <v>27</v>
      </c>
      <c r="K29" s="4" t="str">
        <f>'Formatted Data'!K28</f>
        <v>2021-10-06-17-32-FallingCurtain-a04a44ef-885c-4db0-bbe3-59567d0ffcda-data.csv</v>
      </c>
      <c r="L29">
        <f t="shared" si="7"/>
        <v>0.5490196078431373</v>
      </c>
      <c r="M29">
        <f t="shared" si="8"/>
        <v>0.52941176470588236</v>
      </c>
      <c r="O29" t="str">
        <f t="shared" si="18"/>
        <v/>
      </c>
      <c r="P29" t="str">
        <f t="shared" si="18"/>
        <v/>
      </c>
      <c r="Q29">
        <f t="shared" si="18"/>
        <v>0.5490196078431373</v>
      </c>
      <c r="R29" t="str">
        <f t="shared" si="19"/>
        <v/>
      </c>
      <c r="S29" t="str">
        <f t="shared" si="19"/>
        <v/>
      </c>
      <c r="T29">
        <f t="shared" si="19"/>
        <v>0.52941176470588236</v>
      </c>
      <c r="V29" s="6">
        <f t="shared" si="9"/>
        <v>9.3921568627450984</v>
      </c>
      <c r="W29">
        <f t="shared" si="10"/>
        <v>6.9577134313725395</v>
      </c>
      <c r="X29" s="6">
        <f t="shared" si="11"/>
        <v>2.4344434313725589</v>
      </c>
      <c r="Z29">
        <f t="shared" si="2"/>
        <v>51</v>
      </c>
      <c r="AA29" s="3">
        <f t="shared" si="12"/>
        <v>5.5439814814814822E-3</v>
      </c>
      <c r="AC29" t="str">
        <f t="shared" si="13"/>
        <v/>
      </c>
      <c r="AD29" t="str">
        <f t="shared" si="13"/>
        <v/>
      </c>
      <c r="AE29">
        <f t="shared" si="13"/>
        <v>51</v>
      </c>
      <c r="AG29" t="str">
        <f t="shared" si="14"/>
        <v/>
      </c>
      <c r="AH29" t="str">
        <f t="shared" si="14"/>
        <v/>
      </c>
      <c r="AI29">
        <f t="shared" si="14"/>
        <v>51</v>
      </c>
      <c r="AL29" t="str">
        <f t="shared" si="15"/>
        <v/>
      </c>
      <c r="AM29" t="str">
        <f t="shared" si="15"/>
        <v/>
      </c>
      <c r="AN29">
        <f t="shared" si="15"/>
        <v>1.17983888235294</v>
      </c>
      <c r="AO29" t="str">
        <f t="shared" si="16"/>
        <v/>
      </c>
      <c r="AP29" t="str">
        <f t="shared" si="16"/>
        <v/>
      </c>
      <c r="AQ29">
        <f t="shared" si="16"/>
        <v>1.2778745490196</v>
      </c>
      <c r="AT29" s="3">
        <f t="shared" si="17"/>
        <v>2.5644230324074757E-4</v>
      </c>
      <c r="AU29" s="3"/>
    </row>
    <row r="30" spans="1:47" x14ac:dyDescent="0.25">
      <c r="O30" t="str">
        <f t="shared" si="18"/>
        <v/>
      </c>
      <c r="P30" t="str">
        <f t="shared" si="18"/>
        <v/>
      </c>
      <c r="Q30" t="str">
        <f t="shared" si="18"/>
        <v/>
      </c>
      <c r="R30" t="str">
        <f t="shared" si="19"/>
        <v/>
      </c>
      <c r="S30" t="str">
        <f t="shared" si="19"/>
        <v/>
      </c>
      <c r="T30" t="str">
        <f t="shared" si="19"/>
        <v/>
      </c>
      <c r="V30" s="6"/>
      <c r="X30" s="6"/>
      <c r="Z30" t="str">
        <f t="shared" si="2"/>
        <v/>
      </c>
      <c r="AA30" s="3" t="str">
        <f t="shared" si="12"/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G30" t="str">
        <f t="shared" si="14"/>
        <v/>
      </c>
      <c r="AH30" t="str">
        <f t="shared" si="14"/>
        <v/>
      </c>
      <c r="AI30" t="str">
        <f t="shared" si="14"/>
        <v/>
      </c>
      <c r="AL30" t="str">
        <f t="shared" si="15"/>
        <v/>
      </c>
      <c r="AM30" t="str">
        <f t="shared" si="15"/>
        <v/>
      </c>
      <c r="AN30" t="str">
        <f t="shared" si="15"/>
        <v/>
      </c>
      <c r="AO30" t="str">
        <f t="shared" si="16"/>
        <v/>
      </c>
      <c r="AP30" t="str">
        <f t="shared" si="16"/>
        <v/>
      </c>
      <c r="AQ30" t="str">
        <f t="shared" si="16"/>
        <v/>
      </c>
      <c r="AT30" s="3"/>
      <c r="AU30" s="3"/>
    </row>
    <row r="31" spans="1:47" x14ac:dyDescent="0.25">
      <c r="A31" s="4" t="str">
        <f>'Formatted Data'!B29</f>
        <v>b8a5f439</v>
      </c>
      <c r="B31" t="str">
        <f>'Formatted Data'!A29</f>
        <v>Simple</v>
      </c>
      <c r="C31">
        <f>'Formatted Data'!C29</f>
        <v>25</v>
      </c>
      <c r="D31" s="5">
        <f>'Formatted Data'!D29</f>
        <v>44469.809108796297</v>
      </c>
      <c r="E31" s="3">
        <f>'Formatted Data'!E29</f>
        <v>2.5810185185185185E-3</v>
      </c>
      <c r="F31" s="4">
        <f>'Formatted Data'!F29</f>
        <v>1.0124112399999901</v>
      </c>
      <c r="G31" s="4">
        <f>'Formatted Data'!G29</f>
        <v>0.94637507999999904</v>
      </c>
      <c r="H31" s="4">
        <f>'Formatted Data'!H29</f>
        <v>0.97939315999999899</v>
      </c>
      <c r="I31">
        <f>'Formatted Data'!I29</f>
        <v>11</v>
      </c>
      <c r="J31">
        <f>'Formatted Data'!J29</f>
        <v>9</v>
      </c>
      <c r="K31" s="4" t="str">
        <f>'Formatted Data'!K29</f>
        <v>2021_09_30_19_29_Simple_b8a5f439_3600_417b_a45a_9d415729a697_data.csv</v>
      </c>
      <c r="L31">
        <f t="shared" si="7"/>
        <v>0.44</v>
      </c>
      <c r="M31">
        <f t="shared" si="8"/>
        <v>0.36</v>
      </c>
      <c r="O31">
        <f t="shared" si="18"/>
        <v>0.44</v>
      </c>
      <c r="P31" t="str">
        <f t="shared" si="18"/>
        <v/>
      </c>
      <c r="Q31" t="str">
        <f t="shared" si="18"/>
        <v/>
      </c>
      <c r="R31">
        <f t="shared" si="19"/>
        <v>0.36</v>
      </c>
      <c r="S31" t="str">
        <f t="shared" si="19"/>
        <v/>
      </c>
      <c r="T31" t="str">
        <f t="shared" si="19"/>
        <v/>
      </c>
      <c r="V31" s="6">
        <f t="shared" si="9"/>
        <v>8.9199999999999982</v>
      </c>
      <c r="W31">
        <f t="shared" si="10"/>
        <v>6.458786319999998</v>
      </c>
      <c r="X31" s="6">
        <f t="shared" si="11"/>
        <v>2.4612136800000002</v>
      </c>
      <c r="Z31">
        <f t="shared" si="2"/>
        <v>25</v>
      </c>
      <c r="AA31" s="3">
        <f t="shared" si="12"/>
        <v>2.5810185185185185E-3</v>
      </c>
      <c r="AC31">
        <f t="shared" si="13"/>
        <v>25</v>
      </c>
      <c r="AD31" t="str">
        <f t="shared" si="13"/>
        <v/>
      </c>
      <c r="AE31" t="str">
        <f t="shared" si="13"/>
        <v/>
      </c>
      <c r="AG31">
        <f t="shared" si="14"/>
        <v>25</v>
      </c>
      <c r="AH31" t="str">
        <f t="shared" si="14"/>
        <v/>
      </c>
      <c r="AI31" t="str">
        <f t="shared" si="14"/>
        <v/>
      </c>
      <c r="AL31">
        <f t="shared" si="15"/>
        <v>1.0124112399999901</v>
      </c>
      <c r="AM31" t="str">
        <f t="shared" si="15"/>
        <v/>
      </c>
      <c r="AN31" t="str">
        <f t="shared" si="15"/>
        <v/>
      </c>
      <c r="AO31">
        <f t="shared" si="16"/>
        <v>0.94637507999999904</v>
      </c>
      <c r="AP31" t="str">
        <f t="shared" si="16"/>
        <v/>
      </c>
      <c r="AQ31" t="str">
        <f t="shared" si="16"/>
        <v/>
      </c>
      <c r="AT31" s="3">
        <f t="shared" si="17"/>
        <v>1.3345303240741048E-4</v>
      </c>
      <c r="AU31" s="3"/>
    </row>
    <row r="32" spans="1:47" x14ac:dyDescent="0.25">
      <c r="A32" s="4" t="str">
        <f>'Formatted Data'!B30</f>
        <v>b8a5f439</v>
      </c>
      <c r="B32" t="str">
        <f>'Formatted Data'!A30</f>
        <v>VerticalScroll</v>
      </c>
      <c r="C32">
        <f>'Formatted Data'!C30</f>
        <v>36</v>
      </c>
      <c r="D32" s="5">
        <f>'Formatted Data'!D30</f>
        <v>44469.812303240738</v>
      </c>
      <c r="E32" s="3">
        <f>'Formatted Data'!E30</f>
        <v>4.0046296296296297E-3</v>
      </c>
      <c r="F32" s="4">
        <f>'Formatted Data'!F30</f>
        <v>1.23565777777777</v>
      </c>
      <c r="G32" s="4">
        <f>'Formatted Data'!G30</f>
        <v>1.1720697222222201</v>
      </c>
      <c r="H32" s="4">
        <f>'Formatted Data'!H30</f>
        <v>1.20386374999999</v>
      </c>
      <c r="I32">
        <f>'Formatted Data'!I30</f>
        <v>11</v>
      </c>
      <c r="J32">
        <f>'Formatted Data'!J30</f>
        <v>4</v>
      </c>
      <c r="K32" s="4" t="str">
        <f>'Formatted Data'!K30</f>
        <v>2021_09_30_19_35_VerticalScroll_b8a5f439_3600_417b_a45a_9d415729a697.csv</v>
      </c>
      <c r="L32">
        <f t="shared" si="7"/>
        <v>0.30555555555555558</v>
      </c>
      <c r="M32">
        <f t="shared" si="8"/>
        <v>0.1111111111111111</v>
      </c>
      <c r="O32" t="str">
        <f t="shared" si="18"/>
        <v/>
      </c>
      <c r="P32">
        <f t="shared" si="18"/>
        <v>0.30555555555555558</v>
      </c>
      <c r="Q32" t="str">
        <f t="shared" si="18"/>
        <v/>
      </c>
      <c r="R32" t="str">
        <f t="shared" si="19"/>
        <v/>
      </c>
      <c r="S32">
        <f t="shared" si="19"/>
        <v>0.1111111111111111</v>
      </c>
      <c r="T32" t="str">
        <f t="shared" si="19"/>
        <v/>
      </c>
      <c r="V32" s="6">
        <f t="shared" si="9"/>
        <v>9.6111111111111125</v>
      </c>
      <c r="W32">
        <f t="shared" si="10"/>
        <v>6.9077274999999805</v>
      </c>
      <c r="X32" s="6">
        <f t="shared" si="11"/>
        <v>2.703383611111132</v>
      </c>
      <c r="Z32">
        <f t="shared" si="2"/>
        <v>36</v>
      </c>
      <c r="AA32" s="3">
        <f t="shared" si="12"/>
        <v>4.0046296296296297E-3</v>
      </c>
      <c r="AC32" t="str">
        <f t="shared" si="13"/>
        <v/>
      </c>
      <c r="AD32">
        <f t="shared" si="13"/>
        <v>36</v>
      </c>
      <c r="AE32" t="str">
        <f t="shared" si="13"/>
        <v/>
      </c>
      <c r="AG32" t="str">
        <f t="shared" si="14"/>
        <v/>
      </c>
      <c r="AH32">
        <f t="shared" si="14"/>
        <v>36</v>
      </c>
      <c r="AI32" t="str">
        <f t="shared" si="14"/>
        <v/>
      </c>
      <c r="AL32" t="str">
        <f t="shared" si="15"/>
        <v/>
      </c>
      <c r="AM32">
        <f t="shared" si="15"/>
        <v>1.23565777777777</v>
      </c>
      <c r="AN32" t="str">
        <f t="shared" si="15"/>
        <v/>
      </c>
      <c r="AO32" t="str">
        <f t="shared" si="16"/>
        <v/>
      </c>
      <c r="AP32">
        <f t="shared" si="16"/>
        <v>1.1720697222222201</v>
      </c>
      <c r="AQ32" t="str">
        <f t="shared" si="16"/>
        <v/>
      </c>
      <c r="AT32" s="3">
        <f t="shared" si="17"/>
        <v>2.9307650462963384E-4</v>
      </c>
      <c r="AU32" s="3"/>
    </row>
    <row r="33" spans="1:47" x14ac:dyDescent="0.25">
      <c r="A33" s="4" t="str">
        <f>'Formatted Data'!B31</f>
        <v>b8a5f439</v>
      </c>
      <c r="B33" t="str">
        <f>'Formatted Data'!A31</f>
        <v>FallingCurtain</v>
      </c>
      <c r="C33">
        <f>'Formatted Data'!C31</f>
        <v>47</v>
      </c>
      <c r="D33" s="5">
        <f>'Formatted Data'!D31</f>
        <v>44469.822638888887</v>
      </c>
      <c r="E33" s="3">
        <f>'Formatted Data'!E31</f>
        <v>5.0231481481481481E-3</v>
      </c>
      <c r="F33" s="4">
        <f>'Formatted Data'!F31</f>
        <v>1.2759371276595699</v>
      </c>
      <c r="G33" s="4">
        <f>'Formatted Data'!G31</f>
        <v>1.3179023617021199</v>
      </c>
      <c r="H33" s="4">
        <f>'Formatted Data'!H31</f>
        <v>1.29691974468085</v>
      </c>
      <c r="I33">
        <f>'Formatted Data'!I31</f>
        <v>17</v>
      </c>
      <c r="J33">
        <f>'Formatted Data'!J31</f>
        <v>12</v>
      </c>
      <c r="K33" s="4" t="str">
        <f>'Formatted Data'!K31</f>
        <v>2021_09_30_19_52_FallingCurtain_b8a5f439_3600_417b_a45a_9d415729a697.csv</v>
      </c>
      <c r="L33">
        <f t="shared" si="7"/>
        <v>0.36170212765957449</v>
      </c>
      <c r="M33">
        <f t="shared" si="8"/>
        <v>0.25531914893617019</v>
      </c>
      <c r="O33" t="str">
        <f t="shared" si="18"/>
        <v/>
      </c>
      <c r="P33" t="str">
        <f t="shared" si="18"/>
        <v/>
      </c>
      <c r="Q33">
        <f t="shared" si="18"/>
        <v>0.36170212765957449</v>
      </c>
      <c r="R33" t="str">
        <f t="shared" si="19"/>
        <v/>
      </c>
      <c r="S33" t="str">
        <f t="shared" si="19"/>
        <v/>
      </c>
      <c r="T33">
        <f t="shared" si="19"/>
        <v>0.25531914893617019</v>
      </c>
      <c r="V33" s="6">
        <f t="shared" si="9"/>
        <v>9.2340425531914896</v>
      </c>
      <c r="W33">
        <f t="shared" si="10"/>
        <v>7.0938394893617005</v>
      </c>
      <c r="X33" s="6">
        <f t="shared" si="11"/>
        <v>2.1402030638297891</v>
      </c>
      <c r="Z33">
        <f t="shared" si="2"/>
        <v>47</v>
      </c>
      <c r="AA33" s="3">
        <f t="shared" si="12"/>
        <v>5.0231481481481481E-3</v>
      </c>
      <c r="AC33" t="str">
        <f t="shared" si="13"/>
        <v/>
      </c>
      <c r="AD33" t="str">
        <f t="shared" si="13"/>
        <v/>
      </c>
      <c r="AE33">
        <f t="shared" si="13"/>
        <v>47</v>
      </c>
      <c r="AG33" t="str">
        <f t="shared" si="14"/>
        <v/>
      </c>
      <c r="AH33" t="str">
        <f t="shared" si="14"/>
        <v/>
      </c>
      <c r="AI33">
        <f t="shared" si="14"/>
        <v>47</v>
      </c>
      <c r="AL33" t="str">
        <f t="shared" si="15"/>
        <v/>
      </c>
      <c r="AM33" t="str">
        <f t="shared" si="15"/>
        <v/>
      </c>
      <c r="AN33">
        <f t="shared" si="15"/>
        <v>1.2759371276595699</v>
      </c>
      <c r="AO33" t="str">
        <f t="shared" si="16"/>
        <v/>
      </c>
      <c r="AP33" t="str">
        <f t="shared" si="16"/>
        <v/>
      </c>
      <c r="AQ33">
        <f t="shared" si="16"/>
        <v>1.3179023617021199</v>
      </c>
      <c r="AT33" s="3">
        <f t="shared" si="17"/>
        <v>7.6267870370376988E-5</v>
      </c>
      <c r="AU33" s="3"/>
    </row>
    <row r="34" spans="1:47" x14ac:dyDescent="0.25">
      <c r="O34" t="str">
        <f t="shared" si="18"/>
        <v/>
      </c>
      <c r="P34" t="str">
        <f t="shared" si="18"/>
        <v/>
      </c>
      <c r="Q34" t="str">
        <f t="shared" si="18"/>
        <v/>
      </c>
      <c r="R34" t="str">
        <f t="shared" si="19"/>
        <v/>
      </c>
      <c r="S34" t="str">
        <f t="shared" si="19"/>
        <v/>
      </c>
      <c r="T34" t="str">
        <f t="shared" si="19"/>
        <v/>
      </c>
      <c r="V34" s="6"/>
      <c r="X34" s="6"/>
      <c r="Z34" t="str">
        <f t="shared" si="2"/>
        <v/>
      </c>
      <c r="AA34" s="3" t="str">
        <f t="shared" si="12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G34" t="str">
        <f t="shared" si="14"/>
        <v/>
      </c>
      <c r="AH34" t="str">
        <f t="shared" si="14"/>
        <v/>
      </c>
      <c r="AI34" t="str">
        <f t="shared" si="14"/>
        <v/>
      </c>
      <c r="AL34" t="str">
        <f t="shared" si="15"/>
        <v/>
      </c>
      <c r="AM34" t="str">
        <f t="shared" si="15"/>
        <v/>
      </c>
      <c r="AN34" t="str">
        <f t="shared" si="15"/>
        <v/>
      </c>
      <c r="AO34" t="str">
        <f t="shared" si="16"/>
        <v/>
      </c>
      <c r="AP34" t="str">
        <f t="shared" si="16"/>
        <v/>
      </c>
      <c r="AQ34" t="str">
        <f t="shared" si="16"/>
        <v/>
      </c>
      <c r="AT34" s="3"/>
      <c r="AU34" s="3"/>
    </row>
    <row r="35" spans="1:47" x14ac:dyDescent="0.25">
      <c r="A35" s="4" t="str">
        <f>'Formatted Data'!B32</f>
        <v>dfd94eb6</v>
      </c>
      <c r="B35" t="str">
        <f>'Formatted Data'!A32</f>
        <v>Simple</v>
      </c>
      <c r="C35">
        <f>'Formatted Data'!C32</f>
        <v>35</v>
      </c>
      <c r="D35" s="5">
        <f>'Formatted Data'!D32</f>
        <v>44474.64303240741</v>
      </c>
      <c r="E35" s="3">
        <f>'Formatted Data'!E32</f>
        <v>3.8657407407407408E-3</v>
      </c>
      <c r="F35" s="4">
        <f>'Formatted Data'!F32</f>
        <v>1.08312682857142</v>
      </c>
      <c r="G35" s="4">
        <f>'Formatted Data'!G32</f>
        <v>1.16724802857142</v>
      </c>
      <c r="H35" s="4">
        <f>'Formatted Data'!H32</f>
        <v>1.1251874285714201</v>
      </c>
      <c r="I35">
        <f>'Formatted Data'!I32</f>
        <v>17</v>
      </c>
      <c r="J35">
        <f>'Formatted Data'!J32</f>
        <v>8</v>
      </c>
      <c r="K35" s="4" t="str">
        <f>'Formatted Data'!K32</f>
        <v>2021-10-05-15-31-Simple-dfd94eb6-ec38-4d35-a7c8-50cf788e45b6-data.csv</v>
      </c>
      <c r="L35">
        <f t="shared" si="7"/>
        <v>0.48571428571428571</v>
      </c>
      <c r="M35">
        <f t="shared" si="8"/>
        <v>0.22857142857142856</v>
      </c>
      <c r="O35">
        <f t="shared" si="18"/>
        <v>0.48571428571428571</v>
      </c>
      <c r="P35" t="str">
        <f t="shared" si="18"/>
        <v/>
      </c>
      <c r="Q35" t="str">
        <f t="shared" si="18"/>
        <v/>
      </c>
      <c r="R35">
        <f t="shared" si="19"/>
        <v>0.22857142857142856</v>
      </c>
      <c r="S35" t="str">
        <f t="shared" si="19"/>
        <v/>
      </c>
      <c r="T35" t="str">
        <f t="shared" si="19"/>
        <v/>
      </c>
      <c r="V35" s="6">
        <f t="shared" si="9"/>
        <v>9.5428571428571427</v>
      </c>
      <c r="W35">
        <f t="shared" si="10"/>
        <v>6.7503748571428401</v>
      </c>
      <c r="X35" s="6">
        <f t="shared" si="11"/>
        <v>2.7924822857143026</v>
      </c>
      <c r="Z35">
        <f t="shared" si="2"/>
        <v>35</v>
      </c>
      <c r="AA35" s="3">
        <f t="shared" si="12"/>
        <v>3.8657407407407408E-3</v>
      </c>
      <c r="AC35">
        <f t="shared" si="13"/>
        <v>35</v>
      </c>
      <c r="AD35" t="str">
        <f t="shared" si="13"/>
        <v/>
      </c>
      <c r="AE35" t="str">
        <f t="shared" si="13"/>
        <v/>
      </c>
      <c r="AG35">
        <f t="shared" si="14"/>
        <v>35</v>
      </c>
      <c r="AH35" t="str">
        <f t="shared" si="14"/>
        <v/>
      </c>
      <c r="AI35" t="str">
        <f t="shared" si="14"/>
        <v/>
      </c>
      <c r="AL35">
        <f t="shared" si="15"/>
        <v>1.08312682857142</v>
      </c>
      <c r="AM35" t="str">
        <f t="shared" si="15"/>
        <v/>
      </c>
      <c r="AN35" t="str">
        <f t="shared" si="15"/>
        <v/>
      </c>
      <c r="AO35">
        <f t="shared" si="16"/>
        <v>1.16724802857142</v>
      </c>
      <c r="AP35" t="str">
        <f t="shared" si="16"/>
        <v/>
      </c>
      <c r="AQ35" t="str">
        <f t="shared" si="16"/>
        <v/>
      </c>
      <c r="AT35" s="3">
        <f t="shared" si="17"/>
        <v>3.2102870370371087E-4</v>
      </c>
      <c r="AU35" s="3"/>
    </row>
    <row r="36" spans="1:47" x14ac:dyDescent="0.25">
      <c r="A36" s="4" t="str">
        <f>'Formatted Data'!B33</f>
        <v>dfd94eb6</v>
      </c>
      <c r="B36" t="str">
        <f>'Formatted Data'!A33</f>
        <v>VerticalScroll</v>
      </c>
      <c r="C36">
        <f>'Formatted Data'!C33</f>
        <v>34</v>
      </c>
      <c r="D36" s="5">
        <f>'Formatted Data'!D33</f>
        <v>44474.648321759261</v>
      </c>
      <c r="E36" s="3">
        <f>'Formatted Data'!E33</f>
        <v>4.0740740740740746E-3</v>
      </c>
      <c r="F36" s="4">
        <f>'Formatted Data'!F33</f>
        <v>1.36779802941176</v>
      </c>
      <c r="G36" s="4">
        <f>'Formatted Data'!G33</f>
        <v>1.3916982352941101</v>
      </c>
      <c r="H36" s="4">
        <f>'Formatted Data'!H33</f>
        <v>1.3797481323529399</v>
      </c>
      <c r="I36">
        <f>'Formatted Data'!I33</f>
        <v>15</v>
      </c>
      <c r="J36">
        <f>'Formatted Data'!J33</f>
        <v>12</v>
      </c>
      <c r="K36" s="4" t="str">
        <f>'Formatted Data'!K33</f>
        <v>2021-10-05-15-39-VerticalScroll-dfd94eb6-ec38-4d35-a7c8-50cf788e45b6-data.csv</v>
      </c>
      <c r="L36">
        <f t="shared" si="7"/>
        <v>0.44117647058823528</v>
      </c>
      <c r="M36">
        <f t="shared" si="8"/>
        <v>0.35294117647058826</v>
      </c>
      <c r="O36" t="str">
        <f t="shared" si="18"/>
        <v/>
      </c>
      <c r="P36">
        <f t="shared" si="18"/>
        <v>0.44117647058823528</v>
      </c>
      <c r="Q36" t="str">
        <f t="shared" si="18"/>
        <v/>
      </c>
      <c r="R36" t="str">
        <f t="shared" si="19"/>
        <v/>
      </c>
      <c r="S36">
        <f t="shared" si="19"/>
        <v>0.35294117647058826</v>
      </c>
      <c r="T36" t="str">
        <f t="shared" si="19"/>
        <v/>
      </c>
      <c r="V36" s="6">
        <f t="shared" si="9"/>
        <v>10.352941176470591</v>
      </c>
      <c r="W36">
        <f t="shared" si="10"/>
        <v>7.2594962647058798</v>
      </c>
      <c r="X36" s="6">
        <f t="shared" si="11"/>
        <v>3.0934449117647107</v>
      </c>
      <c r="Z36">
        <f t="shared" si="2"/>
        <v>34</v>
      </c>
      <c r="AA36" s="3">
        <f t="shared" si="12"/>
        <v>4.0740740740740746E-3</v>
      </c>
      <c r="AC36" t="str">
        <f t="shared" si="13"/>
        <v/>
      </c>
      <c r="AD36">
        <f t="shared" si="13"/>
        <v>34</v>
      </c>
      <c r="AE36" t="str">
        <f t="shared" si="13"/>
        <v/>
      </c>
      <c r="AG36" t="str">
        <f t="shared" si="14"/>
        <v/>
      </c>
      <c r="AH36">
        <f t="shared" si="14"/>
        <v>34</v>
      </c>
      <c r="AI36" t="str">
        <f t="shared" si="14"/>
        <v/>
      </c>
      <c r="AL36" t="str">
        <f t="shared" si="15"/>
        <v/>
      </c>
      <c r="AM36">
        <f t="shared" si="15"/>
        <v>1.36779802941176</v>
      </c>
      <c r="AN36" t="str">
        <f t="shared" si="15"/>
        <v/>
      </c>
      <c r="AO36" t="str">
        <f t="shared" si="16"/>
        <v/>
      </c>
      <c r="AP36">
        <f t="shared" si="16"/>
        <v>1.3916982352941101</v>
      </c>
      <c r="AQ36" t="str">
        <f t="shared" si="16"/>
        <v/>
      </c>
      <c r="AT36" s="3">
        <f t="shared" si="17"/>
        <v>4.3029082175926507E-4</v>
      </c>
      <c r="AU36" s="3"/>
    </row>
    <row r="37" spans="1:47" x14ac:dyDescent="0.25">
      <c r="A37" s="4" t="str">
        <f>'Formatted Data'!B34</f>
        <v>dfd94eb6</v>
      </c>
      <c r="B37" t="str">
        <f>'Formatted Data'!A34</f>
        <v>FallingCurtain</v>
      </c>
      <c r="C37">
        <f>'Formatted Data'!C34</f>
        <v>35</v>
      </c>
      <c r="D37" s="5">
        <f>'Formatted Data'!D34</f>
        <v>44474.652789351851</v>
      </c>
      <c r="E37" s="3">
        <f>'Formatted Data'!E34</f>
        <v>3.8194444444444443E-3</v>
      </c>
      <c r="F37" s="4">
        <f>'Formatted Data'!F34</f>
        <v>1.36749654285714</v>
      </c>
      <c r="G37" s="4">
        <f>'Formatted Data'!G34</f>
        <v>1.51719531428571</v>
      </c>
      <c r="H37" s="4">
        <f>'Formatted Data'!H34</f>
        <v>1.44234592857142</v>
      </c>
      <c r="I37">
        <f>'Formatted Data'!I34</f>
        <v>11</v>
      </c>
      <c r="J37">
        <f>'Formatted Data'!J34</f>
        <v>8</v>
      </c>
      <c r="K37" s="4" t="str">
        <f>'Formatted Data'!K34</f>
        <v>2021-10-05-15-45-FallingCurtain-dfd94eb6-ec38-4d35-a7c8-50cf788e45b6-data.csv</v>
      </c>
      <c r="L37">
        <f t="shared" si="7"/>
        <v>0.31428571428571428</v>
      </c>
      <c r="M37">
        <f t="shared" si="8"/>
        <v>0.22857142857142856</v>
      </c>
      <c r="O37" t="str">
        <f t="shared" si="18"/>
        <v/>
      </c>
      <c r="P37" t="str">
        <f t="shared" si="18"/>
        <v/>
      </c>
      <c r="Q37">
        <f t="shared" si="18"/>
        <v>0.31428571428571428</v>
      </c>
      <c r="R37" t="str">
        <f t="shared" si="19"/>
        <v/>
      </c>
      <c r="S37" t="str">
        <f t="shared" si="19"/>
        <v/>
      </c>
      <c r="T37">
        <f t="shared" si="19"/>
        <v>0.22857142857142856</v>
      </c>
      <c r="V37" s="6">
        <f t="shared" si="9"/>
        <v>9.4285714285714288</v>
      </c>
      <c r="W37">
        <f t="shared" si="10"/>
        <v>7.3846918571428404</v>
      </c>
      <c r="X37" s="6">
        <f t="shared" si="11"/>
        <v>2.0438795714285884</v>
      </c>
      <c r="Z37">
        <f t="shared" si="2"/>
        <v>35</v>
      </c>
      <c r="AA37" s="3">
        <f t="shared" si="12"/>
        <v>3.8194444444444443E-3</v>
      </c>
      <c r="AC37" t="str">
        <f t="shared" si="13"/>
        <v/>
      </c>
      <c r="AD37" t="str">
        <f t="shared" si="13"/>
        <v/>
      </c>
      <c r="AE37">
        <f t="shared" si="13"/>
        <v>35</v>
      </c>
      <c r="AG37" t="str">
        <f t="shared" si="14"/>
        <v/>
      </c>
      <c r="AH37" t="str">
        <f t="shared" si="14"/>
        <v/>
      </c>
      <c r="AI37">
        <f t="shared" si="14"/>
        <v>35</v>
      </c>
      <c r="AL37" t="str">
        <f t="shared" si="15"/>
        <v/>
      </c>
      <c r="AM37" t="str">
        <f t="shared" si="15"/>
        <v/>
      </c>
      <c r="AN37">
        <f t="shared" si="15"/>
        <v>1.36749654285714</v>
      </c>
      <c r="AO37" t="str">
        <f t="shared" si="16"/>
        <v/>
      </c>
      <c r="AP37" t="str">
        <f t="shared" si="16"/>
        <v/>
      </c>
      <c r="AQ37">
        <f t="shared" si="16"/>
        <v>1.51719531428571</v>
      </c>
      <c r="AT37" s="3">
        <f t="shared" si="17"/>
        <v>1.7775289351855232E-5</v>
      </c>
      <c r="AU37" s="3"/>
    </row>
    <row r="38" spans="1:47" x14ac:dyDescent="0.25">
      <c r="O38" t="str">
        <f t="shared" si="18"/>
        <v/>
      </c>
      <c r="P38" t="str">
        <f t="shared" si="18"/>
        <v/>
      </c>
      <c r="Q38" t="str">
        <f t="shared" si="18"/>
        <v/>
      </c>
      <c r="R38" t="str">
        <f t="shared" si="19"/>
        <v/>
      </c>
      <c r="S38" t="str">
        <f t="shared" si="19"/>
        <v/>
      </c>
      <c r="T38" t="str">
        <f t="shared" si="19"/>
        <v/>
      </c>
      <c r="V38" s="6"/>
      <c r="X38" s="6"/>
      <c r="Z38" t="str">
        <f t="shared" si="2"/>
        <v/>
      </c>
      <c r="AA38" s="3" t="str">
        <f t="shared" si="12"/>
        <v/>
      </c>
      <c r="AC38" t="str">
        <f t="shared" si="13"/>
        <v/>
      </c>
      <c r="AD38" t="str">
        <f t="shared" si="13"/>
        <v/>
      </c>
      <c r="AE38" t="str">
        <f t="shared" si="13"/>
        <v/>
      </c>
      <c r="AG38" t="str">
        <f t="shared" si="14"/>
        <v/>
      </c>
      <c r="AH38" t="str">
        <f t="shared" si="14"/>
        <v/>
      </c>
      <c r="AI38" t="str">
        <f t="shared" si="14"/>
        <v/>
      </c>
      <c r="AL38" t="str">
        <f t="shared" si="15"/>
        <v/>
      </c>
      <c r="AM38" t="str">
        <f t="shared" si="15"/>
        <v/>
      </c>
      <c r="AN38" t="str">
        <f t="shared" si="15"/>
        <v/>
      </c>
      <c r="AO38" t="str">
        <f t="shared" si="16"/>
        <v/>
      </c>
      <c r="AP38" t="str">
        <f t="shared" si="16"/>
        <v/>
      </c>
      <c r="AQ38" t="str">
        <f t="shared" si="16"/>
        <v/>
      </c>
      <c r="AT38" s="3"/>
      <c r="AU38" s="3"/>
    </row>
    <row r="39" spans="1:47" x14ac:dyDescent="0.25">
      <c r="A39" s="4" t="str">
        <f>'Formatted Data'!B35</f>
        <v>f49d7ac5</v>
      </c>
      <c r="B39" t="str">
        <f>'Formatted Data'!A35</f>
        <v>Simple</v>
      </c>
      <c r="C39">
        <f>'Formatted Data'!C35</f>
        <v>201</v>
      </c>
      <c r="D39" s="5">
        <f>'Formatted Data'!D35</f>
        <v>44469.486944444441</v>
      </c>
      <c r="E39" s="3">
        <f>'Formatted Data'!E35</f>
        <v>2.0057870370370368E-2</v>
      </c>
      <c r="F39" s="4">
        <f>'Formatted Data'!F35</f>
        <v>0.859542457711442</v>
      </c>
      <c r="G39" s="4">
        <f>'Formatted Data'!G35</f>
        <v>0.83331381592039799</v>
      </c>
      <c r="H39" s="4">
        <f>'Formatted Data'!H35</f>
        <v>0.84642813681592</v>
      </c>
      <c r="I39">
        <f>'Formatted Data'!I35</f>
        <v>108</v>
      </c>
      <c r="J39">
        <f>'Formatted Data'!J35</f>
        <v>131</v>
      </c>
      <c r="K39" s="4" t="str">
        <f>'Formatted Data'!K35</f>
        <v>2021_09_30_12_10_Simple_f49d7ac5_14a0_48de_bc7f_acc75b7e6c8e_data.csv</v>
      </c>
      <c r="L39">
        <f t="shared" si="7"/>
        <v>0.53731343283582089</v>
      </c>
      <c r="M39">
        <f t="shared" si="8"/>
        <v>0.65174129353233834</v>
      </c>
      <c r="O39">
        <f t="shared" si="18"/>
        <v>0.53731343283582089</v>
      </c>
      <c r="P39" t="str">
        <f t="shared" si="18"/>
        <v/>
      </c>
      <c r="Q39" t="str">
        <f t="shared" si="18"/>
        <v/>
      </c>
      <c r="R39">
        <f t="shared" si="19"/>
        <v>0.65174129353233834</v>
      </c>
      <c r="S39" t="str">
        <f t="shared" si="19"/>
        <v/>
      </c>
      <c r="T39" t="str">
        <f t="shared" si="19"/>
        <v/>
      </c>
      <c r="V39" s="6">
        <f t="shared" si="9"/>
        <v>8.621890547263682</v>
      </c>
      <c r="W39">
        <f t="shared" si="10"/>
        <v>6.1928562736318398</v>
      </c>
      <c r="X39" s="6">
        <f t="shared" si="11"/>
        <v>2.4290342736318422</v>
      </c>
      <c r="Z39" t="str">
        <f t="shared" si="2"/>
        <v/>
      </c>
      <c r="AA39" s="3" t="str">
        <f t="shared" si="12"/>
        <v/>
      </c>
      <c r="AC39">
        <f t="shared" si="13"/>
        <v>201</v>
      </c>
      <c r="AD39" t="str">
        <f t="shared" si="13"/>
        <v/>
      </c>
      <c r="AE39" t="str">
        <f t="shared" si="13"/>
        <v/>
      </c>
      <c r="AG39" t="str">
        <f t="shared" si="14"/>
        <v/>
      </c>
      <c r="AH39" t="str">
        <f t="shared" si="14"/>
        <v/>
      </c>
      <c r="AI39" t="str">
        <f t="shared" si="14"/>
        <v/>
      </c>
      <c r="AL39">
        <f t="shared" si="15"/>
        <v>0.859542457711442</v>
      </c>
      <c r="AM39" t="str">
        <f t="shared" si="15"/>
        <v/>
      </c>
      <c r="AN39" t="str">
        <f t="shared" si="15"/>
        <v/>
      </c>
      <c r="AO39">
        <f t="shared" si="16"/>
        <v>0.83331381592039799</v>
      </c>
      <c r="AP39" t="str">
        <f t="shared" si="16"/>
        <v/>
      </c>
      <c r="AQ39" t="str">
        <f t="shared" si="16"/>
        <v/>
      </c>
      <c r="AT39" s="3">
        <f t="shared" si="17"/>
        <v>9.9810056712962975E-4</v>
      </c>
      <c r="AU39" s="3"/>
    </row>
    <row r="40" spans="1:47" x14ac:dyDescent="0.25">
      <c r="A40" s="4" t="str">
        <f>'Formatted Data'!B36</f>
        <v>f49d7ac5</v>
      </c>
      <c r="B40" t="str">
        <f>'Formatted Data'!A36</f>
        <v>VerticalScroll</v>
      </c>
      <c r="C40">
        <f>'Formatted Data'!C36</f>
        <v>201</v>
      </c>
      <c r="D40" s="5">
        <f>'Formatted Data'!D36</f>
        <v>44469.508425925924</v>
      </c>
      <c r="E40" s="3">
        <f>'Formatted Data'!E36</f>
        <v>2.0393518518518519E-2</v>
      </c>
      <c r="F40" s="4">
        <f>'Formatted Data'!F36</f>
        <v>1.09660770646766</v>
      </c>
      <c r="G40" s="4">
        <f>'Formatted Data'!G36</f>
        <v>1.1294245671641701</v>
      </c>
      <c r="H40" s="4">
        <f>'Formatted Data'!H36</f>
        <v>1.1130161368159199</v>
      </c>
      <c r="I40">
        <f>'Formatted Data'!I36</f>
        <v>97</v>
      </c>
      <c r="J40">
        <f>'Formatted Data'!J36</f>
        <v>89</v>
      </c>
      <c r="K40" s="4" t="str">
        <f>'Formatted Data'!K36</f>
        <v>2021_09_30_12_41_VerticalScroll_f49d7ac5_14a0_48de_bc7f_acc75b7e6c8e.csv</v>
      </c>
      <c r="L40">
        <f t="shared" si="7"/>
        <v>0.48258706467661694</v>
      </c>
      <c r="M40">
        <f t="shared" si="8"/>
        <v>0.44278606965174128</v>
      </c>
      <c r="O40" t="str">
        <f t="shared" si="18"/>
        <v/>
      </c>
      <c r="P40">
        <f t="shared" si="18"/>
        <v>0.48258706467661694</v>
      </c>
      <c r="Q40" t="str">
        <f t="shared" si="18"/>
        <v/>
      </c>
      <c r="R40" t="str">
        <f t="shared" si="19"/>
        <v/>
      </c>
      <c r="S40">
        <f t="shared" si="19"/>
        <v>0.44278606965174128</v>
      </c>
      <c r="T40" t="str">
        <f t="shared" si="19"/>
        <v/>
      </c>
      <c r="V40" s="6">
        <f t="shared" si="9"/>
        <v>8.7661691542288551</v>
      </c>
      <c r="W40">
        <f t="shared" si="10"/>
        <v>6.7260322736318399</v>
      </c>
      <c r="X40" s="6">
        <f t="shared" si="11"/>
        <v>2.0401368805970153</v>
      </c>
      <c r="Z40" t="str">
        <f t="shared" si="2"/>
        <v/>
      </c>
      <c r="AA40" s="3" t="str">
        <f t="shared" si="12"/>
        <v/>
      </c>
      <c r="AC40" t="str">
        <f t="shared" si="13"/>
        <v/>
      </c>
      <c r="AD40">
        <f t="shared" si="13"/>
        <v>201</v>
      </c>
      <c r="AE40" t="str">
        <f t="shared" si="13"/>
        <v/>
      </c>
      <c r="AG40" t="str">
        <f t="shared" si="14"/>
        <v/>
      </c>
      <c r="AH40" t="str">
        <f t="shared" si="14"/>
        <v/>
      </c>
      <c r="AI40" t="str">
        <f t="shared" si="14"/>
        <v/>
      </c>
      <c r="AL40" t="str">
        <f t="shared" si="15"/>
        <v/>
      </c>
      <c r="AM40">
        <f t="shared" si="15"/>
        <v>1.09660770646766</v>
      </c>
      <c r="AN40" t="str">
        <f t="shared" si="15"/>
        <v/>
      </c>
      <c r="AO40" t="str">
        <f t="shared" si="16"/>
        <v/>
      </c>
      <c r="AP40">
        <f t="shared" si="16"/>
        <v>1.1294245671641701</v>
      </c>
      <c r="AQ40" t="str">
        <f t="shared" si="16"/>
        <v/>
      </c>
      <c r="AT40" s="3">
        <f t="shared" si="17"/>
        <v>9.3373993055579502E-5</v>
      </c>
      <c r="AU40" s="3"/>
    </row>
    <row r="41" spans="1:47" x14ac:dyDescent="0.25">
      <c r="A41" s="4" t="str">
        <f>'Formatted Data'!B37</f>
        <v>f49d7ac5</v>
      </c>
      <c r="B41" t="str">
        <f>'Formatted Data'!A37</f>
        <v>FallingCurtain</v>
      </c>
      <c r="C41">
        <f>'Formatted Data'!C37</f>
        <v>201</v>
      </c>
      <c r="D41" s="5">
        <f>'Formatted Data'!D37</f>
        <v>44471.520300925928</v>
      </c>
      <c r="E41" s="3">
        <v>1.9328703703703702E-2</v>
      </c>
      <c r="F41" s="4">
        <f>'Formatted Data'!F37</f>
        <v>1.08373484577114</v>
      </c>
      <c r="G41" s="4">
        <f>'Formatted Data'!G37</f>
        <v>1.1784856666666601</v>
      </c>
      <c r="H41" s="4">
        <f>'Formatted Data'!H37</f>
        <v>1.1311102562188999</v>
      </c>
      <c r="I41">
        <f>'Formatted Data'!I37</f>
        <v>102</v>
      </c>
      <c r="J41">
        <f>'Formatted Data'!J37</f>
        <v>133</v>
      </c>
      <c r="K41" s="4" t="str">
        <f>'Formatted Data'!K37</f>
        <v>2021_10_02_20_57_FallingCurtain_f49d7ac5_14a0_48de_bc7f_acc75b7e6c8e.csv</v>
      </c>
      <c r="L41">
        <f t="shared" si="7"/>
        <v>0.5074626865671642</v>
      </c>
      <c r="M41">
        <f t="shared" si="8"/>
        <v>0.6616915422885572</v>
      </c>
      <c r="O41" t="str">
        <f t="shared" si="18"/>
        <v/>
      </c>
      <c r="P41" t="str">
        <f t="shared" si="18"/>
        <v/>
      </c>
      <c r="Q41">
        <f t="shared" si="18"/>
        <v>0.5074626865671642</v>
      </c>
      <c r="R41" t="str">
        <f t="shared" si="19"/>
        <v/>
      </c>
      <c r="S41" t="str">
        <f t="shared" si="19"/>
        <v/>
      </c>
      <c r="T41">
        <f t="shared" si="19"/>
        <v>0.6616915422885572</v>
      </c>
      <c r="V41" s="6">
        <f t="shared" si="9"/>
        <v>8.3084577114427862</v>
      </c>
      <c r="W41">
        <f t="shared" si="10"/>
        <v>6.7622205124377999</v>
      </c>
      <c r="X41" s="6">
        <f t="shared" si="11"/>
        <v>1.5462371990049864</v>
      </c>
      <c r="Z41" t="str">
        <f t="shared" si="2"/>
        <v/>
      </c>
      <c r="AA41" s="3" t="str">
        <f t="shared" si="12"/>
        <v/>
      </c>
      <c r="AC41" t="str">
        <f t="shared" si="13"/>
        <v/>
      </c>
      <c r="AD41" t="str">
        <f t="shared" si="13"/>
        <v/>
      </c>
      <c r="AE41">
        <f t="shared" si="13"/>
        <v>201</v>
      </c>
      <c r="AG41" t="str">
        <f t="shared" si="14"/>
        <v/>
      </c>
      <c r="AH41" t="str">
        <f t="shared" si="14"/>
        <v/>
      </c>
      <c r="AI41" t="str">
        <f t="shared" si="14"/>
        <v/>
      </c>
      <c r="AL41" t="str">
        <f t="shared" si="15"/>
        <v/>
      </c>
      <c r="AM41" t="str">
        <f t="shared" si="15"/>
        <v/>
      </c>
      <c r="AN41">
        <f t="shared" si="15"/>
        <v>1.08373484577114</v>
      </c>
      <c r="AO41" t="str">
        <f t="shared" si="16"/>
        <v/>
      </c>
      <c r="AP41" t="str">
        <f t="shared" si="16"/>
        <v/>
      </c>
      <c r="AQ41">
        <f t="shared" si="16"/>
        <v>1.1784856666666601</v>
      </c>
      <c r="AT41" s="3">
        <f t="shared" si="17"/>
        <v>-1.0556287384259032E-3</v>
      </c>
      <c r="AU41" s="3"/>
    </row>
    <row r="43" spans="1:47" x14ac:dyDescent="0.25">
      <c r="A43" t="s">
        <v>203</v>
      </c>
      <c r="C43">
        <f>AVERAGE(C3:C41)</f>
        <v>58.9</v>
      </c>
      <c r="D43"/>
      <c r="E43" s="3">
        <f t="shared" ref="E43:T43" si="20">AVERAGE(E3:E41)</f>
        <v>6.1875000000000012E-3</v>
      </c>
      <c r="F43" s="6">
        <f t="shared" ref="F43:H43" si="21">AVERAGE(F3:F41)</f>
        <v>1.117181709981903</v>
      </c>
      <c r="G43" s="6">
        <f t="shared" si="21"/>
        <v>1.0918289653519215</v>
      </c>
      <c r="H43" s="6">
        <f t="shared" si="21"/>
        <v>1.1045053376669125</v>
      </c>
      <c r="L43">
        <f t="shared" si="20"/>
        <v>0.41062722598968882</v>
      </c>
      <c r="M43">
        <f t="shared" si="20"/>
        <v>0.32351359291401338</v>
      </c>
      <c r="O43">
        <f t="shared" si="20"/>
        <v>0.41159384772179042</v>
      </c>
      <c r="P43">
        <f t="shared" si="20"/>
        <v>0.38331947980113062</v>
      </c>
      <c r="Q43">
        <f t="shared" si="20"/>
        <v>0.43696835044614535</v>
      </c>
      <c r="R43">
        <f t="shared" si="20"/>
        <v>0.33035214886181669</v>
      </c>
      <c r="S43">
        <f t="shared" si="20"/>
        <v>0.25125912455568383</v>
      </c>
      <c r="T43">
        <f t="shared" si="20"/>
        <v>0.38892950532453974</v>
      </c>
      <c r="V43">
        <f t="shared" ref="V43:AA43" si="22">AVERAGE(V3:V41)</f>
        <v>9.5284663305673867</v>
      </c>
      <c r="W43">
        <f t="shared" si="22"/>
        <v>6.7090106753338254</v>
      </c>
      <c r="X43">
        <f t="shared" si="22"/>
        <v>2.8194556552335626</v>
      </c>
      <c r="Z43">
        <f t="shared" si="22"/>
        <v>37.03846153846154</v>
      </c>
      <c r="AA43" s="3">
        <f t="shared" si="22"/>
        <v>4.0665064102564114E-3</v>
      </c>
      <c r="AC43">
        <f t="shared" ref="AC43:AE43" si="23">AVERAGE(AC3:AC41)</f>
        <v>75.2</v>
      </c>
      <c r="AD43">
        <f t="shared" si="23"/>
        <v>49.9</v>
      </c>
      <c r="AE43">
        <f t="shared" si="23"/>
        <v>51.6</v>
      </c>
      <c r="AG43">
        <f t="shared" ref="AG43:AI43" si="24">AVERAGE(AG3:AG41)</f>
        <v>43.75</v>
      </c>
      <c r="AH43">
        <f t="shared" si="24"/>
        <v>33.111111111111114</v>
      </c>
      <c r="AI43">
        <f t="shared" si="24"/>
        <v>35</v>
      </c>
      <c r="AL43" s="6">
        <f t="shared" ref="AL43:AQ43" si="25">AVERAGE(AL3:AL41)</f>
        <v>0.9809015227473642</v>
      </c>
      <c r="AM43" s="6">
        <f t="shared" si="25"/>
        <v>1.1728726615849685</v>
      </c>
      <c r="AN43" s="6">
        <f t="shared" si="25"/>
        <v>1.1977709456133769</v>
      </c>
      <c r="AO43" s="6">
        <f t="shared" si="25"/>
        <v>0.99759265289504051</v>
      </c>
      <c r="AP43" s="6">
        <f t="shared" si="25"/>
        <v>1.0789360082271142</v>
      </c>
      <c r="AQ43" s="6">
        <f t="shared" si="25"/>
        <v>1.1989582349336092</v>
      </c>
      <c r="AT43" s="3">
        <f t="shared" ref="AT43" si="26">AVERAGE(AT3:AT41)</f>
        <v>3.1203985108025115E-4</v>
      </c>
      <c r="AU43" s="3"/>
    </row>
    <row r="44" spans="1:47" x14ac:dyDescent="0.25">
      <c r="A44" t="s">
        <v>210</v>
      </c>
      <c r="C44">
        <f>_xlfn.STDEV.S(C2:C41)</f>
        <v>58.152208129570006</v>
      </c>
      <c r="D44"/>
      <c r="E44" s="3">
        <f t="shared" ref="E44:AA44" si="27">_xlfn.STDEV.S(E2:E41)</f>
        <v>5.640954424808043E-3</v>
      </c>
      <c r="F44" s="6">
        <f t="shared" ref="F44:H44" si="28">_xlfn.STDEV.S(F2:F41)</f>
        <v>0.16192756216787638</v>
      </c>
      <c r="G44" s="6">
        <f t="shared" si="28"/>
        <v>0.26105025190619208</v>
      </c>
      <c r="H44" s="6">
        <f t="shared" si="28"/>
        <v>0.18433126749580089</v>
      </c>
      <c r="K44"/>
      <c r="L44">
        <f t="shared" si="27"/>
        <v>8.1422456617481681E-2</v>
      </c>
      <c r="M44">
        <f t="shared" si="27"/>
        <v>0.15212038144039988</v>
      </c>
      <c r="O44">
        <f t="shared" si="27"/>
        <v>7.2320292574806919E-2</v>
      </c>
      <c r="P44">
        <f t="shared" si="27"/>
        <v>7.3431736948231588E-2</v>
      </c>
      <c r="Q44">
        <f t="shared" si="27"/>
        <v>9.559861252599898E-2</v>
      </c>
      <c r="R44">
        <f t="shared" si="27"/>
        <v>0.12561180161654578</v>
      </c>
      <c r="S44">
        <f t="shared" si="27"/>
        <v>0.14227549427366179</v>
      </c>
      <c r="T44">
        <f t="shared" si="27"/>
        <v>0.1671409178690938</v>
      </c>
      <c r="V44">
        <f t="shared" si="27"/>
        <v>1.2740011987147133</v>
      </c>
      <c r="W44">
        <f t="shared" si="27"/>
        <v>0.36866253499160234</v>
      </c>
      <c r="X44">
        <f t="shared" si="27"/>
        <v>1.1808213712519342</v>
      </c>
      <c r="Z44">
        <f t="shared" si="27"/>
        <v>32.465146772897164</v>
      </c>
      <c r="AA44" s="3">
        <f t="shared" si="27"/>
        <v>1.3407672070125884E-3</v>
      </c>
      <c r="AC44">
        <f t="shared" ref="AC44:AE44" si="29">_xlfn.STDEV.S(AC2:AC41)</f>
        <v>68.392332253777624</v>
      </c>
      <c r="AD44">
        <f t="shared" si="29"/>
        <v>54.275941058426412</v>
      </c>
      <c r="AE44">
        <f t="shared" si="29"/>
        <v>53.185628802441656</v>
      </c>
      <c r="AG44">
        <f t="shared" ref="AG44:AI44" si="30">_xlfn.STDEV.S(AG2:AG41)</f>
        <v>19.024420396652598</v>
      </c>
      <c r="AH44">
        <f t="shared" si="30"/>
        <v>11.962905629950907</v>
      </c>
      <c r="AI44">
        <f t="shared" si="30"/>
        <v>9.0691785736085269</v>
      </c>
      <c r="AL44" s="6">
        <f t="shared" ref="AL44:AQ44" si="31">_xlfn.STDEV.S(AL2:AL41)</f>
        <v>0.11056241665302259</v>
      </c>
      <c r="AM44" s="6">
        <f t="shared" si="31"/>
        <v>0.14155571369954756</v>
      </c>
      <c r="AN44" s="6">
        <f t="shared" si="31"/>
        <v>0.14466549521683386</v>
      </c>
      <c r="AO44" s="6">
        <f t="shared" si="31"/>
        <v>0.12768478246857418</v>
      </c>
      <c r="AP44" s="6">
        <f t="shared" si="31"/>
        <v>0.32439181845983295</v>
      </c>
      <c r="AQ44" s="6">
        <f t="shared" si="31"/>
        <v>0.27431425070706805</v>
      </c>
      <c r="AT44" s="3">
        <f t="shared" ref="AT44" si="32">_xlfn.STDEV.S(AT2:AT41)</f>
        <v>4.5502215194709019E-4</v>
      </c>
      <c r="AU44" s="3"/>
    </row>
    <row r="45" spans="1:47" x14ac:dyDescent="0.25">
      <c r="A45" t="s">
        <v>211</v>
      </c>
    </row>
    <row r="46" spans="1:47" x14ac:dyDescent="0.25">
      <c r="O46" t="s">
        <v>225</v>
      </c>
      <c r="P46" t="s">
        <v>226</v>
      </c>
      <c r="Q46" t="s">
        <v>227</v>
      </c>
      <c r="AG46" t="s">
        <v>225</v>
      </c>
      <c r="AH46" t="s">
        <v>226</v>
      </c>
      <c r="AI46" t="s">
        <v>227</v>
      </c>
      <c r="AL46" t="s">
        <v>225</v>
      </c>
      <c r="AM46" t="s">
        <v>226</v>
      </c>
      <c r="AN46" t="s">
        <v>227</v>
      </c>
    </row>
    <row r="48" spans="1:47" x14ac:dyDescent="0.25">
      <c r="E48" s="3" t="s">
        <v>237</v>
      </c>
    </row>
    <row r="49" spans="5:53" x14ac:dyDescent="0.25">
      <c r="E49" s="3">
        <v>2.0057870370370368E-2</v>
      </c>
    </row>
    <row r="50" spans="5:53" x14ac:dyDescent="0.25">
      <c r="E50" s="3">
        <v>2.0393518518518519E-2</v>
      </c>
    </row>
    <row r="51" spans="5:53" x14ac:dyDescent="0.25">
      <c r="E51" s="3">
        <v>1.9328703703703702E-2</v>
      </c>
    </row>
    <row r="52" spans="5:53" x14ac:dyDescent="0.25">
      <c r="E52" s="3">
        <v>2.011574074074074E-2</v>
      </c>
      <c r="AZ52" t="s">
        <v>243</v>
      </c>
      <c r="BA52" t="s">
        <v>244</v>
      </c>
    </row>
    <row r="53" spans="5:53" x14ac:dyDescent="0.25">
      <c r="AY53" t="s">
        <v>240</v>
      </c>
      <c r="AZ53">
        <v>0.3</v>
      </c>
      <c r="BA53">
        <v>0</v>
      </c>
    </row>
    <row r="54" spans="5:53" x14ac:dyDescent="0.25">
      <c r="E54" s="3">
        <f>AVERAGE(E49:E52)</f>
        <v>1.9973958333333333E-2</v>
      </c>
      <c r="AY54" t="s">
        <v>241</v>
      </c>
      <c r="AZ54">
        <v>0.4</v>
      </c>
      <c r="BA54">
        <v>0.25</v>
      </c>
    </row>
    <row r="55" spans="5:53" x14ac:dyDescent="0.25">
      <c r="E55" s="3">
        <f>_xlfn.STDEV.S(E49:E52)</f>
        <v>4.5443289459172606E-4</v>
      </c>
      <c r="AY55" t="s">
        <v>242</v>
      </c>
      <c r="AZ55">
        <v>0.57999999999999996</v>
      </c>
      <c r="BA55">
        <v>0.7</v>
      </c>
    </row>
    <row r="62" spans="5:53" x14ac:dyDescent="0.25">
      <c r="AZ62" t="s">
        <v>243</v>
      </c>
      <c r="BA62" t="s">
        <v>244</v>
      </c>
    </row>
    <row r="63" spans="5:53" x14ac:dyDescent="0.25">
      <c r="AY63" t="s">
        <v>240</v>
      </c>
      <c r="AZ63">
        <v>0.3</v>
      </c>
      <c r="BA63">
        <v>0</v>
      </c>
    </row>
    <row r="64" spans="5:53" x14ac:dyDescent="0.25">
      <c r="AY64" t="s">
        <v>241</v>
      </c>
      <c r="AZ64">
        <v>0.4</v>
      </c>
      <c r="BA64">
        <v>0.25</v>
      </c>
    </row>
    <row r="65" spans="15:53" x14ac:dyDescent="0.25">
      <c r="O65" t="s">
        <v>225</v>
      </c>
      <c r="P65" t="s">
        <v>226</v>
      </c>
      <c r="Q65" t="s">
        <v>227</v>
      </c>
      <c r="AY65" t="s">
        <v>246</v>
      </c>
      <c r="AZ65">
        <v>0.38331947980113062</v>
      </c>
      <c r="BA65">
        <v>0.25125912455568383</v>
      </c>
    </row>
    <row r="66" spans="15:53" x14ac:dyDescent="0.25">
      <c r="AY66" t="s">
        <v>245</v>
      </c>
      <c r="AZ66">
        <v>0.41159384772179042</v>
      </c>
      <c r="BA66">
        <v>0.33035214886181669</v>
      </c>
    </row>
    <row r="67" spans="15:53" x14ac:dyDescent="0.25">
      <c r="O67" t="s">
        <v>233</v>
      </c>
      <c r="R67" t="s">
        <v>234</v>
      </c>
      <c r="AY67" t="s">
        <v>247</v>
      </c>
      <c r="AZ67">
        <v>0.43696835044614535</v>
      </c>
      <c r="BA67">
        <v>0.38892950532453974</v>
      </c>
    </row>
    <row r="68" spans="15:53" x14ac:dyDescent="0.25">
      <c r="O68">
        <f>O3</f>
        <v>0.29411764705882354</v>
      </c>
      <c r="P68">
        <f t="shared" ref="P68" si="33">P4</f>
        <v>0.33333333333333331</v>
      </c>
      <c r="Q68">
        <f>Q5</f>
        <v>0.51724137931034486</v>
      </c>
      <c r="R68">
        <f>R3</f>
        <v>0.29411764705882354</v>
      </c>
      <c r="S68">
        <f t="shared" ref="S68" si="34">S4</f>
        <v>0.22222222222222221</v>
      </c>
      <c r="T68">
        <f>T5</f>
        <v>0.55172413793103448</v>
      </c>
      <c r="AY68" t="s">
        <v>249</v>
      </c>
      <c r="AZ68" s="9">
        <v>0.48258706467661694</v>
      </c>
      <c r="BA68" s="9">
        <v>0.44278606965174128</v>
      </c>
    </row>
    <row r="69" spans="15:53" x14ac:dyDescent="0.25">
      <c r="O69">
        <f>O7</f>
        <v>0.36666666666666664</v>
      </c>
      <c r="P69">
        <f>P8</f>
        <v>0.36666666666666664</v>
      </c>
      <c r="Q69">
        <f>Q9</f>
        <v>0.38235294117647056</v>
      </c>
      <c r="R69">
        <f>R7</f>
        <v>0.26666666666666666</v>
      </c>
      <c r="S69">
        <f>S8</f>
        <v>0.13333333333333333</v>
      </c>
      <c r="T69">
        <f>T9</f>
        <v>0.3235294117647059</v>
      </c>
      <c r="AY69" t="s">
        <v>248</v>
      </c>
      <c r="AZ69" s="9">
        <v>0.53731343283582089</v>
      </c>
      <c r="BA69" s="9">
        <v>0.65174129353233834</v>
      </c>
    </row>
    <row r="70" spans="15:53" x14ac:dyDescent="0.25">
      <c r="O70">
        <f>O11</f>
        <v>0.45454545454545453</v>
      </c>
      <c r="P70">
        <f>P12</f>
        <v>0.37037037037037035</v>
      </c>
      <c r="Q70">
        <f>Q13</f>
        <v>0.44</v>
      </c>
      <c r="R70">
        <f>R11</f>
        <v>0.18181818181818182</v>
      </c>
      <c r="S70">
        <f>S12</f>
        <v>0.33333333333333331</v>
      </c>
      <c r="T70">
        <f>T13</f>
        <v>0.52</v>
      </c>
      <c r="AY70" t="s">
        <v>250</v>
      </c>
      <c r="AZ70" s="9">
        <v>0.5074626865671642</v>
      </c>
      <c r="BA70" s="9">
        <v>0.6616915422885572</v>
      </c>
    </row>
    <row r="71" spans="15:53" x14ac:dyDescent="0.25">
      <c r="O71">
        <f>O15</f>
        <v>0.34883720930232559</v>
      </c>
      <c r="P71">
        <f>P16</f>
        <v>0.25</v>
      </c>
      <c r="Q71">
        <f>Q17</f>
        <v>0.58333333333333337</v>
      </c>
      <c r="R71">
        <f>R15</f>
        <v>0.32558139534883723</v>
      </c>
      <c r="S71">
        <f>S16</f>
        <v>0.125</v>
      </c>
      <c r="T71">
        <f>T17</f>
        <v>0.33333333333333331</v>
      </c>
      <c r="AY71" t="s">
        <v>242</v>
      </c>
      <c r="AZ71">
        <v>0.57999999999999996</v>
      </c>
      <c r="BA71">
        <v>0.7</v>
      </c>
    </row>
    <row r="72" spans="15:53" x14ac:dyDescent="0.25">
      <c r="O72">
        <f>O19</f>
        <v>0.41791044776119401</v>
      </c>
      <c r="P72">
        <f>P20</f>
        <v>0.42553191489361702</v>
      </c>
      <c r="Q72">
        <f>Q21</f>
        <v>0.34285714285714286</v>
      </c>
      <c r="R72">
        <f>R19</f>
        <v>0.32835820895522388</v>
      </c>
      <c r="S72">
        <f>S20</f>
        <v>0.25531914893617019</v>
      </c>
      <c r="T72">
        <f>T21</f>
        <v>0.14285714285714285</v>
      </c>
    </row>
    <row r="73" spans="15:53" x14ac:dyDescent="0.25">
      <c r="O73">
        <f>O23</f>
        <v>0.35416666666666669</v>
      </c>
      <c r="P73">
        <f>P24</f>
        <v>0.39285714285714285</v>
      </c>
      <c r="Q73">
        <f>Q25</f>
        <v>0.37142857142857144</v>
      </c>
      <c r="R73">
        <f>R23</f>
        <v>0.33333333333333331</v>
      </c>
      <c r="S73">
        <f>S24</f>
        <v>7.1428571428571425E-2</v>
      </c>
      <c r="T73">
        <f>T25</f>
        <v>0.34285714285714286</v>
      </c>
    </row>
    <row r="74" spans="15:53" x14ac:dyDescent="0.25">
      <c r="O74">
        <f>O27</f>
        <v>0.41666666666666669</v>
      </c>
      <c r="P74">
        <f>P28</f>
        <v>0.46511627906976744</v>
      </c>
      <c r="Q74">
        <f>Q29</f>
        <v>0.5490196078431373</v>
      </c>
      <c r="R74">
        <f>R27</f>
        <v>0.33333333333333331</v>
      </c>
      <c r="S74">
        <f>S28</f>
        <v>0.46511627906976744</v>
      </c>
      <c r="T74">
        <f>T29</f>
        <v>0.52941176470588236</v>
      </c>
    </row>
    <row r="75" spans="15:53" x14ac:dyDescent="0.25">
      <c r="O75">
        <f>O31</f>
        <v>0.44</v>
      </c>
      <c r="P75">
        <f>P32</f>
        <v>0.30555555555555558</v>
      </c>
      <c r="Q75">
        <f>Q33</f>
        <v>0.36170212765957449</v>
      </c>
      <c r="R75">
        <f>R31</f>
        <v>0.36</v>
      </c>
      <c r="S75">
        <f>S32</f>
        <v>0.1111111111111111</v>
      </c>
      <c r="T75">
        <f>T33</f>
        <v>0.25531914893617019</v>
      </c>
    </row>
    <row r="76" spans="15:53" x14ac:dyDescent="0.25">
      <c r="O76">
        <f>O35</f>
        <v>0.48571428571428571</v>
      </c>
      <c r="P76">
        <f>P36</f>
        <v>0.44117647058823528</v>
      </c>
      <c r="Q76">
        <f>Q37</f>
        <v>0.31428571428571428</v>
      </c>
      <c r="R76">
        <f>R35</f>
        <v>0.22857142857142856</v>
      </c>
      <c r="S76">
        <f>S36</f>
        <v>0.35294117647058826</v>
      </c>
      <c r="T76">
        <f>T37</f>
        <v>0.22857142857142856</v>
      </c>
    </row>
    <row r="77" spans="15:53" x14ac:dyDescent="0.25">
      <c r="O77">
        <f>O39</f>
        <v>0.53731343283582089</v>
      </c>
      <c r="P77">
        <f>P40</f>
        <v>0.48258706467661694</v>
      </c>
      <c r="Q77">
        <f>Q41</f>
        <v>0.5074626865671642</v>
      </c>
      <c r="R77">
        <f>R39</f>
        <v>0.65174129353233834</v>
      </c>
      <c r="S77">
        <f>S40</f>
        <v>0.44278606965174128</v>
      </c>
      <c r="T77">
        <f>T41</f>
        <v>0.6616915422885572</v>
      </c>
    </row>
    <row r="78" spans="15:53" x14ac:dyDescent="0.25">
      <c r="O78" t="str">
        <f>O40</f>
        <v/>
      </c>
      <c r="P78" t="str">
        <f>P41</f>
        <v/>
      </c>
      <c r="R78" t="str">
        <f>R40</f>
        <v/>
      </c>
      <c r="S78" t="str">
        <f t="shared" ref="S78" si="35">S41</f>
        <v/>
      </c>
    </row>
    <row r="79" spans="15:53" x14ac:dyDescent="0.25">
      <c r="O79" t="str">
        <f>O41</f>
        <v/>
      </c>
    </row>
    <row r="80" spans="15:53" x14ac:dyDescent="0.25">
      <c r="O80" t="s">
        <v>234</v>
      </c>
      <c r="R80" t="s">
        <v>231</v>
      </c>
    </row>
    <row r="81" spans="15:20" x14ac:dyDescent="0.25">
      <c r="O81">
        <f>R3</f>
        <v>0.29411764705882354</v>
      </c>
      <c r="P81">
        <f>S4</f>
        <v>0.22222222222222221</v>
      </c>
      <c r="Q81">
        <f>T5</f>
        <v>0.55172413793103448</v>
      </c>
      <c r="R81">
        <f>AC3</f>
        <v>34</v>
      </c>
      <c r="S81">
        <f>AD4</f>
        <v>45</v>
      </c>
      <c r="T81">
        <f>AE5</f>
        <v>29</v>
      </c>
    </row>
    <row r="82" spans="15:20" x14ac:dyDescent="0.25">
      <c r="O82">
        <f>R7</f>
        <v>0.26666666666666666</v>
      </c>
      <c r="P82">
        <f>S8</f>
        <v>0.13333333333333333</v>
      </c>
      <c r="Q82">
        <f>T9</f>
        <v>0.3235294117647059</v>
      </c>
      <c r="R82">
        <f>AC7</f>
        <v>30</v>
      </c>
      <c r="S82">
        <f>AD8</f>
        <v>30</v>
      </c>
      <c r="T82">
        <f>AE9</f>
        <v>34</v>
      </c>
    </row>
    <row r="83" spans="15:20" x14ac:dyDescent="0.25">
      <c r="O83">
        <f>R11</f>
        <v>0.18181818181818182</v>
      </c>
      <c r="P83">
        <f>S12</f>
        <v>0.33333333333333331</v>
      </c>
      <c r="Q83">
        <f>T13</f>
        <v>0.52</v>
      </c>
      <c r="R83">
        <f>AC11</f>
        <v>44</v>
      </c>
      <c r="S83">
        <f>AD12</f>
        <v>27</v>
      </c>
      <c r="T83">
        <f>AE13</f>
        <v>25</v>
      </c>
    </row>
    <row r="84" spans="15:20" x14ac:dyDescent="0.25">
      <c r="O84">
        <f>R15</f>
        <v>0.32558139534883723</v>
      </c>
      <c r="P84">
        <f>S16</f>
        <v>0.125</v>
      </c>
      <c r="Q84">
        <f>T17</f>
        <v>0.33333333333333331</v>
      </c>
      <c r="R84">
        <f>AC15</f>
        <v>86</v>
      </c>
      <c r="S84">
        <f>AD16</f>
        <v>8</v>
      </c>
      <c r="T84">
        <f>AE17</f>
        <v>24</v>
      </c>
    </row>
    <row r="85" spans="15:20" x14ac:dyDescent="0.25">
      <c r="O85">
        <f>R19</f>
        <v>0.32835820895522388</v>
      </c>
      <c r="P85">
        <f>S20</f>
        <v>0.25531914893617019</v>
      </c>
      <c r="Q85">
        <f>T21</f>
        <v>0.14285714285714285</v>
      </c>
      <c r="R85">
        <f>AC19</f>
        <v>201</v>
      </c>
      <c r="S85">
        <f>AD20</f>
        <v>47</v>
      </c>
      <c r="T85">
        <f>AE21</f>
        <v>35</v>
      </c>
    </row>
    <row r="86" spans="15:20" x14ac:dyDescent="0.25">
      <c r="O86">
        <f>R23</f>
        <v>0.33333333333333331</v>
      </c>
      <c r="P86">
        <f>S24</f>
        <v>7.1428571428571425E-2</v>
      </c>
      <c r="Q86">
        <f>T25</f>
        <v>0.34285714285714286</v>
      </c>
      <c r="R86">
        <f>AC23</f>
        <v>48</v>
      </c>
      <c r="S86">
        <f>AD24</f>
        <v>28</v>
      </c>
      <c r="T86">
        <f>AE25</f>
        <v>35</v>
      </c>
    </row>
    <row r="87" spans="15:20" x14ac:dyDescent="0.25">
      <c r="O87">
        <f>R27</f>
        <v>0.33333333333333331</v>
      </c>
      <c r="P87">
        <f>S28</f>
        <v>0.46511627906976744</v>
      </c>
      <c r="Q87">
        <f>T29</f>
        <v>0.52941176470588236</v>
      </c>
      <c r="R87">
        <f>AC27</f>
        <v>48</v>
      </c>
      <c r="S87">
        <f>AD28</f>
        <v>43</v>
      </c>
      <c r="T87">
        <f>AE29</f>
        <v>51</v>
      </c>
    </row>
    <row r="88" spans="15:20" x14ac:dyDescent="0.25">
      <c r="O88">
        <f>R31</f>
        <v>0.36</v>
      </c>
      <c r="P88">
        <f>S32</f>
        <v>0.1111111111111111</v>
      </c>
      <c r="Q88">
        <f>T33</f>
        <v>0.25531914893617019</v>
      </c>
      <c r="R88">
        <f>AC31</f>
        <v>25</v>
      </c>
      <c r="S88">
        <f>AD32</f>
        <v>36</v>
      </c>
      <c r="T88">
        <f>AE33</f>
        <v>47</v>
      </c>
    </row>
    <row r="89" spans="15:20" x14ac:dyDescent="0.25">
      <c r="O89">
        <f>R35</f>
        <v>0.22857142857142856</v>
      </c>
      <c r="P89">
        <f>S36</f>
        <v>0.35294117647058826</v>
      </c>
      <c r="Q89">
        <f>T37</f>
        <v>0.22857142857142856</v>
      </c>
      <c r="R89">
        <f>AC35</f>
        <v>35</v>
      </c>
      <c r="S89">
        <f>AD36</f>
        <v>34</v>
      </c>
      <c r="T89">
        <f>AE37</f>
        <v>35</v>
      </c>
    </row>
    <row r="90" spans="15:20" x14ac:dyDescent="0.25">
      <c r="O90">
        <f>R39</f>
        <v>0.65174129353233834</v>
      </c>
      <c r="P90">
        <f>S40</f>
        <v>0.44278606965174128</v>
      </c>
      <c r="Q90">
        <f>T41</f>
        <v>0.6616915422885572</v>
      </c>
      <c r="R90">
        <f>AC39</f>
        <v>201</v>
      </c>
      <c r="S90">
        <f>AD40</f>
        <v>201</v>
      </c>
      <c r="T90">
        <f>AE41</f>
        <v>201</v>
      </c>
    </row>
    <row r="93" spans="15:20" x14ac:dyDescent="0.25">
      <c r="O93" t="s">
        <v>233</v>
      </c>
      <c r="R93" t="s">
        <v>231</v>
      </c>
    </row>
    <row r="94" spans="15:20" x14ac:dyDescent="0.25">
      <c r="O94">
        <f>O3</f>
        <v>0.29411764705882354</v>
      </c>
      <c r="P94">
        <f>P4</f>
        <v>0.33333333333333331</v>
      </c>
      <c r="Q94">
        <f>Q5</f>
        <v>0.51724137931034486</v>
      </c>
      <c r="R94">
        <v>34</v>
      </c>
      <c r="S94">
        <v>45</v>
      </c>
      <c r="T94">
        <v>29</v>
      </c>
    </row>
    <row r="95" spans="15:20" x14ac:dyDescent="0.25">
      <c r="O95">
        <f>O7</f>
        <v>0.36666666666666664</v>
      </c>
      <c r="P95">
        <f>P8</f>
        <v>0.36666666666666664</v>
      </c>
      <c r="Q95">
        <f>Q9</f>
        <v>0.38235294117647056</v>
      </c>
      <c r="R95">
        <v>30</v>
      </c>
      <c r="S95">
        <v>30</v>
      </c>
      <c r="T95">
        <v>34</v>
      </c>
    </row>
    <row r="96" spans="15:20" x14ac:dyDescent="0.25">
      <c r="O96">
        <f>O11</f>
        <v>0.45454545454545453</v>
      </c>
      <c r="P96">
        <f>P12</f>
        <v>0.37037037037037035</v>
      </c>
      <c r="Q96">
        <f>Q13</f>
        <v>0.44</v>
      </c>
      <c r="R96">
        <v>44</v>
      </c>
      <c r="S96">
        <v>27</v>
      </c>
      <c r="T96">
        <v>25</v>
      </c>
    </row>
    <row r="97" spans="15:27" x14ac:dyDescent="0.25">
      <c r="O97">
        <f>O15</f>
        <v>0.34883720930232559</v>
      </c>
      <c r="P97">
        <f>P16</f>
        <v>0.25</v>
      </c>
      <c r="Q97">
        <f>Q17</f>
        <v>0.58333333333333337</v>
      </c>
      <c r="R97">
        <v>86</v>
      </c>
      <c r="S97">
        <v>8</v>
      </c>
      <c r="T97">
        <v>24</v>
      </c>
    </row>
    <row r="98" spans="15:27" x14ac:dyDescent="0.25">
      <c r="O98">
        <f>O19</f>
        <v>0.41791044776119401</v>
      </c>
      <c r="P98">
        <f>P20</f>
        <v>0.42553191489361702</v>
      </c>
      <c r="Q98">
        <f>Q21</f>
        <v>0.34285714285714286</v>
      </c>
      <c r="R98">
        <v>201</v>
      </c>
      <c r="S98">
        <v>47</v>
      </c>
      <c r="T98">
        <v>35</v>
      </c>
    </row>
    <row r="99" spans="15:27" x14ac:dyDescent="0.25">
      <c r="O99">
        <f>O23</f>
        <v>0.35416666666666669</v>
      </c>
      <c r="P99">
        <f>P24</f>
        <v>0.39285714285714285</v>
      </c>
      <c r="Q99">
        <f>Q25</f>
        <v>0.37142857142857144</v>
      </c>
      <c r="R99">
        <v>48</v>
      </c>
      <c r="S99">
        <v>28</v>
      </c>
      <c r="T99">
        <v>35</v>
      </c>
    </row>
    <row r="100" spans="15:27" x14ac:dyDescent="0.25">
      <c r="O100">
        <f>O27</f>
        <v>0.41666666666666669</v>
      </c>
      <c r="P100">
        <f>P28</f>
        <v>0.46511627906976744</v>
      </c>
      <c r="Q100">
        <f>Q29</f>
        <v>0.5490196078431373</v>
      </c>
      <c r="R100">
        <v>48</v>
      </c>
      <c r="S100">
        <v>43</v>
      </c>
      <c r="T100">
        <v>51</v>
      </c>
    </row>
    <row r="101" spans="15:27" x14ac:dyDescent="0.25">
      <c r="O101">
        <f>O31</f>
        <v>0.44</v>
      </c>
      <c r="P101">
        <f>P32</f>
        <v>0.30555555555555558</v>
      </c>
      <c r="Q101">
        <f>Q33</f>
        <v>0.36170212765957449</v>
      </c>
      <c r="R101">
        <v>25</v>
      </c>
      <c r="S101">
        <v>36</v>
      </c>
      <c r="T101">
        <v>47</v>
      </c>
    </row>
    <row r="102" spans="15:27" x14ac:dyDescent="0.25">
      <c r="O102">
        <f>O35</f>
        <v>0.48571428571428571</v>
      </c>
      <c r="P102">
        <f>P36</f>
        <v>0.44117647058823528</v>
      </c>
      <c r="Q102">
        <f>Q37</f>
        <v>0.31428571428571428</v>
      </c>
      <c r="R102">
        <v>35</v>
      </c>
      <c r="S102">
        <v>34</v>
      </c>
      <c r="T102">
        <v>35</v>
      </c>
      <c r="X102" t="s">
        <v>235</v>
      </c>
    </row>
    <row r="103" spans="15:27" x14ac:dyDescent="0.25">
      <c r="O103">
        <f>O39</f>
        <v>0.53731343283582089</v>
      </c>
      <c r="P103">
        <f>P40</f>
        <v>0.48258706467661694</v>
      </c>
      <c r="Q103">
        <f>Q41</f>
        <v>0.5074626865671642</v>
      </c>
      <c r="R103">
        <v>201</v>
      </c>
      <c r="S103">
        <v>201</v>
      </c>
      <c r="T103">
        <v>201</v>
      </c>
    </row>
    <row r="104" spans="15:27" x14ac:dyDescent="0.25">
      <c r="X104" t="s">
        <v>225</v>
      </c>
      <c r="Y104" t="s">
        <v>226</v>
      </c>
      <c r="Z104" t="s">
        <v>227</v>
      </c>
    </row>
    <row r="105" spans="15:27" x14ac:dyDescent="0.25">
      <c r="W105" t="s">
        <v>205</v>
      </c>
      <c r="X105" s="9">
        <v>0.53731343283582089</v>
      </c>
      <c r="Y105" s="9">
        <v>0.48258706467661694</v>
      </c>
      <c r="Z105" s="9">
        <v>0.5074626865671642</v>
      </c>
    </row>
    <row r="106" spans="15:27" x14ac:dyDescent="0.25">
      <c r="W106" t="s">
        <v>206</v>
      </c>
      <c r="X106" s="9">
        <v>0.65174129353233834</v>
      </c>
      <c r="Y106" s="9">
        <v>0.44278606965174128</v>
      </c>
      <c r="Z106" s="9">
        <v>0.6616915422885572</v>
      </c>
      <c r="AA106" s="3" t="s">
        <v>236</v>
      </c>
    </row>
    <row r="107" spans="15:27" x14ac:dyDescent="0.25">
      <c r="X107" t="s">
        <v>236</v>
      </c>
      <c r="Y107" t="s">
        <v>236</v>
      </c>
      <c r="AA107" s="3" t="s">
        <v>236</v>
      </c>
    </row>
    <row r="113" spans="15:15" x14ac:dyDescent="0.25">
      <c r="O113" t="e">
        <f>#REF!</f>
        <v>#REF!</v>
      </c>
    </row>
    <row r="114" spans="15:15" x14ac:dyDescent="0.25">
      <c r="O114">
        <f>O96</f>
        <v>0.45454545454545453</v>
      </c>
    </row>
    <row r="115" spans="15:15" x14ac:dyDescent="0.25">
      <c r="O115" t="e">
        <f>#REF!</f>
        <v>#REF!</v>
      </c>
    </row>
    <row r="116" spans="15:15" x14ac:dyDescent="0.25">
      <c r="O116" t="e">
        <f>#REF!</f>
        <v>#REF!</v>
      </c>
    </row>
  </sheetData>
  <sortState xmlns:xlrd2="http://schemas.microsoft.com/office/spreadsheetml/2017/richdata2" ref="AY63:BA71">
    <sortCondition ref="BA63:BA7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711-6021-48A8-A49F-96B797347113}">
  <dimension ref="A1:J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8" max="10" width="11.7109375" bestFit="1" customWidth="1"/>
  </cols>
  <sheetData>
    <row r="1" spans="1:10" s="7" customFormat="1" x14ac:dyDescent="0.25">
      <c r="B1" s="7" t="s">
        <v>212</v>
      </c>
      <c r="D1" s="7" t="s">
        <v>215</v>
      </c>
      <c r="E1" s="7" t="s">
        <v>217</v>
      </c>
      <c r="F1" s="7" t="s">
        <v>219</v>
      </c>
      <c r="H1" s="7" t="s">
        <v>216</v>
      </c>
      <c r="I1" s="7" t="s">
        <v>218</v>
      </c>
      <c r="J1" s="7" t="s">
        <v>220</v>
      </c>
    </row>
    <row r="2" spans="1:10" x14ac:dyDescent="0.25">
      <c r="B2">
        <v>21</v>
      </c>
      <c r="D2">
        <v>1</v>
      </c>
      <c r="E2">
        <v>1</v>
      </c>
      <c r="F2">
        <v>1</v>
      </c>
      <c r="H2">
        <v>3</v>
      </c>
      <c r="I2">
        <v>3</v>
      </c>
      <c r="J2">
        <v>2</v>
      </c>
    </row>
    <row r="3" spans="1:10" x14ac:dyDescent="0.25">
      <c r="B3">
        <v>21</v>
      </c>
      <c r="D3">
        <v>2</v>
      </c>
      <c r="E3">
        <v>2</v>
      </c>
      <c r="F3">
        <v>1</v>
      </c>
      <c r="H3">
        <v>3</v>
      </c>
      <c r="I3">
        <v>3</v>
      </c>
      <c r="J3">
        <v>2</v>
      </c>
    </row>
    <row r="4" spans="1:10" x14ac:dyDescent="0.25">
      <c r="B4">
        <v>22</v>
      </c>
      <c r="D4">
        <v>2</v>
      </c>
      <c r="E4">
        <v>2</v>
      </c>
      <c r="F4">
        <v>2</v>
      </c>
      <c r="H4">
        <v>3</v>
      </c>
      <c r="I4">
        <v>3</v>
      </c>
      <c r="J4">
        <v>3</v>
      </c>
    </row>
    <row r="5" spans="1:10" x14ac:dyDescent="0.25">
      <c r="B5">
        <v>22</v>
      </c>
      <c r="D5">
        <v>2</v>
      </c>
      <c r="E5">
        <v>3</v>
      </c>
      <c r="F5">
        <v>3</v>
      </c>
      <c r="H5">
        <v>3</v>
      </c>
      <c r="I5">
        <v>4</v>
      </c>
      <c r="J5">
        <v>3</v>
      </c>
    </row>
    <row r="6" spans="1:10" x14ac:dyDescent="0.25">
      <c r="B6">
        <v>23</v>
      </c>
      <c r="D6">
        <v>3</v>
      </c>
      <c r="E6">
        <v>3</v>
      </c>
      <c r="F6">
        <v>3</v>
      </c>
      <c r="H6">
        <v>3</v>
      </c>
      <c r="I6">
        <v>4</v>
      </c>
      <c r="J6">
        <v>3</v>
      </c>
    </row>
    <row r="7" spans="1:10" x14ac:dyDescent="0.25">
      <c r="B7">
        <v>26</v>
      </c>
      <c r="D7">
        <v>3</v>
      </c>
      <c r="E7">
        <v>3</v>
      </c>
      <c r="F7">
        <v>4</v>
      </c>
      <c r="H7">
        <v>4</v>
      </c>
      <c r="I7">
        <v>4</v>
      </c>
      <c r="J7">
        <v>4</v>
      </c>
    </row>
    <row r="8" spans="1:10" x14ac:dyDescent="0.25">
      <c r="B8">
        <v>60</v>
      </c>
      <c r="D8">
        <v>3</v>
      </c>
      <c r="E8">
        <v>4</v>
      </c>
      <c r="F8">
        <v>4</v>
      </c>
      <c r="H8">
        <v>5</v>
      </c>
      <c r="I8">
        <v>4</v>
      </c>
      <c r="J8">
        <v>4</v>
      </c>
    </row>
    <row r="9" spans="1:10" s="7" customFormat="1" x14ac:dyDescent="0.25">
      <c r="B9" s="7">
        <v>69</v>
      </c>
      <c r="D9" s="7">
        <v>4</v>
      </c>
      <c r="E9" s="7">
        <v>4</v>
      </c>
      <c r="F9" s="7">
        <v>5</v>
      </c>
      <c r="H9" s="7">
        <v>5</v>
      </c>
      <c r="I9" s="7">
        <v>5</v>
      </c>
      <c r="J9" s="7">
        <v>5</v>
      </c>
    </row>
    <row r="10" spans="1:10" x14ac:dyDescent="0.25">
      <c r="A10" t="s">
        <v>213</v>
      </c>
      <c r="B10">
        <f>AVERAGE(B2:B9)</f>
        <v>33</v>
      </c>
      <c r="D10">
        <f t="shared" ref="D10:J10" si="0">AVERAGE(D2:D9)</f>
        <v>2.5</v>
      </c>
      <c r="E10">
        <f t="shared" si="0"/>
        <v>2.75</v>
      </c>
      <c r="F10">
        <f t="shared" si="0"/>
        <v>2.875</v>
      </c>
      <c r="H10">
        <f t="shared" si="0"/>
        <v>3.625</v>
      </c>
      <c r="I10">
        <f t="shared" si="0"/>
        <v>3.75</v>
      </c>
      <c r="J10">
        <f t="shared" si="0"/>
        <v>3.25</v>
      </c>
    </row>
    <row r="11" spans="1:10" x14ac:dyDescent="0.25">
      <c r="A11" t="s">
        <v>214</v>
      </c>
      <c r="B11">
        <f>_xlfn.STDEV.S(B2:B9)</f>
        <v>19.654152596479815</v>
      </c>
      <c r="D11">
        <f t="shared" ref="D11:J11" si="1">_xlfn.STDEV.S(D2:D9)</f>
        <v>0.92582009977255142</v>
      </c>
      <c r="E11">
        <f t="shared" si="1"/>
        <v>1.0350983390135313</v>
      </c>
      <c r="F11">
        <f t="shared" si="1"/>
        <v>1.4577379737113252</v>
      </c>
      <c r="H11">
        <f t="shared" si="1"/>
        <v>0.91612538131290433</v>
      </c>
      <c r="I11">
        <f t="shared" si="1"/>
        <v>0.70710678118654757</v>
      </c>
      <c r="J11">
        <f t="shared" si="1"/>
        <v>1.0350983390135313</v>
      </c>
    </row>
    <row r="14" spans="1:10" x14ac:dyDescent="0.25">
      <c r="D14" t="s">
        <v>221</v>
      </c>
      <c r="H14" t="s">
        <v>223</v>
      </c>
    </row>
    <row r="15" spans="1:10" x14ac:dyDescent="0.25">
      <c r="D15" t="s">
        <v>222</v>
      </c>
      <c r="H15" t="s">
        <v>224</v>
      </c>
    </row>
    <row r="18" spans="4:6" x14ac:dyDescent="0.25">
      <c r="D18" t="s">
        <v>225</v>
      </c>
      <c r="E18" t="s">
        <v>226</v>
      </c>
      <c r="F18" t="s">
        <v>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Formatted Data</vt:lpstr>
      <vt:lpstr>Grouped, Cleaned Data</vt:lpstr>
      <vt:lpstr>questionnaire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Müller</dc:creator>
  <cp:lastModifiedBy>Julian Müller</cp:lastModifiedBy>
  <dcterms:created xsi:type="dcterms:W3CDTF">2015-06-05T18:19:34Z</dcterms:created>
  <dcterms:modified xsi:type="dcterms:W3CDTF">2021-10-15T16:02:18Z</dcterms:modified>
</cp:coreProperties>
</file>