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0" documentId="13_ncr:1_{89DD9B4B-233B-4CC3-8863-1F12BAF098CB}" xr6:coauthVersionLast="47" xr6:coauthVersionMax="47" xr10:uidLastSave="{00000000-0000-0000-0000-000000000000}"/>
  <bookViews>
    <workbookView xWindow="28680" yWindow="-120" windowWidth="21840" windowHeight="1374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11" l="1"/>
  <c r="H30" i="11"/>
  <c r="H31" i="11"/>
  <c r="H26" i="11"/>
  <c r="H22" i="11"/>
  <c r="E3" i="11"/>
  <c r="I5" i="11" l="1"/>
  <c r="H18" i="11"/>
  <c r="H14" i="11"/>
  <c r="H11" i="11"/>
  <c r="H7" i="11"/>
  <c r="I6" i="11" l="1"/>
  <c r="F8" i="11" l="1"/>
  <c r="E9" i="11" s="1"/>
  <c r="J5" i="11"/>
  <c r="K5" i="11" s="1"/>
  <c r="L5" i="11" s="1"/>
  <c r="M5" i="11" s="1"/>
  <c r="N5" i="11" s="1"/>
  <c r="O5" i="11" s="1"/>
  <c r="P5" i="11" s="1"/>
  <c r="I4" i="11"/>
  <c r="H8" i="11" l="1"/>
  <c r="F9" i="11"/>
  <c r="P4" i="11"/>
  <c r="Q5" i="11"/>
  <c r="R5" i="11" s="1"/>
  <c r="S5" i="11" s="1"/>
  <c r="T5" i="11" s="1"/>
  <c r="U5" i="11" s="1"/>
  <c r="V5" i="11" s="1"/>
  <c r="W5" i="11" s="1"/>
  <c r="J6" i="11"/>
  <c r="H9" i="11" l="1"/>
  <c r="E10" i="11"/>
  <c r="F10" i="11" s="1"/>
  <c r="W4" i="11"/>
  <c r="X5" i="11"/>
  <c r="Y5" i="11" s="1"/>
  <c r="Z5" i="11" s="1"/>
  <c r="AA5" i="11" s="1"/>
  <c r="AB5" i="11" s="1"/>
  <c r="AC5" i="11" s="1"/>
  <c r="AD5" i="11" s="1"/>
  <c r="K6" i="11"/>
  <c r="H10" i="11" l="1"/>
  <c r="E12" i="11"/>
  <c r="AE5" i="11"/>
  <c r="AF5" i="11" s="1"/>
  <c r="AG5" i="11" s="1"/>
  <c r="AH5" i="11" s="1"/>
  <c r="AI5" i="11" s="1"/>
  <c r="AJ5" i="11" s="1"/>
  <c r="AD4" i="11"/>
  <c r="L6" i="11"/>
  <c r="F12" i="11" l="1"/>
  <c r="E13" i="11" s="1"/>
  <c r="AK5" i="11"/>
  <c r="AL5" i="11" s="1"/>
  <c r="AM5" i="11" s="1"/>
  <c r="AN5" i="11" s="1"/>
  <c r="AO5" i="11" s="1"/>
  <c r="AP5" i="11" s="1"/>
  <c r="AQ5" i="11" s="1"/>
  <c r="M6" i="11"/>
  <c r="H12" i="11" l="1"/>
  <c r="F13" i="11"/>
  <c r="H13" i="11" s="1"/>
  <c r="AR5" i="11"/>
  <c r="AS5" i="11" s="1"/>
  <c r="AK4" i="11"/>
  <c r="N6" i="11"/>
  <c r="E15" i="11" l="1"/>
  <c r="AT5" i="11"/>
  <c r="AS6" i="11"/>
  <c r="AR4" i="11"/>
  <c r="O6" i="11"/>
  <c r="F15" i="11" l="1"/>
  <c r="E16" i="11" s="1"/>
  <c r="AT6" i="11"/>
  <c r="H15" i="11" l="1"/>
  <c r="F16" i="11"/>
  <c r="H16" i="11" s="1"/>
  <c r="E17" i="11"/>
  <c r="P6" i="11"/>
  <c r="F17" i="11" l="1"/>
  <c r="E19" i="11" s="1"/>
  <c r="R6" i="11"/>
  <c r="H17" i="11" l="1"/>
  <c r="F19" i="11"/>
  <c r="E20" i="11" s="1"/>
  <c r="S6" i="1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H19" i="11" l="1"/>
  <c r="F20" i="11"/>
  <c r="E21" i="11" s="1"/>
  <c r="AW5" i="11"/>
  <c r="AX5" i="11" s="1"/>
  <c r="AV6" i="11"/>
  <c r="AU6" i="11"/>
  <c r="H20" i="11" l="1"/>
  <c r="F21" i="11"/>
  <c r="E23" i="11" s="1"/>
  <c r="AW6" i="11"/>
  <c r="AY5" i="11"/>
  <c r="H21" i="11" l="1"/>
  <c r="F23" i="11"/>
  <c r="E24" i="11" s="1"/>
  <c r="AZ5" i="11"/>
  <c r="AY6" i="11"/>
  <c r="AY4" i="11"/>
  <c r="AX6" i="11" s="1"/>
  <c r="H23" i="11" l="1"/>
  <c r="F24" i="11"/>
  <c r="E25" i="11" s="1"/>
  <c r="BA5" i="11"/>
  <c r="AZ6" i="11"/>
  <c r="H24" i="11" l="1"/>
  <c r="F25" i="11"/>
  <c r="E27" i="11" s="1"/>
  <c r="F27" i="11" s="1"/>
  <c r="E29" i="11" s="1"/>
  <c r="BB5" i="11"/>
  <c r="BA6" i="11"/>
  <c r="F29" i="11" l="1"/>
  <c r="H25" i="11"/>
  <c r="BB6" i="11"/>
  <c r="BC5" i="11"/>
  <c r="H29" i="11" l="1"/>
  <c r="H27" i="11"/>
  <c r="BD5" i="11"/>
  <c r="BC6" i="11"/>
  <c r="BE5" i="11" l="1"/>
  <c r="BD6" i="11"/>
  <c r="BF5" i="11" l="1"/>
  <c r="BF4" i="11" l="1"/>
  <c r="BE6" i="11" s="1"/>
  <c r="BF6" i="11"/>
  <c r="BG5" i="11"/>
  <c r="BG6" i="11" l="1"/>
  <c r="BH5" i="11"/>
  <c r="BI5" i="11" l="1"/>
  <c r="BH6" i="11"/>
  <c r="BJ5" i="11" l="1"/>
  <c r="BI6" i="11"/>
  <c r="BK5" i="11" l="1"/>
  <c r="BJ6" i="11"/>
  <c r="BL5" i="11" l="1"/>
  <c r="BK6" i="11"/>
  <c r="BL6" i="11" l="1"/>
  <c r="BM5" i="11"/>
  <c r="BM6" i="11" l="1"/>
  <c r="BN5" i="11"/>
  <c r="BN6" i="11" l="1"/>
  <c r="BO5" i="11"/>
  <c r="BO6" i="11" l="1"/>
  <c r="BP5" i="11"/>
  <c r="BP6" i="11" l="1"/>
  <c r="BQ5" i="11"/>
  <c r="BQ6" i="11" s="1"/>
</calcChain>
</file>

<file path=xl/sharedStrings.xml><?xml version="1.0" encoding="utf-8"?>
<sst xmlns="http://schemas.openxmlformats.org/spreadsheetml/2006/main" count="66" uniqueCount="49">
  <si>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</si>
  <si>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</si>
  <si>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</si>
  <si>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</si>
  <si>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</si>
  <si>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</si>
  <si>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</si>
  <si>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</si>
  <si>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</si>
  <si>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</si>
  <si>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</si>
  <si>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Nombre de la compañía</t>
  </si>
  <si>
    <t>Responsable del proyecto</t>
  </si>
  <si>
    <t>Inicio del proyecto:</t>
  </si>
  <si>
    <t>Semana para mostrar:</t>
  </si>
  <si>
    <t>ASIGNADO
A</t>
  </si>
  <si>
    <t>PROGRESO</t>
  </si>
  <si>
    <t>INICIO</t>
  </si>
  <si>
    <t>FIN</t>
  </si>
  <si>
    <t>DÍAS</t>
  </si>
  <si>
    <t>TA-01 compra de hosting / migración</t>
  </si>
  <si>
    <t>Investigar Proveedores de Hosting</t>
  </si>
  <si>
    <t>EQUIPO TINA</t>
  </si>
  <si>
    <t>Mariano Gonzalez
Laila Calderón
Rosalba Jara
Julián Rojas</t>
  </si>
  <si>
    <t>Srum Master</t>
  </si>
  <si>
    <t>Seleccionar el Mejor proveedor de hosting</t>
  </si>
  <si>
    <t>Migrar el dominio principal del sitio web</t>
  </si>
  <si>
    <t>TA-02  Estructuración / Maquetación del Sitio Web</t>
  </si>
  <si>
    <t>Maquetación</t>
  </si>
  <si>
    <t>UI/UX Designer</t>
  </si>
  <si>
    <t>Selección de Propuesta</t>
  </si>
  <si>
    <t>TA-03 Generación código Vue.js</t>
  </si>
  <si>
    <t>FrameWork Vue.js</t>
  </si>
  <si>
    <t>Development team</t>
  </si>
  <si>
    <t>Lenguaje CSS</t>
  </si>
  <si>
    <t>Lenguaje JavaScript</t>
  </si>
  <si>
    <t>TA-04  Carga de Información</t>
  </si>
  <si>
    <t>Edición de Información</t>
  </si>
  <si>
    <t>Edición de fotografías y videos</t>
  </si>
  <si>
    <t>Carga de Información</t>
  </si>
  <si>
    <t>TA-05 Testing</t>
  </si>
  <si>
    <t>Testing QA</t>
  </si>
  <si>
    <t>Testing Funcionalidad</t>
  </si>
  <si>
    <t>Testing escalabilidad</t>
  </si>
  <si>
    <t>Development Team / Scrum Team</t>
  </si>
  <si>
    <t>TA-06  Lanzamiento</t>
  </si>
  <si>
    <t>Lanzamiento</t>
  </si>
  <si>
    <t>TA-07  Periodo de Garantía</t>
  </si>
  <si>
    <t>Periodo de Garantía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</si>
</sst>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1"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0"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8"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0" applyNumberFormat="0" applyBorder="0" applyAlignment="0" applyProtection="0"/>
    <xf numFmtId="0" fontId="23" fillId="10" borderId="11" applyNumberFormat="0" applyAlignment="0" applyProtection="0"/>
    <xf numFmtId="0" fontId="24" fillId="11" borderId="12" applyNumberFormat="0" applyAlignment="0" applyProtection="0"/>
    <xf numFmtId="0" fontId="25" fillId="11" borderId="11" applyNumberFormat="0" applyAlignment="0" applyProtection="0"/>
    <xf numFmtId="0" fontId="26" fillId="0" borderId="13" applyNumberFormat="0" applyFill="0" applyAlignment="0" applyProtection="0"/>
    <xf numFmtId="0" fontId="27" fillId="12" borderId="14" applyNumberFormat="0" applyAlignment="0" applyProtection="0"/>
    <xf numFmtId="0" fontId="28" fillId="0" borderId="0" applyNumberFormat="0" applyFill="0" applyBorder="0" applyAlignment="0" applyProtection="0"/>
    <xf numFmtId="0" fontId="8" fillId="13" borderId="15" applyNumberFormat="0" applyFont="0" applyAlignment="0" applyProtection="0"/>
    <xf numFmtId="0" fontId="29" fillId="0" borderId="0" applyNumberFormat="0" applyFill="0" applyBorder="0" applyAlignment="0" applyProtection="0"/>
    <xf numFmtId="0" fontId="5" fillId="0" borderId="16" applyNumberFormat="0" applyFill="0" applyAlignment="0" applyProtection="0"/>
    <xf numFmtId="0" fontId="15"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15"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15"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15"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15"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15"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cellStyleXfs>
  <cellXfs count="6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center" vertical="center" wrapText="1"/>
    </xf>
    <xf numFmtId="0" fontId="11" fillId="5"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4"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4" borderId="2" xfId="11" applyFill="1">
      <alignment horizontal="center" vertical="center"/>
    </xf>
    <xf numFmtId="0" fontId="8" fillId="0" borderId="2" xfId="11">
      <alignment horizontal="center" vertical="center"/>
    </xf>
    <xf numFmtId="0" fontId="8" fillId="0" borderId="2" xfId="12">
      <alignment horizontal="left" vertical="center" indent="2"/>
    </xf>
    <xf numFmtId="0" fontId="0" fillId="0" borderId="10" xfId="0" applyBorder="1"/>
    <xf numFmtId="0" fontId="16" fillId="0" borderId="0" xfId="0" applyFont="1"/>
    <xf numFmtId="0" fontId="17" fillId="0" borderId="0" xfId="1" applyFont="1" applyProtection="1">
      <alignment vertical="top"/>
    </xf>
    <xf numFmtId="168" fontId="8" fillId="0" borderId="2" xfId="10">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9" fontId="10" fillId="3" borderId="6" xfId="0" applyNumberFormat="1" applyFont="1" applyFill="1" applyBorder="1" applyAlignment="1">
      <alignment horizontal="center" vertical="center"/>
    </xf>
    <xf numFmtId="169" fontId="10" fillId="3" borderId="0" xfId="0" applyNumberFormat="1" applyFont="1" applyFill="1" applyAlignment="1">
      <alignment horizontal="center" vertical="center"/>
    </xf>
    <xf numFmtId="169" fontId="10" fillId="3" borderId="7" xfId="0" applyNumberFormat="1" applyFont="1" applyFill="1" applyBorder="1" applyAlignment="1">
      <alignment horizontal="center" vertical="center"/>
    </xf>
    <xf numFmtId="0" fontId="8" fillId="0" borderId="0" xfId="8">
      <alignment horizontal="right" indent="1"/>
    </xf>
    <xf numFmtId="0" fontId="8" fillId="0" borderId="7" xfId="8" applyBorder="1">
      <alignment horizontal="right" indent="1"/>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70" fontId="8" fillId="0" borderId="3" xfId="9">
      <alignment horizontal="center" vertical="center"/>
    </xf>
    <xf numFmtId="171" fontId="30" fillId="3" borderId="4" xfId="0" applyNumberFormat="1" applyFont="1" applyFill="1" applyBorder="1" applyAlignment="1">
      <alignment horizontal="left" vertical="center" wrapText="1" indent="1"/>
    </xf>
    <xf numFmtId="171" fontId="30" fillId="3" borderId="1" xfId="0" applyNumberFormat="1" applyFont="1" applyFill="1" applyBorder="1" applyAlignment="1">
      <alignment horizontal="left" vertical="center" wrapText="1" indent="1"/>
    </xf>
    <xf numFmtId="171" fontId="30" fillId="3" borderId="5" xfId="0" applyNumberFormat="1" applyFont="1" applyFill="1" applyBorder="1" applyAlignment="1">
      <alignment horizontal="left" vertical="center" wrapText="1" indent="1"/>
    </xf>
    <xf numFmtId="0" fontId="30" fillId="0" borderId="0" xfId="0" applyFont="1" applyAlignment="1">
      <alignment horizontal="center" vertical="center" wrapText="1"/>
    </xf>
    <xf numFmtId="0" fontId="27" fillId="6" borderId="1" xfId="0" applyFont="1" applyFill="1" applyBorder="1" applyAlignment="1">
      <alignment horizontal="left" vertical="center" wrapText="1" indent="1"/>
    </xf>
    <xf numFmtId="0" fontId="5" fillId="38" borderId="2" xfId="0" applyFont="1" applyFill="1" applyBorder="1" applyAlignment="1">
      <alignment horizontal="left" vertical="center" wrapText="1" indent="1"/>
    </xf>
    <xf numFmtId="0" fontId="8" fillId="38" borderId="2" xfId="11" applyFill="1">
      <alignment horizontal="center" vertical="center"/>
    </xf>
    <xf numFmtId="9" fontId="4" fillId="38" borderId="2" xfId="2" applyFont="1" applyFill="1" applyBorder="1" applyAlignment="1">
      <alignment horizontal="center" vertical="center"/>
    </xf>
    <xf numFmtId="168" fontId="0" fillId="38" borderId="2" xfId="0" applyNumberFormat="1" applyFill="1" applyBorder="1" applyAlignment="1">
      <alignment horizontal="center" vertical="center"/>
    </xf>
    <xf numFmtId="168" fontId="4" fillId="38" borderId="2" xfId="0" applyNumberFormat="1" applyFont="1" applyFill="1" applyBorder="1" applyAlignment="1">
      <alignment horizontal="center" vertical="center"/>
    </xf>
    <xf numFmtId="0" fontId="5" fillId="38" borderId="2" xfId="0" applyFont="1" applyFill="1" applyBorder="1" applyAlignment="1">
      <alignment horizontal="left" vertical="center" indent="1"/>
    </xf>
    <xf numFmtId="0" fontId="0" fillId="4" borderId="2" xfId="12" applyFont="1" applyFill="1">
      <alignment horizontal="left" vertical="center" indent="2"/>
    </xf>
    <xf numFmtId="168" fontId="8" fillId="4" borderId="2" xfId="10" applyFill="1">
      <alignment horizontal="center" vertical="center"/>
    </xf>
    <xf numFmtId="168" fontId="0" fillId="4" borderId="2" xfId="10" applyFont="1" applyFill="1">
      <alignment horizontal="center" vertical="center"/>
    </xf>
    <xf numFmtId="0" fontId="0" fillId="4" borderId="2" xfId="11" applyFont="1" applyFill="1">
      <alignment horizontal="center" vertical="center"/>
    </xf>
    <xf numFmtId="0" fontId="0" fillId="4" borderId="2" xfId="12" applyFont="1" applyFill="1" applyAlignment="1">
      <alignment horizontal="left" vertical="center" wrapText="1" indent="2"/>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866775</xdr:colOff>
      <xdr:row>0</xdr:row>
      <xdr:rowOff>0</xdr:rowOff>
    </xdr:from>
    <xdr:to>
      <xdr:col>2</xdr:col>
      <xdr:colOff>39719</xdr:colOff>
      <xdr:row>1</xdr:row>
      <xdr:rowOff>219075</xdr:rowOff>
    </xdr:to>
    <xdr:pic>
      <xdr:nvPicPr>
        <xdr:cNvPr id="3" name="Imagen 2">
          <a:extLst>
            <a:ext uri="{FF2B5EF4-FFF2-40B4-BE49-F238E27FC236}">
              <a16:creationId xmlns:a16="http://schemas.microsoft.com/office/drawing/2014/main" id="{99B69288-069B-3D00-3962-60E334B218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0" y="0"/>
          <a:ext cx="1154144" cy="60007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34"/>
  <sheetViews>
    <sheetView showGridLines="0" tabSelected="1" showRuler="0" zoomScaleNormal="100" zoomScalePageLayoutView="70" workbookViewId="0">
      <pane ySplit="6" topLeftCell="A7" activePane="bottomLeft" state="frozen"/>
      <selection pane="bottomLeft" activeCell="C2" sqref="C2"/>
    </sheetView>
  </sheetViews>
  <sheetFormatPr baseColWidth="10" defaultColWidth="9.140625" defaultRowHeight="30" customHeight="1" x14ac:dyDescent="0.25"/>
  <cols>
    <col min="1" max="1" width="2.7109375" style="22" customWidth="1"/>
    <col min="2" max="2" width="29.7109375" customWidth="1"/>
    <col min="3" max="3" width="30.7109375" customWidth="1"/>
    <col min="4" max="4" width="10.7109375" customWidth="1"/>
    <col min="5" max="5" width="10.42578125" style="4" customWidth="1"/>
    <col min="6" max="6" width="10.42578125" customWidth="1"/>
    <col min="7" max="7" width="3.140625" customWidth="1"/>
    <col min="8" max="8" width="6.140625" hidden="1" customWidth="1"/>
    <col min="9" max="69" width="3.140625" customWidth="1"/>
    <col min="70" max="70" width="10.28515625"/>
  </cols>
  <sheetData>
    <row r="1" spans="1:69" ht="30" customHeight="1" x14ac:dyDescent="0.45">
      <c r="A1" s="23" t="s">
        <v>0</v>
      </c>
      <c r="C1" s="25"/>
      <c r="D1" s="1"/>
      <c r="E1" s="3"/>
      <c r="F1" s="21"/>
      <c r="H1" s="1"/>
      <c r="I1" s="32"/>
    </row>
    <row r="2" spans="1:69" ht="38.25" customHeight="1" x14ac:dyDescent="0.3">
      <c r="A2" s="22" t="s">
        <v>1</v>
      </c>
      <c r="B2" s="26" t="s">
        <v>11</v>
      </c>
      <c r="C2" t="s">
        <v>22</v>
      </c>
      <c r="I2" s="33"/>
    </row>
    <row r="3" spans="1:69" ht="30" customHeight="1" x14ac:dyDescent="0.25">
      <c r="A3" s="22" t="s">
        <v>2</v>
      </c>
      <c r="B3" s="27" t="s">
        <v>12</v>
      </c>
      <c r="C3" s="40" t="s">
        <v>13</v>
      </c>
      <c r="D3" s="41"/>
      <c r="E3" s="45">
        <f ca="1">TODAY()-16</f>
        <v>45188</v>
      </c>
      <c r="F3" s="45"/>
    </row>
    <row r="4" spans="1:69" ht="43.5" customHeight="1" x14ac:dyDescent="0.25">
      <c r="A4" s="23" t="s">
        <v>3</v>
      </c>
      <c r="B4" s="49" t="s">
        <v>23</v>
      </c>
      <c r="C4" s="40" t="s">
        <v>14</v>
      </c>
      <c r="D4" s="41"/>
      <c r="E4" s="6">
        <v>1</v>
      </c>
      <c r="I4" s="46">
        <f ca="1">I5</f>
        <v>45187</v>
      </c>
      <c r="J4" s="47"/>
      <c r="K4" s="47"/>
      <c r="L4" s="47"/>
      <c r="M4" s="47"/>
      <c r="N4" s="47"/>
      <c r="O4" s="48"/>
      <c r="P4" s="46">
        <f ca="1">P5</f>
        <v>45194</v>
      </c>
      <c r="Q4" s="47"/>
      <c r="R4" s="47"/>
      <c r="S4" s="47"/>
      <c r="T4" s="47"/>
      <c r="U4" s="47"/>
      <c r="V4" s="48"/>
      <c r="W4" s="46">
        <f ca="1">W5</f>
        <v>45201</v>
      </c>
      <c r="X4" s="47"/>
      <c r="Y4" s="47"/>
      <c r="Z4" s="47"/>
      <c r="AA4" s="47"/>
      <c r="AB4" s="47"/>
      <c r="AC4" s="48"/>
      <c r="AD4" s="46">
        <f ca="1">AD5</f>
        <v>45208</v>
      </c>
      <c r="AE4" s="47"/>
      <c r="AF4" s="47"/>
      <c r="AG4" s="47"/>
      <c r="AH4" s="47"/>
      <c r="AI4" s="47"/>
      <c r="AJ4" s="48"/>
      <c r="AK4" s="42">
        <f ca="1">AK5</f>
        <v>45215</v>
      </c>
      <c r="AL4" s="43"/>
      <c r="AM4" s="43"/>
      <c r="AN4" s="43"/>
      <c r="AO4" s="43"/>
      <c r="AP4" s="43"/>
      <c r="AQ4" s="44"/>
      <c r="AR4" s="42">
        <f ca="1">AR5</f>
        <v>45222</v>
      </c>
      <c r="AS4" s="43"/>
      <c r="AT4" s="43"/>
      <c r="AU4" s="43"/>
      <c r="AV4" s="43"/>
      <c r="AW4" s="43"/>
      <c r="AX4" s="44"/>
      <c r="AY4" s="42">
        <f ca="1">AY5</f>
        <v>45229</v>
      </c>
      <c r="AZ4" s="43"/>
      <c r="BA4" s="43"/>
      <c r="BB4" s="43"/>
      <c r="BC4" s="43"/>
      <c r="BD4" s="43"/>
      <c r="BE4" s="44"/>
      <c r="BF4" s="46">
        <f ca="1">BF5</f>
        <v>45236</v>
      </c>
      <c r="BG4" s="47"/>
      <c r="BH4" s="47"/>
      <c r="BI4" s="47"/>
      <c r="BJ4" s="47"/>
      <c r="BK4" s="47"/>
      <c r="BL4" s="48"/>
    </row>
    <row r="5" spans="1:69" ht="15" customHeight="1" x14ac:dyDescent="0.25">
      <c r="A5" s="23" t="s">
        <v>4</v>
      </c>
      <c r="B5" s="31"/>
      <c r="C5" s="31"/>
      <c r="D5" s="31"/>
      <c r="E5" s="31"/>
      <c r="F5" s="31"/>
      <c r="G5" s="31"/>
      <c r="I5" s="37">
        <f ca="1">Inicio_del_proyecto-WEEKDAY(Inicio_del_proyecto,1)+2+7*(Semana_para_mostrar-1)</f>
        <v>45187</v>
      </c>
      <c r="J5" s="38">
        <f ca="1">I5+1</f>
        <v>45188</v>
      </c>
      <c r="K5" s="38">
        <f t="shared" ref="K5:AX5" ca="1" si="0">J5+1</f>
        <v>45189</v>
      </c>
      <c r="L5" s="38">
        <f t="shared" ca="1" si="0"/>
        <v>45190</v>
      </c>
      <c r="M5" s="38">
        <f t="shared" ca="1" si="0"/>
        <v>45191</v>
      </c>
      <c r="N5" s="38">
        <f t="shared" ca="1" si="0"/>
        <v>45192</v>
      </c>
      <c r="O5" s="39">
        <f t="shared" ca="1" si="0"/>
        <v>45193</v>
      </c>
      <c r="P5" s="37">
        <f ca="1">O5+1</f>
        <v>45194</v>
      </c>
      <c r="Q5" s="38">
        <f ca="1">P5+1</f>
        <v>45195</v>
      </c>
      <c r="R5" s="38">
        <f t="shared" ca="1" si="0"/>
        <v>45196</v>
      </c>
      <c r="S5" s="38">
        <f t="shared" ca="1" si="0"/>
        <v>45197</v>
      </c>
      <c r="T5" s="38">
        <f t="shared" ca="1" si="0"/>
        <v>45198</v>
      </c>
      <c r="U5" s="38">
        <f t="shared" ca="1" si="0"/>
        <v>45199</v>
      </c>
      <c r="V5" s="39">
        <f t="shared" ca="1" si="0"/>
        <v>45200</v>
      </c>
      <c r="W5" s="37">
        <f ca="1">V5+1</f>
        <v>45201</v>
      </c>
      <c r="X5" s="38">
        <f ca="1">W5+1</f>
        <v>45202</v>
      </c>
      <c r="Y5" s="38">
        <f t="shared" ca="1" si="0"/>
        <v>45203</v>
      </c>
      <c r="Z5" s="38">
        <f t="shared" ca="1" si="0"/>
        <v>45204</v>
      </c>
      <c r="AA5" s="38">
        <f t="shared" ca="1" si="0"/>
        <v>45205</v>
      </c>
      <c r="AB5" s="38">
        <f t="shared" ca="1" si="0"/>
        <v>45206</v>
      </c>
      <c r="AC5" s="39">
        <f t="shared" ca="1" si="0"/>
        <v>45207</v>
      </c>
      <c r="AD5" s="37">
        <f ca="1">AC5+1</f>
        <v>45208</v>
      </c>
      <c r="AE5" s="38">
        <f ca="1">AD5+1</f>
        <v>45209</v>
      </c>
      <c r="AF5" s="38">
        <f t="shared" ca="1" si="0"/>
        <v>45210</v>
      </c>
      <c r="AG5" s="38">
        <f t="shared" ca="1" si="0"/>
        <v>45211</v>
      </c>
      <c r="AH5" s="38">
        <f t="shared" ca="1" si="0"/>
        <v>45212</v>
      </c>
      <c r="AI5" s="38">
        <f t="shared" ca="1" si="0"/>
        <v>45213</v>
      </c>
      <c r="AJ5" s="39">
        <f t="shared" ca="1" si="0"/>
        <v>45214</v>
      </c>
      <c r="AK5" s="37">
        <f ca="1">AJ5+1</f>
        <v>45215</v>
      </c>
      <c r="AL5" s="38">
        <f ca="1">AK5+1</f>
        <v>45216</v>
      </c>
      <c r="AM5" s="38">
        <f t="shared" ca="1" si="0"/>
        <v>45217</v>
      </c>
      <c r="AN5" s="38">
        <f t="shared" ca="1" si="0"/>
        <v>45218</v>
      </c>
      <c r="AO5" s="38">
        <f t="shared" ca="1" si="0"/>
        <v>45219</v>
      </c>
      <c r="AP5" s="38">
        <f t="shared" ca="1" si="0"/>
        <v>45220</v>
      </c>
      <c r="AQ5" s="39">
        <f t="shared" ca="1" si="0"/>
        <v>45221</v>
      </c>
      <c r="AR5" s="37">
        <f ca="1">AQ5+1</f>
        <v>45222</v>
      </c>
      <c r="AS5" s="38">
        <f ca="1">AR5+1</f>
        <v>45223</v>
      </c>
      <c r="AT5" s="38">
        <f t="shared" ca="1" si="0"/>
        <v>45224</v>
      </c>
      <c r="AU5" s="38">
        <f t="shared" ca="1" si="0"/>
        <v>45225</v>
      </c>
      <c r="AV5" s="38">
        <f t="shared" ca="1" si="0"/>
        <v>45226</v>
      </c>
      <c r="AW5" s="38">
        <f t="shared" ca="1" si="0"/>
        <v>45227</v>
      </c>
      <c r="AX5" s="39">
        <f t="shared" ca="1" si="0"/>
        <v>45228</v>
      </c>
      <c r="AY5" s="37">
        <f ca="1">AX5+1</f>
        <v>45229</v>
      </c>
      <c r="AZ5" s="38">
        <f ca="1">AY5+1</f>
        <v>45230</v>
      </c>
      <c r="BA5" s="38">
        <f t="shared" ref="BA5:BE5" ca="1" si="1">AZ5+1</f>
        <v>45231</v>
      </c>
      <c r="BB5" s="38">
        <f t="shared" ca="1" si="1"/>
        <v>45232</v>
      </c>
      <c r="BC5" s="38">
        <f t="shared" ca="1" si="1"/>
        <v>45233</v>
      </c>
      <c r="BD5" s="38">
        <f t="shared" ca="1" si="1"/>
        <v>45234</v>
      </c>
      <c r="BE5" s="39">
        <f t="shared" ca="1" si="1"/>
        <v>45235</v>
      </c>
      <c r="BF5" s="37">
        <f ca="1">BE5+1</f>
        <v>45236</v>
      </c>
      <c r="BG5" s="38">
        <f ca="1">BF5+1</f>
        <v>45237</v>
      </c>
      <c r="BH5" s="38">
        <f t="shared" ref="BH5:BQ5" ca="1" si="2">BG5+1</f>
        <v>45238</v>
      </c>
      <c r="BI5" s="38">
        <f t="shared" ca="1" si="2"/>
        <v>45239</v>
      </c>
      <c r="BJ5" s="38">
        <f t="shared" ca="1" si="2"/>
        <v>45240</v>
      </c>
      <c r="BK5" s="38">
        <f t="shared" ca="1" si="2"/>
        <v>45241</v>
      </c>
      <c r="BL5" s="39">
        <f t="shared" ca="1" si="2"/>
        <v>45242</v>
      </c>
      <c r="BM5" s="39">
        <f t="shared" ca="1" si="2"/>
        <v>45243</v>
      </c>
      <c r="BN5" s="39">
        <f t="shared" ca="1" si="2"/>
        <v>45244</v>
      </c>
      <c r="BO5" s="39">
        <f t="shared" ca="1" si="2"/>
        <v>45245</v>
      </c>
      <c r="BP5" s="39">
        <f t="shared" ca="1" si="2"/>
        <v>45246</v>
      </c>
      <c r="BQ5" s="39">
        <f t="shared" ca="1" si="2"/>
        <v>45247</v>
      </c>
    </row>
    <row r="6" spans="1:69" ht="30" customHeight="1" thickBot="1" x14ac:dyDescent="0.3">
      <c r="A6" s="23" t="s">
        <v>5</v>
      </c>
      <c r="B6" s="50" t="s">
        <v>20</v>
      </c>
      <c r="C6" s="7" t="s">
        <v>15</v>
      </c>
      <c r="D6" s="7" t="s">
        <v>16</v>
      </c>
      <c r="E6" s="7" t="s">
        <v>17</v>
      </c>
      <c r="F6" s="7" t="s">
        <v>18</v>
      </c>
      <c r="G6" s="7"/>
      <c r="H6" s="7" t="s">
        <v>19</v>
      </c>
      <c r="I6" s="8" t="str">
        <f t="shared" ref="I6" ca="1" si="3">LEFT(TEXT(I5,"ddd"),1)</f>
        <v>l</v>
      </c>
      <c r="J6" s="8" t="str">
        <f t="shared" ref="J6:AR6" ca="1" si="4">LEFT(TEXT(J5,"ddd"),1)</f>
        <v>m</v>
      </c>
      <c r="K6" s="8" t="str">
        <f t="shared" ca="1" si="4"/>
        <v>m</v>
      </c>
      <c r="L6" s="8" t="str">
        <f t="shared" ca="1" si="4"/>
        <v>j</v>
      </c>
      <c r="M6" s="8" t="str">
        <f t="shared" ca="1" si="4"/>
        <v>v</v>
      </c>
      <c r="N6" s="8" t="str">
        <f t="shared" ca="1" si="4"/>
        <v>s</v>
      </c>
      <c r="O6" s="8" t="str">
        <f t="shared" ca="1" si="4"/>
        <v>d</v>
      </c>
      <c r="P6" s="8" t="str">
        <f t="shared" ca="1" si="4"/>
        <v>l</v>
      </c>
      <c r="Q6" s="8" t="str">
        <f t="shared" ca="1" si="4"/>
        <v>m</v>
      </c>
      <c r="R6" s="8" t="str">
        <f t="shared" ca="1" si="4"/>
        <v>m</v>
      </c>
      <c r="S6" s="8" t="str">
        <f t="shared" ca="1" si="4"/>
        <v>j</v>
      </c>
      <c r="T6" s="8" t="str">
        <f t="shared" ca="1" si="4"/>
        <v>v</v>
      </c>
      <c r="U6" s="8" t="str">
        <f t="shared" ca="1" si="4"/>
        <v>s</v>
      </c>
      <c r="V6" s="8" t="str">
        <f t="shared" ca="1" si="4"/>
        <v>d</v>
      </c>
      <c r="W6" s="8" t="str">
        <f t="shared" ca="1" si="4"/>
        <v>l</v>
      </c>
      <c r="X6" s="8" t="str">
        <f t="shared" ca="1" si="4"/>
        <v>m</v>
      </c>
      <c r="Y6" s="8" t="str">
        <f t="shared" ca="1" si="4"/>
        <v>m</v>
      </c>
      <c r="Z6" s="8" t="str">
        <f t="shared" ca="1" si="4"/>
        <v>j</v>
      </c>
      <c r="AA6" s="8" t="str">
        <f t="shared" ca="1" si="4"/>
        <v>v</v>
      </c>
      <c r="AB6" s="8" t="str">
        <f t="shared" ca="1" si="4"/>
        <v>s</v>
      </c>
      <c r="AC6" s="8" t="str">
        <f t="shared" ca="1" si="4"/>
        <v>d</v>
      </c>
      <c r="AD6" s="8" t="str">
        <f t="shared" ca="1" si="4"/>
        <v>l</v>
      </c>
      <c r="AE6" s="8" t="str">
        <f t="shared" ca="1" si="4"/>
        <v>m</v>
      </c>
      <c r="AF6" s="8" t="str">
        <f t="shared" ca="1" si="4"/>
        <v>m</v>
      </c>
      <c r="AG6" s="8" t="str">
        <f t="shared" ca="1" si="4"/>
        <v>j</v>
      </c>
      <c r="AH6" s="8" t="str">
        <f t="shared" ca="1" si="4"/>
        <v>v</v>
      </c>
      <c r="AI6" s="8" t="str">
        <f t="shared" ca="1" si="4"/>
        <v>s</v>
      </c>
      <c r="AJ6" s="8" t="str">
        <f t="shared" ca="1" si="4"/>
        <v>d</v>
      </c>
      <c r="AK6" s="8" t="str">
        <f t="shared" ca="1" si="4"/>
        <v>l</v>
      </c>
      <c r="AL6" s="8" t="str">
        <f t="shared" ca="1" si="4"/>
        <v>m</v>
      </c>
      <c r="AM6" s="8" t="str">
        <f t="shared" ca="1" si="4"/>
        <v>m</v>
      </c>
      <c r="AN6" s="8" t="str">
        <f t="shared" ca="1" si="4"/>
        <v>j</v>
      </c>
      <c r="AO6" s="8" t="str">
        <f t="shared" ca="1" si="4"/>
        <v>v</v>
      </c>
      <c r="AP6" s="8" t="str">
        <f t="shared" ca="1" si="4"/>
        <v>s</v>
      </c>
      <c r="AQ6" s="8" t="str">
        <f t="shared" ca="1" si="4"/>
        <v>d</v>
      </c>
      <c r="AR6" s="8" t="str">
        <f t="shared" ca="1" si="4"/>
        <v>l</v>
      </c>
      <c r="AS6" s="8" t="str">
        <f t="shared" ref="AS6:BL6" ca="1" si="5">LEFT(TEXT(AS5,"ddd"),1)</f>
        <v>m</v>
      </c>
      <c r="AT6" s="8" t="str">
        <f t="shared" ca="1" si="5"/>
        <v>m</v>
      </c>
      <c r="AU6" s="8" t="str">
        <f t="shared" ca="1" si="5"/>
        <v>j</v>
      </c>
      <c r="AV6" s="8" t="str">
        <f t="shared" ca="1" si="5"/>
        <v>v</v>
      </c>
      <c r="AW6" s="8" t="str">
        <f t="shared" ca="1" si="5"/>
        <v>s</v>
      </c>
      <c r="AX6" s="8" t="str">
        <f t="shared" ca="1" si="5"/>
        <v>d</v>
      </c>
      <c r="AY6" s="8" t="str">
        <f t="shared" ca="1" si="5"/>
        <v>l</v>
      </c>
      <c r="AZ6" s="8" t="str">
        <f t="shared" ca="1" si="5"/>
        <v>m</v>
      </c>
      <c r="BA6" s="8" t="str">
        <f t="shared" ca="1" si="5"/>
        <v>m</v>
      </c>
      <c r="BB6" s="8" t="str">
        <f t="shared" ca="1" si="5"/>
        <v>j</v>
      </c>
      <c r="BC6" s="8" t="str">
        <f t="shared" ca="1" si="5"/>
        <v>v</v>
      </c>
      <c r="BD6" s="8" t="str">
        <f t="shared" ca="1" si="5"/>
        <v>s</v>
      </c>
      <c r="BE6" s="8" t="str">
        <f t="shared" ca="1" si="5"/>
        <v>d</v>
      </c>
      <c r="BF6" s="8" t="str">
        <f t="shared" ca="1" si="5"/>
        <v>l</v>
      </c>
      <c r="BG6" s="8" t="str">
        <f t="shared" ca="1" si="5"/>
        <v>m</v>
      </c>
      <c r="BH6" s="8" t="str">
        <f t="shared" ca="1" si="5"/>
        <v>m</v>
      </c>
      <c r="BI6" s="8" t="str">
        <f t="shared" ca="1" si="5"/>
        <v>j</v>
      </c>
      <c r="BJ6" s="8" t="str">
        <f t="shared" ca="1" si="5"/>
        <v>v</v>
      </c>
      <c r="BK6" s="8" t="str">
        <f t="shared" ca="1" si="5"/>
        <v>s</v>
      </c>
      <c r="BL6" s="8" t="str">
        <f t="shared" ca="1" si="5"/>
        <v>d</v>
      </c>
      <c r="BM6" s="8" t="str">
        <f t="shared" ref="BM6:BQ6" ca="1" si="6">LEFT(TEXT(BM5,"ddd"),1)</f>
        <v>l</v>
      </c>
      <c r="BN6" s="8" t="str">
        <f t="shared" ca="1" si="6"/>
        <v>m</v>
      </c>
      <c r="BO6" s="8" t="str">
        <f t="shared" ca="1" si="6"/>
        <v>m</v>
      </c>
      <c r="BP6" s="8" t="str">
        <f t="shared" ca="1" si="6"/>
        <v>j</v>
      </c>
      <c r="BQ6" s="8" t="str">
        <f t="shared" ca="1" si="6"/>
        <v>v</v>
      </c>
    </row>
    <row r="7" spans="1:69" s="2" customFormat="1" ht="30" customHeight="1" thickBot="1" x14ac:dyDescent="0.3">
      <c r="A7" s="23" t="s">
        <v>6</v>
      </c>
      <c r="B7" s="56" t="s">
        <v>20</v>
      </c>
      <c r="C7" s="52"/>
      <c r="D7" s="53"/>
      <c r="E7" s="54"/>
      <c r="F7" s="55"/>
      <c r="G7" s="12"/>
      <c r="H7" s="12" t="str">
        <f t="shared" ref="H7:H31" si="7">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row>
    <row r="8" spans="1:69" s="2" customFormat="1" ht="30" customHeight="1" thickBot="1" x14ac:dyDescent="0.3">
      <c r="A8" s="22"/>
      <c r="B8" s="61" t="s">
        <v>21</v>
      </c>
      <c r="C8" s="60" t="s">
        <v>24</v>
      </c>
      <c r="D8" s="13">
        <v>1</v>
      </c>
      <c r="E8" s="58">
        <v>45187</v>
      </c>
      <c r="F8" s="58">
        <f>E8+4</f>
        <v>45191</v>
      </c>
      <c r="G8" s="12"/>
      <c r="H8" s="12">
        <f t="shared" si="7"/>
        <v>5</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row>
    <row r="9" spans="1:69" s="2" customFormat="1" ht="30" customHeight="1" thickBot="1" x14ac:dyDescent="0.3">
      <c r="A9" s="22"/>
      <c r="B9" s="61" t="s">
        <v>25</v>
      </c>
      <c r="C9" s="28" t="s">
        <v>24</v>
      </c>
      <c r="D9" s="13">
        <v>1</v>
      </c>
      <c r="E9" s="58">
        <f>F8</f>
        <v>45191</v>
      </c>
      <c r="F9" s="58">
        <f>E9+5</f>
        <v>45196</v>
      </c>
      <c r="G9" s="12"/>
      <c r="H9" s="12">
        <f t="shared" si="7"/>
        <v>6</v>
      </c>
      <c r="I9" s="18"/>
      <c r="J9" s="18"/>
      <c r="K9" s="18"/>
      <c r="L9" s="18"/>
      <c r="M9" s="18"/>
      <c r="N9" s="18"/>
      <c r="O9" s="18"/>
      <c r="P9" s="18"/>
      <c r="Q9" s="18"/>
      <c r="R9" s="18"/>
      <c r="S9" s="18"/>
      <c r="T9" s="18"/>
      <c r="U9" s="18"/>
      <c r="V9" s="18"/>
      <c r="W9" s="18"/>
      <c r="X9" s="18"/>
      <c r="Y9" s="19"/>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row>
    <row r="10" spans="1:69" s="2" customFormat="1" ht="30" customHeight="1" thickBot="1" x14ac:dyDescent="0.3">
      <c r="A10" s="22"/>
      <c r="B10" s="61" t="s">
        <v>26</v>
      </c>
      <c r="C10" s="28" t="s">
        <v>24</v>
      </c>
      <c r="D10" s="13">
        <v>1</v>
      </c>
      <c r="E10" s="58">
        <f>F9+1</f>
        <v>45197</v>
      </c>
      <c r="F10" s="58">
        <f>E10+2</f>
        <v>45199</v>
      </c>
      <c r="G10" s="12"/>
      <c r="H10" s="12">
        <f t="shared" si="7"/>
        <v>3</v>
      </c>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row>
    <row r="11" spans="1:69" s="2" customFormat="1" ht="30" customHeight="1" thickBot="1" x14ac:dyDescent="0.3">
      <c r="A11" s="23" t="s">
        <v>7</v>
      </c>
      <c r="B11" s="51" t="s">
        <v>27</v>
      </c>
      <c r="C11" s="52"/>
      <c r="D11" s="53"/>
      <c r="E11" s="54"/>
      <c r="F11" s="55"/>
      <c r="G11" s="12"/>
      <c r="H11" s="12" t="str">
        <f t="shared" si="7"/>
        <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row>
    <row r="12" spans="1:69" s="2" customFormat="1" ht="30" customHeight="1" thickBot="1" x14ac:dyDescent="0.3">
      <c r="A12" s="23"/>
      <c r="B12" s="57" t="s">
        <v>28</v>
      </c>
      <c r="C12" s="60" t="s">
        <v>29</v>
      </c>
      <c r="D12" s="13">
        <v>1</v>
      </c>
      <c r="E12" s="58">
        <f>F10+1</f>
        <v>45200</v>
      </c>
      <c r="F12" s="58">
        <f>E12+8</f>
        <v>45208</v>
      </c>
      <c r="G12" s="12"/>
      <c r="H12" s="12">
        <f t="shared" si="7"/>
        <v>9</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row>
    <row r="13" spans="1:69" s="2" customFormat="1" ht="30" customHeight="1" thickBot="1" x14ac:dyDescent="0.3">
      <c r="A13" s="22"/>
      <c r="B13" s="57" t="s">
        <v>30</v>
      </c>
      <c r="C13" s="60" t="s">
        <v>29</v>
      </c>
      <c r="D13" s="13">
        <v>1</v>
      </c>
      <c r="E13" s="58">
        <f>F12+1</f>
        <v>45209</v>
      </c>
      <c r="F13" s="58">
        <f>E13+5</f>
        <v>45214</v>
      </c>
      <c r="G13" s="12"/>
      <c r="H13" s="12">
        <f t="shared" si="7"/>
        <v>6</v>
      </c>
      <c r="I13" s="18"/>
      <c r="J13" s="18"/>
      <c r="K13" s="18"/>
      <c r="L13" s="18"/>
      <c r="M13" s="18"/>
      <c r="N13" s="18"/>
      <c r="O13" s="18"/>
      <c r="P13" s="18"/>
      <c r="Q13" s="18"/>
      <c r="R13" s="18"/>
      <c r="S13" s="18"/>
      <c r="T13" s="18"/>
      <c r="U13" s="19"/>
      <c r="V13" s="19"/>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row>
    <row r="14" spans="1:69" s="2" customFormat="1" ht="30" customHeight="1" thickBot="1" x14ac:dyDescent="0.3">
      <c r="A14" s="22" t="s">
        <v>8</v>
      </c>
      <c r="B14" s="56" t="s">
        <v>31</v>
      </c>
      <c r="C14" s="52"/>
      <c r="D14" s="53"/>
      <c r="E14" s="54"/>
      <c r="F14" s="55"/>
      <c r="G14" s="12"/>
      <c r="H14" s="12" t="str">
        <f t="shared" si="7"/>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row>
    <row r="15" spans="1:69" s="2" customFormat="1" ht="30" customHeight="1" thickBot="1" x14ac:dyDescent="0.3">
      <c r="A15" s="22"/>
      <c r="B15" s="57" t="s">
        <v>32</v>
      </c>
      <c r="C15" s="60" t="s">
        <v>33</v>
      </c>
      <c r="D15" s="13">
        <v>1</v>
      </c>
      <c r="E15" s="58">
        <f>F13+1</f>
        <v>45215</v>
      </c>
      <c r="F15" s="58">
        <f>E15+8</f>
        <v>45223</v>
      </c>
      <c r="G15" s="12"/>
      <c r="H15" s="12">
        <f t="shared" si="7"/>
        <v>9</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row>
    <row r="16" spans="1:69" s="2" customFormat="1" ht="30" customHeight="1" thickBot="1" x14ac:dyDescent="0.3">
      <c r="A16" s="22"/>
      <c r="B16" s="57" t="s">
        <v>34</v>
      </c>
      <c r="C16" s="60" t="s">
        <v>33</v>
      </c>
      <c r="D16" s="13">
        <v>1</v>
      </c>
      <c r="E16" s="58">
        <f>F15-2</f>
        <v>45221</v>
      </c>
      <c r="F16" s="58">
        <f>E16+5</f>
        <v>45226</v>
      </c>
      <c r="G16" s="12"/>
      <c r="H16" s="12">
        <f t="shared" si="7"/>
        <v>6</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row>
    <row r="17" spans="1:69" s="2" customFormat="1" ht="30" customHeight="1" thickBot="1" x14ac:dyDescent="0.3">
      <c r="A17" s="22"/>
      <c r="B17" s="57" t="s">
        <v>35</v>
      </c>
      <c r="C17" s="60" t="s">
        <v>33</v>
      </c>
      <c r="D17" s="13">
        <v>1</v>
      </c>
      <c r="E17" s="58">
        <f>E16-3</f>
        <v>45218</v>
      </c>
      <c r="F17" s="58">
        <f>E17+4</f>
        <v>45222</v>
      </c>
      <c r="G17" s="12"/>
      <c r="H17" s="12">
        <f t="shared" si="7"/>
        <v>5</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row>
    <row r="18" spans="1:69" s="2" customFormat="1" ht="30" customHeight="1" thickBot="1" x14ac:dyDescent="0.3">
      <c r="A18" s="22" t="s">
        <v>8</v>
      </c>
      <c r="B18" s="56" t="s">
        <v>36</v>
      </c>
      <c r="C18" s="52"/>
      <c r="D18" s="53"/>
      <c r="E18" s="54"/>
      <c r="F18" s="55"/>
      <c r="G18" s="12"/>
      <c r="H18" s="12" t="str">
        <f t="shared" si="7"/>
        <v/>
      </c>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row>
    <row r="19" spans="1:69" s="2" customFormat="1" ht="30" customHeight="1" thickBot="1" x14ac:dyDescent="0.3">
      <c r="A19" s="22"/>
      <c r="B19" s="57" t="s">
        <v>37</v>
      </c>
      <c r="C19" s="28" t="s">
        <v>29</v>
      </c>
      <c r="D19" s="13">
        <v>0.1</v>
      </c>
      <c r="E19" s="58">
        <f>F17+1</f>
        <v>45223</v>
      </c>
      <c r="F19" s="58">
        <f>E19+5</f>
        <v>45228</v>
      </c>
      <c r="G19" s="12"/>
      <c r="H19" s="12">
        <f t="shared" si="7"/>
        <v>6</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row>
    <row r="20" spans="1:69" s="2" customFormat="1" ht="30" customHeight="1" thickBot="1" x14ac:dyDescent="0.3">
      <c r="A20" s="22"/>
      <c r="B20" s="57" t="s">
        <v>38</v>
      </c>
      <c r="C20" s="28" t="s">
        <v>29</v>
      </c>
      <c r="D20" s="13">
        <v>0.1</v>
      </c>
      <c r="E20" s="59">
        <f>F19-3</f>
        <v>45225</v>
      </c>
      <c r="F20" s="59">
        <f>E20+5</f>
        <v>45230</v>
      </c>
      <c r="G20" s="12"/>
      <c r="H20" s="12">
        <f t="shared" si="7"/>
        <v>6</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row>
    <row r="21" spans="1:69" s="2" customFormat="1" ht="30" customHeight="1" thickBot="1" x14ac:dyDescent="0.3">
      <c r="A21" s="22"/>
      <c r="B21" s="57" t="s">
        <v>39</v>
      </c>
      <c r="C21" s="28" t="s">
        <v>29</v>
      </c>
      <c r="D21" s="13">
        <v>0.1</v>
      </c>
      <c r="E21" s="58">
        <f>F20-3</f>
        <v>45227</v>
      </c>
      <c r="F21" s="59">
        <f>E21+5</f>
        <v>45232</v>
      </c>
      <c r="G21" s="12"/>
      <c r="H21" s="12">
        <f t="shared" si="7"/>
        <v>6</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row>
    <row r="22" spans="1:69" s="2" customFormat="1" ht="30" customHeight="1" thickBot="1" x14ac:dyDescent="0.3">
      <c r="A22" s="22" t="s">
        <v>8</v>
      </c>
      <c r="B22" s="56" t="s">
        <v>40</v>
      </c>
      <c r="C22" s="52"/>
      <c r="D22" s="53"/>
      <c r="E22" s="54"/>
      <c r="F22" s="55"/>
      <c r="G22" s="12"/>
      <c r="H22" s="12" t="str">
        <f t="shared" si="7"/>
        <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row>
    <row r="23" spans="1:69" s="2" customFormat="1" ht="30" customHeight="1" thickBot="1" x14ac:dyDescent="0.3">
      <c r="A23" s="22"/>
      <c r="B23" s="57" t="s">
        <v>41</v>
      </c>
      <c r="C23" s="60" t="s">
        <v>44</v>
      </c>
      <c r="D23" s="13">
        <v>0</v>
      </c>
      <c r="E23" s="58">
        <f>F21+1</f>
        <v>45233</v>
      </c>
      <c r="F23" s="58">
        <f>E23+5</f>
        <v>45238</v>
      </c>
      <c r="G23" s="12"/>
      <c r="H23" s="12">
        <f t="shared" si="7"/>
        <v>6</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row>
    <row r="24" spans="1:69" s="2" customFormat="1" ht="30" customHeight="1" thickBot="1" x14ac:dyDescent="0.3">
      <c r="A24" s="22"/>
      <c r="B24" s="57" t="s">
        <v>42</v>
      </c>
      <c r="C24" s="60" t="s">
        <v>44</v>
      </c>
      <c r="D24" s="13">
        <v>0</v>
      </c>
      <c r="E24" s="59">
        <f>F23-3</f>
        <v>45235</v>
      </c>
      <c r="F24" s="59">
        <f>E24+5</f>
        <v>45240</v>
      </c>
      <c r="G24" s="12"/>
      <c r="H24" s="12">
        <f t="shared" si="7"/>
        <v>6</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row>
    <row r="25" spans="1:69" s="2" customFormat="1" ht="30" customHeight="1" thickBot="1" x14ac:dyDescent="0.3">
      <c r="A25" s="22"/>
      <c r="B25" s="57" t="s">
        <v>43</v>
      </c>
      <c r="C25" s="60" t="s">
        <v>44</v>
      </c>
      <c r="D25" s="13">
        <v>0</v>
      </c>
      <c r="E25" s="58">
        <f>F24-3</f>
        <v>45237</v>
      </c>
      <c r="F25" s="59">
        <f>E25+5</f>
        <v>45242</v>
      </c>
      <c r="G25" s="12"/>
      <c r="H25" s="12">
        <f t="shared" si="7"/>
        <v>6</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row>
    <row r="26" spans="1:69" s="2" customFormat="1" ht="30" customHeight="1" thickBot="1" x14ac:dyDescent="0.3">
      <c r="A26" s="22" t="s">
        <v>8</v>
      </c>
      <c r="B26" s="56" t="s">
        <v>45</v>
      </c>
      <c r="C26" s="52"/>
      <c r="D26" s="53"/>
      <c r="E26" s="54"/>
      <c r="F26" s="55"/>
      <c r="G26" s="12"/>
      <c r="H26" s="12" t="str">
        <f t="shared" si="7"/>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row>
    <row r="27" spans="1:69" s="2" customFormat="1" ht="30" customHeight="1" thickBot="1" x14ac:dyDescent="0.3">
      <c r="A27" s="22"/>
      <c r="B27" s="57" t="s">
        <v>46</v>
      </c>
      <c r="C27" s="28" t="s">
        <v>29</v>
      </c>
      <c r="D27" s="13">
        <v>0</v>
      </c>
      <c r="E27" s="58">
        <f>F25+1</f>
        <v>45243</v>
      </c>
      <c r="F27" s="58">
        <f>E27+1</f>
        <v>45244</v>
      </c>
      <c r="G27" s="12"/>
      <c r="H27" s="12">
        <f t="shared" si="7"/>
        <v>2</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row>
    <row r="28" spans="1:69" s="2" customFormat="1" ht="30" customHeight="1" thickBot="1" x14ac:dyDescent="0.3">
      <c r="A28" s="22" t="s">
        <v>8</v>
      </c>
      <c r="B28" s="56" t="s">
        <v>47</v>
      </c>
      <c r="C28" s="52"/>
      <c r="D28" s="53"/>
      <c r="E28" s="54"/>
      <c r="F28" s="55"/>
      <c r="G28" s="12"/>
      <c r="H28" s="12" t="str">
        <f t="shared" si="7"/>
        <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row>
    <row r="29" spans="1:69" s="2" customFormat="1" ht="30" customHeight="1" thickBot="1" x14ac:dyDescent="0.3">
      <c r="A29" s="22"/>
      <c r="B29" s="57" t="s">
        <v>48</v>
      </c>
      <c r="C29" s="60" t="s">
        <v>44</v>
      </c>
      <c r="D29" s="13">
        <v>0</v>
      </c>
      <c r="E29" s="58">
        <f>F27+1</f>
        <v>45245</v>
      </c>
      <c r="F29" s="58">
        <f>E29+5</f>
        <v>45250</v>
      </c>
      <c r="G29" s="12"/>
      <c r="H29" s="12">
        <f t="shared" si="7"/>
        <v>6</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row>
    <row r="30" spans="1:69" s="2" customFormat="1" ht="30" customHeight="1" thickBot="1" x14ac:dyDescent="0.3">
      <c r="A30" s="22" t="s">
        <v>9</v>
      </c>
      <c r="B30" s="30"/>
      <c r="C30" s="29"/>
      <c r="D30" s="11"/>
      <c r="E30" s="34"/>
      <c r="F30" s="34"/>
      <c r="G30" s="12"/>
      <c r="H30" s="12" t="str">
        <f t="shared" si="7"/>
        <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row>
    <row r="31" spans="1:69" s="2" customFormat="1" ht="30" customHeight="1" thickBot="1" x14ac:dyDescent="0.3">
      <c r="A31" s="23" t="s">
        <v>10</v>
      </c>
      <c r="B31" s="14"/>
      <c r="C31" s="15"/>
      <c r="D31" s="16"/>
      <c r="E31" s="35"/>
      <c r="F31" s="36"/>
      <c r="G31" s="17"/>
      <c r="H31" s="17" t="str">
        <f t="shared" si="7"/>
        <v/>
      </c>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row>
    <row r="32" spans="1:69" ht="30" customHeight="1" x14ac:dyDescent="0.25">
      <c r="G32" s="5"/>
    </row>
    <row r="33" spans="3:6" ht="30" customHeight="1" x14ac:dyDescent="0.25">
      <c r="C33" s="9"/>
      <c r="F33" s="24"/>
    </row>
    <row r="34" spans="3:6" ht="30" customHeight="1" x14ac:dyDescent="0.25">
      <c r="C34" s="10"/>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1">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Q31">
    <cfRule type="expression" dxfId="2" priority="48">
      <formula>AND(TODAY()&gt;=I$5,TODAY()&lt;J$5)</formula>
    </cfRule>
  </conditionalFormatting>
  <conditionalFormatting sqref="I7:BQ31">
    <cfRule type="expression" dxfId="1" priority="42">
      <formula>AND(task_start&lt;=I$5,ROUNDDOWN((task_end-task_start+1)*task_progress,0)+task_start-1&gt;=I$5)</formula>
    </cfRule>
    <cfRule type="expression" dxfId="0" priority="43" stopIfTrue="1">
      <formula>AND(task_end&gt;=I$5,task_start&lt;J$5)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48"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purl.org/dc/dcmitype/"/>
    <ds:schemaRef ds:uri="http://www.w3.org/XML/1998/namespace"/>
    <ds:schemaRef ds:uri="71af3243-3dd4-4a8d-8c0d-dd76da1f02a5"/>
    <ds:schemaRef ds:uri="http://schemas.microsoft.com/office/2006/documentManagement/types"/>
    <ds:schemaRef ds:uri="http://schemas.microsoft.com/sharepoint/v3"/>
    <ds:schemaRef ds:uri="16c05727-aa75-4e4a-9b5f-8a80a1165891"/>
    <ds:schemaRef ds:uri="http://schemas.microsoft.com/office/infopath/2007/PartnerControls"/>
    <ds:schemaRef ds:uri="http://purl.org/dc/terms/"/>
    <ds:schemaRef ds:uri="http://schemas.microsoft.com/office/2006/metadata/properties"/>
    <ds:schemaRef ds:uri="http://schemas.openxmlformats.org/package/2006/metadata/core-properties"/>
    <ds:schemaRef ds:uri="230e9df3-be65-4c73-a93b-d1236ebd677e"/>
    <ds:schemaRef ds:uri="http://purl.org/dc/elements/1.1/"/>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2023-10-05T06:10:33Z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