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bous\Desktop\"/>
    </mc:Choice>
  </mc:AlternateContent>
  <xr:revisionPtr revIDLastSave="0" documentId="8_{A8A07C37-A13C-4C11-B9E5-C9DF01E9FE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ym_Plan" sheetId="3" r:id="rId1"/>
    <sheet name="Funktionen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3" i="3"/>
  <c r="D2" i="4"/>
  <c r="A15" i="3"/>
  <c r="C2" i="3"/>
  <c r="A5" i="3"/>
  <c r="A7" i="3" s="1"/>
  <c r="A9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6" i="3"/>
  <c r="A4" i="3"/>
  <c r="A8" i="3" l="1"/>
  <c r="A10" i="3" l="1"/>
  <c r="A11" i="3"/>
  <c r="A12" i="3"/>
  <c r="A13" i="3" l="1"/>
  <c r="A14" i="3"/>
</calcChain>
</file>

<file path=xl/sharedStrings.xml><?xml version="1.0" encoding="utf-8"?>
<sst xmlns="http://schemas.openxmlformats.org/spreadsheetml/2006/main" count="55" uniqueCount="40">
  <si>
    <t>Übung</t>
  </si>
  <si>
    <t>Hackenschmidt</t>
  </si>
  <si>
    <t>Reihenfolge</t>
  </si>
  <si>
    <t>Aufwärmen</t>
  </si>
  <si>
    <t>1. Satz</t>
  </si>
  <si>
    <t>2. Satz</t>
  </si>
  <si>
    <t>3. Satz</t>
  </si>
  <si>
    <t>4. Satz</t>
  </si>
  <si>
    <t>Bemerkung</t>
  </si>
  <si>
    <t>Schulterpresse</t>
  </si>
  <si>
    <t>Brustpresse</t>
  </si>
  <si>
    <t>Rotatorenmanschette Rechts, innen</t>
  </si>
  <si>
    <t>Rotatorenmanschette Links, innen</t>
  </si>
  <si>
    <t>Rotatorenmanschette Rechts, außen</t>
  </si>
  <si>
    <t>Rotatorenmanschette Links, außen</t>
  </si>
  <si>
    <t>Datum</t>
  </si>
  <si>
    <t>Übungen</t>
  </si>
  <si>
    <t>8 bis 20</t>
  </si>
  <si>
    <t>8 bis 12</t>
  </si>
  <si>
    <t>Wiederholungen</t>
  </si>
  <si>
    <t>Fahrrad</t>
  </si>
  <si>
    <t>Beinpresse</t>
  </si>
  <si>
    <t>Ladzug</t>
  </si>
  <si>
    <t>Bauchpresse</t>
  </si>
  <si>
    <t>Hyperextention Maschine</t>
  </si>
  <si>
    <t>Hyperextention Frei</t>
  </si>
  <si>
    <t>Bauch Frei (Crunch)</t>
  </si>
  <si>
    <t>Ladflex</t>
  </si>
  <si>
    <t>Dips</t>
  </si>
  <si>
    <t>Oblique (Seitliche Bauchmuskeln)</t>
  </si>
  <si>
    <t>Bizeps Curls</t>
  </si>
  <si>
    <t>Aufgewärmt?</t>
  </si>
  <si>
    <t>Körpergewicht</t>
  </si>
  <si>
    <t>Körpergewicht in kg</t>
  </si>
  <si>
    <t>Rudern</t>
  </si>
  <si>
    <t xml:space="preserve">Passwort </t>
  </si>
  <si>
    <t>Gewicht</t>
  </si>
  <si>
    <t>Laufen (Gewicht = km/h, Satz = min)</t>
  </si>
  <si>
    <t>Schultern aufgewärmt? (0 = nein / 1 = ja)</t>
  </si>
  <si>
    <t>Klimmzug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</si>
</sst>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/>
    <xf numFmtId="14" fontId="0" fillId="0" borderId="0" xfId="0" applyNumberFormat="1"/>
    <xf numFmtId="0" fontId="3" fillId="0" borderId="0" xfId="0" applyFont="1"/>
    <xf numFmtId="0" fontId="0" fillId="0" borderId="2" xfId="0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4BE2-93E7-4CC4-9494-3B157F4E7F9D}">
  <dimension ref="A1:K28"/>
  <sheetViews>
    <sheetView tabSelected="1" zoomScale="160" zoomScaleNormal="160" workbookViewId="0">
      <selection activeCell="E9" sqref="E9"/>
    </sheetView>
  </sheetViews>
  <sheetFormatPr baseColWidth="10" defaultColWidth="11.42578125" defaultRowHeight="15" x14ac:dyDescent="0.25"/>
  <cols>
    <col min="1" max="1" width="11.42578125" style="5"/>
    <col min="2" max="2" width="13.42578125" style="3" customWidth="1"/>
    <col min="3" max="3" width="11.42578125" style="7"/>
    <col min="4" max="4" width="15.85546875" style="3" customWidth="1"/>
    <col min="5" max="5" width="34.42578125" style="2" customWidth="1"/>
    <col min="6" max="6" width="7.7109375" style="3" customWidth="1"/>
    <col min="7" max="7" width="7.7109375" style="2" customWidth="1"/>
    <col min="8" max="8" width="7.7109375" style="3" customWidth="1"/>
    <col min="9" max="9" width="7.7109375" style="2" customWidth="1"/>
    <col min="10" max="10" width="7.7109375" style="3" customWidth="1"/>
    <col min="11" max="11" width="23.28515625" style="2" customWidth="1"/>
    <col min="12" max="16384" width="11.42578125" style="3"/>
  </cols>
  <sheetData>
    <row r="1" spans="1:11" s="4" customFormat="1" ht="15.75" thickBot="1" x14ac:dyDescent="0.3">
      <c r="A1" s="8" t="s">
        <v>15</v>
      </c>
      <c r="B1" s="9" t="s">
        <v>32</v>
      </c>
      <c r="C1" s="10" t="s">
        <v>2</v>
      </c>
      <c r="D1" s="9" t="s">
        <v>19</v>
      </c>
      <c r="E1" s="10" t="s">
        <v>0</v>
      </c>
      <c r="F1" s="9" t="s">
        <v>36</v>
      </c>
      <c r="G1" s="10" t="s">
        <v>4</v>
      </c>
      <c r="H1" s="9" t="s">
        <v>5</v>
      </c>
      <c r="I1" s="10" t="s">
        <v>6</v>
      </c>
      <c r="J1" s="9" t="s">
        <v>7</v>
      </c>
      <c r="K1" s="10" t="s">
        <v>8</v>
      </c>
    </row>
    <row r="2" spans="1:11" x14ac:dyDescent="0.25">
      <c r="A2" s="1">
        <v>45638</v>
      </c>
      <c r="B2" s="3">
        <v>74</v>
      </c>
      <c r="C2" s="7">
        <f>IF(E2&lt;&gt;"",1,"")</f>
        <v>1</v>
      </c>
      <c r="D2" s="3" t="s">
        <v>3</v>
      </c>
      <c r="E2" s="2" t="s">
        <v>37</v>
      </c>
      <c r="F2" s="3">
        <v>10</v>
      </c>
      <c r="G2" s="2">
        <v>6</v>
      </c>
    </row>
    <row r="3" spans="1:11" x14ac:dyDescent="0.25">
      <c r="A3" s="5">
        <f>IF(E3&lt;&gt;"",A2,"")</f>
        <v>45638</v>
      </c>
      <c r="B3" s="1"/>
      <c r="C3" s="7">
        <f>IF(E3&lt;&gt;"",2,"")</f>
        <v>2</v>
      </c>
      <c r="D3" s="3" t="s">
        <v>3</v>
      </c>
      <c r="E3" s="2" t="s">
        <v>38</v>
      </c>
      <c r="F3" s="3">
        <v>1</v>
      </c>
    </row>
    <row r="4" spans="1:11" x14ac:dyDescent="0.25">
      <c r="A4" s="5">
        <f>IF(E4&lt;&gt;"",A2,"")</f>
        <v>45638</v>
      </c>
      <c r="C4" s="7">
        <f>IF(E4&lt;&gt;"",3,"")</f>
        <v>3</v>
      </c>
      <c r="D4" s="3" t="s">
        <v>18</v>
      </c>
      <c r="E4" s="2" t="s">
        <v>1</v>
      </c>
      <c r="F4" s="3">
        <v>10</v>
      </c>
      <c r="G4" s="2">
        <v>12</v>
      </c>
      <c r="H4" s="2">
        <v>12</v>
      </c>
      <c r="I4" s="2">
        <v>12</v>
      </c>
      <c r="J4" s="2"/>
    </row>
    <row r="5" spans="1:11" x14ac:dyDescent="0.25">
      <c r="A5" s="5">
        <f>IF(E5&lt;&gt;"",A2,"")</f>
        <v>45638</v>
      </c>
      <c r="C5" s="7">
        <f>IF(E5&lt;&gt;"",4,"")</f>
        <v>4</v>
      </c>
      <c r="D5" s="3" t="s">
        <v>18</v>
      </c>
      <c r="E5" s="2" t="s">
        <v>39</v>
      </c>
      <c r="F5" s="3">
        <f>B2-45</f>
        <v>29</v>
      </c>
      <c r="G5" s="2">
        <v>9</v>
      </c>
      <c r="H5" s="3">
        <v>8</v>
      </c>
      <c r="I5" s="2">
        <v>6</v>
      </c>
    </row>
    <row r="6" spans="1:11" x14ac:dyDescent="0.25">
      <c r="A6" s="5">
        <f>IF(E6&lt;&gt;"",A2,"")</f>
        <v>45638</v>
      </c>
      <c r="B6" s="1"/>
      <c r="C6" s="7">
        <f>IF(E6&lt;&gt;"",5,"")</f>
        <v>5</v>
      </c>
      <c r="D6" s="3" t="s">
        <v>18</v>
      </c>
      <c r="E6" s="2" t="s">
        <v>10</v>
      </c>
      <c r="F6" s="3">
        <v>15</v>
      </c>
      <c r="G6" s="2">
        <v>12</v>
      </c>
      <c r="H6" s="3">
        <v>12</v>
      </c>
      <c r="I6" s="2">
        <v>8</v>
      </c>
    </row>
    <row r="7" spans="1:11" x14ac:dyDescent="0.25">
      <c r="A7" s="5">
        <f t="shared" ref="A7" si="0">IF(E7&lt;&gt;"",A5,"")</f>
        <v>45638</v>
      </c>
      <c r="C7" s="7">
        <f>IF(E7&lt;&gt;"",6,"")</f>
        <v>6</v>
      </c>
      <c r="D7" s="3" t="s">
        <v>18</v>
      </c>
      <c r="E7" s="2" t="s">
        <v>34</v>
      </c>
      <c r="F7" s="3">
        <v>20</v>
      </c>
      <c r="G7" s="2">
        <v>12</v>
      </c>
      <c r="H7" s="3">
        <v>10</v>
      </c>
      <c r="I7" s="2">
        <v>9</v>
      </c>
    </row>
    <row r="8" spans="1:11" x14ac:dyDescent="0.25">
      <c r="A8" s="5">
        <f t="shared" ref="A8" si="1">IF(E8&lt;&gt;"",A5,"")</f>
        <v>45638</v>
      </c>
      <c r="C8" s="7">
        <f>IF(E8&lt;&gt;"",7,"")</f>
        <v>7</v>
      </c>
      <c r="D8" s="3" t="s">
        <v>17</v>
      </c>
      <c r="E8" s="2" t="s">
        <v>24</v>
      </c>
      <c r="F8" s="3">
        <v>60</v>
      </c>
      <c r="G8" s="2">
        <v>20</v>
      </c>
      <c r="H8" s="3">
        <v>20</v>
      </c>
      <c r="I8" s="2">
        <v>17</v>
      </c>
    </row>
    <row r="9" spans="1:11" x14ac:dyDescent="0.25">
      <c r="A9" s="5" t="str">
        <f t="shared" ref="A9" si="2">IF(E9&lt;&gt;"",A5,"")</f>
        <v/>
      </c>
      <c r="C9" s="7" t="str">
        <f>IF(E9&lt;&gt;"",8,"")</f>
        <v/>
      </c>
    </row>
    <row r="10" spans="1:11" x14ac:dyDescent="0.25">
      <c r="A10" s="5" t="str">
        <f t="shared" ref="A10" si="3">IF(E10&lt;&gt;"",A8,"")</f>
        <v/>
      </c>
      <c r="C10" s="7" t="str">
        <f>IF(E10&lt;&gt;"",9,"")</f>
        <v/>
      </c>
    </row>
    <row r="11" spans="1:11" x14ac:dyDescent="0.25">
      <c r="A11" s="5" t="str">
        <f t="shared" ref="A11" si="4">IF(E11&lt;&gt;"",A8,"")</f>
        <v/>
      </c>
      <c r="C11" s="7" t="str">
        <f>IF(E11&lt;&gt;"",10,"")</f>
        <v/>
      </c>
    </row>
    <row r="12" spans="1:11" x14ac:dyDescent="0.25">
      <c r="A12" s="5" t="str">
        <f t="shared" ref="A12" si="5">IF(E12&lt;&gt;"",A8,"")</f>
        <v/>
      </c>
      <c r="C12" s="7" t="str">
        <f>IF(E12&lt;&gt;"",11,"")</f>
        <v/>
      </c>
    </row>
    <row r="13" spans="1:11" x14ac:dyDescent="0.25">
      <c r="A13" s="5" t="str">
        <f t="shared" ref="A13" si="6">IF(E13&lt;&gt;"",A11,"")</f>
        <v/>
      </c>
      <c r="C13" s="7" t="str">
        <f>IF(E13&lt;&gt;"",12,"")</f>
        <v/>
      </c>
      <c r="H13" s="2"/>
    </row>
    <row r="14" spans="1:11" x14ac:dyDescent="0.25">
      <c r="A14" s="5" t="str">
        <f t="shared" ref="A14" si="7">IF(E14&lt;&gt;"",A11,"")</f>
        <v/>
      </c>
      <c r="C14" s="7" t="str">
        <f>IF(E14&lt;&gt;"",13,"")</f>
        <v/>
      </c>
      <c r="J14" s="2"/>
    </row>
    <row r="15" spans="1:11" x14ac:dyDescent="0.25">
      <c r="A15" s="5" t="str">
        <f>IF(E15&lt;&gt;"",A11,"")</f>
        <v/>
      </c>
      <c r="C15" s="7" t="str">
        <f>IF(E15&lt;&gt;"",14,"")</f>
        <v/>
      </c>
    </row>
    <row r="16" spans="1:11" x14ac:dyDescent="0.25">
      <c r="A16" s="5" t="str">
        <f t="shared" ref="A16" si="8">IF(E16&lt;&gt;"",A14,"")</f>
        <v/>
      </c>
      <c r="C16" s="7" t="str">
        <f>IF(E16&lt;&gt;"",15,"")</f>
        <v/>
      </c>
    </row>
    <row r="17" spans="1:3" x14ac:dyDescent="0.25">
      <c r="A17" s="5" t="str">
        <f t="shared" ref="A17" si="9">IF(E17&lt;&gt;"",A14,"")</f>
        <v/>
      </c>
      <c r="C17" s="7" t="str">
        <f>IF(E17&lt;&gt;"",16,"")</f>
        <v/>
      </c>
    </row>
    <row r="18" spans="1:3" x14ac:dyDescent="0.25">
      <c r="A18" s="5" t="str">
        <f t="shared" ref="A18" si="10">IF(E18&lt;&gt;"",A14,"")</f>
        <v/>
      </c>
      <c r="C18" s="7" t="str">
        <f>IF(E18&lt;&gt;"",17,"")</f>
        <v/>
      </c>
    </row>
    <row r="19" spans="1:3" x14ac:dyDescent="0.25">
      <c r="A19" s="5" t="str">
        <f t="shared" ref="A19" si="11">IF(E19&lt;&gt;"",A17,"")</f>
        <v/>
      </c>
      <c r="C19" s="7" t="str">
        <f>IF(E19&lt;&gt;"",18,"")</f>
        <v/>
      </c>
    </row>
    <row r="20" spans="1:3" x14ac:dyDescent="0.25">
      <c r="A20" s="5" t="str">
        <f t="shared" ref="A20" si="12">IF(E20&lt;&gt;"",A17,"")</f>
        <v/>
      </c>
      <c r="C20" s="7" t="str">
        <f>IF(E20&lt;&gt;"",19,"")</f>
        <v/>
      </c>
    </row>
    <row r="21" spans="1:3" x14ac:dyDescent="0.25">
      <c r="A21" s="5" t="str">
        <f t="shared" ref="A21" si="13">IF(E21&lt;&gt;"",A17,"")</f>
        <v/>
      </c>
      <c r="C21" s="7" t="str">
        <f>IF(E21&lt;&gt;"",20,"")</f>
        <v/>
      </c>
    </row>
    <row r="22" spans="1:3" x14ac:dyDescent="0.25">
      <c r="A22" s="5" t="str">
        <f t="shared" ref="A22" si="14">IF(E22&lt;&gt;"",A20,"")</f>
        <v/>
      </c>
      <c r="C22" s="7" t="str">
        <f>IF(E22&lt;&gt;"",21,"")</f>
        <v/>
      </c>
    </row>
    <row r="23" spans="1:3" x14ac:dyDescent="0.25">
      <c r="A23" s="5" t="str">
        <f t="shared" ref="A23" si="15">IF(E23&lt;&gt;"",A20,"")</f>
        <v/>
      </c>
      <c r="C23" s="7" t="str">
        <f>IF(E23&lt;&gt;"",22,"")</f>
        <v/>
      </c>
    </row>
    <row r="24" spans="1:3" x14ac:dyDescent="0.25">
      <c r="A24" s="5" t="str">
        <f t="shared" ref="A24" si="16">IF(E24&lt;&gt;"",A20,"")</f>
        <v/>
      </c>
      <c r="C24" s="7" t="str">
        <f>IF(E24&lt;&gt;"",23,"")</f>
        <v/>
      </c>
    </row>
    <row r="25" spans="1:3" x14ac:dyDescent="0.25">
      <c r="A25" s="5" t="str">
        <f t="shared" ref="A25" si="17">IF(E25&lt;&gt;"",A23,"")</f>
        <v/>
      </c>
      <c r="C25" s="7" t="str">
        <f>IF(E25&lt;&gt;"",24,"")</f>
        <v/>
      </c>
    </row>
    <row r="26" spans="1:3" x14ac:dyDescent="0.25">
      <c r="A26" s="5" t="str">
        <f t="shared" ref="A26" si="18">IF(E26&lt;&gt;"",A23,"")</f>
        <v/>
      </c>
      <c r="C26" s="7" t="str">
        <f>IF(E26&lt;&gt;"",25,"")</f>
        <v/>
      </c>
    </row>
    <row r="27" spans="1:3" x14ac:dyDescent="0.25">
      <c r="A27" s="5" t="str">
        <f t="shared" ref="A27" si="19">IF(E27&lt;&gt;"",A23,"")</f>
        <v/>
      </c>
      <c r="C27" s="7" t="str">
        <f>IF(E27&lt;&gt;"",26,"")</f>
        <v/>
      </c>
    </row>
    <row r="28" spans="1:3" x14ac:dyDescent="0.25">
      <c r="A28" s="5" t="str">
        <f t="shared" ref="A28" si="20">IF(E28&lt;&gt;"",A26,"")</f>
        <v/>
      </c>
      <c r="C28" s="7" t="str">
        <f>IF(E28&lt;&gt;"",27,"")</f>
        <v/>
      </c>
    </row>
  </sheetData>
  <sheetProtection algorithmName="SHA-512" hashValue="DBlctskO4Cqf4P9mNTwSzyubLg+9KnDfqW+CxEcVvVMzf1y0M2RSPQdVEV3Srh3TzQ4C7WwrYe57RJ5GZJkOVg==" saltValue="9KSEYShDjaRJGLACZhawOA==" spinCount="100000" sheet="1" objects="1" scenarios="1"/>
  <phoneticPr fontId="1" type="noConversion"/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9B275EE-D87F-4B73-B0B3-53818265EE96}">
          <x14:formula1>
            <xm:f>Funktionen!$A$5:$A$23</xm:f>
          </x14:formula1>
          <xm:sqref>E15:E28</xm:sqref>
        </x14:dataValidation>
        <x14:dataValidation type="list" allowBlank="1" showInputMessage="1" showErrorMessage="1" xr:uid="{974967DE-4269-4E0C-BC1D-3D3AA9805D10}">
          <x14:formula1>
            <xm:f>Funktionen!$A$2:$A$23</xm:f>
          </x14:formula1>
          <xm:sqref>E2:E14</xm:sqref>
        </x14:dataValidation>
        <x14:dataValidation type="list" allowBlank="1" showInputMessage="1" showErrorMessage="1" xr:uid="{9277AEEB-DC05-47CC-BF8B-BCB24C5385FD}">
          <x14:formula1>
            <xm:f>Funktionen!$B$2:$B$4</xm:f>
          </x14:formula1>
          <xm:sqref>D2:D28</xm:sqref>
        </x14:dataValidation>
        <x14:dataValidation type="date" allowBlank="1" showInputMessage="1" showErrorMessage="1" xr:uid="{2F60E261-10C9-454E-8888-E89EBD6D6AA5}">
          <x14:formula1>
            <xm:f>Funktionen!E2</xm:f>
          </x14:formula1>
          <x14:formula2>
            <xm:f>Funktionen!E3</xm:f>
          </x14:formula2>
          <xm:sqref>A2</xm:sqref>
        </x14:dataValidation>
        <x14:dataValidation type="date" allowBlank="1" showInputMessage="1" showErrorMessage="1" xr:uid="{AC39FB83-A2E8-4A2F-8E29-59B6BA4CABE9}">
          <x14:formula1>
            <xm:f>Funktionen!E2</xm:f>
          </x14:formula1>
          <x14:formula2>
            <xm:f>Funktionen!E3</xm:f>
          </x14:formula2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4087-6D80-4246-9D63-C108241021F3}">
  <dimension ref="A1:E23"/>
  <sheetViews>
    <sheetView zoomScale="145" zoomScaleNormal="145" workbookViewId="0">
      <selection activeCell="B2" sqref="B2"/>
    </sheetView>
  </sheetViews>
  <sheetFormatPr baseColWidth="10" defaultColWidth="10.7109375" defaultRowHeight="15" x14ac:dyDescent="0.25"/>
  <cols>
    <col min="1" max="1" width="44.42578125" customWidth="1"/>
    <col min="2" max="2" width="26.42578125" customWidth="1"/>
    <col min="3" max="3" width="12.85546875" customWidth="1"/>
    <col min="4" max="4" width="19" customWidth="1"/>
  </cols>
  <sheetData>
    <row r="1" spans="1:5" x14ac:dyDescent="0.25">
      <c r="A1" s="6" t="s">
        <v>16</v>
      </c>
      <c r="B1" s="6" t="s">
        <v>19</v>
      </c>
      <c r="C1" s="6" t="s">
        <v>31</v>
      </c>
      <c r="D1" s="6" t="s">
        <v>33</v>
      </c>
      <c r="E1" s="6" t="s">
        <v>35</v>
      </c>
    </row>
    <row r="2" spans="1:5" x14ac:dyDescent="0.25">
      <c r="A2" t="s">
        <v>37</v>
      </c>
      <c r="B2" t="s">
        <v>3</v>
      </c>
      <c r="C2">
        <v>1</v>
      </c>
      <c r="D2">
        <f>Gym_Plan!B2</f>
        <v>74</v>
      </c>
      <c r="E2">
        <v>1234</v>
      </c>
    </row>
    <row r="3" spans="1:5" x14ac:dyDescent="0.25">
      <c r="A3" t="s">
        <v>20</v>
      </c>
      <c r="B3" t="s">
        <v>18</v>
      </c>
      <c r="C3">
        <v>0</v>
      </c>
    </row>
    <row r="4" spans="1:5" x14ac:dyDescent="0.25">
      <c r="A4" t="s">
        <v>38</v>
      </c>
      <c r="B4" t="s">
        <v>17</v>
      </c>
    </row>
    <row r="5" spans="1:5" x14ac:dyDescent="0.25">
      <c r="A5" t="s">
        <v>21</v>
      </c>
    </row>
    <row r="6" spans="1:5" x14ac:dyDescent="0.25">
      <c r="A6" t="s">
        <v>1</v>
      </c>
    </row>
    <row r="7" spans="1:5" x14ac:dyDescent="0.25">
      <c r="A7" t="s">
        <v>10</v>
      </c>
    </row>
    <row r="8" spans="1:5" x14ac:dyDescent="0.25">
      <c r="A8" t="s">
        <v>9</v>
      </c>
    </row>
    <row r="9" spans="1:5" x14ac:dyDescent="0.25">
      <c r="A9" t="s">
        <v>39</v>
      </c>
    </row>
    <row r="10" spans="1:5" x14ac:dyDescent="0.25">
      <c r="A10" t="s">
        <v>22</v>
      </c>
    </row>
    <row r="11" spans="1:5" x14ac:dyDescent="0.25">
      <c r="A11" t="s">
        <v>28</v>
      </c>
    </row>
    <row r="12" spans="1:5" x14ac:dyDescent="0.25">
      <c r="A12" t="s">
        <v>34</v>
      </c>
    </row>
    <row r="13" spans="1:5" x14ac:dyDescent="0.25">
      <c r="A13" t="s">
        <v>24</v>
      </c>
    </row>
    <row r="14" spans="1:5" x14ac:dyDescent="0.25">
      <c r="A14" t="s">
        <v>25</v>
      </c>
    </row>
    <row r="15" spans="1:5" x14ac:dyDescent="0.25">
      <c r="A15" t="s">
        <v>23</v>
      </c>
    </row>
    <row r="16" spans="1:5" x14ac:dyDescent="0.25">
      <c r="A16" t="s">
        <v>26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0" spans="1:1" x14ac:dyDescent="0.25">
      <c r="A20" t="s">
        <v>14</v>
      </c>
    </row>
    <row r="21" spans="1:1" x14ac:dyDescent="0.25">
      <c r="A21" t="s">
        <v>27</v>
      </c>
    </row>
    <row r="22" spans="1:1" x14ac:dyDescent="0.25">
      <c r="A22" t="s">
        <v>29</v>
      </c>
    </row>
    <row r="23" spans="1:1" x14ac:dyDescent="0.25">
      <c r="A23" t="s">
        <v>30</v>
      </c>
    </row>
  </sheetData>
  <sheetProtection algorithmName="SHA-512" hashValue="JOYXwczFafsbmIPSUIjdDkgbXuD80YOPl3yY25f5Sqjnow8oKwcn+4QBwTLhoUz51M7GUNsmgcD+edEiLKJFUg==" saltValue="tfAnwFZe43P6RH6akfwjEA==" spinCount="100000" sheet="1" objects="1" scenarios="1"/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Gym_Plan</vt:lpstr>
      <vt:lpstr>Funktionen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Bouschery</dc:creator>
  <cp:lastModifiedBy>Julian Bouschery</cp:lastModifiedBy>
  <dcterms:created xsi:type="dcterms:W3CDTF">2015-06-05T18:19:34Z</dcterms:created>
  <dcterms:modified xsi:type="dcterms:W3CDTF">2025-02-24T08:09:01Z</dcterms:modified>
</cp:coreProperties>
</file>