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avid\Documents\UNIMINUTO\notasDiplomados\"/>
    </mc:Choice>
  </mc:AlternateContent>
  <xr:revisionPtr revIDLastSave="0" documentId="13_ncr:1_{1F79BB10-0259-494A-B903-80E049E83F71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Python" sheetId="1" r:id="rId1"/>
    <sheet name="Ingles" sheetId="5" r:id="rId2"/>
    <sheet name="Emprende" sheetId="6" r:id="rId3"/>
    <sheet name="Competencias" sheetId="7" r:id="rId4"/>
    <sheet name="Hoja1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K45" i="7"/>
  <c r="I45" i="7"/>
  <c r="L45" i="7" s="1"/>
  <c r="G45" i="7"/>
  <c r="E45" i="7"/>
  <c r="K44" i="7"/>
  <c r="I44" i="7"/>
  <c r="L44" i="7" s="1"/>
  <c r="G44" i="7"/>
  <c r="E44" i="7"/>
  <c r="K43" i="7"/>
  <c r="L43" i="7" s="1"/>
  <c r="I43" i="7"/>
  <c r="G43" i="7"/>
  <c r="E43" i="7"/>
  <c r="K42" i="7"/>
  <c r="I42" i="7"/>
  <c r="G42" i="7"/>
  <c r="E42" i="7"/>
  <c r="K41" i="7"/>
  <c r="L41" i="7" s="1"/>
  <c r="I41" i="7"/>
  <c r="G41" i="7"/>
  <c r="E41" i="7"/>
  <c r="L40" i="7"/>
  <c r="K40" i="7"/>
  <c r="I40" i="7"/>
  <c r="G40" i="7"/>
  <c r="E40" i="7"/>
  <c r="K39" i="7"/>
  <c r="I39" i="7"/>
  <c r="L39" i="7" s="1"/>
  <c r="G39" i="7"/>
  <c r="E39" i="7"/>
  <c r="K38" i="7"/>
  <c r="I38" i="7"/>
  <c r="L38" i="7" s="1"/>
  <c r="G38" i="7"/>
  <c r="E38" i="7"/>
  <c r="K37" i="7"/>
  <c r="I37" i="7"/>
  <c r="L37" i="7" s="1"/>
  <c r="G37" i="7"/>
  <c r="E37" i="7"/>
  <c r="K36" i="7"/>
  <c r="L36" i="7" s="1"/>
  <c r="I36" i="7"/>
  <c r="G36" i="7"/>
  <c r="E36" i="7"/>
  <c r="L35" i="7"/>
  <c r="K35" i="7"/>
  <c r="I35" i="7"/>
  <c r="G35" i="7"/>
  <c r="E35" i="7"/>
  <c r="K34" i="7"/>
  <c r="I34" i="7"/>
  <c r="L34" i="7" s="1"/>
  <c r="G34" i="7"/>
  <c r="E34" i="7"/>
  <c r="K33" i="7"/>
  <c r="I33" i="7"/>
  <c r="G33" i="7"/>
  <c r="E33" i="7"/>
  <c r="K32" i="7"/>
  <c r="I32" i="7"/>
  <c r="L32" i="7" s="1"/>
  <c r="G32" i="7"/>
  <c r="E32" i="7"/>
  <c r="K31" i="7"/>
  <c r="I31" i="7"/>
  <c r="G31" i="7"/>
  <c r="E31" i="7"/>
  <c r="K30" i="7"/>
  <c r="H30" i="7"/>
  <c r="I30" i="7" s="1"/>
  <c r="L30" i="7" s="1"/>
  <c r="G30" i="7"/>
  <c r="E30" i="7"/>
  <c r="C30" i="7"/>
  <c r="B30" i="7"/>
  <c r="K29" i="7"/>
  <c r="H29" i="7"/>
  <c r="I29" i="7" s="1"/>
  <c r="L29" i="7" s="1"/>
  <c r="G29" i="7"/>
  <c r="E29" i="7"/>
  <c r="C29" i="7"/>
  <c r="B29" i="7"/>
  <c r="K28" i="7"/>
  <c r="H28" i="7"/>
  <c r="I28" i="7" s="1"/>
  <c r="L28" i="7" s="1"/>
  <c r="G28" i="7"/>
  <c r="E28" i="7"/>
  <c r="C28" i="7"/>
  <c r="B28" i="7"/>
  <c r="K27" i="7"/>
  <c r="H27" i="7"/>
  <c r="I27" i="7" s="1"/>
  <c r="L27" i="7" s="1"/>
  <c r="G27" i="7"/>
  <c r="E27" i="7"/>
  <c r="C27" i="7"/>
  <c r="B27" i="7"/>
  <c r="K26" i="7"/>
  <c r="I26" i="7"/>
  <c r="H26" i="7"/>
  <c r="G26" i="7"/>
  <c r="E26" i="7"/>
  <c r="C26" i="7"/>
  <c r="B26" i="7"/>
  <c r="K25" i="7"/>
  <c r="H25" i="7"/>
  <c r="I25" i="7" s="1"/>
  <c r="G25" i="7"/>
  <c r="E25" i="7"/>
  <c r="C25" i="7"/>
  <c r="B25" i="7"/>
  <c r="K24" i="7"/>
  <c r="H24" i="7"/>
  <c r="I24" i="7" s="1"/>
  <c r="L24" i="7" s="1"/>
  <c r="G24" i="7"/>
  <c r="E24" i="7"/>
  <c r="C24" i="7"/>
  <c r="B24" i="7"/>
  <c r="K23" i="7"/>
  <c r="H23" i="7"/>
  <c r="I23" i="7" s="1"/>
  <c r="G23" i="7"/>
  <c r="E23" i="7"/>
  <c r="C23" i="7"/>
  <c r="B23" i="7"/>
  <c r="K22" i="7"/>
  <c r="I22" i="7"/>
  <c r="L22" i="7" s="1"/>
  <c r="H22" i="7"/>
  <c r="G22" i="7"/>
  <c r="E22" i="7"/>
  <c r="C22" i="7"/>
  <c r="B22" i="7"/>
  <c r="K21" i="7"/>
  <c r="H21" i="7"/>
  <c r="I21" i="7" s="1"/>
  <c r="L21" i="7" s="1"/>
  <c r="G21" i="7"/>
  <c r="E21" i="7"/>
  <c r="C21" i="7"/>
  <c r="B21" i="7"/>
  <c r="K20" i="7"/>
  <c r="H20" i="7"/>
  <c r="I20" i="7" s="1"/>
  <c r="L20" i="7" s="1"/>
  <c r="G20" i="7"/>
  <c r="E20" i="7"/>
  <c r="C20" i="7"/>
  <c r="B20" i="7"/>
  <c r="K19" i="7"/>
  <c r="H19" i="7"/>
  <c r="I19" i="7" s="1"/>
  <c r="L19" i="7" s="1"/>
  <c r="G19" i="7"/>
  <c r="E19" i="7"/>
  <c r="C19" i="7"/>
  <c r="B19" i="7"/>
  <c r="K18" i="7"/>
  <c r="I18" i="7"/>
  <c r="L18" i="7" s="1"/>
  <c r="H18" i="7"/>
  <c r="G18" i="7"/>
  <c r="E18" i="7"/>
  <c r="C18" i="7"/>
  <c r="B18" i="7"/>
  <c r="K17" i="7"/>
  <c r="H17" i="7"/>
  <c r="I17" i="7" s="1"/>
  <c r="G17" i="7"/>
  <c r="E17" i="7"/>
  <c r="C17" i="7"/>
  <c r="B17" i="7"/>
  <c r="K16" i="7"/>
  <c r="H16" i="7"/>
  <c r="I16" i="7" s="1"/>
  <c r="L16" i="7" s="1"/>
  <c r="G16" i="7"/>
  <c r="E16" i="7"/>
  <c r="C16" i="7"/>
  <c r="B16" i="7"/>
  <c r="K15" i="7"/>
  <c r="H15" i="7"/>
  <c r="I15" i="7" s="1"/>
  <c r="G15" i="7"/>
  <c r="E15" i="7"/>
  <c r="C15" i="7"/>
  <c r="B15" i="7"/>
  <c r="K14" i="7"/>
  <c r="I14" i="7"/>
  <c r="L14" i="7" s="1"/>
  <c r="H14" i="7"/>
  <c r="G14" i="7"/>
  <c r="E14" i="7"/>
  <c r="C14" i="7"/>
  <c r="B14" i="7"/>
  <c r="K13" i="7"/>
  <c r="H13" i="7"/>
  <c r="I13" i="7" s="1"/>
  <c r="L13" i="7" s="1"/>
  <c r="G13" i="7"/>
  <c r="E13" i="7"/>
  <c r="C13" i="7"/>
  <c r="B13" i="7"/>
  <c r="K12" i="7"/>
  <c r="I12" i="7"/>
  <c r="L12" i="7" s="1"/>
  <c r="H12" i="7"/>
  <c r="G12" i="7"/>
  <c r="E12" i="7"/>
  <c r="C12" i="7"/>
  <c r="B12" i="7"/>
  <c r="K11" i="7"/>
  <c r="H11" i="7"/>
  <c r="I11" i="7" s="1"/>
  <c r="L11" i="7" s="1"/>
  <c r="G11" i="7"/>
  <c r="E11" i="7"/>
  <c r="C11" i="7"/>
  <c r="B11" i="7"/>
  <c r="K10" i="7"/>
  <c r="I10" i="7"/>
  <c r="L10" i="7" s="1"/>
  <c r="H10" i="7"/>
  <c r="G10" i="7"/>
  <c r="E10" i="7"/>
  <c r="C10" i="7"/>
  <c r="B10" i="7"/>
  <c r="K9" i="7"/>
  <c r="H9" i="7"/>
  <c r="I9" i="7" s="1"/>
  <c r="G9" i="7"/>
  <c r="E9" i="7"/>
  <c r="C9" i="7"/>
  <c r="B9" i="7"/>
  <c r="K8" i="7"/>
  <c r="I8" i="7"/>
  <c r="L8" i="7" s="1"/>
  <c r="H8" i="7"/>
  <c r="G8" i="7"/>
  <c r="E8" i="7"/>
  <c r="C8" i="7"/>
  <c r="B8" i="7"/>
  <c r="K7" i="7"/>
  <c r="H7" i="7"/>
  <c r="I7" i="7" s="1"/>
  <c r="G7" i="7"/>
  <c r="E7" i="7"/>
  <c r="C7" i="7"/>
  <c r="B7" i="7"/>
  <c r="K6" i="7"/>
  <c r="I6" i="7"/>
  <c r="L6" i="7" s="1"/>
  <c r="H6" i="7"/>
  <c r="G6" i="7"/>
  <c r="E6" i="7"/>
  <c r="C6" i="7"/>
  <c r="B6" i="7"/>
  <c r="K45" i="6"/>
  <c r="I45" i="6"/>
  <c r="L45" i="6" s="1"/>
  <c r="G45" i="6"/>
  <c r="E45" i="6"/>
  <c r="K44" i="6"/>
  <c r="I44" i="6"/>
  <c r="L44" i="6" s="1"/>
  <c r="G44" i="6"/>
  <c r="E44" i="6"/>
  <c r="K43" i="6"/>
  <c r="I43" i="6"/>
  <c r="L43" i="6" s="1"/>
  <c r="G43" i="6"/>
  <c r="E43" i="6"/>
  <c r="K42" i="6"/>
  <c r="I42" i="6"/>
  <c r="L42" i="6" s="1"/>
  <c r="G42" i="6"/>
  <c r="E42" i="6"/>
  <c r="K41" i="6"/>
  <c r="I41" i="6"/>
  <c r="L41" i="6" s="1"/>
  <c r="G41" i="6"/>
  <c r="E41" i="6"/>
  <c r="K40" i="6"/>
  <c r="L40" i="6" s="1"/>
  <c r="I40" i="6"/>
  <c r="G40" i="6"/>
  <c r="E40" i="6"/>
  <c r="K39" i="6"/>
  <c r="I39" i="6"/>
  <c r="G39" i="6"/>
  <c r="E39" i="6"/>
  <c r="K38" i="6"/>
  <c r="L38" i="6" s="1"/>
  <c r="I38" i="6"/>
  <c r="G38" i="6"/>
  <c r="E38" i="6"/>
  <c r="K37" i="6"/>
  <c r="I37" i="6"/>
  <c r="G37" i="6"/>
  <c r="E37" i="6"/>
  <c r="L36" i="6"/>
  <c r="K36" i="6"/>
  <c r="I36" i="6"/>
  <c r="G36" i="6"/>
  <c r="E36" i="6"/>
  <c r="K35" i="6"/>
  <c r="I35" i="6"/>
  <c r="G35" i="6"/>
  <c r="E35" i="6"/>
  <c r="K34" i="6"/>
  <c r="I34" i="6"/>
  <c r="G34" i="6"/>
  <c r="E34" i="6"/>
  <c r="L33" i="6"/>
  <c r="K33" i="6"/>
  <c r="I33" i="6"/>
  <c r="G33" i="6"/>
  <c r="E33" i="6"/>
  <c r="K32" i="6"/>
  <c r="I32" i="6"/>
  <c r="L32" i="6" s="1"/>
  <c r="G32" i="6"/>
  <c r="E32" i="6"/>
  <c r="K31" i="6"/>
  <c r="I31" i="6"/>
  <c r="L31" i="6" s="1"/>
  <c r="G31" i="6"/>
  <c r="E31" i="6"/>
  <c r="K30" i="6"/>
  <c r="H30" i="6"/>
  <c r="I30" i="6" s="1"/>
  <c r="G30" i="6"/>
  <c r="E30" i="6"/>
  <c r="C30" i="6"/>
  <c r="B30" i="6"/>
  <c r="K29" i="6"/>
  <c r="H29" i="6"/>
  <c r="I29" i="6" s="1"/>
  <c r="G29" i="6"/>
  <c r="E29" i="6"/>
  <c r="C29" i="6"/>
  <c r="B29" i="6"/>
  <c r="K28" i="6"/>
  <c r="H28" i="6"/>
  <c r="I28" i="6" s="1"/>
  <c r="G28" i="6"/>
  <c r="E28" i="6"/>
  <c r="C28" i="6"/>
  <c r="B28" i="6"/>
  <c r="K27" i="6"/>
  <c r="H27" i="6"/>
  <c r="I27" i="6" s="1"/>
  <c r="G27" i="6"/>
  <c r="E27" i="6"/>
  <c r="C27" i="6"/>
  <c r="B27" i="6"/>
  <c r="K26" i="6"/>
  <c r="H26" i="6"/>
  <c r="I26" i="6" s="1"/>
  <c r="G26" i="6"/>
  <c r="E26" i="6"/>
  <c r="C26" i="6"/>
  <c r="B26" i="6"/>
  <c r="K25" i="6"/>
  <c r="H25" i="6"/>
  <c r="I25" i="6" s="1"/>
  <c r="G25" i="6"/>
  <c r="E25" i="6"/>
  <c r="C25" i="6"/>
  <c r="B25" i="6"/>
  <c r="K24" i="6"/>
  <c r="I24" i="6"/>
  <c r="H24" i="6"/>
  <c r="G24" i="6"/>
  <c r="E24" i="6"/>
  <c r="C24" i="6"/>
  <c r="B24" i="6"/>
  <c r="K23" i="6"/>
  <c r="H23" i="6"/>
  <c r="I23" i="6" s="1"/>
  <c r="G23" i="6"/>
  <c r="E23" i="6"/>
  <c r="C23" i="6"/>
  <c r="B23" i="6"/>
  <c r="K22" i="6"/>
  <c r="H22" i="6"/>
  <c r="I22" i="6" s="1"/>
  <c r="G22" i="6"/>
  <c r="E22" i="6"/>
  <c r="C22" i="6"/>
  <c r="B22" i="6"/>
  <c r="K21" i="6"/>
  <c r="H21" i="6"/>
  <c r="I21" i="6" s="1"/>
  <c r="G21" i="6"/>
  <c r="E21" i="6"/>
  <c r="C21" i="6"/>
  <c r="B21" i="6"/>
  <c r="K20" i="6"/>
  <c r="H20" i="6"/>
  <c r="I20" i="6" s="1"/>
  <c r="G20" i="6"/>
  <c r="E20" i="6"/>
  <c r="C20" i="6"/>
  <c r="B20" i="6"/>
  <c r="K19" i="6"/>
  <c r="H19" i="6"/>
  <c r="I19" i="6" s="1"/>
  <c r="G19" i="6"/>
  <c r="E19" i="6"/>
  <c r="C19" i="6"/>
  <c r="B19" i="6"/>
  <c r="K18" i="6"/>
  <c r="H18" i="6"/>
  <c r="I18" i="6" s="1"/>
  <c r="G18" i="6"/>
  <c r="E18" i="6"/>
  <c r="C18" i="6"/>
  <c r="B18" i="6"/>
  <c r="K17" i="6"/>
  <c r="H17" i="6"/>
  <c r="I17" i="6" s="1"/>
  <c r="G17" i="6"/>
  <c r="E17" i="6"/>
  <c r="C17" i="6"/>
  <c r="B17" i="6"/>
  <c r="K16" i="6"/>
  <c r="H16" i="6"/>
  <c r="I16" i="6" s="1"/>
  <c r="G16" i="6"/>
  <c r="E16" i="6"/>
  <c r="C16" i="6"/>
  <c r="B16" i="6"/>
  <c r="K15" i="6"/>
  <c r="H15" i="6"/>
  <c r="I15" i="6" s="1"/>
  <c r="G15" i="6"/>
  <c r="E15" i="6"/>
  <c r="C15" i="6"/>
  <c r="B15" i="6"/>
  <c r="K14" i="6"/>
  <c r="H14" i="6"/>
  <c r="I14" i="6" s="1"/>
  <c r="G14" i="6"/>
  <c r="E14" i="6"/>
  <c r="C14" i="6"/>
  <c r="B14" i="6"/>
  <c r="K13" i="6"/>
  <c r="H13" i="6"/>
  <c r="I13" i="6" s="1"/>
  <c r="G13" i="6"/>
  <c r="E13" i="6"/>
  <c r="C13" i="6"/>
  <c r="B13" i="6"/>
  <c r="K12" i="6"/>
  <c r="H12" i="6"/>
  <c r="I12" i="6" s="1"/>
  <c r="G12" i="6"/>
  <c r="E12" i="6"/>
  <c r="C12" i="6"/>
  <c r="B12" i="6"/>
  <c r="K11" i="6"/>
  <c r="H11" i="6"/>
  <c r="I11" i="6" s="1"/>
  <c r="G11" i="6"/>
  <c r="E11" i="6"/>
  <c r="C11" i="6"/>
  <c r="B11" i="6"/>
  <c r="K10" i="6"/>
  <c r="H10" i="6"/>
  <c r="I10" i="6" s="1"/>
  <c r="G10" i="6"/>
  <c r="E10" i="6"/>
  <c r="C10" i="6"/>
  <c r="B10" i="6"/>
  <c r="K9" i="6"/>
  <c r="H9" i="6"/>
  <c r="I9" i="6" s="1"/>
  <c r="G9" i="6"/>
  <c r="E9" i="6"/>
  <c r="C9" i="6"/>
  <c r="B9" i="6"/>
  <c r="K8" i="6"/>
  <c r="H8" i="6"/>
  <c r="I8" i="6" s="1"/>
  <c r="G8" i="6"/>
  <c r="E8" i="6"/>
  <c r="C8" i="6"/>
  <c r="B8" i="6"/>
  <c r="K7" i="6"/>
  <c r="H7" i="6"/>
  <c r="I7" i="6" s="1"/>
  <c r="G7" i="6"/>
  <c r="E7" i="6"/>
  <c r="C7" i="6"/>
  <c r="B7" i="6"/>
  <c r="K6" i="6"/>
  <c r="H6" i="6"/>
  <c r="I6" i="6" s="1"/>
  <c r="G6" i="6"/>
  <c r="E6" i="6"/>
  <c r="C6" i="6"/>
  <c r="B6" i="6"/>
  <c r="K45" i="5"/>
  <c r="I45" i="5"/>
  <c r="G45" i="5"/>
  <c r="E45" i="5"/>
  <c r="K44" i="5"/>
  <c r="I44" i="5"/>
  <c r="L44" i="5" s="1"/>
  <c r="G44" i="5"/>
  <c r="E44" i="5"/>
  <c r="K43" i="5"/>
  <c r="I43" i="5"/>
  <c r="L43" i="5" s="1"/>
  <c r="G43" i="5"/>
  <c r="E43" i="5"/>
  <c r="K42" i="5"/>
  <c r="I42" i="5"/>
  <c r="L42" i="5" s="1"/>
  <c r="G42" i="5"/>
  <c r="E42" i="5"/>
  <c r="K41" i="5"/>
  <c r="I41" i="5"/>
  <c r="G41" i="5"/>
  <c r="E41" i="5"/>
  <c r="K40" i="5"/>
  <c r="I40" i="5"/>
  <c r="L40" i="5" s="1"/>
  <c r="G40" i="5"/>
  <c r="E40" i="5"/>
  <c r="K39" i="5"/>
  <c r="I39" i="5"/>
  <c r="L39" i="5" s="1"/>
  <c r="G39" i="5"/>
  <c r="E39" i="5"/>
  <c r="K38" i="5"/>
  <c r="I38" i="5"/>
  <c r="L38" i="5" s="1"/>
  <c r="G38" i="5"/>
  <c r="E38" i="5"/>
  <c r="K37" i="5"/>
  <c r="I37" i="5"/>
  <c r="L37" i="5" s="1"/>
  <c r="G37" i="5"/>
  <c r="E37" i="5"/>
  <c r="K36" i="5"/>
  <c r="I36" i="5"/>
  <c r="L36" i="5" s="1"/>
  <c r="G36" i="5"/>
  <c r="E36" i="5"/>
  <c r="K35" i="5"/>
  <c r="I35" i="5"/>
  <c r="L35" i="5" s="1"/>
  <c r="G35" i="5"/>
  <c r="E35" i="5"/>
  <c r="K34" i="5"/>
  <c r="I34" i="5"/>
  <c r="G34" i="5"/>
  <c r="E34" i="5"/>
  <c r="K33" i="5"/>
  <c r="L33" i="5" s="1"/>
  <c r="I33" i="5"/>
  <c r="G33" i="5"/>
  <c r="E33" i="5"/>
  <c r="K32" i="5"/>
  <c r="I32" i="5"/>
  <c r="G32" i="5"/>
  <c r="E32" i="5"/>
  <c r="K31" i="5"/>
  <c r="I31" i="5"/>
  <c r="G31" i="5"/>
  <c r="E31" i="5"/>
  <c r="K30" i="5"/>
  <c r="H30" i="5"/>
  <c r="I30" i="5" s="1"/>
  <c r="G30" i="5"/>
  <c r="E30" i="5"/>
  <c r="C30" i="5"/>
  <c r="B30" i="5"/>
  <c r="K29" i="5"/>
  <c r="H29" i="5"/>
  <c r="I29" i="5" s="1"/>
  <c r="L29" i="5" s="1"/>
  <c r="G29" i="5"/>
  <c r="E29" i="5"/>
  <c r="C29" i="5"/>
  <c r="B29" i="5"/>
  <c r="K28" i="5"/>
  <c r="H28" i="5"/>
  <c r="I28" i="5" s="1"/>
  <c r="G28" i="5"/>
  <c r="E28" i="5"/>
  <c r="C28" i="5"/>
  <c r="B28" i="5"/>
  <c r="K27" i="5"/>
  <c r="H27" i="5"/>
  <c r="I27" i="5" s="1"/>
  <c r="L27" i="5" s="1"/>
  <c r="G27" i="5"/>
  <c r="E27" i="5"/>
  <c r="C27" i="5"/>
  <c r="B27" i="5"/>
  <c r="K26" i="5"/>
  <c r="H26" i="5"/>
  <c r="I26" i="5" s="1"/>
  <c r="G26" i="5"/>
  <c r="E26" i="5"/>
  <c r="C26" i="5"/>
  <c r="B26" i="5"/>
  <c r="K25" i="5"/>
  <c r="H25" i="5"/>
  <c r="I25" i="5" s="1"/>
  <c r="L25" i="5" s="1"/>
  <c r="G25" i="5"/>
  <c r="E25" i="5"/>
  <c r="C25" i="5"/>
  <c r="B25" i="5"/>
  <c r="K24" i="5"/>
  <c r="H24" i="5"/>
  <c r="I24" i="5" s="1"/>
  <c r="G24" i="5"/>
  <c r="E24" i="5"/>
  <c r="C24" i="5"/>
  <c r="B24" i="5"/>
  <c r="K23" i="5"/>
  <c r="H23" i="5"/>
  <c r="I23" i="5" s="1"/>
  <c r="L23" i="5" s="1"/>
  <c r="G23" i="5"/>
  <c r="E23" i="5"/>
  <c r="C23" i="5"/>
  <c r="B23" i="5"/>
  <c r="K22" i="5"/>
  <c r="H22" i="5"/>
  <c r="I22" i="5" s="1"/>
  <c r="G22" i="5"/>
  <c r="E22" i="5"/>
  <c r="C22" i="5"/>
  <c r="B22" i="5"/>
  <c r="K21" i="5"/>
  <c r="H21" i="5"/>
  <c r="I21" i="5" s="1"/>
  <c r="L21" i="5" s="1"/>
  <c r="G21" i="5"/>
  <c r="E21" i="5"/>
  <c r="C21" i="5"/>
  <c r="B21" i="5"/>
  <c r="K20" i="5"/>
  <c r="H20" i="5"/>
  <c r="I20" i="5" s="1"/>
  <c r="G20" i="5"/>
  <c r="E20" i="5"/>
  <c r="C20" i="5"/>
  <c r="B20" i="5"/>
  <c r="K19" i="5"/>
  <c r="H19" i="5"/>
  <c r="I19" i="5" s="1"/>
  <c r="L19" i="5" s="1"/>
  <c r="G19" i="5"/>
  <c r="E19" i="5"/>
  <c r="C19" i="5"/>
  <c r="B19" i="5"/>
  <c r="K18" i="5"/>
  <c r="H18" i="5"/>
  <c r="I18" i="5" s="1"/>
  <c r="G18" i="5"/>
  <c r="E18" i="5"/>
  <c r="C18" i="5"/>
  <c r="B18" i="5"/>
  <c r="K17" i="5"/>
  <c r="H17" i="5"/>
  <c r="I17" i="5" s="1"/>
  <c r="L17" i="5" s="1"/>
  <c r="G17" i="5"/>
  <c r="E17" i="5"/>
  <c r="C17" i="5"/>
  <c r="B17" i="5"/>
  <c r="K16" i="5"/>
  <c r="H16" i="5"/>
  <c r="I16" i="5" s="1"/>
  <c r="G16" i="5"/>
  <c r="E16" i="5"/>
  <c r="C16" i="5"/>
  <c r="B16" i="5"/>
  <c r="K15" i="5"/>
  <c r="H15" i="5"/>
  <c r="I15" i="5" s="1"/>
  <c r="G15" i="5"/>
  <c r="E15" i="5"/>
  <c r="C15" i="5"/>
  <c r="B15" i="5"/>
  <c r="K14" i="5"/>
  <c r="H14" i="5"/>
  <c r="I14" i="5" s="1"/>
  <c r="G14" i="5"/>
  <c r="E14" i="5"/>
  <c r="C14" i="5"/>
  <c r="B14" i="5"/>
  <c r="K13" i="5"/>
  <c r="H13" i="5"/>
  <c r="I13" i="5" s="1"/>
  <c r="L13" i="5" s="1"/>
  <c r="G13" i="5"/>
  <c r="E13" i="5"/>
  <c r="C13" i="5"/>
  <c r="B13" i="5"/>
  <c r="K12" i="5"/>
  <c r="H12" i="5"/>
  <c r="I12" i="5" s="1"/>
  <c r="G12" i="5"/>
  <c r="E12" i="5"/>
  <c r="C12" i="5"/>
  <c r="B12" i="5"/>
  <c r="K11" i="5"/>
  <c r="H11" i="5"/>
  <c r="I11" i="5" s="1"/>
  <c r="G11" i="5"/>
  <c r="E11" i="5"/>
  <c r="C11" i="5"/>
  <c r="B11" i="5"/>
  <c r="K10" i="5"/>
  <c r="H10" i="5"/>
  <c r="I10" i="5" s="1"/>
  <c r="G10" i="5"/>
  <c r="E10" i="5"/>
  <c r="C10" i="5"/>
  <c r="B10" i="5"/>
  <c r="K9" i="5"/>
  <c r="H9" i="5"/>
  <c r="I9" i="5" s="1"/>
  <c r="L9" i="5" s="1"/>
  <c r="G9" i="5"/>
  <c r="E9" i="5"/>
  <c r="C9" i="5"/>
  <c r="B9" i="5"/>
  <c r="K8" i="5"/>
  <c r="H8" i="5"/>
  <c r="I8" i="5" s="1"/>
  <c r="G8" i="5"/>
  <c r="E8" i="5"/>
  <c r="C8" i="5"/>
  <c r="B8" i="5"/>
  <c r="K7" i="5"/>
  <c r="H7" i="5"/>
  <c r="I7" i="5" s="1"/>
  <c r="L7" i="5" s="1"/>
  <c r="G7" i="5"/>
  <c r="E7" i="5"/>
  <c r="C7" i="5"/>
  <c r="B7" i="5"/>
  <c r="K6" i="5"/>
  <c r="H6" i="5"/>
  <c r="I6" i="5" s="1"/>
  <c r="L6" i="5" s="1"/>
  <c r="G6" i="5"/>
  <c r="E6" i="5"/>
  <c r="C6" i="5"/>
  <c r="B6" i="5"/>
  <c r="L8" i="5" l="1"/>
  <c r="L10" i="5"/>
  <c r="L14" i="5"/>
  <c r="L16" i="5"/>
  <c r="L18" i="5"/>
  <c r="L20" i="5"/>
  <c r="L22" i="5"/>
  <c r="L24" i="5"/>
  <c r="L26" i="5"/>
  <c r="L28" i="5"/>
  <c r="L30" i="5"/>
  <c r="L31" i="5"/>
  <c r="L32" i="5"/>
  <c r="L34" i="5"/>
  <c r="L37" i="6"/>
  <c r="L39" i="6"/>
  <c r="L26" i="7"/>
  <c r="L31" i="7"/>
  <c r="L42" i="7"/>
  <c r="L41" i="5"/>
  <c r="L45" i="5"/>
  <c r="L33" i="7"/>
  <c r="L34" i="6"/>
  <c r="L35" i="6"/>
  <c r="L9" i="7"/>
  <c r="L17" i="7"/>
  <c r="L25" i="7"/>
  <c r="L7" i="7"/>
  <c r="L15" i="7"/>
  <c r="L23" i="7"/>
  <c r="L13" i="6"/>
  <c r="L21" i="6"/>
  <c r="L12" i="6"/>
  <c r="L20" i="6"/>
  <c r="L28" i="6"/>
  <c r="L11" i="6"/>
  <c r="L19" i="6"/>
  <c r="L27" i="6"/>
  <c r="L10" i="6"/>
  <c r="L18" i="6"/>
  <c r="L26" i="6"/>
  <c r="L14" i="6"/>
  <c r="L9" i="6"/>
  <c r="L17" i="6"/>
  <c r="L25" i="6"/>
  <c r="L8" i="6"/>
  <c r="L16" i="6"/>
  <c r="L24" i="6"/>
  <c r="L7" i="6"/>
  <c r="L15" i="6"/>
  <c r="L23" i="6"/>
  <c r="L6" i="6"/>
  <c r="L22" i="6"/>
  <c r="L30" i="6"/>
  <c r="L29" i="6"/>
  <c r="L15" i="5"/>
  <c r="L12" i="5"/>
  <c r="L11" i="5"/>
  <c r="H17" i="1"/>
  <c r="I17" i="1" s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G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6" i="1"/>
  <c r="I6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  <c r="K7" i="1" l="1"/>
  <c r="K6" i="1"/>
  <c r="L6" i="1" s="1"/>
  <c r="K8" i="1"/>
  <c r="K9" i="1"/>
  <c r="K10" i="1"/>
  <c r="K11" i="1"/>
  <c r="L11" i="1" s="1"/>
  <c r="K12" i="1"/>
  <c r="L12" i="1" s="1"/>
  <c r="K13" i="1"/>
  <c r="L13" i="1" s="1"/>
  <c r="K14" i="1"/>
  <c r="L14" i="1" s="1"/>
  <c r="K15" i="1"/>
  <c r="K16" i="1"/>
  <c r="K17" i="1"/>
  <c r="K18" i="1"/>
  <c r="K19" i="1"/>
  <c r="L19" i="1" s="1"/>
  <c r="K20" i="1"/>
  <c r="L20" i="1" s="1"/>
  <c r="K21" i="1"/>
  <c r="L21" i="1" s="1"/>
  <c r="K22" i="1"/>
  <c r="L22" i="1" s="1"/>
  <c r="K23" i="1"/>
  <c r="L23" i="1" s="1"/>
  <c r="K24" i="1"/>
  <c r="K25" i="1"/>
  <c r="K26" i="1"/>
  <c r="K27" i="1"/>
  <c r="L27" i="1" s="1"/>
  <c r="K28" i="1"/>
  <c r="L28" i="1" s="1"/>
  <c r="K29" i="1"/>
  <c r="L29" i="1" s="1"/>
  <c r="K30" i="1"/>
  <c r="L30" i="1" s="1"/>
  <c r="K31" i="1"/>
  <c r="L31" i="1" s="1"/>
  <c r="K32" i="1"/>
  <c r="K33" i="1"/>
  <c r="K34" i="1"/>
  <c r="K35" i="1"/>
  <c r="L35" i="1" s="1"/>
  <c r="K36" i="1"/>
  <c r="K37" i="1"/>
  <c r="K38" i="1"/>
  <c r="K39" i="1"/>
  <c r="L39" i="1" s="1"/>
  <c r="K40" i="1"/>
  <c r="K41" i="1"/>
  <c r="K42" i="1"/>
  <c r="K43" i="1"/>
  <c r="L43" i="1" s="1"/>
  <c r="K44" i="1"/>
  <c r="K45" i="1"/>
  <c r="L8" i="1"/>
  <c r="L9" i="1"/>
  <c r="L10" i="1"/>
  <c r="L15" i="1"/>
  <c r="L16" i="1"/>
  <c r="L17" i="1"/>
  <c r="L18" i="1"/>
  <c r="L24" i="1"/>
  <c r="L25" i="1"/>
  <c r="L26" i="1"/>
  <c r="L32" i="1"/>
  <c r="L33" i="1"/>
  <c r="L34" i="1"/>
  <c r="L36" i="1"/>
  <c r="L37" i="1"/>
  <c r="L38" i="1"/>
  <c r="L40" i="1"/>
  <c r="L41" i="1"/>
  <c r="L42" i="1"/>
  <c r="L44" i="1"/>
  <c r="L4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6" i="1"/>
  <c r="L7" i="1" l="1"/>
</calcChain>
</file>

<file path=xl/sharedStrings.xml><?xml version="1.0" encoding="utf-8"?>
<sst xmlns="http://schemas.openxmlformats.org/spreadsheetml/2006/main" count="376" uniqueCount="122">
  <si>
    <r>
      <t xml:space="preserve">Vicerrectoría Regional Tolima y Magdalena Medio
CENTRO REGIONAL IBAGUÉ - NORTE DEL TOLIMA Y MAGDALENA MEDIO
PROCESOS ACADÉMICOS - PROGRAMA JOVENES FORMAR PARA PROGRESAR
</t>
    </r>
    <r>
      <rPr>
        <b/>
        <sz val="12"/>
        <rFont val="Arial"/>
        <family val="2"/>
      </rPr>
      <t>REPORTE DE NOTAS</t>
    </r>
  </si>
  <si>
    <t>PROGRAMA</t>
  </si>
  <si>
    <t>Diplomado</t>
  </si>
  <si>
    <t>PERIODO ACADÉMICO</t>
  </si>
  <si>
    <t>2021-2</t>
  </si>
  <si>
    <t>CIUDAD</t>
  </si>
  <si>
    <t>Ibague</t>
  </si>
  <si>
    <t>CURSO</t>
  </si>
  <si>
    <t>Lenguaje programación Python</t>
  </si>
  <si>
    <t>GRUPO</t>
  </si>
  <si>
    <t>N° HORAS</t>
  </si>
  <si>
    <t>FORMADOR</t>
  </si>
  <si>
    <t>Harold Enrique Freyte Zarta</t>
  </si>
  <si>
    <t>DOCUMENTO IDENTIDAD</t>
  </si>
  <si>
    <t xml:space="preserve">No. </t>
  </si>
  <si>
    <t>ID</t>
  </si>
  <si>
    <t>NOMBRES Y APELLIDOS COMPLETOS</t>
  </si>
  <si>
    <t>1er. 35%
Nota</t>
  </si>
  <si>
    <t>1er. 35%
Acumulado</t>
  </si>
  <si>
    <t>2do. 35%
Nota</t>
  </si>
  <si>
    <t>2do. 35%
Acumulado</t>
  </si>
  <si>
    <t>Nota 70%</t>
  </si>
  <si>
    <t>Acumulado 70%</t>
  </si>
  <si>
    <t>3er. 30%
Nota</t>
  </si>
  <si>
    <t>3er. 30%
Acumulado</t>
  </si>
  <si>
    <t>Nota Def. 100%</t>
  </si>
  <si>
    <t>Nota Examen Final</t>
  </si>
  <si>
    <t/>
  </si>
  <si>
    <t>ENTREGADO POR</t>
  </si>
  <si>
    <t>RECIBIDO POR</t>
  </si>
  <si>
    <t>Nombres y Apellidos del Profesor</t>
  </si>
  <si>
    <t>Nombres y Apellidos de quien recibe</t>
  </si>
  <si>
    <t>Firma del profesor</t>
  </si>
  <si>
    <t>Fecha de Recibido</t>
  </si>
  <si>
    <t>Cargo</t>
  </si>
  <si>
    <t>No es válido sIn sello de la Dirección Académica del Centro Regional</t>
  </si>
  <si>
    <t>Ingles</t>
  </si>
  <si>
    <t>Ingrid Tatiana Morales Giraldo</t>
  </si>
  <si>
    <t>1-110-517-896</t>
  </si>
  <si>
    <t>José Manuel Triana Rodríguez</t>
  </si>
  <si>
    <t>Emprendimiento</t>
  </si>
  <si>
    <t xml:space="preserve">Alejandra Correa </t>
  </si>
  <si>
    <t>Competencias Ciudadanas</t>
  </si>
  <si>
    <t>Ana Maria</t>
  </si>
  <si>
    <t>Patiño Camacho</t>
  </si>
  <si>
    <t>Andres Felipe</t>
  </si>
  <si>
    <t>Goyes Zubieta</t>
  </si>
  <si>
    <t>Jimenez Vega</t>
  </si>
  <si>
    <t>Andres Mauricio</t>
  </si>
  <si>
    <t>Valois Oviedo</t>
  </si>
  <si>
    <t>Brahiam Felipe</t>
  </si>
  <si>
    <t>Arteaga Sanchez</t>
  </si>
  <si>
    <t>Daniel Felipe</t>
  </si>
  <si>
    <t>Bonilla Amorocho</t>
  </si>
  <si>
    <t>Medina Moreno</t>
  </si>
  <si>
    <t>Daniel Mauricio</t>
  </si>
  <si>
    <t>Modesto Ramirez</t>
  </si>
  <si>
    <t>David Felipe</t>
  </si>
  <si>
    <t>Pedraza Guadir</t>
  </si>
  <si>
    <t>Deivid Alfonso</t>
  </si>
  <si>
    <t xml:space="preserve"> Yaima Barrios</t>
  </si>
  <si>
    <t>Jhonatan Albeiro</t>
  </si>
  <si>
    <t>Ibagué Molina</t>
  </si>
  <si>
    <t>José Julián</t>
  </si>
  <si>
    <t>Mosquera Garzón</t>
  </si>
  <si>
    <t>Juan Carlos</t>
  </si>
  <si>
    <t>Bedoya Malambo</t>
  </si>
  <si>
    <t>Julián Camilo</t>
  </si>
  <si>
    <t>Carvajal Mellizo</t>
  </si>
  <si>
    <t>Karol Dayana</t>
  </si>
  <si>
    <t>Cárdenas Tapiero</t>
  </si>
  <si>
    <t>Laura Juliana</t>
  </si>
  <si>
    <t>Alayón Martínez</t>
  </si>
  <si>
    <t xml:space="preserve">Lizeth Valentina </t>
  </si>
  <si>
    <t>Benítez Cabrejo</t>
  </si>
  <si>
    <t>Luis Alejandro</t>
  </si>
  <si>
    <t>García Serrato</t>
  </si>
  <si>
    <t>Luis Fernando</t>
  </si>
  <si>
    <t>Varón Acosta</t>
  </si>
  <si>
    <t>Manuel Stiven</t>
  </si>
  <si>
    <t>González Mahecha</t>
  </si>
  <si>
    <t>María Lucia</t>
  </si>
  <si>
    <t>Acosta Barbosa</t>
  </si>
  <si>
    <t>Mateo</t>
  </si>
  <si>
    <t>Hoyos Mendez</t>
  </si>
  <si>
    <t>Nicolás</t>
  </si>
  <si>
    <t>Saavedra Peña</t>
  </si>
  <si>
    <t>Rafael Orlando</t>
  </si>
  <si>
    <t>Jiménez Vega</t>
  </si>
  <si>
    <t>Víctor Daniel</t>
  </si>
  <si>
    <t>Gutiérrez Sandoval</t>
  </si>
  <si>
    <t>CC</t>
  </si>
  <si>
    <t>TI</t>
  </si>
  <si>
    <t>PY</t>
  </si>
  <si>
    <t>maria0205143@gmail.com</t>
  </si>
  <si>
    <t>goyesandres@hotmail.com</t>
  </si>
  <si>
    <t>afjimenezv100935@gmail.com</t>
  </si>
  <si>
    <t>mauricio.valois10@hotamail.com</t>
  </si>
  <si>
    <t>meitno5@gmail.com</t>
  </si>
  <si>
    <t>dfbonilla08@gmail.com</t>
  </si>
  <si>
    <t>daniel.felipe.medina.moreno@gmail.com</t>
  </si>
  <si>
    <t>danielmodesto41@gmail.com</t>
  </si>
  <si>
    <t>davidpipepedraza@gmail.com</t>
  </si>
  <si>
    <t>deyviyaima@hotmail.es</t>
  </si>
  <si>
    <t>jaibaguem@ut.edu.co</t>
  </si>
  <si>
    <t>julian.jjmg@hotmail.com</t>
  </si>
  <si>
    <t>juanmalambo824@gmail.com</t>
  </si>
  <si>
    <t>juli 19cam@gmail.com</t>
  </si>
  <si>
    <t>karolcardenas13@gmail.com</t>
  </si>
  <si>
    <t>lauraalayonm@gmail.com</t>
  </si>
  <si>
    <t>danylu302013@gmail.com</t>
  </si>
  <si>
    <t>alejandroserrato1998@gmail.com</t>
  </si>
  <si>
    <t>luis.varon.15.2000@gmail.com</t>
  </si>
  <si>
    <t>stevengm45@gmail.com</t>
  </si>
  <si>
    <t>marial032ze@gmail.com</t>
  </si>
  <si>
    <t>hoyos8523@gmail.com</t>
  </si>
  <si>
    <t>nicolas.saavedrap7@gmail.com</t>
  </si>
  <si>
    <t>rafaeljimenezv.39@gmail.com</t>
  </si>
  <si>
    <t>victor950828@gmail.com</t>
  </si>
  <si>
    <t>F</t>
  </si>
  <si>
    <t>M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</si>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</sst>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</xf>
    <xf numFmtId="0" fontId="5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9" xfId="0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25" xfId="0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8" xfId="0" applyFont="1" applyFill="1" applyBorder="1" applyAlignment="1" applyProtection="1">
      <alignment horizontal="center" vertical="center" wrapText="1"/>
    </xf>
    <xf numFmtId="0" fontId="3" fillId="3" borderId="34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 wrapText="1"/>
      <protection locked="0"/>
    </xf>
    <xf numFmtId="0" fontId="3" fillId="3" borderId="12" xfId="0" applyFont="1" applyFill="1" applyBorder="1" applyAlignment="1" applyProtection="1">
      <alignment vertical="center" wrapText="1"/>
      <protection locked="0"/>
    </xf>
    <xf numFmtId="9" fontId="3" fillId="2" borderId="39" xfId="0" applyNumberFormat="1" applyFont="1" applyFill="1" applyBorder="1" applyAlignment="1" applyProtection="1">
      <alignment horizontal="center" vertical="center" wrapText="1"/>
    </xf>
    <xf numFmtId="9" fontId="3" fillId="2" borderId="40" xfId="0" applyNumberFormat="1" applyFont="1" applyFill="1" applyBorder="1" applyAlignment="1" applyProtection="1">
      <alignment horizontal="center" vertical="center" wrapText="1"/>
    </xf>
    <xf numFmtId="164" fontId="6" fillId="6" borderId="10" xfId="0" applyNumberFormat="1" applyFont="1" applyFill="1" applyBorder="1" applyAlignment="1" applyProtection="1">
      <alignment horizontal="center" vertical="center"/>
      <protection hidden="1"/>
    </xf>
    <xf numFmtId="1" fontId="9" fillId="5" borderId="10" xfId="0" applyNumberFormat="1" applyFont="1" applyFill="1" applyBorder="1" applyAlignment="1" applyProtection="1">
      <alignment horizontal="center" vertical="center" wrapText="1"/>
      <protection locked="0"/>
    </xf>
    <xf numFmtId="3" fontId="10" fillId="6" borderId="10" xfId="0" applyNumberFormat="1" applyFont="1" applyFill="1" applyBorder="1" applyAlignment="1" applyProtection="1">
      <alignment horizontal="center" vertical="center"/>
      <protection hidden="1"/>
    </xf>
    <xf numFmtId="1" fontId="6" fillId="6" borderId="10" xfId="0" applyNumberFormat="1" applyFont="1" applyFill="1" applyBorder="1" applyAlignment="1" applyProtection="1">
      <alignment horizontal="center" vertical="center"/>
      <protection hidden="1"/>
    </xf>
    <xf numFmtId="1" fontId="10" fillId="6" borderId="10" xfId="0" applyNumberFormat="1" applyFont="1" applyFill="1" applyBorder="1" applyAlignment="1" applyProtection="1">
      <alignment horizontal="center" vertical="center"/>
      <protection hidden="1"/>
    </xf>
    <xf numFmtId="164" fontId="9" fillId="5" borderId="10" xfId="0" applyNumberFormat="1" applyFont="1" applyFill="1" applyBorder="1" applyAlignment="1" applyProtection="1">
      <alignment horizontal="center" vertical="center" wrapText="1"/>
      <protection locked="0"/>
    </xf>
    <xf numFmtId="4" fontId="10" fillId="6" borderId="10" xfId="0" applyNumberFormat="1" applyFont="1" applyFill="1" applyBorder="1" applyAlignment="1" applyProtection="1">
      <alignment horizontal="center" vertical="center"/>
      <protection hidden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3" borderId="16" xfId="0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center" wrapText="1"/>
      <protection locked="0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4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11" fillId="0" borderId="38" xfId="0" applyFont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29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27" xfId="0" applyFont="1" applyFill="1" applyBorder="1" applyAlignment="1" applyProtection="1">
      <alignment horizontal="center" vertical="center" wrapText="1"/>
    </xf>
    <xf numFmtId="0" fontId="3" fillId="3" borderId="23" xfId="0" applyFont="1" applyFill="1" applyBorder="1" applyAlignment="1" applyProtection="1">
      <alignment horizontal="center" vertical="center" wrapText="1"/>
    </xf>
    <xf numFmtId="0" fontId="3" fillId="3" borderId="24" xfId="0" applyFont="1" applyFill="1" applyBorder="1" applyAlignment="1" applyProtection="1">
      <alignment horizontal="center" vertical="center" wrapText="1"/>
    </xf>
    <xf numFmtId="165" fontId="4" fillId="0" borderId="27" xfId="0" applyNumberFormat="1" applyFont="1" applyFill="1" applyBorder="1" applyAlignment="1" applyProtection="1">
      <alignment horizontal="center" vertical="center"/>
    </xf>
    <xf numFmtId="165" fontId="4" fillId="0" borderId="23" xfId="0" applyNumberFormat="1" applyFont="1" applyFill="1" applyBorder="1" applyAlignment="1" applyProtection="1">
      <alignment horizontal="center" vertical="center"/>
    </xf>
    <xf numFmtId="165" fontId="4" fillId="0" borderId="24" xfId="0" applyNumberFormat="1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0" fontId="3" fillId="3" borderId="30" xfId="0" applyFont="1" applyFill="1" applyBorder="1" applyAlignment="1" applyProtection="1">
      <alignment horizontal="center" vertical="center" wrapText="1"/>
      <protection locked="0"/>
    </xf>
    <xf numFmtId="0" fontId="3" fillId="3" borderId="25" xfId="0" applyFont="1" applyFill="1" applyBorder="1" applyAlignment="1" applyProtection="1">
      <alignment horizontal="center" vertical="center" wrapText="1"/>
    </xf>
    <xf numFmtId="0" fontId="3" fillId="3" borderId="26" xfId="0" applyFont="1" applyFill="1" applyBorder="1" applyAlignment="1" applyProtection="1">
      <alignment horizontal="center" vertical="center" wrapText="1"/>
    </xf>
    <xf numFmtId="0" fontId="9" fillId="3" borderId="16" xfId="0" applyFont="1" applyFill="1" applyBorder="1" applyAlignment="1" applyProtection="1">
      <alignment horizontal="center" vertical="center" wrapText="1"/>
      <protection locked="0"/>
    </xf>
    <xf numFmtId="0" fontId="9" fillId="3" borderId="17" xfId="0" applyFont="1" applyFill="1" applyBorder="1" applyAlignment="1" applyProtection="1">
      <alignment horizontal="center" vertical="center" wrapText="1"/>
      <protection locked="0"/>
    </xf>
    <xf numFmtId="0" fontId="9" fillId="3" borderId="19" xfId="0" applyFont="1" applyFill="1" applyBorder="1" applyAlignment="1" applyProtection="1">
      <alignment horizontal="center" vertical="center" wrapText="1"/>
      <protection locked="0"/>
    </xf>
    <xf numFmtId="0" fontId="9" fillId="3" borderId="31" xfId="0" applyFont="1" applyFill="1" applyBorder="1" applyAlignment="1" applyProtection="1">
      <alignment horizontal="center" vertical="center" wrapText="1"/>
      <protection locked="0"/>
    </xf>
    <xf numFmtId="0" fontId="9" fillId="3" borderId="32" xfId="0" applyFont="1" applyFill="1" applyBorder="1" applyAlignment="1" applyProtection="1">
      <alignment horizontal="center" vertical="center" wrapText="1"/>
      <protection locked="0"/>
    </xf>
    <xf numFmtId="0" fontId="9" fillId="3" borderId="33" xfId="0" applyFont="1" applyFill="1" applyBorder="1" applyAlignment="1" applyProtection="1">
      <alignment horizontal="center" vertical="center" wrapText="1"/>
      <protection locked="0"/>
    </xf>
    <xf numFmtId="0" fontId="3" fillId="3" borderId="35" xfId="0" applyFont="1" applyFill="1" applyBorder="1" applyAlignment="1" applyProtection="1">
      <alignment horizontal="center" vertical="center" wrapText="1"/>
      <protection locked="0"/>
    </xf>
    <xf numFmtId="0" fontId="3" fillId="3" borderId="36" xfId="0" applyFont="1" applyFill="1" applyBorder="1" applyAlignment="1" applyProtection="1">
      <alignment horizontal="center" vertical="center" wrapText="1"/>
      <protection locked="0"/>
    </xf>
    <xf numFmtId="0" fontId="3" fillId="3" borderId="37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3" fillId="4" borderId="11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/>
    </xf>
    <xf numFmtId="0" fontId="3" fillId="2" borderId="15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 wrapText="1"/>
    </xf>
    <xf numFmtId="0" fontId="3" fillId="4" borderId="18" xfId="0" applyFont="1" applyFill="1" applyBorder="1" applyAlignment="1" applyProtection="1">
      <alignment horizontal="center" vertical="center" wrapText="1"/>
    </xf>
    <xf numFmtId="3" fontId="3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123825</xdr:rowOff>
    </xdr:from>
    <xdr:to>
      <xdr:col>1</xdr:col>
      <xdr:colOff>466725</xdr:colOff>
      <xdr:row>0</xdr:row>
      <xdr:rowOff>819150</xdr:rowOff>
    </xdr:to>
    <xdr:pic>
      <xdr:nvPicPr>
        <xdr:cNvPr id="2" name="irc_mi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23825"/>
          <a:ext cx="8858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123825</xdr:rowOff>
    </xdr:from>
    <xdr:to>
      <xdr:col>1</xdr:col>
      <xdr:colOff>466725</xdr:colOff>
      <xdr:row>0</xdr:row>
      <xdr:rowOff>819150</xdr:rowOff>
    </xdr:to>
    <xdr:pic>
      <xdr:nvPicPr>
        <xdr:cNvPr id="2" name="irc_mi">
          <a:extLst>
            <a:ext uri="{FF2B5EF4-FFF2-40B4-BE49-F238E27FC236}">
              <a16:creationId xmlns:a16="http://schemas.microsoft.com/office/drawing/2014/main" id="{AECEAED9-679E-40F4-A89D-C005A50AC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23825"/>
          <a:ext cx="9239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123825</xdr:rowOff>
    </xdr:from>
    <xdr:to>
      <xdr:col>1</xdr:col>
      <xdr:colOff>466725</xdr:colOff>
      <xdr:row>0</xdr:row>
      <xdr:rowOff>819150</xdr:rowOff>
    </xdr:to>
    <xdr:pic>
      <xdr:nvPicPr>
        <xdr:cNvPr id="2" name="irc_mi">
          <a:extLst>
            <a:ext uri="{FF2B5EF4-FFF2-40B4-BE49-F238E27FC236}">
              <a16:creationId xmlns:a16="http://schemas.microsoft.com/office/drawing/2014/main" id="{ADB52F24-6B16-49E4-B3BE-EA9052973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23825"/>
          <a:ext cx="9239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123825</xdr:rowOff>
    </xdr:from>
    <xdr:to>
      <xdr:col>1</xdr:col>
      <xdr:colOff>466725</xdr:colOff>
      <xdr:row>0</xdr:row>
      <xdr:rowOff>819150</xdr:rowOff>
    </xdr:to>
    <xdr:pic>
      <xdr:nvPicPr>
        <xdr:cNvPr id="2" name="irc_mi">
          <a:extLst>
            <a:ext uri="{FF2B5EF4-FFF2-40B4-BE49-F238E27FC236}">
              <a16:creationId xmlns:a16="http://schemas.microsoft.com/office/drawing/2014/main" id="{AF2B6A41-2510-4BC8-87F1-87C305A0E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23825"/>
          <a:ext cx="9239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minuto0-my.sharepoint.com/personal/harol_freyte_uniminuto_edu_co/Documents/Colpatria-Python/3.Notas/Calificacion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te-1"/>
      <sheetName val="Corte-2"/>
      <sheetName val="Corte-3"/>
    </sheetNames>
    <sheetDataSet>
      <sheetData sheetId="0" refreshError="1">
        <row r="2">
          <cell r="A2">
            <v>1192897273</v>
          </cell>
          <cell r="B2" t="str">
            <v>Ana María Patiño Camacho</v>
          </cell>
        </row>
        <row r="3">
          <cell r="A3">
            <v>1110534309</v>
          </cell>
          <cell r="B3" t="str">
            <v xml:space="preserve">Andrés Felipe Goyes Zubieta </v>
          </cell>
        </row>
        <row r="4">
          <cell r="A4">
            <v>1110575628</v>
          </cell>
          <cell r="B4" t="str">
            <v>Andrés Felipe Jiménez Vega</v>
          </cell>
        </row>
        <row r="5">
          <cell r="A5">
            <v>1124863875</v>
          </cell>
          <cell r="B5" t="str">
            <v>Andres Maurico Valois Oviedo</v>
          </cell>
        </row>
        <row r="6">
          <cell r="A6">
            <v>1124863875</v>
          </cell>
          <cell r="B6" t="str">
            <v>Brahiam Felipe Arteaga Sanchez</v>
          </cell>
        </row>
        <row r="7">
          <cell r="A7">
            <v>1110602320</v>
          </cell>
          <cell r="B7" t="str">
            <v>Daniel Felipe Bonilla Amorocho</v>
          </cell>
        </row>
        <row r="8">
          <cell r="A8">
            <v>1005691965</v>
          </cell>
          <cell r="B8" t="str">
            <v>Daniel Felipe Medina Moreno</v>
          </cell>
        </row>
        <row r="9">
          <cell r="A9">
            <v>1104934178</v>
          </cell>
          <cell r="B9" t="str">
            <v>Daniel Mauricio Modesto Ramirez</v>
          </cell>
        </row>
        <row r="10">
          <cell r="A10">
            <v>1029220272</v>
          </cell>
          <cell r="B10" t="str">
            <v>David Felipe Pedraza Guadir</v>
          </cell>
        </row>
        <row r="11">
          <cell r="A11">
            <v>1110536738</v>
          </cell>
          <cell r="B11" t="str">
            <v>Deivid Alfonso Yaima Barrios</v>
          </cell>
        </row>
        <row r="12">
          <cell r="A12">
            <v>1110537884</v>
          </cell>
          <cell r="B12" t="str">
            <v>Jhonatan Albeiro Ibagué Molina</v>
          </cell>
        </row>
        <row r="13">
          <cell r="A13">
            <v>1006129755</v>
          </cell>
          <cell r="B13" t="str">
            <v>José Julián Mosquera Garzón</v>
          </cell>
        </row>
        <row r="14">
          <cell r="A14">
            <v>1110590128</v>
          </cell>
          <cell r="B14" t="str">
            <v>Juan Carlos Bedoya Malambo</v>
          </cell>
        </row>
        <row r="15">
          <cell r="A15">
            <v>1110602165</v>
          </cell>
          <cell r="B15" t="str">
            <v>Julián Camilo Carvajal Mellizo</v>
          </cell>
        </row>
        <row r="16">
          <cell r="A16">
            <v>1000787516</v>
          </cell>
          <cell r="B16" t="str">
            <v>Karol Dayana Cárdenas Tapiero</v>
          </cell>
        </row>
        <row r="17">
          <cell r="A17">
            <v>1010036079</v>
          </cell>
          <cell r="B17" t="str">
            <v>Laura Juliana Alayón Martínez</v>
          </cell>
        </row>
        <row r="18">
          <cell r="A18">
            <v>1104935788</v>
          </cell>
          <cell r="B18" t="str">
            <v xml:space="preserve">Lizeth Valentina Benítez Cabrejo </v>
          </cell>
        </row>
        <row r="19">
          <cell r="A19">
            <v>1110588136</v>
          </cell>
          <cell r="B19" t="str">
            <v>Luis Alejandro García Serrato</v>
          </cell>
        </row>
        <row r="20">
          <cell r="A20">
            <v>1006129987</v>
          </cell>
          <cell r="B20" t="str">
            <v>Luis Fernando Varón Acosta</v>
          </cell>
        </row>
        <row r="21">
          <cell r="A21">
            <v>1110561162</v>
          </cell>
          <cell r="B21" t="str">
            <v>Manuel Stiven González Mahecha</v>
          </cell>
        </row>
        <row r="22">
          <cell r="A22">
            <v>1006025413</v>
          </cell>
          <cell r="B22" t="str">
            <v>María Lucia Acosta Barbosa</v>
          </cell>
        </row>
        <row r="23">
          <cell r="A23">
            <v>1234644191</v>
          </cell>
          <cell r="B23" t="str">
            <v>Mateo Hoyos Mendez</v>
          </cell>
        </row>
        <row r="24">
          <cell r="A24">
            <v>1234640010</v>
          </cell>
          <cell r="B24" t="str">
            <v>Nicolás Saavedra Peña</v>
          </cell>
        </row>
        <row r="25">
          <cell r="A25">
            <v>1110564585</v>
          </cell>
          <cell r="B25" t="str">
            <v>Rafael Orlando Jiménez Vega</v>
          </cell>
        </row>
        <row r="26">
          <cell r="A26">
            <v>1110562415</v>
          </cell>
          <cell r="B26" t="str">
            <v>Víctor Daniel Gutiérrez Sandoval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niel.felipe.medina.more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"/>
  <sheetViews>
    <sheetView topLeftCell="A16" zoomScale="85" zoomScaleNormal="85" workbookViewId="0">
      <selection activeCell="B6" sqref="B6:B30"/>
    </sheetView>
  </sheetViews>
  <sheetFormatPr baseColWidth="10" defaultColWidth="11.42578125" defaultRowHeight="15" x14ac:dyDescent="0.25"/>
  <cols>
    <col min="3" max="3" width="43.85546875" bestFit="1" customWidth="1"/>
    <col min="5" max="5" width="13.42578125" bestFit="1" customWidth="1"/>
    <col min="6" max="6" width="14" bestFit="1" customWidth="1"/>
    <col min="7" max="7" width="14.5703125" bestFit="1" customWidth="1"/>
    <col min="9" max="9" width="13.42578125" bestFit="1" customWidth="1"/>
    <col min="11" max="11" width="13.42578125" bestFit="1" customWidth="1"/>
    <col min="12" max="12" width="13.5703125" bestFit="1" customWidth="1"/>
    <col min="13" max="13" width="15.42578125" bestFit="1" customWidth="1"/>
  </cols>
  <sheetData>
    <row r="1" spans="1:13" ht="86.25" customHeight="1" thickBot="1" x14ac:dyDescent="0.3">
      <c r="A1" s="36"/>
      <c r="B1" s="37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ht="27" customHeight="1" x14ac:dyDescent="0.25">
      <c r="A2" s="40" t="s">
        <v>1</v>
      </c>
      <c r="B2" s="41"/>
      <c r="C2" s="42" t="s">
        <v>2</v>
      </c>
      <c r="D2" s="42"/>
      <c r="E2" s="42"/>
      <c r="F2" s="42"/>
      <c r="G2" s="42"/>
      <c r="H2" s="43" t="s">
        <v>3</v>
      </c>
      <c r="I2" s="43"/>
      <c r="J2" s="44" t="s">
        <v>4</v>
      </c>
      <c r="K2" s="45"/>
      <c r="L2" s="30" t="s">
        <v>5</v>
      </c>
      <c r="M2" s="1" t="s">
        <v>6</v>
      </c>
    </row>
    <row r="3" spans="1:13" ht="32.25" customHeight="1" x14ac:dyDescent="0.25">
      <c r="A3" s="72" t="s">
        <v>7</v>
      </c>
      <c r="B3" s="73"/>
      <c r="C3" s="47" t="s">
        <v>8</v>
      </c>
      <c r="D3" s="48"/>
      <c r="E3" s="48"/>
      <c r="F3" s="48"/>
      <c r="G3" s="49"/>
      <c r="H3" s="74" t="s">
        <v>9</v>
      </c>
      <c r="I3" s="75"/>
      <c r="J3" s="19"/>
      <c r="K3" s="20"/>
      <c r="L3" s="2" t="s">
        <v>10</v>
      </c>
      <c r="M3" s="3">
        <v>270</v>
      </c>
    </row>
    <row r="4" spans="1:13" ht="27.75" customHeight="1" x14ac:dyDescent="0.25">
      <c r="A4" s="76" t="s">
        <v>11</v>
      </c>
      <c r="B4" s="77"/>
      <c r="C4" s="33" t="s">
        <v>12</v>
      </c>
      <c r="D4" s="34"/>
      <c r="E4" s="34"/>
      <c r="F4" s="34"/>
      <c r="G4" s="34"/>
      <c r="H4" s="78" t="s">
        <v>13</v>
      </c>
      <c r="I4" s="79"/>
      <c r="J4" s="33">
        <v>93406108</v>
      </c>
      <c r="K4" s="34"/>
      <c r="L4" s="34"/>
      <c r="M4" s="35"/>
    </row>
    <row r="5" spans="1:13" ht="26.25" thickBot="1" x14ac:dyDescent="0.3">
      <c r="A5" s="4" t="s">
        <v>14</v>
      </c>
      <c r="B5" s="5" t="s">
        <v>15</v>
      </c>
      <c r="C5" s="6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2" t="s">
        <v>26</v>
      </c>
    </row>
    <row r="6" spans="1:13" ht="15.75" thickBot="1" x14ac:dyDescent="0.3">
      <c r="A6" s="7">
        <v>1</v>
      </c>
      <c r="B6" s="8">
        <f>'[1]Corte-1'!$A2</f>
        <v>1192897273</v>
      </c>
      <c r="C6" s="9" t="str">
        <f>'[1]Corte-1'!$B2</f>
        <v>Ana María Patiño Camacho</v>
      </c>
      <c r="D6" s="28">
        <v>4.6363636363636367</v>
      </c>
      <c r="E6" s="23">
        <f>SUM(D6*35)/100</f>
        <v>1.6227272727272728</v>
      </c>
      <c r="F6" s="24">
        <v>4.9000000000000004</v>
      </c>
      <c r="G6" s="23">
        <f>SUM(F6*35)/100</f>
        <v>1.7150000000000001</v>
      </c>
      <c r="H6" s="25">
        <f>SUM(D6+F6)/2</f>
        <v>4.7681818181818185</v>
      </c>
      <c r="I6" s="25">
        <f>IFERROR(SUM(H6*70)/100,0)</f>
        <v>3.3377272727272729</v>
      </c>
      <c r="J6" s="24">
        <v>5</v>
      </c>
      <c r="K6" s="26">
        <f>SUM(J6*30)/100</f>
        <v>1.5</v>
      </c>
      <c r="L6" s="27">
        <f>SUM(I6+K6)</f>
        <v>4.8377272727272729</v>
      </c>
      <c r="M6" s="28">
        <v>5</v>
      </c>
    </row>
    <row r="7" spans="1:13" ht="15.75" thickBot="1" x14ac:dyDescent="0.3">
      <c r="A7" s="10">
        <v>2</v>
      </c>
      <c r="B7" s="8">
        <f>'[1]Corte-1'!$A3</f>
        <v>1110534309</v>
      </c>
      <c r="C7" s="9" t="str">
        <f>'[1]Corte-1'!$B3</f>
        <v xml:space="preserve">Andrés Felipe Goyes Zubieta </v>
      </c>
      <c r="D7" s="28">
        <v>3.8181818181818183</v>
      </c>
      <c r="E7" s="23">
        <f t="shared" ref="E7:E45" si="0">SUM(D7*35)/100</f>
        <v>1.3363636363636366</v>
      </c>
      <c r="F7" s="24">
        <v>4.8</v>
      </c>
      <c r="G7" s="23">
        <f t="shared" ref="G7:G45" si="1">SUM(F7*35)/100</f>
        <v>1.68</v>
      </c>
      <c r="H7" s="25">
        <f t="shared" ref="H7:H30" si="2">SUM(D7+F7)/2</f>
        <v>4.3090909090909086</v>
      </c>
      <c r="I7" s="25">
        <f t="shared" ref="I7:I45" si="3">IFERROR(SUM(H7*70)/100,0)</f>
        <v>3.0163636363636361</v>
      </c>
      <c r="J7" s="24">
        <v>5</v>
      </c>
      <c r="K7" s="26">
        <f t="shared" ref="K7:K45" si="4">SUM(J7*30)/100</f>
        <v>1.5</v>
      </c>
      <c r="L7" s="27">
        <f t="shared" ref="L7:L45" si="5">SUM(I7+K7)</f>
        <v>4.5163636363636357</v>
      </c>
      <c r="M7" s="28">
        <v>5</v>
      </c>
    </row>
    <row r="8" spans="1:13" ht="15.75" thickBot="1" x14ac:dyDescent="0.3">
      <c r="A8" s="10">
        <v>3</v>
      </c>
      <c r="B8" s="8">
        <f>'[1]Corte-1'!$A4</f>
        <v>1110575628</v>
      </c>
      <c r="C8" s="9" t="str">
        <f>'[1]Corte-1'!$B4</f>
        <v>Andrés Felipe Jiménez Vega</v>
      </c>
      <c r="D8" s="28">
        <v>5</v>
      </c>
      <c r="E8" s="23">
        <f t="shared" si="0"/>
        <v>1.75</v>
      </c>
      <c r="F8" s="24">
        <v>4.8</v>
      </c>
      <c r="G8" s="23">
        <f t="shared" si="1"/>
        <v>1.68</v>
      </c>
      <c r="H8" s="25">
        <f t="shared" si="2"/>
        <v>4.9000000000000004</v>
      </c>
      <c r="I8" s="25">
        <f t="shared" si="3"/>
        <v>3.43</v>
      </c>
      <c r="J8" s="24">
        <v>5</v>
      </c>
      <c r="K8" s="26">
        <f t="shared" si="4"/>
        <v>1.5</v>
      </c>
      <c r="L8" s="27">
        <f t="shared" si="5"/>
        <v>4.93</v>
      </c>
      <c r="M8" s="28">
        <v>5</v>
      </c>
    </row>
    <row r="9" spans="1:13" ht="15.75" thickBot="1" x14ac:dyDescent="0.3">
      <c r="A9" s="10">
        <v>4</v>
      </c>
      <c r="B9" s="8">
        <f>'[1]Corte-1'!$A5</f>
        <v>1124863875</v>
      </c>
      <c r="C9" s="9" t="str">
        <f>'[1]Corte-1'!$B5</f>
        <v>Andres Maurico Valois Oviedo</v>
      </c>
      <c r="D9" s="28">
        <v>5</v>
      </c>
      <c r="E9" s="23">
        <f t="shared" si="0"/>
        <v>1.75</v>
      </c>
      <c r="F9" s="24">
        <v>4.7</v>
      </c>
      <c r="G9" s="23">
        <f t="shared" si="1"/>
        <v>1.645</v>
      </c>
      <c r="H9" s="25">
        <f t="shared" si="2"/>
        <v>4.8499999999999996</v>
      </c>
      <c r="I9" s="25">
        <f t="shared" si="3"/>
        <v>3.395</v>
      </c>
      <c r="J9" s="24">
        <v>4.75</v>
      </c>
      <c r="K9" s="26">
        <f t="shared" si="4"/>
        <v>1.425</v>
      </c>
      <c r="L9" s="27">
        <f t="shared" si="5"/>
        <v>4.82</v>
      </c>
      <c r="M9" s="28">
        <v>4</v>
      </c>
    </row>
    <row r="10" spans="1:13" ht="15.75" thickBot="1" x14ac:dyDescent="0.3">
      <c r="A10" s="10">
        <v>5</v>
      </c>
      <c r="B10" s="8">
        <f>'[1]Corte-1'!$A6</f>
        <v>1124863875</v>
      </c>
      <c r="C10" s="9" t="str">
        <f>'[1]Corte-1'!$B6</f>
        <v>Brahiam Felipe Arteaga Sanchez</v>
      </c>
      <c r="D10" s="28">
        <v>5</v>
      </c>
      <c r="E10" s="23">
        <f t="shared" si="0"/>
        <v>1.75</v>
      </c>
      <c r="F10" s="24">
        <v>5</v>
      </c>
      <c r="G10" s="23">
        <f t="shared" si="1"/>
        <v>1.75</v>
      </c>
      <c r="H10" s="25">
        <f t="shared" si="2"/>
        <v>5</v>
      </c>
      <c r="I10" s="25">
        <f t="shared" si="3"/>
        <v>3.5</v>
      </c>
      <c r="J10" s="24">
        <v>5</v>
      </c>
      <c r="K10" s="26">
        <f t="shared" si="4"/>
        <v>1.5</v>
      </c>
      <c r="L10" s="27">
        <f t="shared" si="5"/>
        <v>5</v>
      </c>
      <c r="M10" s="28">
        <v>5</v>
      </c>
    </row>
    <row r="11" spans="1:13" ht="15.75" thickBot="1" x14ac:dyDescent="0.3">
      <c r="A11" s="10">
        <v>6</v>
      </c>
      <c r="B11" s="8">
        <f>'[1]Corte-1'!$A7</f>
        <v>1110602320</v>
      </c>
      <c r="C11" s="9" t="str">
        <f>'[1]Corte-1'!$B7</f>
        <v>Daniel Felipe Bonilla Amorocho</v>
      </c>
      <c r="D11" s="28">
        <v>5</v>
      </c>
      <c r="E11" s="23">
        <f t="shared" si="0"/>
        <v>1.75</v>
      </c>
      <c r="F11" s="24">
        <v>4.8</v>
      </c>
      <c r="G11" s="23">
        <f t="shared" si="1"/>
        <v>1.68</v>
      </c>
      <c r="H11" s="25">
        <f t="shared" si="2"/>
        <v>4.9000000000000004</v>
      </c>
      <c r="I11" s="25">
        <f t="shared" si="3"/>
        <v>3.43</v>
      </c>
      <c r="J11" s="24">
        <v>5</v>
      </c>
      <c r="K11" s="26">
        <f t="shared" si="4"/>
        <v>1.5</v>
      </c>
      <c r="L11" s="27">
        <f t="shared" si="5"/>
        <v>4.93</v>
      </c>
      <c r="M11" s="28">
        <v>5</v>
      </c>
    </row>
    <row r="12" spans="1:13" ht="15.75" thickBot="1" x14ac:dyDescent="0.3">
      <c r="A12" s="10">
        <v>7</v>
      </c>
      <c r="B12" s="8">
        <f>'[1]Corte-1'!$A8</f>
        <v>1005691965</v>
      </c>
      <c r="C12" s="9" t="str">
        <f>'[1]Corte-1'!$B8</f>
        <v>Daniel Felipe Medina Moreno</v>
      </c>
      <c r="D12" s="28">
        <v>5</v>
      </c>
      <c r="E12" s="23">
        <f t="shared" si="0"/>
        <v>1.75</v>
      </c>
      <c r="F12" s="24">
        <v>4.9000000000000004</v>
      </c>
      <c r="G12" s="23">
        <f t="shared" si="1"/>
        <v>1.7150000000000001</v>
      </c>
      <c r="H12" s="25">
        <f t="shared" si="2"/>
        <v>4.95</v>
      </c>
      <c r="I12" s="25">
        <f t="shared" si="3"/>
        <v>3.4649999999999999</v>
      </c>
      <c r="J12" s="24">
        <v>5</v>
      </c>
      <c r="K12" s="26">
        <f t="shared" si="4"/>
        <v>1.5</v>
      </c>
      <c r="L12" s="27">
        <f t="shared" si="5"/>
        <v>4.9649999999999999</v>
      </c>
      <c r="M12" s="28">
        <v>5</v>
      </c>
    </row>
    <row r="13" spans="1:13" ht="15.75" thickBot="1" x14ac:dyDescent="0.3">
      <c r="A13" s="10">
        <v>8</v>
      </c>
      <c r="B13" s="8">
        <f>'[1]Corte-1'!$A9</f>
        <v>1104934178</v>
      </c>
      <c r="C13" s="9" t="str">
        <f>'[1]Corte-1'!$B9</f>
        <v>Daniel Mauricio Modesto Ramirez</v>
      </c>
      <c r="D13" s="28">
        <v>5</v>
      </c>
      <c r="E13" s="23">
        <f t="shared" si="0"/>
        <v>1.75</v>
      </c>
      <c r="F13" s="24">
        <v>5</v>
      </c>
      <c r="G13" s="23">
        <f t="shared" si="1"/>
        <v>1.75</v>
      </c>
      <c r="H13" s="25">
        <f t="shared" si="2"/>
        <v>5</v>
      </c>
      <c r="I13" s="25">
        <f t="shared" si="3"/>
        <v>3.5</v>
      </c>
      <c r="J13" s="24">
        <v>5</v>
      </c>
      <c r="K13" s="26">
        <f t="shared" si="4"/>
        <v>1.5</v>
      </c>
      <c r="L13" s="27">
        <f t="shared" si="5"/>
        <v>5</v>
      </c>
      <c r="M13" s="28">
        <v>5</v>
      </c>
    </row>
    <row r="14" spans="1:13" ht="15.75" thickBot="1" x14ac:dyDescent="0.3">
      <c r="A14" s="10">
        <v>9</v>
      </c>
      <c r="B14" s="8">
        <f>'[1]Corte-1'!$A10</f>
        <v>1029220272</v>
      </c>
      <c r="C14" s="9" t="str">
        <f>'[1]Corte-1'!$B10</f>
        <v>David Felipe Pedraza Guadir</v>
      </c>
      <c r="D14" s="28">
        <v>5</v>
      </c>
      <c r="E14" s="23">
        <f t="shared" si="0"/>
        <v>1.75</v>
      </c>
      <c r="F14" s="24">
        <v>5</v>
      </c>
      <c r="G14" s="23">
        <f t="shared" si="1"/>
        <v>1.75</v>
      </c>
      <c r="H14" s="25">
        <f t="shared" si="2"/>
        <v>5</v>
      </c>
      <c r="I14" s="25">
        <f t="shared" si="3"/>
        <v>3.5</v>
      </c>
      <c r="J14" s="24">
        <v>5</v>
      </c>
      <c r="K14" s="26">
        <f t="shared" si="4"/>
        <v>1.5</v>
      </c>
      <c r="L14" s="27">
        <f t="shared" si="5"/>
        <v>5</v>
      </c>
      <c r="M14" s="28">
        <v>5</v>
      </c>
    </row>
    <row r="15" spans="1:13" ht="15.75" thickBot="1" x14ac:dyDescent="0.3">
      <c r="A15" s="10">
        <v>10</v>
      </c>
      <c r="B15" s="8">
        <f>'[1]Corte-1'!$A11</f>
        <v>1110536738</v>
      </c>
      <c r="C15" s="9" t="str">
        <f>'[1]Corte-1'!$B11</f>
        <v>Deivid Alfonso Yaima Barrios</v>
      </c>
      <c r="D15" s="28">
        <v>4.8181818181818183</v>
      </c>
      <c r="E15" s="23">
        <f t="shared" si="0"/>
        <v>1.6863636363636365</v>
      </c>
      <c r="F15" s="24">
        <v>4.8</v>
      </c>
      <c r="G15" s="23">
        <f t="shared" si="1"/>
        <v>1.68</v>
      </c>
      <c r="H15" s="25">
        <f t="shared" si="2"/>
        <v>4.8090909090909086</v>
      </c>
      <c r="I15" s="25">
        <f t="shared" si="3"/>
        <v>3.3663636363636362</v>
      </c>
      <c r="J15" s="24">
        <v>5</v>
      </c>
      <c r="K15" s="26">
        <f t="shared" si="4"/>
        <v>1.5</v>
      </c>
      <c r="L15" s="27">
        <f t="shared" si="5"/>
        <v>4.8663636363636362</v>
      </c>
      <c r="M15" s="28">
        <v>5</v>
      </c>
    </row>
    <row r="16" spans="1:13" ht="15.75" thickBot="1" x14ac:dyDescent="0.3">
      <c r="A16" s="10">
        <v>11</v>
      </c>
      <c r="B16" s="8">
        <f>'[1]Corte-1'!$A12</f>
        <v>1110537884</v>
      </c>
      <c r="C16" s="9" t="str">
        <f>'[1]Corte-1'!$B12</f>
        <v>Jhonatan Albeiro Ibagué Molina</v>
      </c>
      <c r="D16" s="28">
        <v>5</v>
      </c>
      <c r="E16" s="23">
        <f t="shared" si="0"/>
        <v>1.75</v>
      </c>
      <c r="F16" s="24">
        <v>4.9000000000000004</v>
      </c>
      <c r="G16" s="23">
        <f t="shared" si="1"/>
        <v>1.7150000000000001</v>
      </c>
      <c r="H16" s="25">
        <f t="shared" si="2"/>
        <v>4.95</v>
      </c>
      <c r="I16" s="25">
        <f t="shared" si="3"/>
        <v>3.4649999999999999</v>
      </c>
      <c r="J16" s="24">
        <v>5</v>
      </c>
      <c r="K16" s="26">
        <f t="shared" si="4"/>
        <v>1.5</v>
      </c>
      <c r="L16" s="27">
        <f t="shared" si="5"/>
        <v>4.9649999999999999</v>
      </c>
      <c r="M16" s="28">
        <v>5</v>
      </c>
    </row>
    <row r="17" spans="1:13" ht="15.75" thickBot="1" x14ac:dyDescent="0.3">
      <c r="A17" s="10">
        <v>12</v>
      </c>
      <c r="B17" s="8">
        <f>'[1]Corte-1'!$A13</f>
        <v>1006129755</v>
      </c>
      <c r="C17" s="9" t="str">
        <f>'[1]Corte-1'!$B13</f>
        <v>José Julián Mosquera Garzón</v>
      </c>
      <c r="D17" s="28">
        <v>3</v>
      </c>
      <c r="E17" s="23">
        <f t="shared" si="0"/>
        <v>1.05</v>
      </c>
      <c r="F17" s="24">
        <v>3.5</v>
      </c>
      <c r="G17" s="23">
        <f t="shared" si="1"/>
        <v>1.2250000000000001</v>
      </c>
      <c r="H17" s="25">
        <f t="shared" si="2"/>
        <v>3.25</v>
      </c>
      <c r="I17" s="25">
        <f t="shared" si="3"/>
        <v>2.2749999999999999</v>
      </c>
      <c r="J17" s="24">
        <v>0</v>
      </c>
      <c r="K17" s="26">
        <f t="shared" si="4"/>
        <v>0</v>
      </c>
      <c r="L17" s="27">
        <f t="shared" si="5"/>
        <v>2.2749999999999999</v>
      </c>
      <c r="M17" s="28">
        <v>0</v>
      </c>
    </row>
    <row r="18" spans="1:13" ht="15.75" thickBot="1" x14ac:dyDescent="0.3">
      <c r="A18" s="10">
        <v>13</v>
      </c>
      <c r="B18" s="8">
        <f>'[1]Corte-1'!$A14</f>
        <v>1110590128</v>
      </c>
      <c r="C18" s="9" t="str">
        <f>'[1]Corte-1'!$B14</f>
        <v>Juan Carlos Bedoya Malambo</v>
      </c>
      <c r="D18" s="28">
        <v>5</v>
      </c>
      <c r="E18" s="23">
        <f t="shared" si="0"/>
        <v>1.75</v>
      </c>
      <c r="F18" s="24">
        <v>4.0999999999999996</v>
      </c>
      <c r="G18" s="23">
        <f t="shared" si="1"/>
        <v>1.4350000000000001</v>
      </c>
      <c r="H18" s="25">
        <f t="shared" si="2"/>
        <v>4.55</v>
      </c>
      <c r="I18" s="25">
        <f t="shared" si="3"/>
        <v>3.1850000000000001</v>
      </c>
      <c r="J18" s="24">
        <v>3.5</v>
      </c>
      <c r="K18" s="26">
        <f t="shared" si="4"/>
        <v>1.05</v>
      </c>
      <c r="L18" s="27">
        <f t="shared" si="5"/>
        <v>4.2350000000000003</v>
      </c>
      <c r="M18" s="28">
        <v>4</v>
      </c>
    </row>
    <row r="19" spans="1:13" ht="15.75" thickBot="1" x14ac:dyDescent="0.3">
      <c r="A19" s="10">
        <v>14</v>
      </c>
      <c r="B19" s="8">
        <f>'[1]Corte-1'!$A15</f>
        <v>1110602165</v>
      </c>
      <c r="C19" s="9" t="str">
        <f>'[1]Corte-1'!$B15</f>
        <v>Julián Camilo Carvajal Mellizo</v>
      </c>
      <c r="D19" s="28">
        <v>5</v>
      </c>
      <c r="E19" s="23">
        <f t="shared" si="0"/>
        <v>1.75</v>
      </c>
      <c r="F19" s="24">
        <v>4.9000000000000004</v>
      </c>
      <c r="G19" s="23">
        <f t="shared" si="1"/>
        <v>1.7150000000000001</v>
      </c>
      <c r="H19" s="25">
        <f t="shared" si="2"/>
        <v>4.95</v>
      </c>
      <c r="I19" s="25">
        <f t="shared" si="3"/>
        <v>3.4649999999999999</v>
      </c>
      <c r="J19" s="24">
        <v>5</v>
      </c>
      <c r="K19" s="26">
        <f t="shared" si="4"/>
        <v>1.5</v>
      </c>
      <c r="L19" s="27">
        <f t="shared" si="5"/>
        <v>4.9649999999999999</v>
      </c>
      <c r="M19" s="28">
        <v>5</v>
      </c>
    </row>
    <row r="20" spans="1:13" ht="15.75" thickBot="1" x14ac:dyDescent="0.3">
      <c r="A20" s="10">
        <v>15</v>
      </c>
      <c r="B20" s="8">
        <f>'[1]Corte-1'!$A16</f>
        <v>1000787516</v>
      </c>
      <c r="C20" s="9" t="str">
        <f>'[1]Corte-1'!$B16</f>
        <v>Karol Dayana Cárdenas Tapiero</v>
      </c>
      <c r="D20" s="28">
        <v>5</v>
      </c>
      <c r="E20" s="23">
        <f t="shared" si="0"/>
        <v>1.75</v>
      </c>
      <c r="F20" s="24">
        <v>4.8</v>
      </c>
      <c r="G20" s="23">
        <f t="shared" si="1"/>
        <v>1.68</v>
      </c>
      <c r="H20" s="25">
        <f t="shared" si="2"/>
        <v>4.9000000000000004</v>
      </c>
      <c r="I20" s="25">
        <f t="shared" si="3"/>
        <v>3.43</v>
      </c>
      <c r="J20" s="24">
        <v>5</v>
      </c>
      <c r="K20" s="26">
        <f t="shared" si="4"/>
        <v>1.5</v>
      </c>
      <c r="L20" s="27">
        <f t="shared" si="5"/>
        <v>4.93</v>
      </c>
      <c r="M20" s="28">
        <v>5</v>
      </c>
    </row>
    <row r="21" spans="1:13" ht="15.75" thickBot="1" x14ac:dyDescent="0.3">
      <c r="A21" s="10">
        <v>16</v>
      </c>
      <c r="B21" s="8">
        <f>'[1]Corte-1'!$A17</f>
        <v>1010036079</v>
      </c>
      <c r="C21" s="9" t="str">
        <f>'[1]Corte-1'!$B17</f>
        <v>Laura Juliana Alayón Martínez</v>
      </c>
      <c r="D21" s="28">
        <v>5</v>
      </c>
      <c r="E21" s="23">
        <f t="shared" si="0"/>
        <v>1.75</v>
      </c>
      <c r="F21" s="24">
        <v>4.9000000000000004</v>
      </c>
      <c r="G21" s="23">
        <f t="shared" si="1"/>
        <v>1.7150000000000001</v>
      </c>
      <c r="H21" s="25">
        <f t="shared" si="2"/>
        <v>4.95</v>
      </c>
      <c r="I21" s="25">
        <f t="shared" si="3"/>
        <v>3.4649999999999999</v>
      </c>
      <c r="J21" s="24">
        <v>5</v>
      </c>
      <c r="K21" s="26">
        <f t="shared" si="4"/>
        <v>1.5</v>
      </c>
      <c r="L21" s="27">
        <f t="shared" si="5"/>
        <v>4.9649999999999999</v>
      </c>
      <c r="M21" s="28">
        <v>5</v>
      </c>
    </row>
    <row r="22" spans="1:13" ht="15.75" thickBot="1" x14ac:dyDescent="0.3">
      <c r="A22" s="10">
        <v>17</v>
      </c>
      <c r="B22" s="8">
        <f>'[1]Corte-1'!$A18</f>
        <v>1104935788</v>
      </c>
      <c r="C22" s="9" t="str">
        <f>'[1]Corte-1'!$B18</f>
        <v xml:space="preserve">Lizeth Valentina Benítez Cabrejo </v>
      </c>
      <c r="D22" s="28">
        <v>5</v>
      </c>
      <c r="E22" s="23">
        <f t="shared" si="0"/>
        <v>1.75</v>
      </c>
      <c r="F22" s="24">
        <v>4.5</v>
      </c>
      <c r="G22" s="23">
        <f t="shared" si="1"/>
        <v>1.575</v>
      </c>
      <c r="H22" s="25">
        <f t="shared" si="2"/>
        <v>4.75</v>
      </c>
      <c r="I22" s="25">
        <f t="shared" si="3"/>
        <v>3.3250000000000002</v>
      </c>
      <c r="J22" s="24">
        <v>4.5</v>
      </c>
      <c r="K22" s="26">
        <f t="shared" si="4"/>
        <v>1.35</v>
      </c>
      <c r="L22" s="27">
        <f t="shared" si="5"/>
        <v>4.6750000000000007</v>
      </c>
      <c r="M22" s="28">
        <v>4</v>
      </c>
    </row>
    <row r="23" spans="1:13" ht="15.75" thickBot="1" x14ac:dyDescent="0.3">
      <c r="A23" s="10">
        <v>18</v>
      </c>
      <c r="B23" s="8">
        <f>'[1]Corte-1'!$A19</f>
        <v>1110588136</v>
      </c>
      <c r="C23" s="9" t="str">
        <f>'[1]Corte-1'!$B19</f>
        <v>Luis Alejandro García Serrato</v>
      </c>
      <c r="D23" s="28">
        <v>3.1818181818181817</v>
      </c>
      <c r="E23" s="23">
        <f t="shared" si="0"/>
        <v>1.1136363636363635</v>
      </c>
      <c r="F23" s="24">
        <v>3.4</v>
      </c>
      <c r="G23" s="23">
        <f t="shared" si="1"/>
        <v>1.19</v>
      </c>
      <c r="H23" s="25">
        <f t="shared" si="2"/>
        <v>3.290909090909091</v>
      </c>
      <c r="I23" s="25">
        <f t="shared" si="3"/>
        <v>2.3036363636363637</v>
      </c>
      <c r="J23" s="24">
        <v>3.25</v>
      </c>
      <c r="K23" s="26">
        <f t="shared" si="4"/>
        <v>0.97499999999999998</v>
      </c>
      <c r="L23" s="27">
        <f t="shared" si="5"/>
        <v>3.2786363636363638</v>
      </c>
      <c r="M23" s="28">
        <v>3.5</v>
      </c>
    </row>
    <row r="24" spans="1:13" ht="15.75" thickBot="1" x14ac:dyDescent="0.3">
      <c r="A24" s="10">
        <v>19</v>
      </c>
      <c r="B24" s="8">
        <f>'[1]Corte-1'!$A20</f>
        <v>1006129987</v>
      </c>
      <c r="C24" s="9" t="str">
        <f>'[1]Corte-1'!$B20</f>
        <v>Luis Fernando Varón Acosta</v>
      </c>
      <c r="D24" s="28">
        <v>5</v>
      </c>
      <c r="E24" s="23">
        <f t="shared" si="0"/>
        <v>1.75</v>
      </c>
      <c r="F24" s="24">
        <v>4.0999999999999996</v>
      </c>
      <c r="G24" s="23">
        <f t="shared" si="1"/>
        <v>1.4350000000000001</v>
      </c>
      <c r="H24" s="25">
        <f t="shared" si="2"/>
        <v>4.55</v>
      </c>
      <c r="I24" s="25">
        <f t="shared" si="3"/>
        <v>3.1850000000000001</v>
      </c>
      <c r="J24" s="24">
        <v>4</v>
      </c>
      <c r="K24" s="26">
        <f t="shared" si="4"/>
        <v>1.2</v>
      </c>
      <c r="L24" s="27">
        <f t="shared" si="5"/>
        <v>4.3849999999999998</v>
      </c>
      <c r="M24" s="28">
        <v>3</v>
      </c>
    </row>
    <row r="25" spans="1:13" ht="15.75" thickBot="1" x14ac:dyDescent="0.3">
      <c r="A25" s="10">
        <v>20</v>
      </c>
      <c r="B25" s="8">
        <f>'[1]Corte-1'!$A21</f>
        <v>1110561162</v>
      </c>
      <c r="C25" s="9" t="str">
        <f>'[1]Corte-1'!$B21</f>
        <v>Manuel Stiven González Mahecha</v>
      </c>
      <c r="D25" s="28">
        <v>4.5454545454545459</v>
      </c>
      <c r="E25" s="23">
        <f t="shared" si="0"/>
        <v>1.5909090909090908</v>
      </c>
      <c r="F25" s="24">
        <v>4.8</v>
      </c>
      <c r="G25" s="23">
        <f t="shared" si="1"/>
        <v>1.68</v>
      </c>
      <c r="H25" s="25">
        <f t="shared" si="2"/>
        <v>4.6727272727272728</v>
      </c>
      <c r="I25" s="25">
        <f t="shared" si="3"/>
        <v>3.2709090909090914</v>
      </c>
      <c r="J25" s="24">
        <v>5</v>
      </c>
      <c r="K25" s="26">
        <f t="shared" si="4"/>
        <v>1.5</v>
      </c>
      <c r="L25" s="27">
        <f t="shared" si="5"/>
        <v>4.7709090909090914</v>
      </c>
      <c r="M25" s="28">
        <v>5</v>
      </c>
    </row>
    <row r="26" spans="1:13" ht="15.75" thickBot="1" x14ac:dyDescent="0.3">
      <c r="A26" s="10">
        <v>21</v>
      </c>
      <c r="B26" s="8">
        <f>'[1]Corte-1'!$A22</f>
        <v>1006025413</v>
      </c>
      <c r="C26" s="9" t="str">
        <f>'[1]Corte-1'!$B22</f>
        <v>María Lucia Acosta Barbosa</v>
      </c>
      <c r="D26" s="28">
        <v>5</v>
      </c>
      <c r="E26" s="23">
        <f t="shared" si="0"/>
        <v>1.75</v>
      </c>
      <c r="F26" s="24">
        <v>4.9000000000000004</v>
      </c>
      <c r="G26" s="23">
        <f t="shared" si="1"/>
        <v>1.7150000000000001</v>
      </c>
      <c r="H26" s="25">
        <f t="shared" si="2"/>
        <v>4.95</v>
      </c>
      <c r="I26" s="25">
        <f t="shared" si="3"/>
        <v>3.4649999999999999</v>
      </c>
      <c r="J26" s="24">
        <v>4.875</v>
      </c>
      <c r="K26" s="26">
        <f t="shared" si="4"/>
        <v>1.4624999999999999</v>
      </c>
      <c r="L26" s="27">
        <f t="shared" si="5"/>
        <v>4.9275000000000002</v>
      </c>
      <c r="M26" s="28">
        <v>5</v>
      </c>
    </row>
    <row r="27" spans="1:13" ht="15.75" thickBot="1" x14ac:dyDescent="0.3">
      <c r="A27" s="10">
        <v>22</v>
      </c>
      <c r="B27" s="8">
        <f>'[1]Corte-1'!$A23</f>
        <v>1234644191</v>
      </c>
      <c r="C27" s="9" t="str">
        <f>'[1]Corte-1'!$B23</f>
        <v>Mateo Hoyos Mendez</v>
      </c>
      <c r="D27" s="28">
        <v>3.1818181818181817</v>
      </c>
      <c r="E27" s="23">
        <f t="shared" si="0"/>
        <v>1.1136363636363635</v>
      </c>
      <c r="F27" s="24">
        <v>3.8</v>
      </c>
      <c r="G27" s="23">
        <f t="shared" si="1"/>
        <v>1.33</v>
      </c>
      <c r="H27" s="25">
        <f t="shared" si="2"/>
        <v>3.4909090909090907</v>
      </c>
      <c r="I27" s="25">
        <f t="shared" si="3"/>
        <v>2.4436363636363634</v>
      </c>
      <c r="J27" s="24">
        <v>4</v>
      </c>
      <c r="K27" s="26">
        <f t="shared" si="4"/>
        <v>1.2</v>
      </c>
      <c r="L27" s="27">
        <f t="shared" si="5"/>
        <v>3.6436363636363636</v>
      </c>
      <c r="M27" s="28">
        <v>3</v>
      </c>
    </row>
    <row r="28" spans="1:13" ht="15.75" thickBot="1" x14ac:dyDescent="0.3">
      <c r="A28" s="10">
        <v>23</v>
      </c>
      <c r="B28" s="8">
        <f>'[1]Corte-1'!$A24</f>
        <v>1234640010</v>
      </c>
      <c r="C28" s="9" t="str">
        <f>'[1]Corte-1'!$B24</f>
        <v>Nicolás Saavedra Peña</v>
      </c>
      <c r="D28" s="28">
        <v>5</v>
      </c>
      <c r="E28" s="23">
        <f t="shared" si="0"/>
        <v>1.75</v>
      </c>
      <c r="F28" s="24">
        <v>4.9000000000000004</v>
      </c>
      <c r="G28" s="23">
        <f t="shared" si="1"/>
        <v>1.7150000000000001</v>
      </c>
      <c r="H28" s="25">
        <f t="shared" si="2"/>
        <v>4.95</v>
      </c>
      <c r="I28" s="25">
        <f t="shared" si="3"/>
        <v>3.4649999999999999</v>
      </c>
      <c r="J28" s="24">
        <v>5</v>
      </c>
      <c r="K28" s="26">
        <f t="shared" si="4"/>
        <v>1.5</v>
      </c>
      <c r="L28" s="27">
        <f t="shared" si="5"/>
        <v>4.9649999999999999</v>
      </c>
      <c r="M28" s="28">
        <v>5</v>
      </c>
    </row>
    <row r="29" spans="1:13" ht="15.75" thickBot="1" x14ac:dyDescent="0.3">
      <c r="A29" s="10">
        <v>24</v>
      </c>
      <c r="B29" s="8">
        <f>'[1]Corte-1'!$A25</f>
        <v>1110564585</v>
      </c>
      <c r="C29" s="9" t="str">
        <f>'[1]Corte-1'!$B25</f>
        <v>Rafael Orlando Jiménez Vega</v>
      </c>
      <c r="D29" s="28">
        <v>5</v>
      </c>
      <c r="E29" s="23">
        <f t="shared" si="0"/>
        <v>1.75</v>
      </c>
      <c r="F29" s="24">
        <v>4.9000000000000004</v>
      </c>
      <c r="G29" s="23">
        <f t="shared" si="1"/>
        <v>1.7150000000000001</v>
      </c>
      <c r="H29" s="25">
        <f t="shared" si="2"/>
        <v>4.95</v>
      </c>
      <c r="I29" s="25">
        <f t="shared" si="3"/>
        <v>3.4649999999999999</v>
      </c>
      <c r="J29" s="24">
        <v>5</v>
      </c>
      <c r="K29" s="26">
        <f t="shared" si="4"/>
        <v>1.5</v>
      </c>
      <c r="L29" s="27">
        <f t="shared" si="5"/>
        <v>4.9649999999999999</v>
      </c>
      <c r="M29" s="28">
        <v>5</v>
      </c>
    </row>
    <row r="30" spans="1:13" ht="15.75" thickBot="1" x14ac:dyDescent="0.3">
      <c r="A30" s="10">
        <v>25</v>
      </c>
      <c r="B30" s="8">
        <f>'[1]Corte-1'!$A26</f>
        <v>1110562415</v>
      </c>
      <c r="C30" s="9" t="str">
        <f>'[1]Corte-1'!$B26</f>
        <v>Víctor Daniel Gutiérrez Sandoval</v>
      </c>
      <c r="D30" s="28">
        <v>4.9090909090909092</v>
      </c>
      <c r="E30" s="23">
        <f t="shared" si="0"/>
        <v>1.718181818181818</v>
      </c>
      <c r="F30" s="24">
        <v>4.9000000000000004</v>
      </c>
      <c r="G30" s="23">
        <f t="shared" si="1"/>
        <v>1.7150000000000001</v>
      </c>
      <c r="H30" s="25">
        <f t="shared" si="2"/>
        <v>4.9045454545454543</v>
      </c>
      <c r="I30" s="25">
        <f t="shared" si="3"/>
        <v>3.4331818181818181</v>
      </c>
      <c r="J30" s="24">
        <v>4.875</v>
      </c>
      <c r="K30" s="26">
        <f t="shared" si="4"/>
        <v>1.4624999999999999</v>
      </c>
      <c r="L30" s="27">
        <f t="shared" si="5"/>
        <v>4.895681818181818</v>
      </c>
      <c r="M30" s="28">
        <v>4.5</v>
      </c>
    </row>
    <row r="31" spans="1:13" ht="15.75" thickBot="1" x14ac:dyDescent="0.3">
      <c r="A31" s="10">
        <v>26</v>
      </c>
      <c r="B31" s="8"/>
      <c r="C31" s="9"/>
      <c r="D31" s="28"/>
      <c r="E31" s="23">
        <f t="shared" si="0"/>
        <v>0</v>
      </c>
      <c r="F31" s="28"/>
      <c r="G31" s="23">
        <f t="shared" si="1"/>
        <v>0</v>
      </c>
      <c r="H31" s="29" t="s">
        <v>27</v>
      </c>
      <c r="I31" s="25">
        <f t="shared" si="3"/>
        <v>0</v>
      </c>
      <c r="J31" s="28"/>
      <c r="K31" s="26">
        <f t="shared" si="4"/>
        <v>0</v>
      </c>
      <c r="L31" s="27">
        <f t="shared" si="5"/>
        <v>0</v>
      </c>
      <c r="M31" s="28"/>
    </row>
    <row r="32" spans="1:13" ht="15.75" thickBot="1" x14ac:dyDescent="0.3">
      <c r="A32" s="10">
        <v>27</v>
      </c>
      <c r="B32" s="8"/>
      <c r="C32" s="9"/>
      <c r="D32" s="28"/>
      <c r="E32" s="23">
        <f t="shared" si="0"/>
        <v>0</v>
      </c>
      <c r="F32" s="28"/>
      <c r="G32" s="23">
        <f t="shared" si="1"/>
        <v>0</v>
      </c>
      <c r="H32" s="29" t="s">
        <v>27</v>
      </c>
      <c r="I32" s="25">
        <f t="shared" si="3"/>
        <v>0</v>
      </c>
      <c r="J32" s="28"/>
      <c r="K32" s="26">
        <f t="shared" si="4"/>
        <v>0</v>
      </c>
      <c r="L32" s="27">
        <f t="shared" si="5"/>
        <v>0</v>
      </c>
      <c r="M32" s="28"/>
    </row>
    <row r="33" spans="1:13" ht="15.75" thickBot="1" x14ac:dyDescent="0.3">
      <c r="A33" s="10">
        <v>28</v>
      </c>
      <c r="B33" s="8"/>
      <c r="C33" s="9"/>
      <c r="D33" s="28"/>
      <c r="E33" s="23">
        <f t="shared" si="0"/>
        <v>0</v>
      </c>
      <c r="F33" s="28"/>
      <c r="G33" s="23">
        <f t="shared" si="1"/>
        <v>0</v>
      </c>
      <c r="H33" s="29" t="s">
        <v>27</v>
      </c>
      <c r="I33" s="25">
        <f t="shared" si="3"/>
        <v>0</v>
      </c>
      <c r="J33" s="28"/>
      <c r="K33" s="26">
        <f t="shared" si="4"/>
        <v>0</v>
      </c>
      <c r="L33" s="27">
        <f t="shared" si="5"/>
        <v>0</v>
      </c>
      <c r="M33" s="28"/>
    </row>
    <row r="34" spans="1:13" x14ac:dyDescent="0.25">
      <c r="A34" s="10">
        <v>29</v>
      </c>
      <c r="B34" s="8"/>
      <c r="C34" s="9"/>
      <c r="D34" s="28"/>
      <c r="E34" s="23">
        <f t="shared" si="0"/>
        <v>0</v>
      </c>
      <c r="F34" s="28"/>
      <c r="G34" s="23">
        <f t="shared" si="1"/>
        <v>0</v>
      </c>
      <c r="H34" s="29" t="s">
        <v>27</v>
      </c>
      <c r="I34" s="25">
        <f t="shared" si="3"/>
        <v>0</v>
      </c>
      <c r="J34" s="28"/>
      <c r="K34" s="26">
        <f t="shared" si="4"/>
        <v>0</v>
      </c>
      <c r="L34" s="27">
        <f t="shared" si="5"/>
        <v>0</v>
      </c>
      <c r="M34" s="28"/>
    </row>
    <row r="35" spans="1:13" x14ac:dyDescent="0.25">
      <c r="A35" s="10">
        <v>30</v>
      </c>
      <c r="B35" s="11"/>
      <c r="C35" s="12"/>
      <c r="D35" s="13"/>
      <c r="E35" s="23">
        <f t="shared" si="0"/>
        <v>0</v>
      </c>
      <c r="F35" s="28"/>
      <c r="G35" s="23">
        <f t="shared" si="1"/>
        <v>0</v>
      </c>
      <c r="H35" s="29" t="s">
        <v>27</v>
      </c>
      <c r="I35" s="25">
        <f t="shared" si="3"/>
        <v>0</v>
      </c>
      <c r="J35" s="28"/>
      <c r="K35" s="26">
        <f t="shared" si="4"/>
        <v>0</v>
      </c>
      <c r="L35" s="27">
        <f t="shared" si="5"/>
        <v>0</v>
      </c>
      <c r="M35" s="28"/>
    </row>
    <row r="36" spans="1:13" x14ac:dyDescent="0.25">
      <c r="A36" s="10">
        <v>31</v>
      </c>
      <c r="B36" s="11"/>
      <c r="C36" s="12"/>
      <c r="D36" s="13"/>
      <c r="E36" s="23">
        <f t="shared" si="0"/>
        <v>0</v>
      </c>
      <c r="F36" s="28"/>
      <c r="G36" s="23">
        <f t="shared" si="1"/>
        <v>0</v>
      </c>
      <c r="H36" s="29" t="s">
        <v>27</v>
      </c>
      <c r="I36" s="25">
        <f t="shared" si="3"/>
        <v>0</v>
      </c>
      <c r="J36" s="28"/>
      <c r="K36" s="26">
        <f t="shared" si="4"/>
        <v>0</v>
      </c>
      <c r="L36" s="27">
        <f t="shared" si="5"/>
        <v>0</v>
      </c>
      <c r="M36" s="28"/>
    </row>
    <row r="37" spans="1:13" x14ac:dyDescent="0.25">
      <c r="A37" s="10">
        <v>32</v>
      </c>
      <c r="B37" s="11"/>
      <c r="C37" s="12"/>
      <c r="D37" s="13"/>
      <c r="E37" s="23">
        <f t="shared" si="0"/>
        <v>0</v>
      </c>
      <c r="F37" s="28"/>
      <c r="G37" s="23">
        <f t="shared" si="1"/>
        <v>0</v>
      </c>
      <c r="H37" s="29" t="s">
        <v>27</v>
      </c>
      <c r="I37" s="25">
        <f t="shared" si="3"/>
        <v>0</v>
      </c>
      <c r="J37" s="28"/>
      <c r="K37" s="26">
        <f t="shared" si="4"/>
        <v>0</v>
      </c>
      <c r="L37" s="27">
        <f t="shared" si="5"/>
        <v>0</v>
      </c>
      <c r="M37" s="28"/>
    </row>
    <row r="38" spans="1:13" x14ac:dyDescent="0.25">
      <c r="A38" s="10">
        <v>33</v>
      </c>
      <c r="B38" s="11"/>
      <c r="C38" s="12"/>
      <c r="D38" s="13"/>
      <c r="E38" s="23">
        <f t="shared" si="0"/>
        <v>0</v>
      </c>
      <c r="F38" s="28"/>
      <c r="G38" s="23">
        <f t="shared" si="1"/>
        <v>0</v>
      </c>
      <c r="H38" s="29" t="s">
        <v>27</v>
      </c>
      <c r="I38" s="25">
        <f t="shared" si="3"/>
        <v>0</v>
      </c>
      <c r="J38" s="28"/>
      <c r="K38" s="26">
        <f t="shared" si="4"/>
        <v>0</v>
      </c>
      <c r="L38" s="27">
        <f t="shared" si="5"/>
        <v>0</v>
      </c>
      <c r="M38" s="28"/>
    </row>
    <row r="39" spans="1:13" x14ac:dyDescent="0.25">
      <c r="A39" s="10">
        <v>34</v>
      </c>
      <c r="B39" s="11"/>
      <c r="C39" s="12"/>
      <c r="D39" s="13"/>
      <c r="E39" s="23">
        <f t="shared" si="0"/>
        <v>0</v>
      </c>
      <c r="F39" s="28"/>
      <c r="G39" s="23">
        <f t="shared" si="1"/>
        <v>0</v>
      </c>
      <c r="H39" s="29" t="s">
        <v>27</v>
      </c>
      <c r="I39" s="25">
        <f t="shared" si="3"/>
        <v>0</v>
      </c>
      <c r="J39" s="28"/>
      <c r="K39" s="26">
        <f t="shared" si="4"/>
        <v>0</v>
      </c>
      <c r="L39" s="27">
        <f t="shared" si="5"/>
        <v>0</v>
      </c>
      <c r="M39" s="28"/>
    </row>
    <row r="40" spans="1:13" x14ac:dyDescent="0.25">
      <c r="A40" s="10">
        <v>35</v>
      </c>
      <c r="B40" s="11"/>
      <c r="C40" s="12"/>
      <c r="D40" s="13"/>
      <c r="E40" s="23">
        <f t="shared" si="0"/>
        <v>0</v>
      </c>
      <c r="F40" s="28"/>
      <c r="G40" s="23">
        <f t="shared" si="1"/>
        <v>0</v>
      </c>
      <c r="H40" s="29" t="s">
        <v>27</v>
      </c>
      <c r="I40" s="25">
        <f t="shared" si="3"/>
        <v>0</v>
      </c>
      <c r="J40" s="28"/>
      <c r="K40" s="26">
        <f t="shared" si="4"/>
        <v>0</v>
      </c>
      <c r="L40" s="27">
        <f t="shared" si="5"/>
        <v>0</v>
      </c>
      <c r="M40" s="28"/>
    </row>
    <row r="41" spans="1:13" x14ac:dyDescent="0.25">
      <c r="A41" s="10">
        <v>36</v>
      </c>
      <c r="B41" s="11"/>
      <c r="C41" s="12"/>
      <c r="D41" s="13"/>
      <c r="E41" s="23">
        <f t="shared" si="0"/>
        <v>0</v>
      </c>
      <c r="F41" s="28"/>
      <c r="G41" s="23">
        <f t="shared" si="1"/>
        <v>0</v>
      </c>
      <c r="H41" s="29" t="s">
        <v>27</v>
      </c>
      <c r="I41" s="25">
        <f t="shared" si="3"/>
        <v>0</v>
      </c>
      <c r="J41" s="28"/>
      <c r="K41" s="26">
        <f t="shared" si="4"/>
        <v>0</v>
      </c>
      <c r="L41" s="27">
        <f t="shared" si="5"/>
        <v>0</v>
      </c>
      <c r="M41" s="28"/>
    </row>
    <row r="42" spans="1:13" x14ac:dyDescent="0.25">
      <c r="A42" s="10">
        <v>37</v>
      </c>
      <c r="B42" s="11"/>
      <c r="C42" s="12"/>
      <c r="D42" s="13"/>
      <c r="E42" s="23">
        <f t="shared" si="0"/>
        <v>0</v>
      </c>
      <c r="F42" s="28"/>
      <c r="G42" s="23">
        <f t="shared" si="1"/>
        <v>0</v>
      </c>
      <c r="H42" s="29" t="s">
        <v>27</v>
      </c>
      <c r="I42" s="25">
        <f t="shared" si="3"/>
        <v>0</v>
      </c>
      <c r="J42" s="28"/>
      <c r="K42" s="26">
        <f t="shared" si="4"/>
        <v>0</v>
      </c>
      <c r="L42" s="27">
        <f t="shared" si="5"/>
        <v>0</v>
      </c>
      <c r="M42" s="28"/>
    </row>
    <row r="43" spans="1:13" x14ac:dyDescent="0.25">
      <c r="A43" s="10">
        <v>38</v>
      </c>
      <c r="B43" s="11"/>
      <c r="C43" s="12"/>
      <c r="D43" s="13"/>
      <c r="E43" s="23">
        <f t="shared" si="0"/>
        <v>0</v>
      </c>
      <c r="F43" s="28"/>
      <c r="G43" s="23">
        <f t="shared" si="1"/>
        <v>0</v>
      </c>
      <c r="H43" s="29" t="s">
        <v>27</v>
      </c>
      <c r="I43" s="25">
        <f t="shared" si="3"/>
        <v>0</v>
      </c>
      <c r="J43" s="28"/>
      <c r="K43" s="26">
        <f t="shared" si="4"/>
        <v>0</v>
      </c>
      <c r="L43" s="27">
        <f t="shared" si="5"/>
        <v>0</v>
      </c>
      <c r="M43" s="28"/>
    </row>
    <row r="44" spans="1:13" x14ac:dyDescent="0.25">
      <c r="A44" s="10">
        <v>39</v>
      </c>
      <c r="B44" s="11"/>
      <c r="C44" s="12"/>
      <c r="D44" s="13"/>
      <c r="E44" s="23">
        <f t="shared" si="0"/>
        <v>0</v>
      </c>
      <c r="F44" s="28"/>
      <c r="G44" s="23">
        <f t="shared" si="1"/>
        <v>0</v>
      </c>
      <c r="H44" s="29" t="s">
        <v>27</v>
      </c>
      <c r="I44" s="25">
        <f t="shared" si="3"/>
        <v>0</v>
      </c>
      <c r="J44" s="28"/>
      <c r="K44" s="26">
        <f t="shared" si="4"/>
        <v>0</v>
      </c>
      <c r="L44" s="27">
        <f t="shared" si="5"/>
        <v>0</v>
      </c>
      <c r="M44" s="28"/>
    </row>
    <row r="45" spans="1:13" ht="15.75" thickBot="1" x14ac:dyDescent="0.3">
      <c r="A45" s="14">
        <v>40</v>
      </c>
      <c r="B45" s="15"/>
      <c r="C45" s="16"/>
      <c r="D45" s="13"/>
      <c r="E45" s="23">
        <f t="shared" si="0"/>
        <v>0</v>
      </c>
      <c r="F45" s="28"/>
      <c r="G45" s="23">
        <f t="shared" si="1"/>
        <v>0</v>
      </c>
      <c r="H45" s="29" t="s">
        <v>27</v>
      </c>
      <c r="I45" s="25">
        <f t="shared" si="3"/>
        <v>0</v>
      </c>
      <c r="J45" s="28"/>
      <c r="K45" s="26">
        <f t="shared" si="4"/>
        <v>0</v>
      </c>
      <c r="L45" s="27">
        <f t="shared" si="5"/>
        <v>0</v>
      </c>
      <c r="M45" s="28"/>
    </row>
    <row r="46" spans="1:13" x14ac:dyDescent="0.25">
      <c r="A46" s="50" t="s">
        <v>28</v>
      </c>
      <c r="B46" s="51"/>
      <c r="C46" s="51"/>
      <c r="D46" s="51"/>
      <c r="E46" s="51"/>
      <c r="F46" s="52"/>
      <c r="G46" s="53" t="s">
        <v>29</v>
      </c>
      <c r="H46" s="54"/>
      <c r="I46" s="54"/>
      <c r="J46" s="54"/>
      <c r="K46" s="54"/>
      <c r="L46" s="54"/>
      <c r="M46" s="55"/>
    </row>
    <row r="47" spans="1:13" ht="38.25" x14ac:dyDescent="0.25">
      <c r="A47" s="56" t="s">
        <v>30</v>
      </c>
      <c r="B47" s="57"/>
      <c r="C47" s="58"/>
      <c r="D47" s="58"/>
      <c r="E47" s="58"/>
      <c r="F47" s="59"/>
      <c r="G47" s="17" t="s">
        <v>31</v>
      </c>
      <c r="H47" s="47"/>
      <c r="I47" s="48"/>
      <c r="J47" s="48"/>
      <c r="K47" s="48"/>
      <c r="L47" s="48"/>
      <c r="M47" s="60"/>
    </row>
    <row r="48" spans="1:13" ht="39" customHeight="1" x14ac:dyDescent="0.25">
      <c r="A48" s="56" t="s">
        <v>32</v>
      </c>
      <c r="B48" s="57"/>
      <c r="C48" s="63"/>
      <c r="D48" s="64"/>
      <c r="E48" s="64"/>
      <c r="F48" s="65"/>
      <c r="G48" s="17" t="s">
        <v>33</v>
      </c>
      <c r="H48" s="47"/>
      <c r="I48" s="48"/>
      <c r="J48" s="48"/>
      <c r="K48" s="48"/>
      <c r="L48" s="48"/>
      <c r="M48" s="60"/>
    </row>
    <row r="49" spans="1:13" ht="33" customHeight="1" thickBot="1" x14ac:dyDescent="0.3">
      <c r="A49" s="61"/>
      <c r="B49" s="62"/>
      <c r="C49" s="66"/>
      <c r="D49" s="67"/>
      <c r="E49" s="67"/>
      <c r="F49" s="68"/>
      <c r="G49" s="18" t="s">
        <v>34</v>
      </c>
      <c r="H49" s="69"/>
      <c r="I49" s="70"/>
      <c r="J49" s="70"/>
      <c r="K49" s="70"/>
      <c r="L49" s="70"/>
      <c r="M49" s="71"/>
    </row>
    <row r="50" spans="1:13" x14ac:dyDescent="0.25">
      <c r="A50" s="46" t="s">
        <v>35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</row>
  </sheetData>
  <mergeCells count="23">
    <mergeCell ref="A50:M50"/>
    <mergeCell ref="C3:G3"/>
    <mergeCell ref="A46:F46"/>
    <mergeCell ref="G46:M46"/>
    <mergeCell ref="A47:B47"/>
    <mergeCell ref="C47:F47"/>
    <mergeCell ref="H47:M47"/>
    <mergeCell ref="A48:B49"/>
    <mergeCell ref="C48:F49"/>
    <mergeCell ref="H48:M48"/>
    <mergeCell ref="H49:M49"/>
    <mergeCell ref="A3:B3"/>
    <mergeCell ref="H3:I3"/>
    <mergeCell ref="A4:B4"/>
    <mergeCell ref="C4:G4"/>
    <mergeCell ref="H4:I4"/>
    <mergeCell ref="J4:M4"/>
    <mergeCell ref="A1:B1"/>
    <mergeCell ref="C1:M1"/>
    <mergeCell ref="A2:B2"/>
    <mergeCell ref="C2:G2"/>
    <mergeCell ref="H2:I2"/>
    <mergeCell ref="J2:K2"/>
  </mergeCells>
  <printOptions horizontalCentered="1"/>
  <pageMargins left="0.23622047244094491" right="0.23622047244094491" top="0.74803149606299213" bottom="0.74803149606299213" header="0.31496062992125984" footer="0.31496062992125984"/>
  <pageSetup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6A62-7FF1-443A-BC2B-0C7EF2920F96}">
  <sheetPr>
    <pageSetUpPr fitToPage="1"/>
  </sheetPr>
  <dimension ref="A1:M50"/>
  <sheetViews>
    <sheetView zoomScale="85" zoomScaleNormal="85" workbookViewId="0">
      <selection activeCell="C6" sqref="C6"/>
    </sheetView>
  </sheetViews>
  <sheetFormatPr baseColWidth="10" defaultColWidth="11.42578125" defaultRowHeight="15" x14ac:dyDescent="0.25"/>
  <cols>
    <col min="3" max="3" width="43.85546875" bestFit="1" customWidth="1"/>
    <col min="5" max="5" width="13.42578125" bestFit="1" customWidth="1"/>
    <col min="6" max="6" width="14" bestFit="1" customWidth="1"/>
    <col min="7" max="7" width="14.5703125" bestFit="1" customWidth="1"/>
    <col min="9" max="9" width="13.42578125" bestFit="1" customWidth="1"/>
    <col min="11" max="11" width="13.42578125" bestFit="1" customWidth="1"/>
    <col min="12" max="12" width="13.5703125" bestFit="1" customWidth="1"/>
    <col min="13" max="13" width="15.42578125" bestFit="1" customWidth="1"/>
  </cols>
  <sheetData>
    <row r="1" spans="1:13" ht="86.25" customHeight="1" thickBot="1" x14ac:dyDescent="0.3">
      <c r="A1" s="36"/>
      <c r="B1" s="37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ht="27" customHeight="1" x14ac:dyDescent="0.25">
      <c r="A2" s="40" t="s">
        <v>1</v>
      </c>
      <c r="B2" s="41"/>
      <c r="C2" s="42" t="s">
        <v>2</v>
      </c>
      <c r="D2" s="42"/>
      <c r="E2" s="42"/>
      <c r="F2" s="42"/>
      <c r="G2" s="42"/>
      <c r="H2" s="43" t="s">
        <v>3</v>
      </c>
      <c r="I2" s="43"/>
      <c r="J2" s="44" t="s">
        <v>4</v>
      </c>
      <c r="K2" s="45"/>
      <c r="L2" s="31" t="s">
        <v>5</v>
      </c>
      <c r="M2" s="1" t="s">
        <v>6</v>
      </c>
    </row>
    <row r="3" spans="1:13" ht="32.25" customHeight="1" x14ac:dyDescent="0.25">
      <c r="A3" s="72" t="s">
        <v>7</v>
      </c>
      <c r="B3" s="73"/>
      <c r="C3" s="47" t="s">
        <v>36</v>
      </c>
      <c r="D3" s="48"/>
      <c r="E3" s="48"/>
      <c r="F3" s="48"/>
      <c r="G3" s="49"/>
      <c r="H3" s="74" t="s">
        <v>9</v>
      </c>
      <c r="I3" s="75"/>
      <c r="J3" s="19"/>
      <c r="K3" s="20"/>
      <c r="L3" s="2" t="s">
        <v>10</v>
      </c>
      <c r="M3" s="3">
        <v>270</v>
      </c>
    </row>
    <row r="4" spans="1:13" ht="27.75" customHeight="1" thickBot="1" x14ac:dyDescent="0.3">
      <c r="A4" s="76" t="s">
        <v>11</v>
      </c>
      <c r="B4" s="77"/>
      <c r="C4" s="33" t="s">
        <v>37</v>
      </c>
      <c r="D4" s="34"/>
      <c r="E4" s="34"/>
      <c r="F4" s="34"/>
      <c r="G4" s="34"/>
      <c r="H4" s="78" t="s">
        <v>13</v>
      </c>
      <c r="I4" s="79"/>
      <c r="J4" s="33" t="s">
        <v>38</v>
      </c>
      <c r="K4" s="34"/>
      <c r="L4" s="34"/>
      <c r="M4" s="35"/>
    </row>
    <row r="5" spans="1:13" ht="26.25" thickBot="1" x14ac:dyDescent="0.3">
      <c r="A5" s="4" t="s">
        <v>14</v>
      </c>
      <c r="B5" s="5" t="s">
        <v>15</v>
      </c>
      <c r="C5" s="6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2" t="s">
        <v>26</v>
      </c>
    </row>
    <row r="6" spans="1:13" ht="15.75" thickBot="1" x14ac:dyDescent="0.3">
      <c r="A6" s="7">
        <v>1</v>
      </c>
      <c r="B6" s="8">
        <f>'[1]Corte-1'!$A2</f>
        <v>1192897273</v>
      </c>
      <c r="C6" s="9" t="str">
        <f>'[1]Corte-1'!$B2</f>
        <v>Ana María Patiño Camacho</v>
      </c>
      <c r="D6" s="28">
        <v>3</v>
      </c>
      <c r="E6" s="23">
        <f>SUM(D6*35)/100</f>
        <v>1.05</v>
      </c>
      <c r="F6" s="28">
        <v>3</v>
      </c>
      <c r="G6" s="23">
        <f>SUM(F6*35)/100</f>
        <v>1.05</v>
      </c>
      <c r="H6" s="25">
        <f>SUM(D6+F6)/2</f>
        <v>3</v>
      </c>
      <c r="I6" s="25">
        <f>IFERROR(SUM(H6*70)/100,0)</f>
        <v>2.1</v>
      </c>
      <c r="J6" s="24">
        <v>3</v>
      </c>
      <c r="K6" s="26">
        <f>SUM(J6*30)/100</f>
        <v>0.9</v>
      </c>
      <c r="L6" s="27">
        <f>SUM(I6+K6)</f>
        <v>3</v>
      </c>
      <c r="M6" s="28">
        <v>5</v>
      </c>
    </row>
    <row r="7" spans="1:13" ht="15.75" thickBot="1" x14ac:dyDescent="0.3">
      <c r="A7" s="10">
        <v>2</v>
      </c>
      <c r="B7" s="8">
        <f>'[1]Corte-1'!$A3</f>
        <v>1110534309</v>
      </c>
      <c r="C7" s="9" t="str">
        <f>'[1]Corte-1'!$B3</f>
        <v xml:space="preserve">Andrés Felipe Goyes Zubieta </v>
      </c>
      <c r="D7" s="28">
        <v>3.8181818181818183</v>
      </c>
      <c r="E7" s="23">
        <f t="shared" ref="E7:E45" si="0">SUM(D7*35)/100</f>
        <v>1.3363636363636366</v>
      </c>
      <c r="F7" s="28">
        <v>3.8181818181818183</v>
      </c>
      <c r="G7" s="23">
        <f t="shared" ref="G7:G45" si="1">SUM(F7*35)/100</f>
        <v>1.3363636363636366</v>
      </c>
      <c r="H7" s="25">
        <f t="shared" ref="H7:H30" si="2">SUM(D7+F7)/2</f>
        <v>3.8181818181818183</v>
      </c>
      <c r="I7" s="25">
        <f t="shared" ref="I7:I45" si="3">IFERROR(SUM(H7*70)/100,0)</f>
        <v>2.6727272727272733</v>
      </c>
      <c r="J7" s="24">
        <v>3.4</v>
      </c>
      <c r="K7" s="26">
        <f t="shared" ref="K7:K45" si="4">SUM(J7*30)/100</f>
        <v>1.02</v>
      </c>
      <c r="L7" s="27">
        <f t="shared" ref="L7:L45" si="5">SUM(I7+K7)</f>
        <v>3.6927272727272733</v>
      </c>
      <c r="M7" s="28">
        <v>5</v>
      </c>
    </row>
    <row r="8" spans="1:13" ht="15.75" thickBot="1" x14ac:dyDescent="0.3">
      <c r="A8" s="10">
        <v>3</v>
      </c>
      <c r="B8" s="8">
        <f>'[1]Corte-1'!$A4</f>
        <v>1110575628</v>
      </c>
      <c r="C8" s="9" t="str">
        <f>'[1]Corte-1'!$B4</f>
        <v>Andrés Felipe Jiménez Vega</v>
      </c>
      <c r="D8" s="28">
        <v>3.4</v>
      </c>
      <c r="E8" s="23">
        <f t="shared" si="0"/>
        <v>1.19</v>
      </c>
      <c r="F8" s="28">
        <v>3.4</v>
      </c>
      <c r="G8" s="23">
        <f t="shared" si="1"/>
        <v>1.19</v>
      </c>
      <c r="H8" s="25">
        <f t="shared" si="2"/>
        <v>3.4</v>
      </c>
      <c r="I8" s="25">
        <f t="shared" si="3"/>
        <v>2.38</v>
      </c>
      <c r="J8" s="24">
        <v>3.6</v>
      </c>
      <c r="K8" s="26">
        <f t="shared" si="4"/>
        <v>1.08</v>
      </c>
      <c r="L8" s="27">
        <f t="shared" si="5"/>
        <v>3.46</v>
      </c>
      <c r="M8" s="28">
        <v>5</v>
      </c>
    </row>
    <row r="9" spans="1:13" ht="15.75" thickBot="1" x14ac:dyDescent="0.3">
      <c r="A9" s="10">
        <v>4</v>
      </c>
      <c r="B9" s="8">
        <f>'[1]Corte-1'!$A5</f>
        <v>1124863875</v>
      </c>
      <c r="C9" s="9" t="str">
        <f>'[1]Corte-1'!$B5</f>
        <v>Andres Maurico Valois Oviedo</v>
      </c>
      <c r="D9" s="28">
        <v>4.3</v>
      </c>
      <c r="E9" s="23">
        <f t="shared" si="0"/>
        <v>1.5049999999999999</v>
      </c>
      <c r="F9" s="28">
        <v>4.3</v>
      </c>
      <c r="G9" s="23">
        <f t="shared" si="1"/>
        <v>1.5049999999999999</v>
      </c>
      <c r="H9" s="25">
        <f t="shared" si="2"/>
        <v>4.3</v>
      </c>
      <c r="I9" s="25">
        <f t="shared" si="3"/>
        <v>3.01</v>
      </c>
      <c r="J9" s="24">
        <v>3.8</v>
      </c>
      <c r="K9" s="26">
        <f t="shared" si="4"/>
        <v>1.1399999999999999</v>
      </c>
      <c r="L9" s="27">
        <f t="shared" si="5"/>
        <v>4.1499999999999995</v>
      </c>
      <c r="M9" s="28">
        <v>4</v>
      </c>
    </row>
    <row r="10" spans="1:13" ht="15.75" thickBot="1" x14ac:dyDescent="0.3">
      <c r="A10" s="10">
        <v>5</v>
      </c>
      <c r="B10" s="8">
        <f>'[1]Corte-1'!$A6</f>
        <v>1124863875</v>
      </c>
      <c r="C10" s="9" t="str">
        <f>'[1]Corte-1'!$B6</f>
        <v>Brahiam Felipe Arteaga Sanchez</v>
      </c>
      <c r="D10" s="28">
        <v>4</v>
      </c>
      <c r="E10" s="23">
        <f t="shared" si="0"/>
        <v>1.4</v>
      </c>
      <c r="F10" s="28">
        <v>4</v>
      </c>
      <c r="G10" s="23">
        <f t="shared" si="1"/>
        <v>1.4</v>
      </c>
      <c r="H10" s="25">
        <f t="shared" si="2"/>
        <v>4</v>
      </c>
      <c r="I10" s="25">
        <f t="shared" si="3"/>
        <v>2.8</v>
      </c>
      <c r="J10" s="24">
        <v>3.5</v>
      </c>
      <c r="K10" s="26">
        <f t="shared" si="4"/>
        <v>1.05</v>
      </c>
      <c r="L10" s="27">
        <f t="shared" si="5"/>
        <v>3.8499999999999996</v>
      </c>
      <c r="M10" s="28">
        <v>5</v>
      </c>
    </row>
    <row r="11" spans="1:13" ht="15.75" thickBot="1" x14ac:dyDescent="0.3">
      <c r="A11" s="10">
        <v>6</v>
      </c>
      <c r="B11" s="8">
        <f>'[1]Corte-1'!$A7</f>
        <v>1110602320</v>
      </c>
      <c r="C11" s="9" t="str">
        <f>'[1]Corte-1'!$B7</f>
        <v>Daniel Felipe Bonilla Amorocho</v>
      </c>
      <c r="D11" s="28">
        <v>4.3</v>
      </c>
      <c r="E11" s="23">
        <f t="shared" si="0"/>
        <v>1.5049999999999999</v>
      </c>
      <c r="F11" s="28">
        <v>4.3</v>
      </c>
      <c r="G11" s="23">
        <f t="shared" si="1"/>
        <v>1.5049999999999999</v>
      </c>
      <c r="H11" s="25">
        <f t="shared" si="2"/>
        <v>4.3</v>
      </c>
      <c r="I11" s="25">
        <f t="shared" si="3"/>
        <v>3.01</v>
      </c>
      <c r="J11" s="24">
        <v>3.2</v>
      </c>
      <c r="K11" s="26">
        <f t="shared" si="4"/>
        <v>0.96</v>
      </c>
      <c r="L11" s="27">
        <f t="shared" si="5"/>
        <v>3.9699999999999998</v>
      </c>
      <c r="M11" s="28">
        <v>5</v>
      </c>
    </row>
    <row r="12" spans="1:13" ht="15.75" thickBot="1" x14ac:dyDescent="0.3">
      <c r="A12" s="10">
        <v>7</v>
      </c>
      <c r="B12" s="8">
        <f>'[1]Corte-1'!$A8</f>
        <v>1005691965</v>
      </c>
      <c r="C12" s="9" t="str">
        <f>'[1]Corte-1'!$B8</f>
        <v>Daniel Felipe Medina Moreno</v>
      </c>
      <c r="D12" s="28">
        <v>4</v>
      </c>
      <c r="E12" s="23">
        <f t="shared" si="0"/>
        <v>1.4</v>
      </c>
      <c r="F12" s="28">
        <v>4</v>
      </c>
      <c r="G12" s="23">
        <f t="shared" si="1"/>
        <v>1.4</v>
      </c>
      <c r="H12" s="25">
        <f t="shared" si="2"/>
        <v>4</v>
      </c>
      <c r="I12" s="25">
        <f t="shared" si="3"/>
        <v>2.8</v>
      </c>
      <c r="J12" s="24">
        <v>3.8</v>
      </c>
      <c r="K12" s="26">
        <f t="shared" si="4"/>
        <v>1.1399999999999999</v>
      </c>
      <c r="L12" s="27">
        <f t="shared" si="5"/>
        <v>3.9399999999999995</v>
      </c>
      <c r="M12" s="28">
        <v>5</v>
      </c>
    </row>
    <row r="13" spans="1:13" ht="15.75" thickBot="1" x14ac:dyDescent="0.3">
      <c r="A13" s="10">
        <v>8</v>
      </c>
      <c r="B13" s="8">
        <f>'[1]Corte-1'!$A9</f>
        <v>1104934178</v>
      </c>
      <c r="C13" s="9" t="str">
        <f>'[1]Corte-1'!$B9</f>
        <v>Daniel Mauricio Modesto Ramirez</v>
      </c>
      <c r="D13" s="28">
        <v>3.5</v>
      </c>
      <c r="E13" s="23">
        <f t="shared" si="0"/>
        <v>1.2250000000000001</v>
      </c>
      <c r="F13" s="28">
        <v>3.5</v>
      </c>
      <c r="G13" s="23">
        <f t="shared" si="1"/>
        <v>1.2250000000000001</v>
      </c>
      <c r="H13" s="25">
        <f t="shared" si="2"/>
        <v>3.5</v>
      </c>
      <c r="I13" s="25">
        <f t="shared" si="3"/>
        <v>2.4500000000000002</v>
      </c>
      <c r="J13" s="24">
        <v>3.7</v>
      </c>
      <c r="K13" s="26">
        <f t="shared" si="4"/>
        <v>1.1100000000000001</v>
      </c>
      <c r="L13" s="27">
        <f t="shared" si="5"/>
        <v>3.5600000000000005</v>
      </c>
      <c r="M13" s="28">
        <v>5</v>
      </c>
    </row>
    <row r="14" spans="1:13" ht="15.75" thickBot="1" x14ac:dyDescent="0.3">
      <c r="A14" s="10">
        <v>9</v>
      </c>
      <c r="B14" s="8">
        <f>'[1]Corte-1'!$A10</f>
        <v>1029220272</v>
      </c>
      <c r="C14" s="9" t="str">
        <f>'[1]Corte-1'!$B10</f>
        <v>David Felipe Pedraza Guadir</v>
      </c>
      <c r="D14" s="28">
        <v>4.2</v>
      </c>
      <c r="E14" s="23">
        <f t="shared" si="0"/>
        <v>1.47</v>
      </c>
      <c r="F14" s="28">
        <v>4.2</v>
      </c>
      <c r="G14" s="23">
        <f t="shared" si="1"/>
        <v>1.47</v>
      </c>
      <c r="H14" s="25">
        <f t="shared" si="2"/>
        <v>4.2</v>
      </c>
      <c r="I14" s="25">
        <f t="shared" si="3"/>
        <v>2.94</v>
      </c>
      <c r="J14" s="24">
        <v>3.9</v>
      </c>
      <c r="K14" s="26">
        <f t="shared" si="4"/>
        <v>1.17</v>
      </c>
      <c r="L14" s="27">
        <f t="shared" si="5"/>
        <v>4.1099999999999994</v>
      </c>
      <c r="M14" s="28">
        <v>5</v>
      </c>
    </row>
    <row r="15" spans="1:13" ht="15.75" thickBot="1" x14ac:dyDescent="0.3">
      <c r="A15" s="10">
        <v>10</v>
      </c>
      <c r="B15" s="8">
        <f>'[1]Corte-1'!$A11</f>
        <v>1110536738</v>
      </c>
      <c r="C15" s="9" t="str">
        <f>'[1]Corte-1'!$B11</f>
        <v>Deivid Alfonso Yaima Barrios</v>
      </c>
      <c r="D15" s="28">
        <v>3</v>
      </c>
      <c r="E15" s="23">
        <f t="shared" si="0"/>
        <v>1.05</v>
      </c>
      <c r="F15" s="28">
        <v>3</v>
      </c>
      <c r="G15" s="23">
        <f t="shared" si="1"/>
        <v>1.05</v>
      </c>
      <c r="H15" s="25">
        <f t="shared" si="2"/>
        <v>3</v>
      </c>
      <c r="I15" s="25">
        <f t="shared" si="3"/>
        <v>2.1</v>
      </c>
      <c r="J15" s="24">
        <v>4.7</v>
      </c>
      <c r="K15" s="26">
        <f t="shared" si="4"/>
        <v>1.41</v>
      </c>
      <c r="L15" s="27">
        <f t="shared" si="5"/>
        <v>3.51</v>
      </c>
      <c r="M15" s="28">
        <v>5</v>
      </c>
    </row>
    <row r="16" spans="1:13" ht="15.75" thickBot="1" x14ac:dyDescent="0.3">
      <c r="A16" s="10">
        <v>11</v>
      </c>
      <c r="B16" s="8">
        <f>'[1]Corte-1'!$A12</f>
        <v>1110537884</v>
      </c>
      <c r="C16" s="9" t="str">
        <f>'[1]Corte-1'!$B12</f>
        <v>Jhonatan Albeiro Ibagué Molina</v>
      </c>
      <c r="D16" s="28">
        <v>3.4</v>
      </c>
      <c r="E16" s="23">
        <f t="shared" si="0"/>
        <v>1.19</v>
      </c>
      <c r="F16" s="28">
        <v>3.4</v>
      </c>
      <c r="G16" s="23">
        <f t="shared" si="1"/>
        <v>1.19</v>
      </c>
      <c r="H16" s="25">
        <f t="shared" si="2"/>
        <v>3.4</v>
      </c>
      <c r="I16" s="25">
        <f t="shared" si="3"/>
        <v>2.38</v>
      </c>
      <c r="J16" s="24">
        <v>5</v>
      </c>
      <c r="K16" s="26">
        <f t="shared" si="4"/>
        <v>1.5</v>
      </c>
      <c r="L16" s="27">
        <f t="shared" si="5"/>
        <v>3.88</v>
      </c>
      <c r="M16" s="28">
        <v>5</v>
      </c>
    </row>
    <row r="17" spans="1:13" ht="15.75" thickBot="1" x14ac:dyDescent="0.3">
      <c r="A17" s="10">
        <v>12</v>
      </c>
      <c r="B17" s="8">
        <f>'[1]Corte-1'!$A13</f>
        <v>1006129755</v>
      </c>
      <c r="C17" s="9" t="str">
        <f>'[1]Corte-1'!$B13</f>
        <v>José Julián Mosquera Garzón</v>
      </c>
      <c r="D17" s="28">
        <v>3</v>
      </c>
      <c r="E17" s="23">
        <f t="shared" si="0"/>
        <v>1.05</v>
      </c>
      <c r="F17" s="28">
        <v>3</v>
      </c>
      <c r="G17" s="23">
        <f t="shared" si="1"/>
        <v>1.05</v>
      </c>
      <c r="H17" s="25">
        <f t="shared" si="2"/>
        <v>3</v>
      </c>
      <c r="I17" s="25">
        <f t="shared" si="3"/>
        <v>2.1</v>
      </c>
      <c r="J17" s="24">
        <v>0</v>
      </c>
      <c r="K17" s="26">
        <f t="shared" si="4"/>
        <v>0</v>
      </c>
      <c r="L17" s="27">
        <f t="shared" si="5"/>
        <v>2.1</v>
      </c>
      <c r="M17" s="28">
        <v>0</v>
      </c>
    </row>
    <row r="18" spans="1:13" ht="15.75" thickBot="1" x14ac:dyDescent="0.3">
      <c r="A18" s="10">
        <v>13</v>
      </c>
      <c r="B18" s="8">
        <f>'[1]Corte-1'!$A14</f>
        <v>1110590128</v>
      </c>
      <c r="C18" s="9" t="str">
        <f>'[1]Corte-1'!$B14</f>
        <v>Juan Carlos Bedoya Malambo</v>
      </c>
      <c r="D18" s="28">
        <v>3.3</v>
      </c>
      <c r="E18" s="23">
        <f t="shared" si="0"/>
        <v>1.155</v>
      </c>
      <c r="F18" s="28">
        <v>3.3</v>
      </c>
      <c r="G18" s="23">
        <f t="shared" si="1"/>
        <v>1.155</v>
      </c>
      <c r="H18" s="25">
        <f t="shared" si="2"/>
        <v>3.3</v>
      </c>
      <c r="I18" s="25">
        <f t="shared" si="3"/>
        <v>2.31</v>
      </c>
      <c r="J18" s="24">
        <v>3.5</v>
      </c>
      <c r="K18" s="26">
        <f t="shared" si="4"/>
        <v>1.05</v>
      </c>
      <c r="L18" s="27">
        <f t="shared" si="5"/>
        <v>3.3600000000000003</v>
      </c>
      <c r="M18" s="28">
        <v>4</v>
      </c>
    </row>
    <row r="19" spans="1:13" ht="15.75" thickBot="1" x14ac:dyDescent="0.3">
      <c r="A19" s="10">
        <v>14</v>
      </c>
      <c r="B19" s="8">
        <f>'[1]Corte-1'!$A15</f>
        <v>1110602165</v>
      </c>
      <c r="C19" s="9" t="str">
        <f>'[1]Corte-1'!$B15</f>
        <v>Julián Camilo Carvajal Mellizo</v>
      </c>
      <c r="D19" s="28">
        <v>4.5999999999999996</v>
      </c>
      <c r="E19" s="23">
        <f t="shared" si="0"/>
        <v>1.61</v>
      </c>
      <c r="F19" s="28">
        <v>4.5999999999999996</v>
      </c>
      <c r="G19" s="23">
        <f t="shared" si="1"/>
        <v>1.61</v>
      </c>
      <c r="H19" s="25">
        <f t="shared" si="2"/>
        <v>4.5999999999999996</v>
      </c>
      <c r="I19" s="25">
        <f t="shared" si="3"/>
        <v>3.22</v>
      </c>
      <c r="J19" s="24">
        <v>5</v>
      </c>
      <c r="K19" s="26">
        <f t="shared" si="4"/>
        <v>1.5</v>
      </c>
      <c r="L19" s="27">
        <f t="shared" si="5"/>
        <v>4.7200000000000006</v>
      </c>
      <c r="M19" s="28">
        <v>5</v>
      </c>
    </row>
    <row r="20" spans="1:13" ht="15.75" thickBot="1" x14ac:dyDescent="0.3">
      <c r="A20" s="10">
        <v>15</v>
      </c>
      <c r="B20" s="8">
        <f>'[1]Corte-1'!$A16</f>
        <v>1000787516</v>
      </c>
      <c r="C20" s="9" t="str">
        <f>'[1]Corte-1'!$B16</f>
        <v>Karol Dayana Cárdenas Tapiero</v>
      </c>
      <c r="D20" s="28">
        <v>3.8</v>
      </c>
      <c r="E20" s="23">
        <f t="shared" si="0"/>
        <v>1.33</v>
      </c>
      <c r="F20" s="28">
        <v>3.8</v>
      </c>
      <c r="G20" s="23">
        <f t="shared" si="1"/>
        <v>1.33</v>
      </c>
      <c r="H20" s="25">
        <f t="shared" si="2"/>
        <v>3.8</v>
      </c>
      <c r="I20" s="25">
        <f t="shared" si="3"/>
        <v>2.66</v>
      </c>
      <c r="J20" s="24">
        <v>5</v>
      </c>
      <c r="K20" s="26">
        <f t="shared" si="4"/>
        <v>1.5</v>
      </c>
      <c r="L20" s="27">
        <f t="shared" si="5"/>
        <v>4.16</v>
      </c>
      <c r="M20" s="28">
        <v>5</v>
      </c>
    </row>
    <row r="21" spans="1:13" ht="15.75" thickBot="1" x14ac:dyDescent="0.3">
      <c r="A21" s="10">
        <v>16</v>
      </c>
      <c r="B21" s="8">
        <f>'[1]Corte-1'!$A17</f>
        <v>1010036079</v>
      </c>
      <c r="C21" s="9" t="str">
        <f>'[1]Corte-1'!$B17</f>
        <v>Laura Juliana Alayón Martínez</v>
      </c>
      <c r="D21" s="28">
        <v>3.9</v>
      </c>
      <c r="E21" s="23">
        <f t="shared" si="0"/>
        <v>1.365</v>
      </c>
      <c r="F21" s="28">
        <v>3.9</v>
      </c>
      <c r="G21" s="23">
        <f t="shared" si="1"/>
        <v>1.365</v>
      </c>
      <c r="H21" s="25">
        <f t="shared" si="2"/>
        <v>3.9</v>
      </c>
      <c r="I21" s="25">
        <f t="shared" si="3"/>
        <v>2.73</v>
      </c>
      <c r="J21" s="24">
        <v>5</v>
      </c>
      <c r="K21" s="26">
        <f t="shared" si="4"/>
        <v>1.5</v>
      </c>
      <c r="L21" s="27">
        <f t="shared" si="5"/>
        <v>4.2300000000000004</v>
      </c>
      <c r="M21" s="28">
        <v>5</v>
      </c>
    </row>
    <row r="22" spans="1:13" ht="15.75" thickBot="1" x14ac:dyDescent="0.3">
      <c r="A22" s="10">
        <v>17</v>
      </c>
      <c r="B22" s="8">
        <f>'[1]Corte-1'!$A18</f>
        <v>1104935788</v>
      </c>
      <c r="C22" s="9" t="str">
        <f>'[1]Corte-1'!$B18</f>
        <v xml:space="preserve">Lizeth Valentina Benítez Cabrejo </v>
      </c>
      <c r="D22" s="28">
        <v>3.5</v>
      </c>
      <c r="E22" s="23">
        <f t="shared" si="0"/>
        <v>1.2250000000000001</v>
      </c>
      <c r="F22" s="28">
        <v>3.5</v>
      </c>
      <c r="G22" s="23">
        <f t="shared" si="1"/>
        <v>1.2250000000000001</v>
      </c>
      <c r="H22" s="25">
        <f t="shared" si="2"/>
        <v>3.5</v>
      </c>
      <c r="I22" s="25">
        <f t="shared" si="3"/>
        <v>2.4500000000000002</v>
      </c>
      <c r="J22" s="24">
        <v>4.5</v>
      </c>
      <c r="K22" s="26">
        <f t="shared" si="4"/>
        <v>1.35</v>
      </c>
      <c r="L22" s="27">
        <f t="shared" si="5"/>
        <v>3.8000000000000003</v>
      </c>
      <c r="M22" s="28">
        <v>4</v>
      </c>
    </row>
    <row r="23" spans="1:13" ht="15.75" thickBot="1" x14ac:dyDescent="0.3">
      <c r="A23" s="10">
        <v>18</v>
      </c>
      <c r="B23" s="8">
        <f>'[1]Corte-1'!$A19</f>
        <v>1110588136</v>
      </c>
      <c r="C23" s="9" t="str">
        <f>'[1]Corte-1'!$B19</f>
        <v>Luis Alejandro García Serrato</v>
      </c>
      <c r="D23" s="28">
        <v>3.7</v>
      </c>
      <c r="E23" s="23">
        <f t="shared" si="0"/>
        <v>1.2949999999999999</v>
      </c>
      <c r="F23" s="28">
        <v>3.7</v>
      </c>
      <c r="G23" s="23">
        <f t="shared" si="1"/>
        <v>1.2949999999999999</v>
      </c>
      <c r="H23" s="25">
        <f t="shared" si="2"/>
        <v>3.7</v>
      </c>
      <c r="I23" s="25">
        <f t="shared" si="3"/>
        <v>2.59</v>
      </c>
      <c r="J23" s="24">
        <v>3.25</v>
      </c>
      <c r="K23" s="26">
        <f t="shared" si="4"/>
        <v>0.97499999999999998</v>
      </c>
      <c r="L23" s="27">
        <f t="shared" si="5"/>
        <v>3.5649999999999999</v>
      </c>
      <c r="M23" s="28">
        <v>3.5</v>
      </c>
    </row>
    <row r="24" spans="1:13" ht="15.75" thickBot="1" x14ac:dyDescent="0.3">
      <c r="A24" s="10">
        <v>19</v>
      </c>
      <c r="B24" s="8">
        <f>'[1]Corte-1'!$A20</f>
        <v>1006129987</v>
      </c>
      <c r="C24" s="9" t="str">
        <f>'[1]Corte-1'!$B20</f>
        <v>Luis Fernando Varón Acosta</v>
      </c>
      <c r="D24" s="28">
        <v>3.9</v>
      </c>
      <c r="E24" s="23">
        <f t="shared" si="0"/>
        <v>1.365</v>
      </c>
      <c r="F24" s="28">
        <v>3.9</v>
      </c>
      <c r="G24" s="23">
        <f t="shared" si="1"/>
        <v>1.365</v>
      </c>
      <c r="H24" s="25">
        <f t="shared" si="2"/>
        <v>3.9</v>
      </c>
      <c r="I24" s="25">
        <f t="shared" si="3"/>
        <v>2.73</v>
      </c>
      <c r="J24" s="24">
        <v>4</v>
      </c>
      <c r="K24" s="26">
        <f t="shared" si="4"/>
        <v>1.2</v>
      </c>
      <c r="L24" s="27">
        <f t="shared" si="5"/>
        <v>3.9299999999999997</v>
      </c>
      <c r="M24" s="28">
        <v>3</v>
      </c>
    </row>
    <row r="25" spans="1:13" ht="15.75" thickBot="1" x14ac:dyDescent="0.3">
      <c r="A25" s="10">
        <v>20</v>
      </c>
      <c r="B25" s="8">
        <f>'[1]Corte-1'!$A21</f>
        <v>1110561162</v>
      </c>
      <c r="C25" s="9" t="str">
        <f>'[1]Corte-1'!$B21</f>
        <v>Manuel Stiven González Mahecha</v>
      </c>
      <c r="D25" s="28">
        <v>4.5999999999999996</v>
      </c>
      <c r="E25" s="23">
        <f t="shared" si="0"/>
        <v>1.61</v>
      </c>
      <c r="F25" s="28">
        <v>4.5999999999999996</v>
      </c>
      <c r="G25" s="23">
        <f t="shared" si="1"/>
        <v>1.61</v>
      </c>
      <c r="H25" s="25">
        <f t="shared" si="2"/>
        <v>4.5999999999999996</v>
      </c>
      <c r="I25" s="25">
        <f t="shared" si="3"/>
        <v>3.22</v>
      </c>
      <c r="J25" s="24">
        <v>5</v>
      </c>
      <c r="K25" s="26">
        <f t="shared" si="4"/>
        <v>1.5</v>
      </c>
      <c r="L25" s="27">
        <f t="shared" si="5"/>
        <v>4.7200000000000006</v>
      </c>
      <c r="M25" s="28">
        <v>5</v>
      </c>
    </row>
    <row r="26" spans="1:13" ht="15.75" thickBot="1" x14ac:dyDescent="0.3">
      <c r="A26" s="10">
        <v>21</v>
      </c>
      <c r="B26" s="8">
        <f>'[1]Corte-1'!$A22</f>
        <v>1006025413</v>
      </c>
      <c r="C26" s="9" t="str">
        <f>'[1]Corte-1'!$B22</f>
        <v>María Lucia Acosta Barbosa</v>
      </c>
      <c r="D26" s="28">
        <v>4.2</v>
      </c>
      <c r="E26" s="23">
        <f t="shared" si="0"/>
        <v>1.47</v>
      </c>
      <c r="F26" s="28">
        <v>4.2</v>
      </c>
      <c r="G26" s="23">
        <f t="shared" si="1"/>
        <v>1.47</v>
      </c>
      <c r="H26" s="25">
        <f t="shared" si="2"/>
        <v>4.2</v>
      </c>
      <c r="I26" s="25">
        <f t="shared" si="3"/>
        <v>2.94</v>
      </c>
      <c r="J26" s="24">
        <v>4.875</v>
      </c>
      <c r="K26" s="26">
        <f t="shared" si="4"/>
        <v>1.4624999999999999</v>
      </c>
      <c r="L26" s="27">
        <f t="shared" si="5"/>
        <v>4.4024999999999999</v>
      </c>
      <c r="M26" s="28">
        <v>5</v>
      </c>
    </row>
    <row r="27" spans="1:13" ht="15.75" thickBot="1" x14ac:dyDescent="0.3">
      <c r="A27" s="10">
        <v>22</v>
      </c>
      <c r="B27" s="8">
        <f>'[1]Corte-1'!$A23</f>
        <v>1234644191</v>
      </c>
      <c r="C27" s="9" t="str">
        <f>'[1]Corte-1'!$B23</f>
        <v>Mateo Hoyos Mendez</v>
      </c>
      <c r="D27" s="28">
        <v>4.0999999999999996</v>
      </c>
      <c r="E27" s="23">
        <f t="shared" si="0"/>
        <v>1.4350000000000001</v>
      </c>
      <c r="F27" s="28">
        <v>4.0999999999999996</v>
      </c>
      <c r="G27" s="23">
        <f t="shared" si="1"/>
        <v>1.4350000000000001</v>
      </c>
      <c r="H27" s="25">
        <f t="shared" si="2"/>
        <v>4.0999999999999996</v>
      </c>
      <c r="I27" s="25">
        <f t="shared" si="3"/>
        <v>2.87</v>
      </c>
      <c r="J27" s="24">
        <v>4</v>
      </c>
      <c r="K27" s="26">
        <f t="shared" si="4"/>
        <v>1.2</v>
      </c>
      <c r="L27" s="27">
        <f t="shared" si="5"/>
        <v>4.07</v>
      </c>
      <c r="M27" s="28">
        <v>3</v>
      </c>
    </row>
    <row r="28" spans="1:13" ht="15.75" thickBot="1" x14ac:dyDescent="0.3">
      <c r="A28" s="10">
        <v>23</v>
      </c>
      <c r="B28" s="8">
        <f>'[1]Corte-1'!$A24</f>
        <v>1234640010</v>
      </c>
      <c r="C28" s="9" t="str">
        <f>'[1]Corte-1'!$B24</f>
        <v>Nicolás Saavedra Peña</v>
      </c>
      <c r="D28" s="28">
        <v>5</v>
      </c>
      <c r="E28" s="23">
        <f t="shared" si="0"/>
        <v>1.75</v>
      </c>
      <c r="F28" s="28">
        <v>5</v>
      </c>
      <c r="G28" s="23">
        <f t="shared" si="1"/>
        <v>1.75</v>
      </c>
      <c r="H28" s="25">
        <f t="shared" si="2"/>
        <v>5</v>
      </c>
      <c r="I28" s="25">
        <f t="shared" si="3"/>
        <v>3.5</v>
      </c>
      <c r="J28" s="24">
        <v>5</v>
      </c>
      <c r="K28" s="26">
        <f t="shared" si="4"/>
        <v>1.5</v>
      </c>
      <c r="L28" s="27">
        <f t="shared" si="5"/>
        <v>5</v>
      </c>
      <c r="M28" s="28">
        <v>5</v>
      </c>
    </row>
    <row r="29" spans="1:13" ht="15.75" thickBot="1" x14ac:dyDescent="0.3">
      <c r="A29" s="10">
        <v>24</v>
      </c>
      <c r="B29" s="8">
        <f>'[1]Corte-1'!$A25</f>
        <v>1110564585</v>
      </c>
      <c r="C29" s="9" t="str">
        <f>'[1]Corte-1'!$B25</f>
        <v>Rafael Orlando Jiménez Vega</v>
      </c>
      <c r="D29" s="28">
        <v>4</v>
      </c>
      <c r="E29" s="23">
        <f t="shared" si="0"/>
        <v>1.4</v>
      </c>
      <c r="F29" s="28">
        <v>4</v>
      </c>
      <c r="G29" s="23">
        <f t="shared" si="1"/>
        <v>1.4</v>
      </c>
      <c r="H29" s="25">
        <f t="shared" si="2"/>
        <v>4</v>
      </c>
      <c r="I29" s="25">
        <f t="shared" si="3"/>
        <v>2.8</v>
      </c>
      <c r="J29" s="24">
        <v>5</v>
      </c>
      <c r="K29" s="26">
        <f t="shared" si="4"/>
        <v>1.5</v>
      </c>
      <c r="L29" s="27">
        <f t="shared" si="5"/>
        <v>4.3</v>
      </c>
      <c r="M29" s="28">
        <v>5</v>
      </c>
    </row>
    <row r="30" spans="1:13" ht="15.75" thickBot="1" x14ac:dyDescent="0.3">
      <c r="A30" s="10">
        <v>25</v>
      </c>
      <c r="B30" s="8">
        <f>'[1]Corte-1'!$A26</f>
        <v>1110562415</v>
      </c>
      <c r="C30" s="9" t="str">
        <f>'[1]Corte-1'!$B26</f>
        <v>Víctor Daniel Gutiérrez Sandoval</v>
      </c>
      <c r="D30" s="28">
        <v>4.5999999999999996</v>
      </c>
      <c r="E30" s="23">
        <f t="shared" si="0"/>
        <v>1.61</v>
      </c>
      <c r="F30" s="28">
        <v>4.5999999999999996</v>
      </c>
      <c r="G30" s="23">
        <f t="shared" si="1"/>
        <v>1.61</v>
      </c>
      <c r="H30" s="25">
        <f t="shared" si="2"/>
        <v>4.5999999999999996</v>
      </c>
      <c r="I30" s="25">
        <f t="shared" si="3"/>
        <v>3.22</v>
      </c>
      <c r="J30" s="24">
        <v>4.875</v>
      </c>
      <c r="K30" s="26">
        <f t="shared" si="4"/>
        <v>1.4624999999999999</v>
      </c>
      <c r="L30" s="27">
        <f t="shared" si="5"/>
        <v>4.6825000000000001</v>
      </c>
      <c r="M30" s="28">
        <v>4.5</v>
      </c>
    </row>
    <row r="31" spans="1:13" ht="15.75" thickBot="1" x14ac:dyDescent="0.3">
      <c r="A31" s="10">
        <v>26</v>
      </c>
      <c r="B31" s="8"/>
      <c r="C31" s="9"/>
      <c r="D31" s="28"/>
      <c r="E31" s="23">
        <f t="shared" si="0"/>
        <v>0</v>
      </c>
      <c r="F31" s="28"/>
      <c r="G31" s="23">
        <f t="shared" si="1"/>
        <v>0</v>
      </c>
      <c r="H31" s="29" t="s">
        <v>27</v>
      </c>
      <c r="I31" s="25">
        <f t="shared" si="3"/>
        <v>0</v>
      </c>
      <c r="J31" s="28"/>
      <c r="K31" s="26">
        <f t="shared" si="4"/>
        <v>0</v>
      </c>
      <c r="L31" s="27">
        <f t="shared" si="5"/>
        <v>0</v>
      </c>
      <c r="M31" s="28"/>
    </row>
    <row r="32" spans="1:13" ht="15.75" thickBot="1" x14ac:dyDescent="0.3">
      <c r="A32" s="10">
        <v>27</v>
      </c>
      <c r="B32" s="8"/>
      <c r="C32" s="9"/>
      <c r="D32" s="28"/>
      <c r="E32" s="23">
        <f t="shared" si="0"/>
        <v>0</v>
      </c>
      <c r="F32" s="28"/>
      <c r="G32" s="23">
        <f t="shared" si="1"/>
        <v>0</v>
      </c>
      <c r="H32" s="29" t="s">
        <v>27</v>
      </c>
      <c r="I32" s="25">
        <f t="shared" si="3"/>
        <v>0</v>
      </c>
      <c r="J32" s="28"/>
      <c r="K32" s="26">
        <f t="shared" si="4"/>
        <v>0</v>
      </c>
      <c r="L32" s="27">
        <f t="shared" si="5"/>
        <v>0</v>
      </c>
      <c r="M32" s="28"/>
    </row>
    <row r="33" spans="1:13" ht="15.75" thickBot="1" x14ac:dyDescent="0.3">
      <c r="A33" s="10">
        <v>28</v>
      </c>
      <c r="B33" s="8"/>
      <c r="C33" s="9"/>
      <c r="D33" s="28"/>
      <c r="E33" s="23">
        <f t="shared" si="0"/>
        <v>0</v>
      </c>
      <c r="F33" s="28"/>
      <c r="G33" s="23">
        <f t="shared" si="1"/>
        <v>0</v>
      </c>
      <c r="H33" s="29" t="s">
        <v>27</v>
      </c>
      <c r="I33" s="25">
        <f t="shared" si="3"/>
        <v>0</v>
      </c>
      <c r="J33" s="28"/>
      <c r="K33" s="26">
        <f t="shared" si="4"/>
        <v>0</v>
      </c>
      <c r="L33" s="27">
        <f t="shared" si="5"/>
        <v>0</v>
      </c>
      <c r="M33" s="28"/>
    </row>
    <row r="34" spans="1:13" x14ac:dyDescent="0.25">
      <c r="A34" s="10">
        <v>29</v>
      </c>
      <c r="B34" s="8"/>
      <c r="C34" s="9"/>
      <c r="D34" s="28"/>
      <c r="E34" s="23">
        <f t="shared" si="0"/>
        <v>0</v>
      </c>
      <c r="F34" s="28"/>
      <c r="G34" s="23">
        <f t="shared" si="1"/>
        <v>0</v>
      </c>
      <c r="H34" s="29" t="s">
        <v>27</v>
      </c>
      <c r="I34" s="25">
        <f t="shared" si="3"/>
        <v>0</v>
      </c>
      <c r="J34" s="28"/>
      <c r="K34" s="26">
        <f t="shared" si="4"/>
        <v>0</v>
      </c>
      <c r="L34" s="27">
        <f t="shared" si="5"/>
        <v>0</v>
      </c>
      <c r="M34" s="28"/>
    </row>
    <row r="35" spans="1:13" x14ac:dyDescent="0.25">
      <c r="A35" s="10">
        <v>30</v>
      </c>
      <c r="B35" s="11"/>
      <c r="C35" s="12"/>
      <c r="D35" s="13"/>
      <c r="E35" s="23">
        <f t="shared" si="0"/>
        <v>0</v>
      </c>
      <c r="F35" s="28"/>
      <c r="G35" s="23">
        <f t="shared" si="1"/>
        <v>0</v>
      </c>
      <c r="H35" s="29" t="s">
        <v>27</v>
      </c>
      <c r="I35" s="25">
        <f t="shared" si="3"/>
        <v>0</v>
      </c>
      <c r="J35" s="28"/>
      <c r="K35" s="26">
        <f t="shared" si="4"/>
        <v>0</v>
      </c>
      <c r="L35" s="27">
        <f t="shared" si="5"/>
        <v>0</v>
      </c>
      <c r="M35" s="28"/>
    </row>
    <row r="36" spans="1:13" x14ac:dyDescent="0.25">
      <c r="A36" s="10">
        <v>31</v>
      </c>
      <c r="B36" s="11"/>
      <c r="C36" s="12"/>
      <c r="D36" s="13"/>
      <c r="E36" s="23">
        <f t="shared" si="0"/>
        <v>0</v>
      </c>
      <c r="F36" s="28"/>
      <c r="G36" s="23">
        <f t="shared" si="1"/>
        <v>0</v>
      </c>
      <c r="H36" s="29" t="s">
        <v>27</v>
      </c>
      <c r="I36" s="25">
        <f t="shared" si="3"/>
        <v>0</v>
      </c>
      <c r="J36" s="28"/>
      <c r="K36" s="26">
        <f t="shared" si="4"/>
        <v>0</v>
      </c>
      <c r="L36" s="27">
        <f t="shared" si="5"/>
        <v>0</v>
      </c>
      <c r="M36" s="28"/>
    </row>
    <row r="37" spans="1:13" x14ac:dyDescent="0.25">
      <c r="A37" s="10">
        <v>32</v>
      </c>
      <c r="B37" s="11"/>
      <c r="C37" s="12"/>
      <c r="D37" s="13"/>
      <c r="E37" s="23">
        <f t="shared" si="0"/>
        <v>0</v>
      </c>
      <c r="F37" s="28"/>
      <c r="G37" s="23">
        <f t="shared" si="1"/>
        <v>0</v>
      </c>
      <c r="H37" s="29" t="s">
        <v>27</v>
      </c>
      <c r="I37" s="25">
        <f t="shared" si="3"/>
        <v>0</v>
      </c>
      <c r="J37" s="28"/>
      <c r="K37" s="26">
        <f t="shared" si="4"/>
        <v>0</v>
      </c>
      <c r="L37" s="27">
        <f t="shared" si="5"/>
        <v>0</v>
      </c>
      <c r="M37" s="28"/>
    </row>
    <row r="38" spans="1:13" x14ac:dyDescent="0.25">
      <c r="A38" s="10">
        <v>33</v>
      </c>
      <c r="B38" s="11"/>
      <c r="C38" s="12"/>
      <c r="D38" s="13"/>
      <c r="E38" s="23">
        <f t="shared" si="0"/>
        <v>0</v>
      </c>
      <c r="F38" s="28"/>
      <c r="G38" s="23">
        <f t="shared" si="1"/>
        <v>0</v>
      </c>
      <c r="H38" s="29" t="s">
        <v>27</v>
      </c>
      <c r="I38" s="25">
        <f t="shared" si="3"/>
        <v>0</v>
      </c>
      <c r="J38" s="28"/>
      <c r="K38" s="26">
        <f t="shared" si="4"/>
        <v>0</v>
      </c>
      <c r="L38" s="27">
        <f t="shared" si="5"/>
        <v>0</v>
      </c>
      <c r="M38" s="28"/>
    </row>
    <row r="39" spans="1:13" x14ac:dyDescent="0.25">
      <c r="A39" s="10">
        <v>34</v>
      </c>
      <c r="B39" s="11"/>
      <c r="C39" s="12"/>
      <c r="D39" s="13"/>
      <c r="E39" s="23">
        <f t="shared" si="0"/>
        <v>0</v>
      </c>
      <c r="F39" s="28"/>
      <c r="G39" s="23">
        <f t="shared" si="1"/>
        <v>0</v>
      </c>
      <c r="H39" s="29" t="s">
        <v>27</v>
      </c>
      <c r="I39" s="25">
        <f t="shared" si="3"/>
        <v>0</v>
      </c>
      <c r="J39" s="28"/>
      <c r="K39" s="26">
        <f t="shared" si="4"/>
        <v>0</v>
      </c>
      <c r="L39" s="27">
        <f t="shared" si="5"/>
        <v>0</v>
      </c>
      <c r="M39" s="28"/>
    </row>
    <row r="40" spans="1:13" x14ac:dyDescent="0.25">
      <c r="A40" s="10">
        <v>35</v>
      </c>
      <c r="B40" s="11"/>
      <c r="C40" s="12"/>
      <c r="D40" s="13"/>
      <c r="E40" s="23">
        <f t="shared" si="0"/>
        <v>0</v>
      </c>
      <c r="F40" s="28"/>
      <c r="G40" s="23">
        <f t="shared" si="1"/>
        <v>0</v>
      </c>
      <c r="H40" s="29" t="s">
        <v>27</v>
      </c>
      <c r="I40" s="25">
        <f t="shared" si="3"/>
        <v>0</v>
      </c>
      <c r="J40" s="28"/>
      <c r="K40" s="26">
        <f t="shared" si="4"/>
        <v>0</v>
      </c>
      <c r="L40" s="27">
        <f t="shared" si="5"/>
        <v>0</v>
      </c>
      <c r="M40" s="28"/>
    </row>
    <row r="41" spans="1:13" x14ac:dyDescent="0.25">
      <c r="A41" s="10">
        <v>36</v>
      </c>
      <c r="B41" s="11"/>
      <c r="C41" s="12"/>
      <c r="D41" s="13"/>
      <c r="E41" s="23">
        <f t="shared" si="0"/>
        <v>0</v>
      </c>
      <c r="F41" s="28"/>
      <c r="G41" s="23">
        <f t="shared" si="1"/>
        <v>0</v>
      </c>
      <c r="H41" s="29" t="s">
        <v>27</v>
      </c>
      <c r="I41" s="25">
        <f t="shared" si="3"/>
        <v>0</v>
      </c>
      <c r="J41" s="28"/>
      <c r="K41" s="26">
        <f t="shared" si="4"/>
        <v>0</v>
      </c>
      <c r="L41" s="27">
        <f t="shared" si="5"/>
        <v>0</v>
      </c>
      <c r="M41" s="28"/>
    </row>
    <row r="42" spans="1:13" x14ac:dyDescent="0.25">
      <c r="A42" s="10">
        <v>37</v>
      </c>
      <c r="B42" s="11"/>
      <c r="C42" s="12"/>
      <c r="D42" s="13"/>
      <c r="E42" s="23">
        <f t="shared" si="0"/>
        <v>0</v>
      </c>
      <c r="F42" s="28"/>
      <c r="G42" s="23">
        <f t="shared" si="1"/>
        <v>0</v>
      </c>
      <c r="H42" s="29" t="s">
        <v>27</v>
      </c>
      <c r="I42" s="25">
        <f t="shared" si="3"/>
        <v>0</v>
      </c>
      <c r="J42" s="28"/>
      <c r="K42" s="26">
        <f t="shared" si="4"/>
        <v>0</v>
      </c>
      <c r="L42" s="27">
        <f t="shared" si="5"/>
        <v>0</v>
      </c>
      <c r="M42" s="28"/>
    </row>
    <row r="43" spans="1:13" x14ac:dyDescent="0.25">
      <c r="A43" s="10">
        <v>38</v>
      </c>
      <c r="B43" s="11"/>
      <c r="C43" s="12"/>
      <c r="D43" s="13"/>
      <c r="E43" s="23">
        <f t="shared" si="0"/>
        <v>0</v>
      </c>
      <c r="F43" s="28"/>
      <c r="G43" s="23">
        <f t="shared" si="1"/>
        <v>0</v>
      </c>
      <c r="H43" s="29" t="s">
        <v>27</v>
      </c>
      <c r="I43" s="25">
        <f t="shared" si="3"/>
        <v>0</v>
      </c>
      <c r="J43" s="28"/>
      <c r="K43" s="26">
        <f t="shared" si="4"/>
        <v>0</v>
      </c>
      <c r="L43" s="27">
        <f t="shared" si="5"/>
        <v>0</v>
      </c>
      <c r="M43" s="28"/>
    </row>
    <row r="44" spans="1:13" x14ac:dyDescent="0.25">
      <c r="A44" s="10">
        <v>39</v>
      </c>
      <c r="B44" s="11"/>
      <c r="C44" s="12"/>
      <c r="D44" s="13"/>
      <c r="E44" s="23">
        <f t="shared" si="0"/>
        <v>0</v>
      </c>
      <c r="F44" s="28"/>
      <c r="G44" s="23">
        <f t="shared" si="1"/>
        <v>0</v>
      </c>
      <c r="H44" s="29" t="s">
        <v>27</v>
      </c>
      <c r="I44" s="25">
        <f t="shared" si="3"/>
        <v>0</v>
      </c>
      <c r="J44" s="28"/>
      <c r="K44" s="26">
        <f t="shared" si="4"/>
        <v>0</v>
      </c>
      <c r="L44" s="27">
        <f t="shared" si="5"/>
        <v>0</v>
      </c>
      <c r="M44" s="28"/>
    </row>
    <row r="45" spans="1:13" ht="15.75" thickBot="1" x14ac:dyDescent="0.3">
      <c r="A45" s="14">
        <v>40</v>
      </c>
      <c r="B45" s="15"/>
      <c r="C45" s="16"/>
      <c r="D45" s="13"/>
      <c r="E45" s="23">
        <f t="shared" si="0"/>
        <v>0</v>
      </c>
      <c r="F45" s="28"/>
      <c r="G45" s="23">
        <f t="shared" si="1"/>
        <v>0</v>
      </c>
      <c r="H45" s="29" t="s">
        <v>27</v>
      </c>
      <c r="I45" s="25">
        <f t="shared" si="3"/>
        <v>0</v>
      </c>
      <c r="J45" s="28"/>
      <c r="K45" s="26">
        <f t="shared" si="4"/>
        <v>0</v>
      </c>
      <c r="L45" s="27">
        <f t="shared" si="5"/>
        <v>0</v>
      </c>
      <c r="M45" s="28"/>
    </row>
    <row r="46" spans="1:13" x14ac:dyDescent="0.25">
      <c r="A46" s="50" t="s">
        <v>28</v>
      </c>
      <c r="B46" s="51"/>
      <c r="C46" s="51"/>
      <c r="D46" s="51"/>
      <c r="E46" s="51"/>
      <c r="F46" s="52"/>
      <c r="G46" s="53" t="s">
        <v>29</v>
      </c>
      <c r="H46" s="54"/>
      <c r="I46" s="54"/>
      <c r="J46" s="54"/>
      <c r="K46" s="54"/>
      <c r="L46" s="54"/>
      <c r="M46" s="55"/>
    </row>
    <row r="47" spans="1:13" ht="38.25" x14ac:dyDescent="0.25">
      <c r="A47" s="56" t="s">
        <v>30</v>
      </c>
      <c r="B47" s="57"/>
      <c r="C47" s="58"/>
      <c r="D47" s="58"/>
      <c r="E47" s="58"/>
      <c r="F47" s="59"/>
      <c r="G47" s="17" t="s">
        <v>31</v>
      </c>
      <c r="H47" s="47"/>
      <c r="I47" s="48"/>
      <c r="J47" s="48"/>
      <c r="K47" s="48"/>
      <c r="L47" s="48"/>
      <c r="M47" s="60"/>
    </row>
    <row r="48" spans="1:13" ht="39" customHeight="1" x14ac:dyDescent="0.25">
      <c r="A48" s="56" t="s">
        <v>32</v>
      </c>
      <c r="B48" s="57"/>
      <c r="C48" s="63"/>
      <c r="D48" s="64"/>
      <c r="E48" s="64"/>
      <c r="F48" s="65"/>
      <c r="G48" s="17" t="s">
        <v>33</v>
      </c>
      <c r="H48" s="47"/>
      <c r="I48" s="48"/>
      <c r="J48" s="48"/>
      <c r="K48" s="48"/>
      <c r="L48" s="48"/>
      <c r="M48" s="60"/>
    </row>
    <row r="49" spans="1:13" ht="33" customHeight="1" thickBot="1" x14ac:dyDescent="0.3">
      <c r="A49" s="61"/>
      <c r="B49" s="62"/>
      <c r="C49" s="66"/>
      <c r="D49" s="67"/>
      <c r="E49" s="67"/>
      <c r="F49" s="68"/>
      <c r="G49" s="18" t="s">
        <v>34</v>
      </c>
      <c r="H49" s="69"/>
      <c r="I49" s="70"/>
      <c r="J49" s="70"/>
      <c r="K49" s="70"/>
      <c r="L49" s="70"/>
      <c r="M49" s="71"/>
    </row>
    <row r="50" spans="1:13" x14ac:dyDescent="0.25">
      <c r="A50" s="46" t="s">
        <v>35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</row>
  </sheetData>
  <mergeCells count="23">
    <mergeCell ref="A1:B1"/>
    <mergeCell ref="C1:M1"/>
    <mergeCell ref="A2:B2"/>
    <mergeCell ref="C2:G2"/>
    <mergeCell ref="H2:I2"/>
    <mergeCell ref="J2:K2"/>
    <mergeCell ref="A3:B3"/>
    <mergeCell ref="C3:G3"/>
    <mergeCell ref="H3:I3"/>
    <mergeCell ref="A4:B4"/>
    <mergeCell ref="C4:G4"/>
    <mergeCell ref="H4:I4"/>
    <mergeCell ref="J4:M4"/>
    <mergeCell ref="A46:F46"/>
    <mergeCell ref="G46:M46"/>
    <mergeCell ref="A47:B47"/>
    <mergeCell ref="C47:F47"/>
    <mergeCell ref="H47:M47"/>
    <mergeCell ref="A48:B49"/>
    <mergeCell ref="C48:F49"/>
    <mergeCell ref="H48:M48"/>
    <mergeCell ref="H49:M49"/>
    <mergeCell ref="A50:M50"/>
  </mergeCells>
  <printOptions horizontalCentered="1"/>
  <pageMargins left="0.23622047244094491" right="0.23622047244094491" top="0.74803149606299213" bottom="0.74803149606299213" header="0.31496062992125984" footer="0.31496062992125984"/>
  <pageSetup scale="5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329-94B0-4436-B765-15070B25319A}">
  <sheetPr>
    <pageSetUpPr fitToPage="1"/>
  </sheetPr>
  <dimension ref="A1:M50"/>
  <sheetViews>
    <sheetView zoomScale="85" zoomScaleNormal="85" workbookViewId="0">
      <selection activeCell="J5" sqref="J5"/>
    </sheetView>
  </sheetViews>
  <sheetFormatPr baseColWidth="10" defaultColWidth="11.42578125" defaultRowHeight="15" x14ac:dyDescent="0.25"/>
  <cols>
    <col min="3" max="3" width="43.85546875" bestFit="1" customWidth="1"/>
    <col min="5" max="5" width="13.42578125" bestFit="1" customWidth="1"/>
    <col min="6" max="6" width="14" bestFit="1" customWidth="1"/>
    <col min="7" max="7" width="14.5703125" bestFit="1" customWidth="1"/>
    <col min="9" max="9" width="13.42578125" bestFit="1" customWidth="1"/>
    <col min="11" max="11" width="13.42578125" bestFit="1" customWidth="1"/>
    <col min="12" max="12" width="13.5703125" bestFit="1" customWidth="1"/>
    <col min="13" max="13" width="15.42578125" bestFit="1" customWidth="1"/>
  </cols>
  <sheetData>
    <row r="1" spans="1:13" ht="86.25" customHeight="1" thickBot="1" x14ac:dyDescent="0.3">
      <c r="A1" s="36"/>
      <c r="B1" s="37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ht="27" customHeight="1" x14ac:dyDescent="0.25">
      <c r="A2" s="40" t="s">
        <v>1</v>
      </c>
      <c r="B2" s="41"/>
      <c r="C2" s="42" t="s">
        <v>2</v>
      </c>
      <c r="D2" s="42"/>
      <c r="E2" s="42"/>
      <c r="F2" s="42"/>
      <c r="G2" s="42"/>
      <c r="H2" s="43" t="s">
        <v>3</v>
      </c>
      <c r="I2" s="43"/>
      <c r="J2" s="44" t="s">
        <v>4</v>
      </c>
      <c r="K2" s="45"/>
      <c r="L2" s="31" t="s">
        <v>5</v>
      </c>
      <c r="M2" s="1" t="s">
        <v>6</v>
      </c>
    </row>
    <row r="3" spans="1:13" ht="32.25" customHeight="1" x14ac:dyDescent="0.25">
      <c r="A3" s="72" t="s">
        <v>7</v>
      </c>
      <c r="B3" s="73"/>
      <c r="C3" s="47" t="s">
        <v>40</v>
      </c>
      <c r="D3" s="48"/>
      <c r="E3" s="48"/>
      <c r="F3" s="48"/>
      <c r="G3" s="49"/>
      <c r="H3" s="74" t="s">
        <v>9</v>
      </c>
      <c r="I3" s="75"/>
      <c r="J3" s="19"/>
      <c r="K3" s="20"/>
      <c r="L3" s="2" t="s">
        <v>10</v>
      </c>
      <c r="M3" s="3">
        <v>270</v>
      </c>
    </row>
    <row r="4" spans="1:13" ht="27.75" customHeight="1" thickBot="1" x14ac:dyDescent="0.3">
      <c r="A4" s="76" t="s">
        <v>11</v>
      </c>
      <c r="B4" s="77"/>
      <c r="C4" s="33" t="s">
        <v>39</v>
      </c>
      <c r="D4" s="34"/>
      <c r="E4" s="34"/>
      <c r="F4" s="34"/>
      <c r="G4" s="34"/>
      <c r="H4" s="78" t="s">
        <v>13</v>
      </c>
      <c r="I4" s="79"/>
      <c r="J4" s="80">
        <v>93408872</v>
      </c>
      <c r="K4" s="34"/>
      <c r="L4" s="34"/>
      <c r="M4" s="35"/>
    </row>
    <row r="5" spans="1:13" ht="26.25" thickBot="1" x14ac:dyDescent="0.3">
      <c r="A5" s="4" t="s">
        <v>14</v>
      </c>
      <c r="B5" s="5" t="s">
        <v>15</v>
      </c>
      <c r="C5" s="6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2" t="s">
        <v>26</v>
      </c>
    </row>
    <row r="6" spans="1:13" ht="15.75" thickBot="1" x14ac:dyDescent="0.3">
      <c r="A6" s="7">
        <v>1</v>
      </c>
      <c r="B6" s="8">
        <f>'[1]Corte-1'!$A2</f>
        <v>1192897273</v>
      </c>
      <c r="C6" s="9" t="str">
        <f>'[1]Corte-1'!$B2</f>
        <v>Ana María Patiño Camacho</v>
      </c>
      <c r="D6" s="24">
        <v>3</v>
      </c>
      <c r="E6" s="23">
        <f>SUM(D6*35)/100</f>
        <v>1.05</v>
      </c>
      <c r="F6" s="28">
        <v>3</v>
      </c>
      <c r="G6" s="23">
        <f>SUM(F6*35)/100</f>
        <v>1.05</v>
      </c>
      <c r="H6" s="25">
        <f>SUM(D6+F6)/2</f>
        <v>3</v>
      </c>
      <c r="I6" s="25">
        <f>IFERROR(SUM(H6*70)/100,0)</f>
        <v>2.1</v>
      </c>
      <c r="J6" s="24">
        <v>5</v>
      </c>
      <c r="K6" s="26">
        <f>SUM(J6*30)/100</f>
        <v>1.5</v>
      </c>
      <c r="L6" s="27">
        <f>SUM(I6+K6)</f>
        <v>3.6</v>
      </c>
      <c r="M6" s="28">
        <v>5</v>
      </c>
    </row>
    <row r="7" spans="1:13" ht="15.75" thickBot="1" x14ac:dyDescent="0.3">
      <c r="A7" s="10">
        <v>2</v>
      </c>
      <c r="B7" s="8">
        <f>'[1]Corte-1'!$A3</f>
        <v>1110534309</v>
      </c>
      <c r="C7" s="9" t="str">
        <f>'[1]Corte-1'!$B3</f>
        <v xml:space="preserve">Andrés Felipe Goyes Zubieta </v>
      </c>
      <c r="D7" s="24">
        <v>3.4</v>
      </c>
      <c r="E7" s="23">
        <f t="shared" ref="E7:E45" si="0">SUM(D7*35)/100</f>
        <v>1.19</v>
      </c>
      <c r="F7" s="28">
        <v>3.8181818181818183</v>
      </c>
      <c r="G7" s="23">
        <f t="shared" ref="G7:G45" si="1">SUM(F7*35)/100</f>
        <v>1.3363636363636366</v>
      </c>
      <c r="H7" s="25">
        <f t="shared" ref="H7:H30" si="2">SUM(D7+F7)/2</f>
        <v>3.6090909090909093</v>
      </c>
      <c r="I7" s="25">
        <f t="shared" ref="I7:I45" si="3">IFERROR(SUM(H7*70)/100,0)</f>
        <v>2.5263636363636364</v>
      </c>
      <c r="J7" s="24">
        <v>5</v>
      </c>
      <c r="K7" s="26">
        <f t="shared" ref="K7:K45" si="4">SUM(J7*30)/100</f>
        <v>1.5</v>
      </c>
      <c r="L7" s="27">
        <f t="shared" ref="L7:L45" si="5">SUM(I7+K7)</f>
        <v>4.0263636363636364</v>
      </c>
      <c r="M7" s="28">
        <v>5</v>
      </c>
    </row>
    <row r="8" spans="1:13" ht="15.75" thickBot="1" x14ac:dyDescent="0.3">
      <c r="A8" s="10">
        <v>3</v>
      </c>
      <c r="B8" s="8">
        <f>'[1]Corte-1'!$A4</f>
        <v>1110575628</v>
      </c>
      <c r="C8" s="9" t="str">
        <f>'[1]Corte-1'!$B4</f>
        <v>Andrés Felipe Jiménez Vega</v>
      </c>
      <c r="D8" s="24">
        <v>3.6</v>
      </c>
      <c r="E8" s="23">
        <f t="shared" si="0"/>
        <v>1.26</v>
      </c>
      <c r="F8" s="28">
        <v>3.4</v>
      </c>
      <c r="G8" s="23">
        <f t="shared" si="1"/>
        <v>1.19</v>
      </c>
      <c r="H8" s="25">
        <f t="shared" si="2"/>
        <v>3.5</v>
      </c>
      <c r="I8" s="25">
        <f t="shared" si="3"/>
        <v>2.4500000000000002</v>
      </c>
      <c r="J8" s="24">
        <v>5</v>
      </c>
      <c r="K8" s="26">
        <f t="shared" si="4"/>
        <v>1.5</v>
      </c>
      <c r="L8" s="27">
        <f t="shared" si="5"/>
        <v>3.95</v>
      </c>
      <c r="M8" s="28">
        <v>5</v>
      </c>
    </row>
    <row r="9" spans="1:13" ht="15.75" thickBot="1" x14ac:dyDescent="0.3">
      <c r="A9" s="10">
        <v>4</v>
      </c>
      <c r="B9" s="8">
        <f>'[1]Corte-1'!$A5</f>
        <v>1124863875</v>
      </c>
      <c r="C9" s="9" t="str">
        <f>'[1]Corte-1'!$B5</f>
        <v>Andres Maurico Valois Oviedo</v>
      </c>
      <c r="D9" s="24">
        <v>3.8</v>
      </c>
      <c r="E9" s="23">
        <f t="shared" si="0"/>
        <v>1.33</v>
      </c>
      <c r="F9" s="28">
        <v>4.3</v>
      </c>
      <c r="G9" s="23">
        <f t="shared" si="1"/>
        <v>1.5049999999999999</v>
      </c>
      <c r="H9" s="25">
        <f t="shared" si="2"/>
        <v>4.05</v>
      </c>
      <c r="I9" s="25">
        <f t="shared" si="3"/>
        <v>2.835</v>
      </c>
      <c r="J9" s="24">
        <v>4.75</v>
      </c>
      <c r="K9" s="26">
        <f t="shared" si="4"/>
        <v>1.425</v>
      </c>
      <c r="L9" s="27">
        <f t="shared" si="5"/>
        <v>4.26</v>
      </c>
      <c r="M9" s="28">
        <v>4</v>
      </c>
    </row>
    <row r="10" spans="1:13" ht="15.75" thickBot="1" x14ac:dyDescent="0.3">
      <c r="A10" s="10">
        <v>5</v>
      </c>
      <c r="B10" s="8">
        <f>'[1]Corte-1'!$A6</f>
        <v>1124863875</v>
      </c>
      <c r="C10" s="9" t="str">
        <f>'[1]Corte-1'!$B6</f>
        <v>Brahiam Felipe Arteaga Sanchez</v>
      </c>
      <c r="D10" s="24">
        <v>3.5</v>
      </c>
      <c r="E10" s="23">
        <f t="shared" si="0"/>
        <v>1.2250000000000001</v>
      </c>
      <c r="F10" s="28">
        <v>4</v>
      </c>
      <c r="G10" s="23">
        <f t="shared" si="1"/>
        <v>1.4</v>
      </c>
      <c r="H10" s="25">
        <f t="shared" si="2"/>
        <v>3.75</v>
      </c>
      <c r="I10" s="25">
        <f t="shared" si="3"/>
        <v>2.625</v>
      </c>
      <c r="J10" s="24">
        <v>5</v>
      </c>
      <c r="K10" s="26">
        <f t="shared" si="4"/>
        <v>1.5</v>
      </c>
      <c r="L10" s="27">
        <f t="shared" si="5"/>
        <v>4.125</v>
      </c>
      <c r="M10" s="28">
        <v>5</v>
      </c>
    </row>
    <row r="11" spans="1:13" ht="15.75" thickBot="1" x14ac:dyDescent="0.3">
      <c r="A11" s="10">
        <v>6</v>
      </c>
      <c r="B11" s="8">
        <f>'[1]Corte-1'!$A7</f>
        <v>1110602320</v>
      </c>
      <c r="C11" s="9" t="str">
        <f>'[1]Corte-1'!$B7</f>
        <v>Daniel Felipe Bonilla Amorocho</v>
      </c>
      <c r="D11" s="24">
        <v>3.2</v>
      </c>
      <c r="E11" s="23">
        <f t="shared" si="0"/>
        <v>1.1200000000000001</v>
      </c>
      <c r="F11" s="28">
        <v>4.3</v>
      </c>
      <c r="G11" s="23">
        <f t="shared" si="1"/>
        <v>1.5049999999999999</v>
      </c>
      <c r="H11" s="25">
        <f t="shared" si="2"/>
        <v>3.75</v>
      </c>
      <c r="I11" s="25">
        <f t="shared" si="3"/>
        <v>2.625</v>
      </c>
      <c r="J11" s="24">
        <v>5</v>
      </c>
      <c r="K11" s="26">
        <f t="shared" si="4"/>
        <v>1.5</v>
      </c>
      <c r="L11" s="27">
        <f t="shared" si="5"/>
        <v>4.125</v>
      </c>
      <c r="M11" s="28">
        <v>5</v>
      </c>
    </row>
    <row r="12" spans="1:13" ht="15.75" thickBot="1" x14ac:dyDescent="0.3">
      <c r="A12" s="10">
        <v>7</v>
      </c>
      <c r="B12" s="8">
        <f>'[1]Corte-1'!$A8</f>
        <v>1005691965</v>
      </c>
      <c r="C12" s="9" t="str">
        <f>'[1]Corte-1'!$B8</f>
        <v>Daniel Felipe Medina Moreno</v>
      </c>
      <c r="D12" s="24">
        <v>3.8</v>
      </c>
      <c r="E12" s="23">
        <f t="shared" si="0"/>
        <v>1.33</v>
      </c>
      <c r="F12" s="28">
        <v>4</v>
      </c>
      <c r="G12" s="23">
        <f t="shared" si="1"/>
        <v>1.4</v>
      </c>
      <c r="H12" s="25">
        <f t="shared" si="2"/>
        <v>3.9</v>
      </c>
      <c r="I12" s="25">
        <f t="shared" si="3"/>
        <v>2.73</v>
      </c>
      <c r="J12" s="24">
        <v>5</v>
      </c>
      <c r="K12" s="26">
        <f t="shared" si="4"/>
        <v>1.5</v>
      </c>
      <c r="L12" s="27">
        <f t="shared" si="5"/>
        <v>4.2300000000000004</v>
      </c>
      <c r="M12" s="28">
        <v>5</v>
      </c>
    </row>
    <row r="13" spans="1:13" ht="15.75" thickBot="1" x14ac:dyDescent="0.3">
      <c r="A13" s="10">
        <v>8</v>
      </c>
      <c r="B13" s="8">
        <f>'[1]Corte-1'!$A9</f>
        <v>1104934178</v>
      </c>
      <c r="C13" s="9" t="str">
        <f>'[1]Corte-1'!$B9</f>
        <v>Daniel Mauricio Modesto Ramirez</v>
      </c>
      <c r="D13" s="24">
        <v>3.7</v>
      </c>
      <c r="E13" s="23">
        <f t="shared" si="0"/>
        <v>1.2949999999999999</v>
      </c>
      <c r="F13" s="28">
        <v>3.5</v>
      </c>
      <c r="G13" s="23">
        <f t="shared" si="1"/>
        <v>1.2250000000000001</v>
      </c>
      <c r="H13" s="25">
        <f t="shared" si="2"/>
        <v>3.6</v>
      </c>
      <c r="I13" s="25">
        <f t="shared" si="3"/>
        <v>2.52</v>
      </c>
      <c r="J13" s="24">
        <v>5</v>
      </c>
      <c r="K13" s="26">
        <f t="shared" si="4"/>
        <v>1.5</v>
      </c>
      <c r="L13" s="27">
        <f t="shared" si="5"/>
        <v>4.0199999999999996</v>
      </c>
      <c r="M13" s="28">
        <v>5</v>
      </c>
    </row>
    <row r="14" spans="1:13" ht="15.75" thickBot="1" x14ac:dyDescent="0.3">
      <c r="A14" s="10">
        <v>9</v>
      </c>
      <c r="B14" s="8">
        <f>'[1]Corte-1'!$A10</f>
        <v>1029220272</v>
      </c>
      <c r="C14" s="9" t="str">
        <f>'[1]Corte-1'!$B10</f>
        <v>David Felipe Pedraza Guadir</v>
      </c>
      <c r="D14" s="24">
        <v>3.9</v>
      </c>
      <c r="E14" s="23">
        <f t="shared" si="0"/>
        <v>1.365</v>
      </c>
      <c r="F14" s="28">
        <v>4.2</v>
      </c>
      <c r="G14" s="23">
        <f t="shared" si="1"/>
        <v>1.47</v>
      </c>
      <c r="H14" s="25">
        <f t="shared" si="2"/>
        <v>4.05</v>
      </c>
      <c r="I14" s="25">
        <f t="shared" si="3"/>
        <v>2.835</v>
      </c>
      <c r="J14" s="24">
        <v>5</v>
      </c>
      <c r="K14" s="26">
        <f t="shared" si="4"/>
        <v>1.5</v>
      </c>
      <c r="L14" s="27">
        <f t="shared" si="5"/>
        <v>4.335</v>
      </c>
      <c r="M14" s="28">
        <v>5</v>
      </c>
    </row>
    <row r="15" spans="1:13" ht="15.75" thickBot="1" x14ac:dyDescent="0.3">
      <c r="A15" s="10">
        <v>10</v>
      </c>
      <c r="B15" s="8">
        <f>'[1]Corte-1'!$A11</f>
        <v>1110536738</v>
      </c>
      <c r="C15" s="9" t="str">
        <f>'[1]Corte-1'!$B11</f>
        <v>Deivid Alfonso Yaima Barrios</v>
      </c>
      <c r="D15" s="24">
        <v>4.7</v>
      </c>
      <c r="E15" s="23">
        <f t="shared" si="0"/>
        <v>1.645</v>
      </c>
      <c r="F15" s="28">
        <v>3</v>
      </c>
      <c r="G15" s="23">
        <f t="shared" si="1"/>
        <v>1.05</v>
      </c>
      <c r="H15" s="25">
        <f t="shared" si="2"/>
        <v>3.85</v>
      </c>
      <c r="I15" s="25">
        <f t="shared" si="3"/>
        <v>2.6949999999999998</v>
      </c>
      <c r="J15" s="24">
        <v>5</v>
      </c>
      <c r="K15" s="26">
        <f t="shared" si="4"/>
        <v>1.5</v>
      </c>
      <c r="L15" s="27">
        <f t="shared" si="5"/>
        <v>4.1950000000000003</v>
      </c>
      <c r="M15" s="28">
        <v>5</v>
      </c>
    </row>
    <row r="16" spans="1:13" ht="15.75" thickBot="1" x14ac:dyDescent="0.3">
      <c r="A16" s="10">
        <v>11</v>
      </c>
      <c r="B16" s="8">
        <f>'[1]Corte-1'!$A12</f>
        <v>1110537884</v>
      </c>
      <c r="C16" s="9" t="str">
        <f>'[1]Corte-1'!$B12</f>
        <v>Jhonatan Albeiro Ibagué Molina</v>
      </c>
      <c r="D16" s="24">
        <v>5</v>
      </c>
      <c r="E16" s="23">
        <f t="shared" si="0"/>
        <v>1.75</v>
      </c>
      <c r="F16" s="28">
        <v>3.4</v>
      </c>
      <c r="G16" s="23">
        <f t="shared" si="1"/>
        <v>1.19</v>
      </c>
      <c r="H16" s="25">
        <f t="shared" si="2"/>
        <v>4.2</v>
      </c>
      <c r="I16" s="25">
        <f t="shared" si="3"/>
        <v>2.94</v>
      </c>
      <c r="J16" s="24">
        <v>5</v>
      </c>
      <c r="K16" s="26">
        <f t="shared" si="4"/>
        <v>1.5</v>
      </c>
      <c r="L16" s="27">
        <f t="shared" si="5"/>
        <v>4.4399999999999995</v>
      </c>
      <c r="M16" s="28">
        <v>5</v>
      </c>
    </row>
    <row r="17" spans="1:13" ht="15.75" thickBot="1" x14ac:dyDescent="0.3">
      <c r="A17" s="10">
        <v>12</v>
      </c>
      <c r="B17" s="8">
        <f>'[1]Corte-1'!$A13</f>
        <v>1006129755</v>
      </c>
      <c r="C17" s="9" t="str">
        <f>'[1]Corte-1'!$B13</f>
        <v>José Julián Mosquera Garzón</v>
      </c>
      <c r="D17" s="24">
        <v>0</v>
      </c>
      <c r="E17" s="23">
        <f t="shared" si="0"/>
        <v>0</v>
      </c>
      <c r="F17" s="28">
        <v>3</v>
      </c>
      <c r="G17" s="23">
        <f t="shared" si="1"/>
        <v>1.05</v>
      </c>
      <c r="H17" s="25">
        <f t="shared" si="2"/>
        <v>1.5</v>
      </c>
      <c r="I17" s="25">
        <f t="shared" si="3"/>
        <v>1.05</v>
      </c>
      <c r="J17" s="24">
        <v>0</v>
      </c>
      <c r="K17" s="26">
        <f t="shared" si="4"/>
        <v>0</v>
      </c>
      <c r="L17" s="27">
        <f t="shared" si="5"/>
        <v>1.05</v>
      </c>
      <c r="M17" s="28">
        <v>0</v>
      </c>
    </row>
    <row r="18" spans="1:13" ht="15.75" thickBot="1" x14ac:dyDescent="0.3">
      <c r="A18" s="10">
        <v>13</v>
      </c>
      <c r="B18" s="8">
        <f>'[1]Corte-1'!$A14</f>
        <v>1110590128</v>
      </c>
      <c r="C18" s="9" t="str">
        <f>'[1]Corte-1'!$B14</f>
        <v>Juan Carlos Bedoya Malambo</v>
      </c>
      <c r="D18" s="24">
        <v>3.5</v>
      </c>
      <c r="E18" s="23">
        <f t="shared" si="0"/>
        <v>1.2250000000000001</v>
      </c>
      <c r="F18" s="28">
        <v>3.3</v>
      </c>
      <c r="G18" s="23">
        <f t="shared" si="1"/>
        <v>1.155</v>
      </c>
      <c r="H18" s="25">
        <f t="shared" si="2"/>
        <v>3.4</v>
      </c>
      <c r="I18" s="25">
        <f t="shared" si="3"/>
        <v>2.38</v>
      </c>
      <c r="J18" s="24">
        <v>3.5</v>
      </c>
      <c r="K18" s="26">
        <f t="shared" si="4"/>
        <v>1.05</v>
      </c>
      <c r="L18" s="27">
        <f t="shared" si="5"/>
        <v>3.4299999999999997</v>
      </c>
      <c r="M18" s="28">
        <v>4</v>
      </c>
    </row>
    <row r="19" spans="1:13" ht="15.75" thickBot="1" x14ac:dyDescent="0.3">
      <c r="A19" s="10">
        <v>14</v>
      </c>
      <c r="B19" s="8">
        <f>'[1]Corte-1'!$A15</f>
        <v>1110602165</v>
      </c>
      <c r="C19" s="9" t="str">
        <f>'[1]Corte-1'!$B15</f>
        <v>Julián Camilo Carvajal Mellizo</v>
      </c>
      <c r="D19" s="24">
        <v>5</v>
      </c>
      <c r="E19" s="23">
        <f t="shared" si="0"/>
        <v>1.75</v>
      </c>
      <c r="F19" s="28">
        <v>4.5999999999999996</v>
      </c>
      <c r="G19" s="23">
        <f t="shared" si="1"/>
        <v>1.61</v>
      </c>
      <c r="H19" s="25">
        <f t="shared" si="2"/>
        <v>4.8</v>
      </c>
      <c r="I19" s="25">
        <f t="shared" si="3"/>
        <v>3.36</v>
      </c>
      <c r="J19" s="24">
        <v>5</v>
      </c>
      <c r="K19" s="26">
        <f t="shared" si="4"/>
        <v>1.5</v>
      </c>
      <c r="L19" s="27">
        <f t="shared" si="5"/>
        <v>4.8599999999999994</v>
      </c>
      <c r="M19" s="28">
        <v>5</v>
      </c>
    </row>
    <row r="20" spans="1:13" ht="15.75" thickBot="1" x14ac:dyDescent="0.3">
      <c r="A20" s="10">
        <v>15</v>
      </c>
      <c r="B20" s="8">
        <f>'[1]Corte-1'!$A16</f>
        <v>1000787516</v>
      </c>
      <c r="C20" s="9" t="str">
        <f>'[1]Corte-1'!$B16</f>
        <v>Karol Dayana Cárdenas Tapiero</v>
      </c>
      <c r="D20" s="24">
        <v>5</v>
      </c>
      <c r="E20" s="23">
        <f t="shared" si="0"/>
        <v>1.75</v>
      </c>
      <c r="F20" s="28">
        <v>3.8</v>
      </c>
      <c r="G20" s="23">
        <f t="shared" si="1"/>
        <v>1.33</v>
      </c>
      <c r="H20" s="25">
        <f t="shared" si="2"/>
        <v>4.4000000000000004</v>
      </c>
      <c r="I20" s="25">
        <f t="shared" si="3"/>
        <v>3.08</v>
      </c>
      <c r="J20" s="24">
        <v>5</v>
      </c>
      <c r="K20" s="26">
        <f t="shared" si="4"/>
        <v>1.5</v>
      </c>
      <c r="L20" s="27">
        <f t="shared" si="5"/>
        <v>4.58</v>
      </c>
      <c r="M20" s="28">
        <v>5</v>
      </c>
    </row>
    <row r="21" spans="1:13" ht="15.75" thickBot="1" x14ac:dyDescent="0.3">
      <c r="A21" s="10">
        <v>16</v>
      </c>
      <c r="B21" s="8">
        <f>'[1]Corte-1'!$A17</f>
        <v>1010036079</v>
      </c>
      <c r="C21" s="9" t="str">
        <f>'[1]Corte-1'!$B17</f>
        <v>Laura Juliana Alayón Martínez</v>
      </c>
      <c r="D21" s="24">
        <v>5</v>
      </c>
      <c r="E21" s="23">
        <f t="shared" si="0"/>
        <v>1.75</v>
      </c>
      <c r="F21" s="28">
        <v>3.9</v>
      </c>
      <c r="G21" s="23">
        <f t="shared" si="1"/>
        <v>1.365</v>
      </c>
      <c r="H21" s="25">
        <f t="shared" si="2"/>
        <v>4.45</v>
      </c>
      <c r="I21" s="25">
        <f t="shared" si="3"/>
        <v>3.1150000000000002</v>
      </c>
      <c r="J21" s="24">
        <v>5</v>
      </c>
      <c r="K21" s="26">
        <f t="shared" si="4"/>
        <v>1.5</v>
      </c>
      <c r="L21" s="27">
        <f t="shared" si="5"/>
        <v>4.6150000000000002</v>
      </c>
      <c r="M21" s="28">
        <v>5</v>
      </c>
    </row>
    <row r="22" spans="1:13" ht="15.75" thickBot="1" x14ac:dyDescent="0.3">
      <c r="A22" s="10">
        <v>17</v>
      </c>
      <c r="B22" s="8">
        <f>'[1]Corte-1'!$A18</f>
        <v>1104935788</v>
      </c>
      <c r="C22" s="9" t="str">
        <f>'[1]Corte-1'!$B18</f>
        <v xml:space="preserve">Lizeth Valentina Benítez Cabrejo </v>
      </c>
      <c r="D22" s="24">
        <v>4.5</v>
      </c>
      <c r="E22" s="23">
        <f t="shared" si="0"/>
        <v>1.575</v>
      </c>
      <c r="F22" s="28">
        <v>3.5</v>
      </c>
      <c r="G22" s="23">
        <f t="shared" si="1"/>
        <v>1.2250000000000001</v>
      </c>
      <c r="H22" s="25">
        <f t="shared" si="2"/>
        <v>4</v>
      </c>
      <c r="I22" s="25">
        <f t="shared" si="3"/>
        <v>2.8</v>
      </c>
      <c r="J22" s="24">
        <v>4.5</v>
      </c>
      <c r="K22" s="26">
        <f t="shared" si="4"/>
        <v>1.35</v>
      </c>
      <c r="L22" s="27">
        <f t="shared" si="5"/>
        <v>4.1500000000000004</v>
      </c>
      <c r="M22" s="28">
        <v>4</v>
      </c>
    </row>
    <row r="23" spans="1:13" ht="15.75" thickBot="1" x14ac:dyDescent="0.3">
      <c r="A23" s="10">
        <v>18</v>
      </c>
      <c r="B23" s="8">
        <f>'[1]Corte-1'!$A19</f>
        <v>1110588136</v>
      </c>
      <c r="C23" s="9" t="str">
        <f>'[1]Corte-1'!$B19</f>
        <v>Luis Alejandro García Serrato</v>
      </c>
      <c r="D23" s="24">
        <v>3.25</v>
      </c>
      <c r="E23" s="23">
        <f t="shared" si="0"/>
        <v>1.1375</v>
      </c>
      <c r="F23" s="28">
        <v>3.7</v>
      </c>
      <c r="G23" s="23">
        <f t="shared" si="1"/>
        <v>1.2949999999999999</v>
      </c>
      <c r="H23" s="25">
        <f t="shared" si="2"/>
        <v>3.4750000000000001</v>
      </c>
      <c r="I23" s="25">
        <f t="shared" si="3"/>
        <v>2.4325000000000001</v>
      </c>
      <c r="J23" s="24">
        <v>3.25</v>
      </c>
      <c r="K23" s="26">
        <f t="shared" si="4"/>
        <v>0.97499999999999998</v>
      </c>
      <c r="L23" s="27">
        <f t="shared" si="5"/>
        <v>3.4075000000000002</v>
      </c>
      <c r="M23" s="28">
        <v>3.5</v>
      </c>
    </row>
    <row r="24" spans="1:13" ht="15.75" thickBot="1" x14ac:dyDescent="0.3">
      <c r="A24" s="10">
        <v>19</v>
      </c>
      <c r="B24" s="8">
        <f>'[1]Corte-1'!$A20</f>
        <v>1006129987</v>
      </c>
      <c r="C24" s="9" t="str">
        <f>'[1]Corte-1'!$B20</f>
        <v>Luis Fernando Varón Acosta</v>
      </c>
      <c r="D24" s="24">
        <v>4</v>
      </c>
      <c r="E24" s="23">
        <f t="shared" si="0"/>
        <v>1.4</v>
      </c>
      <c r="F24" s="28">
        <v>3.9</v>
      </c>
      <c r="G24" s="23">
        <f t="shared" si="1"/>
        <v>1.365</v>
      </c>
      <c r="H24" s="25">
        <f t="shared" si="2"/>
        <v>3.95</v>
      </c>
      <c r="I24" s="25">
        <f t="shared" si="3"/>
        <v>2.7650000000000001</v>
      </c>
      <c r="J24" s="24">
        <v>4</v>
      </c>
      <c r="K24" s="26">
        <f t="shared" si="4"/>
        <v>1.2</v>
      </c>
      <c r="L24" s="27">
        <f t="shared" si="5"/>
        <v>3.9649999999999999</v>
      </c>
      <c r="M24" s="28">
        <v>3</v>
      </c>
    </row>
    <row r="25" spans="1:13" ht="15.75" thickBot="1" x14ac:dyDescent="0.3">
      <c r="A25" s="10">
        <v>20</v>
      </c>
      <c r="B25" s="8">
        <f>'[1]Corte-1'!$A21</f>
        <v>1110561162</v>
      </c>
      <c r="C25" s="9" t="str">
        <f>'[1]Corte-1'!$B21</f>
        <v>Manuel Stiven González Mahecha</v>
      </c>
      <c r="D25" s="24">
        <v>5</v>
      </c>
      <c r="E25" s="23">
        <f t="shared" si="0"/>
        <v>1.75</v>
      </c>
      <c r="F25" s="28">
        <v>4.5999999999999996</v>
      </c>
      <c r="G25" s="23">
        <f t="shared" si="1"/>
        <v>1.61</v>
      </c>
      <c r="H25" s="25">
        <f t="shared" si="2"/>
        <v>4.8</v>
      </c>
      <c r="I25" s="25">
        <f t="shared" si="3"/>
        <v>3.36</v>
      </c>
      <c r="J25" s="24">
        <v>5</v>
      </c>
      <c r="K25" s="26">
        <f t="shared" si="4"/>
        <v>1.5</v>
      </c>
      <c r="L25" s="27">
        <f t="shared" si="5"/>
        <v>4.8599999999999994</v>
      </c>
      <c r="M25" s="28">
        <v>5</v>
      </c>
    </row>
    <row r="26" spans="1:13" ht="15.75" thickBot="1" x14ac:dyDescent="0.3">
      <c r="A26" s="10">
        <v>21</v>
      </c>
      <c r="B26" s="8">
        <f>'[1]Corte-1'!$A22</f>
        <v>1006025413</v>
      </c>
      <c r="C26" s="9" t="str">
        <f>'[1]Corte-1'!$B22</f>
        <v>María Lucia Acosta Barbosa</v>
      </c>
      <c r="D26" s="24">
        <v>4.875</v>
      </c>
      <c r="E26" s="23">
        <f t="shared" si="0"/>
        <v>1.70625</v>
      </c>
      <c r="F26" s="28">
        <v>4.2</v>
      </c>
      <c r="G26" s="23">
        <f t="shared" si="1"/>
        <v>1.47</v>
      </c>
      <c r="H26" s="25">
        <f t="shared" si="2"/>
        <v>4.5374999999999996</v>
      </c>
      <c r="I26" s="25">
        <f t="shared" si="3"/>
        <v>3.17625</v>
      </c>
      <c r="J26" s="24">
        <v>4.875</v>
      </c>
      <c r="K26" s="26">
        <f t="shared" si="4"/>
        <v>1.4624999999999999</v>
      </c>
      <c r="L26" s="27">
        <f t="shared" si="5"/>
        <v>4.6387499999999999</v>
      </c>
      <c r="M26" s="28">
        <v>5</v>
      </c>
    </row>
    <row r="27" spans="1:13" ht="15.75" thickBot="1" x14ac:dyDescent="0.3">
      <c r="A27" s="10">
        <v>22</v>
      </c>
      <c r="B27" s="8">
        <f>'[1]Corte-1'!$A23</f>
        <v>1234644191</v>
      </c>
      <c r="C27" s="9" t="str">
        <f>'[1]Corte-1'!$B23</f>
        <v>Mateo Hoyos Mendez</v>
      </c>
      <c r="D27" s="24">
        <v>4</v>
      </c>
      <c r="E27" s="23">
        <f t="shared" si="0"/>
        <v>1.4</v>
      </c>
      <c r="F27" s="28">
        <v>4.0999999999999996</v>
      </c>
      <c r="G27" s="23">
        <f t="shared" si="1"/>
        <v>1.4350000000000001</v>
      </c>
      <c r="H27" s="25">
        <f t="shared" si="2"/>
        <v>4.05</v>
      </c>
      <c r="I27" s="25">
        <f t="shared" si="3"/>
        <v>2.835</v>
      </c>
      <c r="J27" s="24">
        <v>4</v>
      </c>
      <c r="K27" s="26">
        <f t="shared" si="4"/>
        <v>1.2</v>
      </c>
      <c r="L27" s="27">
        <f t="shared" si="5"/>
        <v>4.0350000000000001</v>
      </c>
      <c r="M27" s="28">
        <v>3</v>
      </c>
    </row>
    <row r="28" spans="1:13" ht="15.75" thickBot="1" x14ac:dyDescent="0.3">
      <c r="A28" s="10">
        <v>23</v>
      </c>
      <c r="B28" s="8">
        <f>'[1]Corte-1'!$A24</f>
        <v>1234640010</v>
      </c>
      <c r="C28" s="9" t="str">
        <f>'[1]Corte-1'!$B24</f>
        <v>Nicolás Saavedra Peña</v>
      </c>
      <c r="D28" s="24">
        <v>5</v>
      </c>
      <c r="E28" s="23">
        <f t="shared" si="0"/>
        <v>1.75</v>
      </c>
      <c r="F28" s="28">
        <v>5</v>
      </c>
      <c r="G28" s="23">
        <f t="shared" si="1"/>
        <v>1.75</v>
      </c>
      <c r="H28" s="25">
        <f t="shared" si="2"/>
        <v>5</v>
      </c>
      <c r="I28" s="25">
        <f t="shared" si="3"/>
        <v>3.5</v>
      </c>
      <c r="J28" s="24">
        <v>5</v>
      </c>
      <c r="K28" s="26">
        <f t="shared" si="4"/>
        <v>1.5</v>
      </c>
      <c r="L28" s="27">
        <f t="shared" si="5"/>
        <v>5</v>
      </c>
      <c r="M28" s="28">
        <v>5</v>
      </c>
    </row>
    <row r="29" spans="1:13" ht="15.75" thickBot="1" x14ac:dyDescent="0.3">
      <c r="A29" s="10">
        <v>24</v>
      </c>
      <c r="B29" s="8">
        <f>'[1]Corte-1'!$A25</f>
        <v>1110564585</v>
      </c>
      <c r="C29" s="9" t="str">
        <f>'[1]Corte-1'!$B25</f>
        <v>Rafael Orlando Jiménez Vega</v>
      </c>
      <c r="D29" s="24">
        <v>5</v>
      </c>
      <c r="E29" s="23">
        <f t="shared" si="0"/>
        <v>1.75</v>
      </c>
      <c r="F29" s="28">
        <v>4</v>
      </c>
      <c r="G29" s="23">
        <f t="shared" si="1"/>
        <v>1.4</v>
      </c>
      <c r="H29" s="25">
        <f t="shared" si="2"/>
        <v>4.5</v>
      </c>
      <c r="I29" s="25">
        <f t="shared" si="3"/>
        <v>3.15</v>
      </c>
      <c r="J29" s="24">
        <v>5</v>
      </c>
      <c r="K29" s="26">
        <f t="shared" si="4"/>
        <v>1.5</v>
      </c>
      <c r="L29" s="27">
        <f t="shared" si="5"/>
        <v>4.6500000000000004</v>
      </c>
      <c r="M29" s="28">
        <v>5</v>
      </c>
    </row>
    <row r="30" spans="1:13" ht="15.75" thickBot="1" x14ac:dyDescent="0.3">
      <c r="A30" s="10">
        <v>25</v>
      </c>
      <c r="B30" s="8">
        <f>'[1]Corte-1'!$A26</f>
        <v>1110562415</v>
      </c>
      <c r="C30" s="9" t="str">
        <f>'[1]Corte-1'!$B26</f>
        <v>Víctor Daniel Gutiérrez Sandoval</v>
      </c>
      <c r="D30" s="24">
        <v>4.875</v>
      </c>
      <c r="E30" s="23">
        <f t="shared" si="0"/>
        <v>1.70625</v>
      </c>
      <c r="F30" s="28">
        <v>4.5999999999999996</v>
      </c>
      <c r="G30" s="23">
        <f t="shared" si="1"/>
        <v>1.61</v>
      </c>
      <c r="H30" s="25">
        <f t="shared" si="2"/>
        <v>4.7374999999999998</v>
      </c>
      <c r="I30" s="25">
        <f t="shared" si="3"/>
        <v>3.3162500000000001</v>
      </c>
      <c r="J30" s="24">
        <v>4.875</v>
      </c>
      <c r="K30" s="26">
        <f t="shared" si="4"/>
        <v>1.4624999999999999</v>
      </c>
      <c r="L30" s="27">
        <f t="shared" si="5"/>
        <v>4.7787500000000005</v>
      </c>
      <c r="M30" s="28">
        <v>4.5</v>
      </c>
    </row>
    <row r="31" spans="1:13" ht="15.75" thickBot="1" x14ac:dyDescent="0.3">
      <c r="A31" s="10">
        <v>26</v>
      </c>
      <c r="B31" s="8"/>
      <c r="C31" s="9"/>
      <c r="D31" s="28"/>
      <c r="E31" s="23">
        <f t="shared" si="0"/>
        <v>0</v>
      </c>
      <c r="F31" s="28"/>
      <c r="G31" s="23">
        <f t="shared" si="1"/>
        <v>0</v>
      </c>
      <c r="H31" s="29" t="s">
        <v>27</v>
      </c>
      <c r="I31" s="25">
        <f t="shared" si="3"/>
        <v>0</v>
      </c>
      <c r="J31" s="28"/>
      <c r="K31" s="26">
        <f t="shared" si="4"/>
        <v>0</v>
      </c>
      <c r="L31" s="27">
        <f t="shared" si="5"/>
        <v>0</v>
      </c>
      <c r="M31" s="28"/>
    </row>
    <row r="32" spans="1:13" ht="15.75" thickBot="1" x14ac:dyDescent="0.3">
      <c r="A32" s="10">
        <v>27</v>
      </c>
      <c r="B32" s="8"/>
      <c r="C32" s="9"/>
      <c r="D32" s="28"/>
      <c r="E32" s="23">
        <f t="shared" si="0"/>
        <v>0</v>
      </c>
      <c r="F32" s="28"/>
      <c r="G32" s="23">
        <f t="shared" si="1"/>
        <v>0</v>
      </c>
      <c r="H32" s="29" t="s">
        <v>27</v>
      </c>
      <c r="I32" s="25">
        <f t="shared" si="3"/>
        <v>0</v>
      </c>
      <c r="J32" s="28"/>
      <c r="K32" s="26">
        <f t="shared" si="4"/>
        <v>0</v>
      </c>
      <c r="L32" s="27">
        <f t="shared" si="5"/>
        <v>0</v>
      </c>
      <c r="M32" s="28"/>
    </row>
    <row r="33" spans="1:13" ht="15.75" thickBot="1" x14ac:dyDescent="0.3">
      <c r="A33" s="10">
        <v>28</v>
      </c>
      <c r="B33" s="8"/>
      <c r="C33" s="9"/>
      <c r="D33" s="28"/>
      <c r="E33" s="23">
        <f t="shared" si="0"/>
        <v>0</v>
      </c>
      <c r="F33" s="28"/>
      <c r="G33" s="23">
        <f t="shared" si="1"/>
        <v>0</v>
      </c>
      <c r="H33" s="29" t="s">
        <v>27</v>
      </c>
      <c r="I33" s="25">
        <f t="shared" si="3"/>
        <v>0</v>
      </c>
      <c r="J33" s="28"/>
      <c r="K33" s="26">
        <f t="shared" si="4"/>
        <v>0</v>
      </c>
      <c r="L33" s="27">
        <f t="shared" si="5"/>
        <v>0</v>
      </c>
      <c r="M33" s="28"/>
    </row>
    <row r="34" spans="1:13" x14ac:dyDescent="0.25">
      <c r="A34" s="10">
        <v>29</v>
      </c>
      <c r="B34" s="8"/>
      <c r="C34" s="9"/>
      <c r="D34" s="28"/>
      <c r="E34" s="23">
        <f t="shared" si="0"/>
        <v>0</v>
      </c>
      <c r="F34" s="28"/>
      <c r="G34" s="23">
        <f t="shared" si="1"/>
        <v>0</v>
      </c>
      <c r="H34" s="29" t="s">
        <v>27</v>
      </c>
      <c r="I34" s="25">
        <f t="shared" si="3"/>
        <v>0</v>
      </c>
      <c r="J34" s="28"/>
      <c r="K34" s="26">
        <f t="shared" si="4"/>
        <v>0</v>
      </c>
      <c r="L34" s="27">
        <f t="shared" si="5"/>
        <v>0</v>
      </c>
      <c r="M34" s="28"/>
    </row>
    <row r="35" spans="1:13" x14ac:dyDescent="0.25">
      <c r="A35" s="10">
        <v>30</v>
      </c>
      <c r="B35" s="11"/>
      <c r="C35" s="12"/>
      <c r="D35" s="13"/>
      <c r="E35" s="23">
        <f t="shared" si="0"/>
        <v>0</v>
      </c>
      <c r="F35" s="28"/>
      <c r="G35" s="23">
        <f t="shared" si="1"/>
        <v>0</v>
      </c>
      <c r="H35" s="29" t="s">
        <v>27</v>
      </c>
      <c r="I35" s="25">
        <f t="shared" si="3"/>
        <v>0</v>
      </c>
      <c r="J35" s="28"/>
      <c r="K35" s="26">
        <f t="shared" si="4"/>
        <v>0</v>
      </c>
      <c r="L35" s="27">
        <f t="shared" si="5"/>
        <v>0</v>
      </c>
      <c r="M35" s="28"/>
    </row>
    <row r="36" spans="1:13" x14ac:dyDescent="0.25">
      <c r="A36" s="10">
        <v>31</v>
      </c>
      <c r="B36" s="11"/>
      <c r="C36" s="12"/>
      <c r="D36" s="13"/>
      <c r="E36" s="23">
        <f t="shared" si="0"/>
        <v>0</v>
      </c>
      <c r="F36" s="28"/>
      <c r="G36" s="23">
        <f t="shared" si="1"/>
        <v>0</v>
      </c>
      <c r="H36" s="29" t="s">
        <v>27</v>
      </c>
      <c r="I36" s="25">
        <f t="shared" si="3"/>
        <v>0</v>
      </c>
      <c r="J36" s="28"/>
      <c r="K36" s="26">
        <f t="shared" si="4"/>
        <v>0</v>
      </c>
      <c r="L36" s="27">
        <f t="shared" si="5"/>
        <v>0</v>
      </c>
      <c r="M36" s="28"/>
    </row>
    <row r="37" spans="1:13" x14ac:dyDescent="0.25">
      <c r="A37" s="10">
        <v>32</v>
      </c>
      <c r="B37" s="11"/>
      <c r="C37" s="12"/>
      <c r="D37" s="13"/>
      <c r="E37" s="23">
        <f t="shared" si="0"/>
        <v>0</v>
      </c>
      <c r="F37" s="28"/>
      <c r="G37" s="23">
        <f t="shared" si="1"/>
        <v>0</v>
      </c>
      <c r="H37" s="29" t="s">
        <v>27</v>
      </c>
      <c r="I37" s="25">
        <f t="shared" si="3"/>
        <v>0</v>
      </c>
      <c r="J37" s="28"/>
      <c r="K37" s="26">
        <f t="shared" si="4"/>
        <v>0</v>
      </c>
      <c r="L37" s="27">
        <f t="shared" si="5"/>
        <v>0</v>
      </c>
      <c r="M37" s="28"/>
    </row>
    <row r="38" spans="1:13" x14ac:dyDescent="0.25">
      <c r="A38" s="10">
        <v>33</v>
      </c>
      <c r="B38" s="11"/>
      <c r="C38" s="12"/>
      <c r="D38" s="13"/>
      <c r="E38" s="23">
        <f t="shared" si="0"/>
        <v>0</v>
      </c>
      <c r="F38" s="28"/>
      <c r="G38" s="23">
        <f t="shared" si="1"/>
        <v>0</v>
      </c>
      <c r="H38" s="29" t="s">
        <v>27</v>
      </c>
      <c r="I38" s="25">
        <f t="shared" si="3"/>
        <v>0</v>
      </c>
      <c r="J38" s="28"/>
      <c r="K38" s="26">
        <f t="shared" si="4"/>
        <v>0</v>
      </c>
      <c r="L38" s="27">
        <f t="shared" si="5"/>
        <v>0</v>
      </c>
      <c r="M38" s="28"/>
    </row>
    <row r="39" spans="1:13" x14ac:dyDescent="0.25">
      <c r="A39" s="10">
        <v>34</v>
      </c>
      <c r="B39" s="11"/>
      <c r="C39" s="12"/>
      <c r="D39" s="13"/>
      <c r="E39" s="23">
        <f t="shared" si="0"/>
        <v>0</v>
      </c>
      <c r="F39" s="28"/>
      <c r="G39" s="23">
        <f t="shared" si="1"/>
        <v>0</v>
      </c>
      <c r="H39" s="29" t="s">
        <v>27</v>
      </c>
      <c r="I39" s="25">
        <f t="shared" si="3"/>
        <v>0</v>
      </c>
      <c r="J39" s="28"/>
      <c r="K39" s="26">
        <f t="shared" si="4"/>
        <v>0</v>
      </c>
      <c r="L39" s="27">
        <f t="shared" si="5"/>
        <v>0</v>
      </c>
      <c r="M39" s="28"/>
    </row>
    <row r="40" spans="1:13" x14ac:dyDescent="0.25">
      <c r="A40" s="10">
        <v>35</v>
      </c>
      <c r="B40" s="11"/>
      <c r="C40" s="12"/>
      <c r="D40" s="13"/>
      <c r="E40" s="23">
        <f t="shared" si="0"/>
        <v>0</v>
      </c>
      <c r="F40" s="28"/>
      <c r="G40" s="23">
        <f t="shared" si="1"/>
        <v>0</v>
      </c>
      <c r="H40" s="29" t="s">
        <v>27</v>
      </c>
      <c r="I40" s="25">
        <f t="shared" si="3"/>
        <v>0</v>
      </c>
      <c r="J40" s="28"/>
      <c r="K40" s="26">
        <f t="shared" si="4"/>
        <v>0</v>
      </c>
      <c r="L40" s="27">
        <f t="shared" si="5"/>
        <v>0</v>
      </c>
      <c r="M40" s="28"/>
    </row>
    <row r="41" spans="1:13" x14ac:dyDescent="0.25">
      <c r="A41" s="10">
        <v>36</v>
      </c>
      <c r="B41" s="11"/>
      <c r="C41" s="12"/>
      <c r="D41" s="13"/>
      <c r="E41" s="23">
        <f t="shared" si="0"/>
        <v>0</v>
      </c>
      <c r="F41" s="28"/>
      <c r="G41" s="23">
        <f t="shared" si="1"/>
        <v>0</v>
      </c>
      <c r="H41" s="29" t="s">
        <v>27</v>
      </c>
      <c r="I41" s="25">
        <f t="shared" si="3"/>
        <v>0</v>
      </c>
      <c r="J41" s="28"/>
      <c r="K41" s="26">
        <f t="shared" si="4"/>
        <v>0</v>
      </c>
      <c r="L41" s="27">
        <f t="shared" si="5"/>
        <v>0</v>
      </c>
      <c r="M41" s="28"/>
    </row>
    <row r="42" spans="1:13" x14ac:dyDescent="0.25">
      <c r="A42" s="10">
        <v>37</v>
      </c>
      <c r="B42" s="11"/>
      <c r="C42" s="12"/>
      <c r="D42" s="13"/>
      <c r="E42" s="23">
        <f t="shared" si="0"/>
        <v>0</v>
      </c>
      <c r="F42" s="28"/>
      <c r="G42" s="23">
        <f t="shared" si="1"/>
        <v>0</v>
      </c>
      <c r="H42" s="29" t="s">
        <v>27</v>
      </c>
      <c r="I42" s="25">
        <f t="shared" si="3"/>
        <v>0</v>
      </c>
      <c r="J42" s="28"/>
      <c r="K42" s="26">
        <f t="shared" si="4"/>
        <v>0</v>
      </c>
      <c r="L42" s="27">
        <f t="shared" si="5"/>
        <v>0</v>
      </c>
      <c r="M42" s="28"/>
    </row>
    <row r="43" spans="1:13" x14ac:dyDescent="0.25">
      <c r="A43" s="10">
        <v>38</v>
      </c>
      <c r="B43" s="11"/>
      <c r="C43" s="12"/>
      <c r="D43" s="13"/>
      <c r="E43" s="23">
        <f t="shared" si="0"/>
        <v>0</v>
      </c>
      <c r="F43" s="28"/>
      <c r="G43" s="23">
        <f t="shared" si="1"/>
        <v>0</v>
      </c>
      <c r="H43" s="29" t="s">
        <v>27</v>
      </c>
      <c r="I43" s="25">
        <f t="shared" si="3"/>
        <v>0</v>
      </c>
      <c r="J43" s="28"/>
      <c r="K43" s="26">
        <f t="shared" si="4"/>
        <v>0</v>
      </c>
      <c r="L43" s="27">
        <f t="shared" si="5"/>
        <v>0</v>
      </c>
      <c r="M43" s="28"/>
    </row>
    <row r="44" spans="1:13" x14ac:dyDescent="0.25">
      <c r="A44" s="10">
        <v>39</v>
      </c>
      <c r="B44" s="11"/>
      <c r="C44" s="12"/>
      <c r="D44" s="13"/>
      <c r="E44" s="23">
        <f t="shared" si="0"/>
        <v>0</v>
      </c>
      <c r="F44" s="28"/>
      <c r="G44" s="23">
        <f t="shared" si="1"/>
        <v>0</v>
      </c>
      <c r="H44" s="29" t="s">
        <v>27</v>
      </c>
      <c r="I44" s="25">
        <f t="shared" si="3"/>
        <v>0</v>
      </c>
      <c r="J44" s="28"/>
      <c r="K44" s="26">
        <f t="shared" si="4"/>
        <v>0</v>
      </c>
      <c r="L44" s="27">
        <f t="shared" si="5"/>
        <v>0</v>
      </c>
      <c r="M44" s="28"/>
    </row>
    <row r="45" spans="1:13" ht="15.75" thickBot="1" x14ac:dyDescent="0.3">
      <c r="A45" s="14">
        <v>40</v>
      </c>
      <c r="B45" s="15"/>
      <c r="C45" s="16"/>
      <c r="D45" s="13"/>
      <c r="E45" s="23">
        <f t="shared" si="0"/>
        <v>0</v>
      </c>
      <c r="F45" s="28"/>
      <c r="G45" s="23">
        <f t="shared" si="1"/>
        <v>0</v>
      </c>
      <c r="H45" s="29" t="s">
        <v>27</v>
      </c>
      <c r="I45" s="25">
        <f t="shared" si="3"/>
        <v>0</v>
      </c>
      <c r="J45" s="28"/>
      <c r="K45" s="26">
        <f t="shared" si="4"/>
        <v>0</v>
      </c>
      <c r="L45" s="27">
        <f t="shared" si="5"/>
        <v>0</v>
      </c>
      <c r="M45" s="28"/>
    </row>
    <row r="46" spans="1:13" x14ac:dyDescent="0.25">
      <c r="A46" s="50" t="s">
        <v>28</v>
      </c>
      <c r="B46" s="51"/>
      <c r="C46" s="51"/>
      <c r="D46" s="51"/>
      <c r="E46" s="51"/>
      <c r="F46" s="52"/>
      <c r="G46" s="53" t="s">
        <v>29</v>
      </c>
      <c r="H46" s="54"/>
      <c r="I46" s="54"/>
      <c r="J46" s="54"/>
      <c r="K46" s="54"/>
      <c r="L46" s="54"/>
      <c r="M46" s="55"/>
    </row>
    <row r="47" spans="1:13" ht="38.25" x14ac:dyDescent="0.25">
      <c r="A47" s="56" t="s">
        <v>30</v>
      </c>
      <c r="B47" s="57"/>
      <c r="C47" s="58"/>
      <c r="D47" s="58"/>
      <c r="E47" s="58"/>
      <c r="F47" s="59"/>
      <c r="G47" s="17" t="s">
        <v>31</v>
      </c>
      <c r="H47" s="47"/>
      <c r="I47" s="48"/>
      <c r="J47" s="48"/>
      <c r="K47" s="48"/>
      <c r="L47" s="48"/>
      <c r="M47" s="60"/>
    </row>
    <row r="48" spans="1:13" ht="39" customHeight="1" x14ac:dyDescent="0.25">
      <c r="A48" s="56" t="s">
        <v>32</v>
      </c>
      <c r="B48" s="57"/>
      <c r="C48" s="63"/>
      <c r="D48" s="64"/>
      <c r="E48" s="64"/>
      <c r="F48" s="65"/>
      <c r="G48" s="17" t="s">
        <v>33</v>
      </c>
      <c r="H48" s="47"/>
      <c r="I48" s="48"/>
      <c r="J48" s="48"/>
      <c r="K48" s="48"/>
      <c r="L48" s="48"/>
      <c r="M48" s="60"/>
    </row>
    <row r="49" spans="1:13" ht="33" customHeight="1" thickBot="1" x14ac:dyDescent="0.3">
      <c r="A49" s="61"/>
      <c r="B49" s="62"/>
      <c r="C49" s="66"/>
      <c r="D49" s="67"/>
      <c r="E49" s="67"/>
      <c r="F49" s="68"/>
      <c r="G49" s="18" t="s">
        <v>34</v>
      </c>
      <c r="H49" s="69"/>
      <c r="I49" s="70"/>
      <c r="J49" s="70"/>
      <c r="K49" s="70"/>
      <c r="L49" s="70"/>
      <c r="M49" s="71"/>
    </row>
    <row r="50" spans="1:13" x14ac:dyDescent="0.25">
      <c r="A50" s="46" t="s">
        <v>35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</row>
  </sheetData>
  <mergeCells count="23">
    <mergeCell ref="A1:B1"/>
    <mergeCell ref="C1:M1"/>
    <mergeCell ref="A2:B2"/>
    <mergeCell ref="C2:G2"/>
    <mergeCell ref="H2:I2"/>
    <mergeCell ref="J2:K2"/>
    <mergeCell ref="A3:B3"/>
    <mergeCell ref="C3:G3"/>
    <mergeCell ref="H3:I3"/>
    <mergeCell ref="A4:B4"/>
    <mergeCell ref="C4:G4"/>
    <mergeCell ref="H4:I4"/>
    <mergeCell ref="J4:M4"/>
    <mergeCell ref="A46:F46"/>
    <mergeCell ref="G46:M46"/>
    <mergeCell ref="A47:B47"/>
    <mergeCell ref="C47:F47"/>
    <mergeCell ref="H47:M47"/>
    <mergeCell ref="A48:B49"/>
    <mergeCell ref="C48:F49"/>
    <mergeCell ref="H48:M48"/>
    <mergeCell ref="H49:M49"/>
    <mergeCell ref="A50:M50"/>
  </mergeCells>
  <printOptions horizontalCentered="1"/>
  <pageMargins left="0.23622047244094491" right="0.23622047244094491" top="0.74803149606299213" bottom="0.74803149606299213" header="0.31496062992125984" footer="0.31496062992125984"/>
  <pageSetup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6679-1A8C-4C3E-B2E6-963EFFB9CD2A}">
  <sheetPr>
    <pageSetUpPr fitToPage="1"/>
  </sheetPr>
  <dimension ref="A1:M50"/>
  <sheetViews>
    <sheetView topLeftCell="A18" zoomScale="85" zoomScaleNormal="85" workbookViewId="0">
      <selection activeCell="B6" sqref="B6:B30"/>
    </sheetView>
  </sheetViews>
  <sheetFormatPr baseColWidth="10" defaultColWidth="11.42578125" defaultRowHeight="15" x14ac:dyDescent="0.25"/>
  <cols>
    <col min="3" max="3" width="43.85546875" bestFit="1" customWidth="1"/>
    <col min="5" max="5" width="13.42578125" bestFit="1" customWidth="1"/>
    <col min="6" max="6" width="14" bestFit="1" customWidth="1"/>
    <col min="7" max="7" width="14.5703125" bestFit="1" customWidth="1"/>
    <col min="9" max="9" width="13.42578125" bestFit="1" customWidth="1"/>
    <col min="11" max="11" width="13.42578125" bestFit="1" customWidth="1"/>
    <col min="12" max="12" width="13.5703125" bestFit="1" customWidth="1"/>
    <col min="13" max="13" width="15.42578125" bestFit="1" customWidth="1"/>
  </cols>
  <sheetData>
    <row r="1" spans="1:13" ht="86.25" customHeight="1" thickBot="1" x14ac:dyDescent="0.3">
      <c r="A1" s="36"/>
      <c r="B1" s="37"/>
      <c r="C1" s="38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ht="27" customHeight="1" x14ac:dyDescent="0.25">
      <c r="A2" s="40" t="s">
        <v>1</v>
      </c>
      <c r="B2" s="41"/>
      <c r="C2" s="42" t="s">
        <v>2</v>
      </c>
      <c r="D2" s="42"/>
      <c r="E2" s="42"/>
      <c r="F2" s="42"/>
      <c r="G2" s="42"/>
      <c r="H2" s="43" t="s">
        <v>3</v>
      </c>
      <c r="I2" s="43"/>
      <c r="J2" s="44" t="s">
        <v>4</v>
      </c>
      <c r="K2" s="45"/>
      <c r="L2" s="31" t="s">
        <v>5</v>
      </c>
      <c r="M2" s="1" t="s">
        <v>6</v>
      </c>
    </row>
    <row r="3" spans="1:13" ht="32.25" customHeight="1" x14ac:dyDescent="0.25">
      <c r="A3" s="72" t="s">
        <v>7</v>
      </c>
      <c r="B3" s="73"/>
      <c r="C3" s="47" t="s">
        <v>42</v>
      </c>
      <c r="D3" s="48"/>
      <c r="E3" s="48"/>
      <c r="F3" s="48"/>
      <c r="G3" s="49"/>
      <c r="H3" s="74" t="s">
        <v>9</v>
      </c>
      <c r="I3" s="75"/>
      <c r="J3" s="19"/>
      <c r="K3" s="20"/>
      <c r="L3" s="2" t="s">
        <v>10</v>
      </c>
      <c r="M3" s="3">
        <v>270</v>
      </c>
    </row>
    <row r="4" spans="1:13" ht="27.75" customHeight="1" thickBot="1" x14ac:dyDescent="0.3">
      <c r="A4" s="76" t="s">
        <v>11</v>
      </c>
      <c r="B4" s="77"/>
      <c r="C4" s="33" t="s">
        <v>41</v>
      </c>
      <c r="D4" s="34"/>
      <c r="E4" s="34"/>
      <c r="F4" s="34"/>
      <c r="G4" s="34"/>
      <c r="H4" s="78" t="s">
        <v>13</v>
      </c>
      <c r="I4" s="79"/>
      <c r="J4" s="80">
        <v>1110530116</v>
      </c>
      <c r="K4" s="34"/>
      <c r="L4" s="34"/>
      <c r="M4" s="35"/>
    </row>
    <row r="5" spans="1:13" ht="26.25" thickBot="1" x14ac:dyDescent="0.3">
      <c r="A5" s="4" t="s">
        <v>14</v>
      </c>
      <c r="B5" s="5" t="s">
        <v>15</v>
      </c>
      <c r="C5" s="6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2" t="s">
        <v>26</v>
      </c>
    </row>
    <row r="6" spans="1:13" ht="15.75" thickBot="1" x14ac:dyDescent="0.3">
      <c r="A6" s="7">
        <v>1</v>
      </c>
      <c r="B6" s="8">
        <f>'[1]Corte-1'!$A2</f>
        <v>1192897273</v>
      </c>
      <c r="C6" s="9" t="str">
        <f>'[1]Corte-1'!$B2</f>
        <v>Ana María Patiño Camacho</v>
      </c>
      <c r="D6" s="28">
        <v>4.6363636363636367</v>
      </c>
      <c r="E6" s="23">
        <f>SUM(D6*35)/100</f>
        <v>1.6227272727272728</v>
      </c>
      <c r="F6" s="24">
        <v>4.9000000000000004</v>
      </c>
      <c r="G6" s="23">
        <f>SUM(F6*35)/100</f>
        <v>1.7150000000000001</v>
      </c>
      <c r="H6" s="25">
        <f>SUM(D6+F6)/2</f>
        <v>4.7681818181818185</v>
      </c>
      <c r="I6" s="25">
        <f>IFERROR(SUM(H6*70)/100,0)</f>
        <v>3.3377272727272729</v>
      </c>
      <c r="J6" s="28">
        <v>3</v>
      </c>
      <c r="K6" s="26">
        <f>SUM(J6*30)/100</f>
        <v>0.9</v>
      </c>
      <c r="L6" s="27">
        <f>SUM(I6+K6)</f>
        <v>4.2377272727272732</v>
      </c>
      <c r="M6" s="28">
        <v>5</v>
      </c>
    </row>
    <row r="7" spans="1:13" ht="15.75" thickBot="1" x14ac:dyDescent="0.3">
      <c r="A7" s="10">
        <v>2</v>
      </c>
      <c r="B7" s="8">
        <f>'[1]Corte-1'!$A3</f>
        <v>1110534309</v>
      </c>
      <c r="C7" s="9" t="str">
        <f>'[1]Corte-1'!$B3</f>
        <v xml:space="preserve">Andrés Felipe Goyes Zubieta </v>
      </c>
      <c r="D7" s="28">
        <v>3.8181818181818183</v>
      </c>
      <c r="E7" s="23">
        <f t="shared" ref="E7:E45" si="0">SUM(D7*35)/100</f>
        <v>1.3363636363636366</v>
      </c>
      <c r="F7" s="24">
        <v>4.8</v>
      </c>
      <c r="G7" s="23">
        <f t="shared" ref="G7:G45" si="1">SUM(F7*35)/100</f>
        <v>1.68</v>
      </c>
      <c r="H7" s="25">
        <f t="shared" ref="H7:H30" si="2">SUM(D7+F7)/2</f>
        <v>4.3090909090909086</v>
      </c>
      <c r="I7" s="25">
        <f t="shared" ref="I7:I45" si="3">IFERROR(SUM(H7*70)/100,0)</f>
        <v>3.0163636363636361</v>
      </c>
      <c r="J7" s="28">
        <v>3.8181818181818183</v>
      </c>
      <c r="K7" s="26">
        <f t="shared" ref="K7:K45" si="4">SUM(J7*30)/100</f>
        <v>1.1454545454545455</v>
      </c>
      <c r="L7" s="27">
        <f t="shared" ref="L7:L45" si="5">SUM(I7+K7)</f>
        <v>4.1618181818181821</v>
      </c>
      <c r="M7" s="28">
        <v>5</v>
      </c>
    </row>
    <row r="8" spans="1:13" ht="15.75" thickBot="1" x14ac:dyDescent="0.3">
      <c r="A8" s="10">
        <v>3</v>
      </c>
      <c r="B8" s="8">
        <f>'[1]Corte-1'!$A4</f>
        <v>1110575628</v>
      </c>
      <c r="C8" s="9" t="str">
        <f>'[1]Corte-1'!$B4</f>
        <v>Andrés Felipe Jiménez Vega</v>
      </c>
      <c r="D8" s="28">
        <v>5</v>
      </c>
      <c r="E8" s="23">
        <f t="shared" si="0"/>
        <v>1.75</v>
      </c>
      <c r="F8" s="24">
        <v>4.8</v>
      </c>
      <c r="G8" s="23">
        <f t="shared" si="1"/>
        <v>1.68</v>
      </c>
      <c r="H8" s="25">
        <f t="shared" si="2"/>
        <v>4.9000000000000004</v>
      </c>
      <c r="I8" s="25">
        <f t="shared" si="3"/>
        <v>3.43</v>
      </c>
      <c r="J8" s="28">
        <v>3.4</v>
      </c>
      <c r="K8" s="26">
        <f t="shared" si="4"/>
        <v>1.02</v>
      </c>
      <c r="L8" s="27">
        <f t="shared" si="5"/>
        <v>4.45</v>
      </c>
      <c r="M8" s="28">
        <v>5</v>
      </c>
    </row>
    <row r="9" spans="1:13" ht="15.75" thickBot="1" x14ac:dyDescent="0.3">
      <c r="A9" s="10">
        <v>4</v>
      </c>
      <c r="B9" s="8">
        <f>'[1]Corte-1'!$A5</f>
        <v>1124863875</v>
      </c>
      <c r="C9" s="9" t="str">
        <f>'[1]Corte-1'!$B5</f>
        <v>Andres Maurico Valois Oviedo</v>
      </c>
      <c r="D9" s="28">
        <v>5</v>
      </c>
      <c r="E9" s="23">
        <f t="shared" si="0"/>
        <v>1.75</v>
      </c>
      <c r="F9" s="24">
        <v>4.7</v>
      </c>
      <c r="G9" s="23">
        <f t="shared" si="1"/>
        <v>1.645</v>
      </c>
      <c r="H9" s="25">
        <f t="shared" si="2"/>
        <v>4.8499999999999996</v>
      </c>
      <c r="I9" s="25">
        <f t="shared" si="3"/>
        <v>3.395</v>
      </c>
      <c r="J9" s="28">
        <v>4.3</v>
      </c>
      <c r="K9" s="26">
        <f t="shared" si="4"/>
        <v>1.29</v>
      </c>
      <c r="L9" s="27">
        <f t="shared" si="5"/>
        <v>4.6850000000000005</v>
      </c>
      <c r="M9" s="28">
        <v>4</v>
      </c>
    </row>
    <row r="10" spans="1:13" ht="15.75" thickBot="1" x14ac:dyDescent="0.3">
      <c r="A10" s="10">
        <v>5</v>
      </c>
      <c r="B10" s="8">
        <f>'[1]Corte-1'!$A6</f>
        <v>1124863875</v>
      </c>
      <c r="C10" s="9" t="str">
        <f>'[1]Corte-1'!$B6</f>
        <v>Brahiam Felipe Arteaga Sanchez</v>
      </c>
      <c r="D10" s="28">
        <v>5</v>
      </c>
      <c r="E10" s="23">
        <f t="shared" si="0"/>
        <v>1.75</v>
      </c>
      <c r="F10" s="24">
        <v>5</v>
      </c>
      <c r="G10" s="23">
        <f t="shared" si="1"/>
        <v>1.75</v>
      </c>
      <c r="H10" s="25">
        <f t="shared" si="2"/>
        <v>5</v>
      </c>
      <c r="I10" s="25">
        <f t="shared" si="3"/>
        <v>3.5</v>
      </c>
      <c r="J10" s="28">
        <v>4</v>
      </c>
      <c r="K10" s="26">
        <f t="shared" si="4"/>
        <v>1.2</v>
      </c>
      <c r="L10" s="27">
        <f t="shared" si="5"/>
        <v>4.7</v>
      </c>
      <c r="M10" s="28">
        <v>5</v>
      </c>
    </row>
    <row r="11" spans="1:13" ht="15.75" thickBot="1" x14ac:dyDescent="0.3">
      <c r="A11" s="10">
        <v>6</v>
      </c>
      <c r="B11" s="8">
        <f>'[1]Corte-1'!$A7</f>
        <v>1110602320</v>
      </c>
      <c r="C11" s="9" t="str">
        <f>'[1]Corte-1'!$B7</f>
        <v>Daniel Felipe Bonilla Amorocho</v>
      </c>
      <c r="D11" s="28">
        <v>5</v>
      </c>
      <c r="E11" s="23">
        <f t="shared" si="0"/>
        <v>1.75</v>
      </c>
      <c r="F11" s="24">
        <v>4.8</v>
      </c>
      <c r="G11" s="23">
        <f t="shared" si="1"/>
        <v>1.68</v>
      </c>
      <c r="H11" s="25">
        <f t="shared" si="2"/>
        <v>4.9000000000000004</v>
      </c>
      <c r="I11" s="25">
        <f t="shared" si="3"/>
        <v>3.43</v>
      </c>
      <c r="J11" s="28">
        <v>4.3</v>
      </c>
      <c r="K11" s="26">
        <f t="shared" si="4"/>
        <v>1.29</v>
      </c>
      <c r="L11" s="27">
        <f t="shared" si="5"/>
        <v>4.7200000000000006</v>
      </c>
      <c r="M11" s="28">
        <v>5</v>
      </c>
    </row>
    <row r="12" spans="1:13" ht="15.75" thickBot="1" x14ac:dyDescent="0.3">
      <c r="A12" s="10">
        <v>7</v>
      </c>
      <c r="B12" s="8">
        <f>'[1]Corte-1'!$A8</f>
        <v>1005691965</v>
      </c>
      <c r="C12" s="9" t="str">
        <f>'[1]Corte-1'!$B8</f>
        <v>Daniel Felipe Medina Moreno</v>
      </c>
      <c r="D12" s="28">
        <v>5</v>
      </c>
      <c r="E12" s="23">
        <f t="shared" si="0"/>
        <v>1.75</v>
      </c>
      <c r="F12" s="24">
        <v>4.9000000000000004</v>
      </c>
      <c r="G12" s="23">
        <f t="shared" si="1"/>
        <v>1.7150000000000001</v>
      </c>
      <c r="H12" s="25">
        <f t="shared" si="2"/>
        <v>4.95</v>
      </c>
      <c r="I12" s="25">
        <f t="shared" si="3"/>
        <v>3.4649999999999999</v>
      </c>
      <c r="J12" s="28">
        <v>4</v>
      </c>
      <c r="K12" s="26">
        <f t="shared" si="4"/>
        <v>1.2</v>
      </c>
      <c r="L12" s="27">
        <f t="shared" si="5"/>
        <v>4.665</v>
      </c>
      <c r="M12" s="28">
        <v>5</v>
      </c>
    </row>
    <row r="13" spans="1:13" ht="15.75" thickBot="1" x14ac:dyDescent="0.3">
      <c r="A13" s="10">
        <v>8</v>
      </c>
      <c r="B13" s="8">
        <f>'[1]Corte-1'!$A9</f>
        <v>1104934178</v>
      </c>
      <c r="C13" s="9" t="str">
        <f>'[1]Corte-1'!$B9</f>
        <v>Daniel Mauricio Modesto Ramirez</v>
      </c>
      <c r="D13" s="28">
        <v>5</v>
      </c>
      <c r="E13" s="23">
        <f t="shared" si="0"/>
        <v>1.75</v>
      </c>
      <c r="F13" s="24">
        <v>5</v>
      </c>
      <c r="G13" s="23">
        <f t="shared" si="1"/>
        <v>1.75</v>
      </c>
      <c r="H13" s="25">
        <f t="shared" si="2"/>
        <v>5</v>
      </c>
      <c r="I13" s="25">
        <f t="shared" si="3"/>
        <v>3.5</v>
      </c>
      <c r="J13" s="28">
        <v>3.5</v>
      </c>
      <c r="K13" s="26">
        <f t="shared" si="4"/>
        <v>1.05</v>
      </c>
      <c r="L13" s="27">
        <f t="shared" si="5"/>
        <v>4.55</v>
      </c>
      <c r="M13" s="28">
        <v>5</v>
      </c>
    </row>
    <row r="14" spans="1:13" ht="15.75" thickBot="1" x14ac:dyDescent="0.3">
      <c r="A14" s="10">
        <v>9</v>
      </c>
      <c r="B14" s="8">
        <f>'[1]Corte-1'!$A10</f>
        <v>1029220272</v>
      </c>
      <c r="C14" s="9" t="str">
        <f>'[1]Corte-1'!$B10</f>
        <v>David Felipe Pedraza Guadir</v>
      </c>
      <c r="D14" s="28">
        <v>5</v>
      </c>
      <c r="E14" s="23">
        <f t="shared" si="0"/>
        <v>1.75</v>
      </c>
      <c r="F14" s="24">
        <v>5</v>
      </c>
      <c r="G14" s="23">
        <f t="shared" si="1"/>
        <v>1.75</v>
      </c>
      <c r="H14" s="25">
        <f t="shared" si="2"/>
        <v>5</v>
      </c>
      <c r="I14" s="25">
        <f t="shared" si="3"/>
        <v>3.5</v>
      </c>
      <c r="J14" s="28">
        <v>4.2</v>
      </c>
      <c r="K14" s="26">
        <f t="shared" si="4"/>
        <v>1.26</v>
      </c>
      <c r="L14" s="27">
        <f t="shared" si="5"/>
        <v>4.76</v>
      </c>
      <c r="M14" s="28">
        <v>5</v>
      </c>
    </row>
    <row r="15" spans="1:13" ht="15.75" thickBot="1" x14ac:dyDescent="0.3">
      <c r="A15" s="10">
        <v>10</v>
      </c>
      <c r="B15" s="8">
        <f>'[1]Corte-1'!$A11</f>
        <v>1110536738</v>
      </c>
      <c r="C15" s="9" t="str">
        <f>'[1]Corte-1'!$B11</f>
        <v>Deivid Alfonso Yaima Barrios</v>
      </c>
      <c r="D15" s="28">
        <v>4.8181818181818183</v>
      </c>
      <c r="E15" s="23">
        <f t="shared" si="0"/>
        <v>1.6863636363636365</v>
      </c>
      <c r="F15" s="24">
        <v>4.8</v>
      </c>
      <c r="G15" s="23">
        <f t="shared" si="1"/>
        <v>1.68</v>
      </c>
      <c r="H15" s="25">
        <f t="shared" si="2"/>
        <v>4.8090909090909086</v>
      </c>
      <c r="I15" s="25">
        <f t="shared" si="3"/>
        <v>3.3663636363636362</v>
      </c>
      <c r="J15" s="28">
        <v>3</v>
      </c>
      <c r="K15" s="26">
        <f t="shared" si="4"/>
        <v>0.9</v>
      </c>
      <c r="L15" s="27">
        <f t="shared" si="5"/>
        <v>4.2663636363636366</v>
      </c>
      <c r="M15" s="28">
        <v>5</v>
      </c>
    </row>
    <row r="16" spans="1:13" ht="15.75" thickBot="1" x14ac:dyDescent="0.3">
      <c r="A16" s="10">
        <v>11</v>
      </c>
      <c r="B16" s="8">
        <f>'[1]Corte-1'!$A12</f>
        <v>1110537884</v>
      </c>
      <c r="C16" s="9" t="str">
        <f>'[1]Corte-1'!$B12</f>
        <v>Jhonatan Albeiro Ibagué Molina</v>
      </c>
      <c r="D16" s="28">
        <v>5</v>
      </c>
      <c r="E16" s="23">
        <f t="shared" si="0"/>
        <v>1.75</v>
      </c>
      <c r="F16" s="24">
        <v>4.9000000000000004</v>
      </c>
      <c r="G16" s="23">
        <f t="shared" si="1"/>
        <v>1.7150000000000001</v>
      </c>
      <c r="H16" s="25">
        <f t="shared" si="2"/>
        <v>4.95</v>
      </c>
      <c r="I16" s="25">
        <f t="shared" si="3"/>
        <v>3.4649999999999999</v>
      </c>
      <c r="J16" s="28">
        <v>3.4</v>
      </c>
      <c r="K16" s="26">
        <f t="shared" si="4"/>
        <v>1.02</v>
      </c>
      <c r="L16" s="27">
        <f t="shared" si="5"/>
        <v>4.4849999999999994</v>
      </c>
      <c r="M16" s="28">
        <v>5</v>
      </c>
    </row>
    <row r="17" spans="1:13" ht="15.75" thickBot="1" x14ac:dyDescent="0.3">
      <c r="A17" s="10">
        <v>12</v>
      </c>
      <c r="B17" s="8">
        <f>'[1]Corte-1'!$A13</f>
        <v>1006129755</v>
      </c>
      <c r="C17" s="9" t="str">
        <f>'[1]Corte-1'!$B13</f>
        <v>José Julián Mosquera Garzón</v>
      </c>
      <c r="D17" s="28">
        <v>3</v>
      </c>
      <c r="E17" s="23">
        <f t="shared" si="0"/>
        <v>1.05</v>
      </c>
      <c r="F17" s="24">
        <v>3.5</v>
      </c>
      <c r="G17" s="23">
        <f t="shared" si="1"/>
        <v>1.2250000000000001</v>
      </c>
      <c r="H17" s="25">
        <f t="shared" si="2"/>
        <v>3.25</v>
      </c>
      <c r="I17" s="25">
        <f t="shared" si="3"/>
        <v>2.2749999999999999</v>
      </c>
      <c r="J17" s="28">
        <v>3</v>
      </c>
      <c r="K17" s="26">
        <f t="shared" si="4"/>
        <v>0.9</v>
      </c>
      <c r="L17" s="27">
        <f t="shared" si="5"/>
        <v>3.1749999999999998</v>
      </c>
      <c r="M17" s="28">
        <v>0</v>
      </c>
    </row>
    <row r="18" spans="1:13" ht="15.75" thickBot="1" x14ac:dyDescent="0.3">
      <c r="A18" s="10">
        <v>13</v>
      </c>
      <c r="B18" s="8">
        <f>'[1]Corte-1'!$A14</f>
        <v>1110590128</v>
      </c>
      <c r="C18" s="9" t="str">
        <f>'[1]Corte-1'!$B14</f>
        <v>Juan Carlos Bedoya Malambo</v>
      </c>
      <c r="D18" s="28">
        <v>5</v>
      </c>
      <c r="E18" s="23">
        <f t="shared" si="0"/>
        <v>1.75</v>
      </c>
      <c r="F18" s="24">
        <v>4.0999999999999996</v>
      </c>
      <c r="G18" s="23">
        <f t="shared" si="1"/>
        <v>1.4350000000000001</v>
      </c>
      <c r="H18" s="25">
        <f t="shared" si="2"/>
        <v>4.55</v>
      </c>
      <c r="I18" s="25">
        <f t="shared" si="3"/>
        <v>3.1850000000000001</v>
      </c>
      <c r="J18" s="28">
        <v>3.3</v>
      </c>
      <c r="K18" s="26">
        <f t="shared" si="4"/>
        <v>0.99</v>
      </c>
      <c r="L18" s="27">
        <f t="shared" si="5"/>
        <v>4.1749999999999998</v>
      </c>
      <c r="M18" s="28">
        <v>4</v>
      </c>
    </row>
    <row r="19" spans="1:13" ht="15.75" thickBot="1" x14ac:dyDescent="0.3">
      <c r="A19" s="10">
        <v>14</v>
      </c>
      <c r="B19" s="8">
        <f>'[1]Corte-1'!$A15</f>
        <v>1110602165</v>
      </c>
      <c r="C19" s="9" t="str">
        <f>'[1]Corte-1'!$B15</f>
        <v>Julián Camilo Carvajal Mellizo</v>
      </c>
      <c r="D19" s="28">
        <v>5</v>
      </c>
      <c r="E19" s="23">
        <f t="shared" si="0"/>
        <v>1.75</v>
      </c>
      <c r="F19" s="24">
        <v>4.9000000000000004</v>
      </c>
      <c r="G19" s="23">
        <f t="shared" si="1"/>
        <v>1.7150000000000001</v>
      </c>
      <c r="H19" s="25">
        <f t="shared" si="2"/>
        <v>4.95</v>
      </c>
      <c r="I19" s="25">
        <f t="shared" si="3"/>
        <v>3.4649999999999999</v>
      </c>
      <c r="J19" s="28">
        <v>4.5999999999999996</v>
      </c>
      <c r="K19" s="26">
        <f t="shared" si="4"/>
        <v>1.38</v>
      </c>
      <c r="L19" s="27">
        <f t="shared" si="5"/>
        <v>4.8449999999999998</v>
      </c>
      <c r="M19" s="28">
        <v>5</v>
      </c>
    </row>
    <row r="20" spans="1:13" ht="15.75" thickBot="1" x14ac:dyDescent="0.3">
      <c r="A20" s="10">
        <v>15</v>
      </c>
      <c r="B20" s="8">
        <f>'[1]Corte-1'!$A16</f>
        <v>1000787516</v>
      </c>
      <c r="C20" s="9" t="str">
        <f>'[1]Corte-1'!$B16</f>
        <v>Karol Dayana Cárdenas Tapiero</v>
      </c>
      <c r="D20" s="28">
        <v>5</v>
      </c>
      <c r="E20" s="23">
        <f t="shared" si="0"/>
        <v>1.75</v>
      </c>
      <c r="F20" s="24">
        <v>4.8</v>
      </c>
      <c r="G20" s="23">
        <f t="shared" si="1"/>
        <v>1.68</v>
      </c>
      <c r="H20" s="25">
        <f t="shared" si="2"/>
        <v>4.9000000000000004</v>
      </c>
      <c r="I20" s="25">
        <f t="shared" si="3"/>
        <v>3.43</v>
      </c>
      <c r="J20" s="28">
        <v>3.8</v>
      </c>
      <c r="K20" s="26">
        <f t="shared" si="4"/>
        <v>1.1399999999999999</v>
      </c>
      <c r="L20" s="27">
        <f t="shared" si="5"/>
        <v>4.57</v>
      </c>
      <c r="M20" s="28">
        <v>5</v>
      </c>
    </row>
    <row r="21" spans="1:13" ht="15.75" thickBot="1" x14ac:dyDescent="0.3">
      <c r="A21" s="10">
        <v>16</v>
      </c>
      <c r="B21" s="8">
        <f>'[1]Corte-1'!$A17</f>
        <v>1010036079</v>
      </c>
      <c r="C21" s="9" t="str">
        <f>'[1]Corte-1'!$B17</f>
        <v>Laura Juliana Alayón Martínez</v>
      </c>
      <c r="D21" s="28">
        <v>5</v>
      </c>
      <c r="E21" s="23">
        <f t="shared" si="0"/>
        <v>1.75</v>
      </c>
      <c r="F21" s="24">
        <v>4.9000000000000004</v>
      </c>
      <c r="G21" s="23">
        <f t="shared" si="1"/>
        <v>1.7150000000000001</v>
      </c>
      <c r="H21" s="25">
        <f t="shared" si="2"/>
        <v>4.95</v>
      </c>
      <c r="I21" s="25">
        <f t="shared" si="3"/>
        <v>3.4649999999999999</v>
      </c>
      <c r="J21" s="28">
        <v>3.9</v>
      </c>
      <c r="K21" s="26">
        <f t="shared" si="4"/>
        <v>1.17</v>
      </c>
      <c r="L21" s="27">
        <f t="shared" si="5"/>
        <v>4.6349999999999998</v>
      </c>
      <c r="M21" s="28">
        <v>5</v>
      </c>
    </row>
    <row r="22" spans="1:13" ht="15.75" thickBot="1" x14ac:dyDescent="0.3">
      <c r="A22" s="10">
        <v>17</v>
      </c>
      <c r="B22" s="8">
        <f>'[1]Corte-1'!$A18</f>
        <v>1104935788</v>
      </c>
      <c r="C22" s="9" t="str">
        <f>'[1]Corte-1'!$B18</f>
        <v xml:space="preserve">Lizeth Valentina Benítez Cabrejo </v>
      </c>
      <c r="D22" s="28">
        <v>5</v>
      </c>
      <c r="E22" s="23">
        <f t="shared" si="0"/>
        <v>1.75</v>
      </c>
      <c r="F22" s="24">
        <v>4.5</v>
      </c>
      <c r="G22" s="23">
        <f t="shared" si="1"/>
        <v>1.575</v>
      </c>
      <c r="H22" s="25">
        <f t="shared" si="2"/>
        <v>4.75</v>
      </c>
      <c r="I22" s="25">
        <f t="shared" si="3"/>
        <v>3.3250000000000002</v>
      </c>
      <c r="J22" s="28">
        <v>3.5</v>
      </c>
      <c r="K22" s="26">
        <f t="shared" si="4"/>
        <v>1.05</v>
      </c>
      <c r="L22" s="27">
        <f t="shared" si="5"/>
        <v>4.375</v>
      </c>
      <c r="M22" s="28">
        <v>4</v>
      </c>
    </row>
    <row r="23" spans="1:13" ht="15.75" thickBot="1" x14ac:dyDescent="0.3">
      <c r="A23" s="10">
        <v>18</v>
      </c>
      <c r="B23" s="8">
        <f>'[1]Corte-1'!$A19</f>
        <v>1110588136</v>
      </c>
      <c r="C23" s="9" t="str">
        <f>'[1]Corte-1'!$B19</f>
        <v>Luis Alejandro García Serrato</v>
      </c>
      <c r="D23" s="28">
        <v>3.1818181818181817</v>
      </c>
      <c r="E23" s="23">
        <f t="shared" si="0"/>
        <v>1.1136363636363635</v>
      </c>
      <c r="F23" s="24">
        <v>3.4</v>
      </c>
      <c r="G23" s="23">
        <f t="shared" si="1"/>
        <v>1.19</v>
      </c>
      <c r="H23" s="25">
        <f t="shared" si="2"/>
        <v>3.290909090909091</v>
      </c>
      <c r="I23" s="25">
        <f t="shared" si="3"/>
        <v>2.3036363636363637</v>
      </c>
      <c r="J23" s="28">
        <v>3.7</v>
      </c>
      <c r="K23" s="26">
        <f t="shared" si="4"/>
        <v>1.1100000000000001</v>
      </c>
      <c r="L23" s="27">
        <f t="shared" si="5"/>
        <v>3.413636363636364</v>
      </c>
      <c r="M23" s="28">
        <v>3.5</v>
      </c>
    </row>
    <row r="24" spans="1:13" ht="15.75" thickBot="1" x14ac:dyDescent="0.3">
      <c r="A24" s="10">
        <v>19</v>
      </c>
      <c r="B24" s="8">
        <f>'[1]Corte-1'!$A20</f>
        <v>1006129987</v>
      </c>
      <c r="C24" s="9" t="str">
        <f>'[1]Corte-1'!$B20</f>
        <v>Luis Fernando Varón Acosta</v>
      </c>
      <c r="D24" s="28">
        <v>5</v>
      </c>
      <c r="E24" s="23">
        <f t="shared" si="0"/>
        <v>1.75</v>
      </c>
      <c r="F24" s="24">
        <v>4.0999999999999996</v>
      </c>
      <c r="G24" s="23">
        <f t="shared" si="1"/>
        <v>1.4350000000000001</v>
      </c>
      <c r="H24" s="25">
        <f t="shared" si="2"/>
        <v>4.55</v>
      </c>
      <c r="I24" s="25">
        <f t="shared" si="3"/>
        <v>3.1850000000000001</v>
      </c>
      <c r="J24" s="28">
        <v>3.9</v>
      </c>
      <c r="K24" s="26">
        <f t="shared" si="4"/>
        <v>1.17</v>
      </c>
      <c r="L24" s="27">
        <f t="shared" si="5"/>
        <v>4.3550000000000004</v>
      </c>
      <c r="M24" s="28">
        <v>3</v>
      </c>
    </row>
    <row r="25" spans="1:13" ht="15.75" thickBot="1" x14ac:dyDescent="0.3">
      <c r="A25" s="10">
        <v>20</v>
      </c>
      <c r="B25" s="8">
        <f>'[1]Corte-1'!$A21</f>
        <v>1110561162</v>
      </c>
      <c r="C25" s="9" t="str">
        <f>'[1]Corte-1'!$B21</f>
        <v>Manuel Stiven González Mahecha</v>
      </c>
      <c r="D25" s="28">
        <v>4.5454545454545459</v>
      </c>
      <c r="E25" s="23">
        <f t="shared" si="0"/>
        <v>1.5909090909090908</v>
      </c>
      <c r="F25" s="24">
        <v>4.8</v>
      </c>
      <c r="G25" s="23">
        <f t="shared" si="1"/>
        <v>1.68</v>
      </c>
      <c r="H25" s="25">
        <f t="shared" si="2"/>
        <v>4.6727272727272728</v>
      </c>
      <c r="I25" s="25">
        <f t="shared" si="3"/>
        <v>3.2709090909090914</v>
      </c>
      <c r="J25" s="28">
        <v>4.5999999999999996</v>
      </c>
      <c r="K25" s="26">
        <f t="shared" si="4"/>
        <v>1.38</v>
      </c>
      <c r="L25" s="27">
        <f t="shared" si="5"/>
        <v>4.6509090909090913</v>
      </c>
      <c r="M25" s="28">
        <v>5</v>
      </c>
    </row>
    <row r="26" spans="1:13" ht="15.75" thickBot="1" x14ac:dyDescent="0.3">
      <c r="A26" s="10">
        <v>21</v>
      </c>
      <c r="B26" s="8">
        <f>'[1]Corte-1'!$A22</f>
        <v>1006025413</v>
      </c>
      <c r="C26" s="9" t="str">
        <f>'[1]Corte-1'!$B22</f>
        <v>María Lucia Acosta Barbosa</v>
      </c>
      <c r="D26" s="28">
        <v>5</v>
      </c>
      <c r="E26" s="23">
        <f t="shared" si="0"/>
        <v>1.75</v>
      </c>
      <c r="F26" s="24">
        <v>4.9000000000000004</v>
      </c>
      <c r="G26" s="23">
        <f t="shared" si="1"/>
        <v>1.7150000000000001</v>
      </c>
      <c r="H26" s="25">
        <f t="shared" si="2"/>
        <v>4.95</v>
      </c>
      <c r="I26" s="25">
        <f t="shared" si="3"/>
        <v>3.4649999999999999</v>
      </c>
      <c r="J26" s="28">
        <v>4.2</v>
      </c>
      <c r="K26" s="26">
        <f t="shared" si="4"/>
        <v>1.26</v>
      </c>
      <c r="L26" s="27">
        <f t="shared" si="5"/>
        <v>4.7249999999999996</v>
      </c>
      <c r="M26" s="28">
        <v>5</v>
      </c>
    </row>
    <row r="27" spans="1:13" ht="15.75" thickBot="1" x14ac:dyDescent="0.3">
      <c r="A27" s="10">
        <v>22</v>
      </c>
      <c r="B27" s="8">
        <f>'[1]Corte-1'!$A23</f>
        <v>1234644191</v>
      </c>
      <c r="C27" s="9" t="str">
        <f>'[1]Corte-1'!$B23</f>
        <v>Mateo Hoyos Mendez</v>
      </c>
      <c r="D27" s="28">
        <v>3.1818181818181817</v>
      </c>
      <c r="E27" s="23">
        <f t="shared" si="0"/>
        <v>1.1136363636363635</v>
      </c>
      <c r="F27" s="24">
        <v>3.8</v>
      </c>
      <c r="G27" s="23">
        <f t="shared" si="1"/>
        <v>1.33</v>
      </c>
      <c r="H27" s="25">
        <f t="shared" si="2"/>
        <v>3.4909090909090907</v>
      </c>
      <c r="I27" s="25">
        <f t="shared" si="3"/>
        <v>2.4436363636363634</v>
      </c>
      <c r="J27" s="28">
        <v>4.0999999999999996</v>
      </c>
      <c r="K27" s="26">
        <f t="shared" si="4"/>
        <v>1.2299999999999998</v>
      </c>
      <c r="L27" s="27">
        <f t="shared" si="5"/>
        <v>3.6736363636363629</v>
      </c>
      <c r="M27" s="28">
        <v>3</v>
      </c>
    </row>
    <row r="28" spans="1:13" ht="15.75" thickBot="1" x14ac:dyDescent="0.3">
      <c r="A28" s="10">
        <v>23</v>
      </c>
      <c r="B28" s="8">
        <f>'[1]Corte-1'!$A24</f>
        <v>1234640010</v>
      </c>
      <c r="C28" s="9" t="str">
        <f>'[1]Corte-1'!$B24</f>
        <v>Nicolás Saavedra Peña</v>
      </c>
      <c r="D28" s="28">
        <v>5</v>
      </c>
      <c r="E28" s="23">
        <f t="shared" si="0"/>
        <v>1.75</v>
      </c>
      <c r="F28" s="24">
        <v>4.9000000000000004</v>
      </c>
      <c r="G28" s="23">
        <f t="shared" si="1"/>
        <v>1.7150000000000001</v>
      </c>
      <c r="H28" s="25">
        <f t="shared" si="2"/>
        <v>4.95</v>
      </c>
      <c r="I28" s="25">
        <f t="shared" si="3"/>
        <v>3.4649999999999999</v>
      </c>
      <c r="J28" s="28">
        <v>5</v>
      </c>
      <c r="K28" s="26">
        <f t="shared" si="4"/>
        <v>1.5</v>
      </c>
      <c r="L28" s="27">
        <f t="shared" si="5"/>
        <v>4.9649999999999999</v>
      </c>
      <c r="M28" s="28">
        <v>5</v>
      </c>
    </row>
    <row r="29" spans="1:13" ht="15.75" thickBot="1" x14ac:dyDescent="0.3">
      <c r="A29" s="10">
        <v>24</v>
      </c>
      <c r="B29" s="8">
        <f>'[1]Corte-1'!$A25</f>
        <v>1110564585</v>
      </c>
      <c r="C29" s="9" t="str">
        <f>'[1]Corte-1'!$B25</f>
        <v>Rafael Orlando Jiménez Vega</v>
      </c>
      <c r="D29" s="28">
        <v>5</v>
      </c>
      <c r="E29" s="23">
        <f t="shared" si="0"/>
        <v>1.75</v>
      </c>
      <c r="F29" s="24">
        <v>4.9000000000000004</v>
      </c>
      <c r="G29" s="23">
        <f t="shared" si="1"/>
        <v>1.7150000000000001</v>
      </c>
      <c r="H29" s="25">
        <f t="shared" si="2"/>
        <v>4.95</v>
      </c>
      <c r="I29" s="25">
        <f t="shared" si="3"/>
        <v>3.4649999999999999</v>
      </c>
      <c r="J29" s="28">
        <v>4</v>
      </c>
      <c r="K29" s="26">
        <f t="shared" si="4"/>
        <v>1.2</v>
      </c>
      <c r="L29" s="27">
        <f t="shared" si="5"/>
        <v>4.665</v>
      </c>
      <c r="M29" s="28">
        <v>5</v>
      </c>
    </row>
    <row r="30" spans="1:13" ht="15.75" thickBot="1" x14ac:dyDescent="0.3">
      <c r="A30" s="10">
        <v>25</v>
      </c>
      <c r="B30" s="8">
        <f>'[1]Corte-1'!$A26</f>
        <v>1110562415</v>
      </c>
      <c r="C30" s="9" t="str">
        <f>'[1]Corte-1'!$B26</f>
        <v>Víctor Daniel Gutiérrez Sandoval</v>
      </c>
      <c r="D30" s="28">
        <v>4.9090909090909092</v>
      </c>
      <c r="E30" s="23">
        <f t="shared" si="0"/>
        <v>1.718181818181818</v>
      </c>
      <c r="F30" s="24">
        <v>4.9000000000000004</v>
      </c>
      <c r="G30" s="23">
        <f t="shared" si="1"/>
        <v>1.7150000000000001</v>
      </c>
      <c r="H30" s="25">
        <f t="shared" si="2"/>
        <v>4.9045454545454543</v>
      </c>
      <c r="I30" s="25">
        <f t="shared" si="3"/>
        <v>3.4331818181818181</v>
      </c>
      <c r="J30" s="28">
        <v>4.5999999999999996</v>
      </c>
      <c r="K30" s="26">
        <f t="shared" si="4"/>
        <v>1.38</v>
      </c>
      <c r="L30" s="27">
        <f t="shared" si="5"/>
        <v>4.8131818181818176</v>
      </c>
      <c r="M30" s="28">
        <v>4.5</v>
      </c>
    </row>
    <row r="31" spans="1:13" ht="15.75" thickBot="1" x14ac:dyDescent="0.3">
      <c r="A31" s="10">
        <v>26</v>
      </c>
      <c r="B31" s="8"/>
      <c r="C31" s="9"/>
      <c r="D31" s="28"/>
      <c r="E31" s="23">
        <f t="shared" si="0"/>
        <v>0</v>
      </c>
      <c r="F31" s="28"/>
      <c r="G31" s="23">
        <f t="shared" si="1"/>
        <v>0</v>
      </c>
      <c r="H31" s="29" t="s">
        <v>27</v>
      </c>
      <c r="I31" s="25">
        <f t="shared" si="3"/>
        <v>0</v>
      </c>
      <c r="J31" s="28"/>
      <c r="K31" s="26">
        <f t="shared" si="4"/>
        <v>0</v>
      </c>
      <c r="L31" s="27">
        <f t="shared" si="5"/>
        <v>0</v>
      </c>
      <c r="M31" s="28"/>
    </row>
    <row r="32" spans="1:13" ht="15.75" thickBot="1" x14ac:dyDescent="0.3">
      <c r="A32" s="10">
        <v>27</v>
      </c>
      <c r="B32" s="8"/>
      <c r="C32" s="9"/>
      <c r="D32" s="28"/>
      <c r="E32" s="23">
        <f t="shared" si="0"/>
        <v>0</v>
      </c>
      <c r="F32" s="28"/>
      <c r="G32" s="23">
        <f t="shared" si="1"/>
        <v>0</v>
      </c>
      <c r="H32" s="29" t="s">
        <v>27</v>
      </c>
      <c r="I32" s="25">
        <f t="shared" si="3"/>
        <v>0</v>
      </c>
      <c r="J32" s="28"/>
      <c r="K32" s="26">
        <f t="shared" si="4"/>
        <v>0</v>
      </c>
      <c r="L32" s="27">
        <f t="shared" si="5"/>
        <v>0</v>
      </c>
      <c r="M32" s="28"/>
    </row>
    <row r="33" spans="1:13" ht="15.75" thickBot="1" x14ac:dyDescent="0.3">
      <c r="A33" s="10">
        <v>28</v>
      </c>
      <c r="B33" s="8"/>
      <c r="C33" s="9"/>
      <c r="D33" s="28"/>
      <c r="E33" s="23">
        <f t="shared" si="0"/>
        <v>0</v>
      </c>
      <c r="F33" s="28"/>
      <c r="G33" s="23">
        <f t="shared" si="1"/>
        <v>0</v>
      </c>
      <c r="H33" s="29" t="s">
        <v>27</v>
      </c>
      <c r="I33" s="25">
        <f t="shared" si="3"/>
        <v>0</v>
      </c>
      <c r="J33" s="28"/>
      <c r="K33" s="26">
        <f t="shared" si="4"/>
        <v>0</v>
      </c>
      <c r="L33" s="27">
        <f t="shared" si="5"/>
        <v>0</v>
      </c>
      <c r="M33" s="28"/>
    </row>
    <row r="34" spans="1:13" x14ac:dyDescent="0.25">
      <c r="A34" s="10">
        <v>29</v>
      </c>
      <c r="B34" s="8"/>
      <c r="C34" s="9"/>
      <c r="D34" s="28"/>
      <c r="E34" s="23">
        <f t="shared" si="0"/>
        <v>0</v>
      </c>
      <c r="F34" s="28"/>
      <c r="G34" s="23">
        <f t="shared" si="1"/>
        <v>0</v>
      </c>
      <c r="H34" s="29" t="s">
        <v>27</v>
      </c>
      <c r="I34" s="25">
        <f t="shared" si="3"/>
        <v>0</v>
      </c>
      <c r="J34" s="28"/>
      <c r="K34" s="26">
        <f t="shared" si="4"/>
        <v>0</v>
      </c>
      <c r="L34" s="27">
        <f t="shared" si="5"/>
        <v>0</v>
      </c>
      <c r="M34" s="28"/>
    </row>
    <row r="35" spans="1:13" x14ac:dyDescent="0.25">
      <c r="A35" s="10">
        <v>30</v>
      </c>
      <c r="B35" s="11"/>
      <c r="C35" s="12"/>
      <c r="D35" s="13"/>
      <c r="E35" s="23">
        <f t="shared" si="0"/>
        <v>0</v>
      </c>
      <c r="F35" s="28"/>
      <c r="G35" s="23">
        <f t="shared" si="1"/>
        <v>0</v>
      </c>
      <c r="H35" s="29" t="s">
        <v>27</v>
      </c>
      <c r="I35" s="25">
        <f t="shared" si="3"/>
        <v>0</v>
      </c>
      <c r="J35" s="28"/>
      <c r="K35" s="26">
        <f t="shared" si="4"/>
        <v>0</v>
      </c>
      <c r="L35" s="27">
        <f t="shared" si="5"/>
        <v>0</v>
      </c>
      <c r="M35" s="28"/>
    </row>
    <row r="36" spans="1:13" x14ac:dyDescent="0.25">
      <c r="A36" s="10">
        <v>31</v>
      </c>
      <c r="B36" s="11"/>
      <c r="C36" s="12"/>
      <c r="D36" s="13"/>
      <c r="E36" s="23">
        <f t="shared" si="0"/>
        <v>0</v>
      </c>
      <c r="F36" s="28"/>
      <c r="G36" s="23">
        <f t="shared" si="1"/>
        <v>0</v>
      </c>
      <c r="H36" s="29" t="s">
        <v>27</v>
      </c>
      <c r="I36" s="25">
        <f t="shared" si="3"/>
        <v>0</v>
      </c>
      <c r="J36" s="28"/>
      <c r="K36" s="26">
        <f t="shared" si="4"/>
        <v>0</v>
      </c>
      <c r="L36" s="27">
        <f t="shared" si="5"/>
        <v>0</v>
      </c>
      <c r="M36" s="28"/>
    </row>
    <row r="37" spans="1:13" x14ac:dyDescent="0.25">
      <c r="A37" s="10">
        <v>32</v>
      </c>
      <c r="B37" s="11"/>
      <c r="C37" s="12"/>
      <c r="D37" s="13"/>
      <c r="E37" s="23">
        <f t="shared" si="0"/>
        <v>0</v>
      </c>
      <c r="F37" s="28"/>
      <c r="G37" s="23">
        <f t="shared" si="1"/>
        <v>0</v>
      </c>
      <c r="H37" s="29" t="s">
        <v>27</v>
      </c>
      <c r="I37" s="25">
        <f t="shared" si="3"/>
        <v>0</v>
      </c>
      <c r="J37" s="28"/>
      <c r="K37" s="26">
        <f t="shared" si="4"/>
        <v>0</v>
      </c>
      <c r="L37" s="27">
        <f t="shared" si="5"/>
        <v>0</v>
      </c>
      <c r="M37" s="28"/>
    </row>
    <row r="38" spans="1:13" x14ac:dyDescent="0.25">
      <c r="A38" s="10">
        <v>33</v>
      </c>
      <c r="B38" s="11"/>
      <c r="C38" s="12"/>
      <c r="D38" s="13"/>
      <c r="E38" s="23">
        <f t="shared" si="0"/>
        <v>0</v>
      </c>
      <c r="F38" s="28"/>
      <c r="G38" s="23">
        <f t="shared" si="1"/>
        <v>0</v>
      </c>
      <c r="H38" s="29" t="s">
        <v>27</v>
      </c>
      <c r="I38" s="25">
        <f t="shared" si="3"/>
        <v>0</v>
      </c>
      <c r="J38" s="28"/>
      <c r="K38" s="26">
        <f t="shared" si="4"/>
        <v>0</v>
      </c>
      <c r="L38" s="27">
        <f t="shared" si="5"/>
        <v>0</v>
      </c>
      <c r="M38" s="28"/>
    </row>
    <row r="39" spans="1:13" x14ac:dyDescent="0.25">
      <c r="A39" s="10">
        <v>34</v>
      </c>
      <c r="B39" s="11"/>
      <c r="C39" s="12"/>
      <c r="D39" s="13"/>
      <c r="E39" s="23">
        <f t="shared" si="0"/>
        <v>0</v>
      </c>
      <c r="F39" s="28"/>
      <c r="G39" s="23">
        <f t="shared" si="1"/>
        <v>0</v>
      </c>
      <c r="H39" s="29" t="s">
        <v>27</v>
      </c>
      <c r="I39" s="25">
        <f t="shared" si="3"/>
        <v>0</v>
      </c>
      <c r="J39" s="28"/>
      <c r="K39" s="26">
        <f t="shared" si="4"/>
        <v>0</v>
      </c>
      <c r="L39" s="27">
        <f t="shared" si="5"/>
        <v>0</v>
      </c>
      <c r="M39" s="28"/>
    </row>
    <row r="40" spans="1:13" x14ac:dyDescent="0.25">
      <c r="A40" s="10">
        <v>35</v>
      </c>
      <c r="B40" s="11"/>
      <c r="C40" s="12"/>
      <c r="D40" s="13"/>
      <c r="E40" s="23">
        <f t="shared" si="0"/>
        <v>0</v>
      </c>
      <c r="F40" s="28"/>
      <c r="G40" s="23">
        <f t="shared" si="1"/>
        <v>0</v>
      </c>
      <c r="H40" s="29" t="s">
        <v>27</v>
      </c>
      <c r="I40" s="25">
        <f t="shared" si="3"/>
        <v>0</v>
      </c>
      <c r="J40" s="28"/>
      <c r="K40" s="26">
        <f t="shared" si="4"/>
        <v>0</v>
      </c>
      <c r="L40" s="27">
        <f t="shared" si="5"/>
        <v>0</v>
      </c>
      <c r="M40" s="28"/>
    </row>
    <row r="41" spans="1:13" x14ac:dyDescent="0.25">
      <c r="A41" s="10">
        <v>36</v>
      </c>
      <c r="B41" s="11"/>
      <c r="C41" s="12"/>
      <c r="D41" s="13"/>
      <c r="E41" s="23">
        <f t="shared" si="0"/>
        <v>0</v>
      </c>
      <c r="F41" s="28"/>
      <c r="G41" s="23">
        <f t="shared" si="1"/>
        <v>0</v>
      </c>
      <c r="H41" s="29" t="s">
        <v>27</v>
      </c>
      <c r="I41" s="25">
        <f t="shared" si="3"/>
        <v>0</v>
      </c>
      <c r="J41" s="28"/>
      <c r="K41" s="26">
        <f t="shared" si="4"/>
        <v>0</v>
      </c>
      <c r="L41" s="27">
        <f t="shared" si="5"/>
        <v>0</v>
      </c>
      <c r="M41" s="28"/>
    </row>
    <row r="42" spans="1:13" x14ac:dyDescent="0.25">
      <c r="A42" s="10">
        <v>37</v>
      </c>
      <c r="B42" s="11"/>
      <c r="C42" s="12"/>
      <c r="D42" s="13"/>
      <c r="E42" s="23">
        <f t="shared" si="0"/>
        <v>0</v>
      </c>
      <c r="F42" s="28"/>
      <c r="G42" s="23">
        <f t="shared" si="1"/>
        <v>0</v>
      </c>
      <c r="H42" s="29" t="s">
        <v>27</v>
      </c>
      <c r="I42" s="25">
        <f t="shared" si="3"/>
        <v>0</v>
      </c>
      <c r="J42" s="28"/>
      <c r="K42" s="26">
        <f t="shared" si="4"/>
        <v>0</v>
      </c>
      <c r="L42" s="27">
        <f t="shared" si="5"/>
        <v>0</v>
      </c>
      <c r="M42" s="28"/>
    </row>
    <row r="43" spans="1:13" x14ac:dyDescent="0.25">
      <c r="A43" s="10">
        <v>38</v>
      </c>
      <c r="B43" s="11"/>
      <c r="C43" s="12"/>
      <c r="D43" s="13"/>
      <c r="E43" s="23">
        <f t="shared" si="0"/>
        <v>0</v>
      </c>
      <c r="F43" s="28"/>
      <c r="G43" s="23">
        <f t="shared" si="1"/>
        <v>0</v>
      </c>
      <c r="H43" s="29" t="s">
        <v>27</v>
      </c>
      <c r="I43" s="25">
        <f t="shared" si="3"/>
        <v>0</v>
      </c>
      <c r="J43" s="28"/>
      <c r="K43" s="26">
        <f t="shared" si="4"/>
        <v>0</v>
      </c>
      <c r="L43" s="27">
        <f t="shared" si="5"/>
        <v>0</v>
      </c>
      <c r="M43" s="28"/>
    </row>
    <row r="44" spans="1:13" x14ac:dyDescent="0.25">
      <c r="A44" s="10">
        <v>39</v>
      </c>
      <c r="B44" s="11"/>
      <c r="C44" s="12"/>
      <c r="D44" s="13"/>
      <c r="E44" s="23">
        <f t="shared" si="0"/>
        <v>0</v>
      </c>
      <c r="F44" s="28"/>
      <c r="G44" s="23">
        <f t="shared" si="1"/>
        <v>0</v>
      </c>
      <c r="H44" s="29" t="s">
        <v>27</v>
      </c>
      <c r="I44" s="25">
        <f t="shared" si="3"/>
        <v>0</v>
      </c>
      <c r="J44" s="28"/>
      <c r="K44" s="26">
        <f t="shared" si="4"/>
        <v>0</v>
      </c>
      <c r="L44" s="27">
        <f t="shared" si="5"/>
        <v>0</v>
      </c>
      <c r="M44" s="28"/>
    </row>
    <row r="45" spans="1:13" ht="15.75" thickBot="1" x14ac:dyDescent="0.3">
      <c r="A45" s="14">
        <v>40</v>
      </c>
      <c r="B45" s="15"/>
      <c r="C45" s="16"/>
      <c r="D45" s="13"/>
      <c r="E45" s="23">
        <f t="shared" si="0"/>
        <v>0</v>
      </c>
      <c r="F45" s="28"/>
      <c r="G45" s="23">
        <f t="shared" si="1"/>
        <v>0</v>
      </c>
      <c r="H45" s="29" t="s">
        <v>27</v>
      </c>
      <c r="I45" s="25">
        <f t="shared" si="3"/>
        <v>0</v>
      </c>
      <c r="J45" s="28"/>
      <c r="K45" s="26">
        <f t="shared" si="4"/>
        <v>0</v>
      </c>
      <c r="L45" s="27">
        <f t="shared" si="5"/>
        <v>0</v>
      </c>
      <c r="M45" s="28"/>
    </row>
    <row r="46" spans="1:13" x14ac:dyDescent="0.25">
      <c r="A46" s="50" t="s">
        <v>28</v>
      </c>
      <c r="B46" s="51"/>
      <c r="C46" s="51"/>
      <c r="D46" s="51"/>
      <c r="E46" s="51"/>
      <c r="F46" s="52"/>
      <c r="G46" s="53" t="s">
        <v>29</v>
      </c>
      <c r="H46" s="54"/>
      <c r="I46" s="54"/>
      <c r="J46" s="54"/>
      <c r="K46" s="54"/>
      <c r="L46" s="54"/>
      <c r="M46" s="55"/>
    </row>
    <row r="47" spans="1:13" ht="38.25" x14ac:dyDescent="0.25">
      <c r="A47" s="56" t="s">
        <v>30</v>
      </c>
      <c r="B47" s="57"/>
      <c r="C47" s="58"/>
      <c r="D47" s="58"/>
      <c r="E47" s="58"/>
      <c r="F47" s="59"/>
      <c r="G47" s="17" t="s">
        <v>31</v>
      </c>
      <c r="H47" s="47"/>
      <c r="I47" s="48"/>
      <c r="J47" s="48"/>
      <c r="K47" s="48"/>
      <c r="L47" s="48"/>
      <c r="M47" s="60"/>
    </row>
    <row r="48" spans="1:13" ht="39" customHeight="1" x14ac:dyDescent="0.25">
      <c r="A48" s="56" t="s">
        <v>32</v>
      </c>
      <c r="B48" s="57"/>
      <c r="C48" s="63"/>
      <c r="D48" s="64"/>
      <c r="E48" s="64"/>
      <c r="F48" s="65"/>
      <c r="G48" s="17" t="s">
        <v>33</v>
      </c>
      <c r="H48" s="47"/>
      <c r="I48" s="48"/>
      <c r="J48" s="48"/>
      <c r="K48" s="48"/>
      <c r="L48" s="48"/>
      <c r="M48" s="60"/>
    </row>
    <row r="49" spans="1:13" ht="33" customHeight="1" thickBot="1" x14ac:dyDescent="0.3">
      <c r="A49" s="61"/>
      <c r="B49" s="62"/>
      <c r="C49" s="66"/>
      <c r="D49" s="67"/>
      <c r="E49" s="67"/>
      <c r="F49" s="68"/>
      <c r="G49" s="18" t="s">
        <v>34</v>
      </c>
      <c r="H49" s="69"/>
      <c r="I49" s="70"/>
      <c r="J49" s="70"/>
      <c r="K49" s="70"/>
      <c r="L49" s="70"/>
      <c r="M49" s="71"/>
    </row>
    <row r="50" spans="1:13" x14ac:dyDescent="0.25">
      <c r="A50" s="46" t="s">
        <v>35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</row>
  </sheetData>
  <mergeCells count="23">
    <mergeCell ref="A1:B1"/>
    <mergeCell ref="C1:M1"/>
    <mergeCell ref="A2:B2"/>
    <mergeCell ref="C2:G2"/>
    <mergeCell ref="H2:I2"/>
    <mergeCell ref="J2:K2"/>
    <mergeCell ref="A3:B3"/>
    <mergeCell ref="C3:G3"/>
    <mergeCell ref="H3:I3"/>
    <mergeCell ref="A4:B4"/>
    <mergeCell ref="C4:G4"/>
    <mergeCell ref="H4:I4"/>
    <mergeCell ref="J4:M4"/>
    <mergeCell ref="A46:F46"/>
    <mergeCell ref="G46:M46"/>
    <mergeCell ref="A47:B47"/>
    <mergeCell ref="C47:F47"/>
    <mergeCell ref="H47:M47"/>
    <mergeCell ref="A48:B49"/>
    <mergeCell ref="C48:F49"/>
    <mergeCell ref="H48:M48"/>
    <mergeCell ref="H49:M49"/>
    <mergeCell ref="A50:M50"/>
  </mergeCells>
  <printOptions horizontalCentered="1"/>
  <pageMargins left="0.23622047244094491" right="0.23622047244094491" top="0.74803149606299213" bottom="0.74803149606299213" header="0.31496062992125984" footer="0.31496062992125984"/>
  <pageSetup scale="5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D3F1-58DB-4926-BDC0-BD454BB02967}">
  <dimension ref="A1:J25"/>
  <sheetViews>
    <sheetView tabSelected="1" topLeftCell="A5" workbookViewId="0">
      <selection activeCell="G7" sqref="G7"/>
    </sheetView>
  </sheetViews>
  <sheetFormatPr baseColWidth="10" defaultRowHeight="15" x14ac:dyDescent="0.25"/>
  <cols>
    <col min="1" max="4" width="16.140625" bestFit="1" customWidth="1"/>
    <col min="5" max="5" width="17.85546875" bestFit="1" customWidth="1"/>
    <col min="6" max="6" width="3.140625" bestFit="1" customWidth="1"/>
    <col min="7" max="7" width="39" bestFit="1" customWidth="1"/>
  </cols>
  <sheetData>
    <row r="1" spans="1:10" ht="15.75" thickBot="1" x14ac:dyDescent="0.3">
      <c r="A1" s="32" t="s">
        <v>91</v>
      </c>
      <c r="B1">
        <v>1192897273</v>
      </c>
      <c r="C1">
        <v>671005</v>
      </c>
      <c r="D1" s="9" t="s">
        <v>43</v>
      </c>
      <c r="E1" t="s">
        <v>44</v>
      </c>
      <c r="F1" t="s">
        <v>93</v>
      </c>
      <c r="G1" t="s">
        <v>94</v>
      </c>
      <c r="H1">
        <v>3213329303</v>
      </c>
      <c r="I1" t="s">
        <v>119</v>
      </c>
      <c r="J1" t="s">
        <v>121</v>
      </c>
    </row>
    <row r="2" spans="1:10" ht="15.75" thickBot="1" x14ac:dyDescent="0.3">
      <c r="A2" s="32" t="s">
        <v>91</v>
      </c>
      <c r="B2">
        <v>1110534309</v>
      </c>
      <c r="C2">
        <v>818020</v>
      </c>
      <c r="D2" t="s">
        <v>45</v>
      </c>
      <c r="E2" t="s">
        <v>46</v>
      </c>
      <c r="F2" t="s">
        <v>93</v>
      </c>
      <c r="G2" t="s">
        <v>95</v>
      </c>
      <c r="H2">
        <v>3024679552</v>
      </c>
      <c r="I2" t="s">
        <v>120</v>
      </c>
      <c r="J2" t="s">
        <v>121</v>
      </c>
    </row>
    <row r="3" spans="1:10" ht="15.75" thickBot="1" x14ac:dyDescent="0.3">
      <c r="A3" s="32" t="s">
        <v>91</v>
      </c>
      <c r="B3">
        <v>1110575628</v>
      </c>
      <c r="C3">
        <v>818153</v>
      </c>
      <c r="D3" t="s">
        <v>45</v>
      </c>
      <c r="E3" t="s">
        <v>47</v>
      </c>
      <c r="F3" t="s">
        <v>93</v>
      </c>
      <c r="G3" t="s">
        <v>96</v>
      </c>
      <c r="H3">
        <v>3219702974</v>
      </c>
      <c r="I3" t="s">
        <v>120</v>
      </c>
      <c r="J3" t="s">
        <v>121</v>
      </c>
    </row>
    <row r="4" spans="1:10" ht="15.75" thickBot="1" x14ac:dyDescent="0.3">
      <c r="A4" s="32" t="s">
        <v>91</v>
      </c>
      <c r="B4">
        <v>1234567890</v>
      </c>
      <c r="C4">
        <v>822759</v>
      </c>
      <c r="D4" t="s">
        <v>48</v>
      </c>
      <c r="E4" t="s">
        <v>49</v>
      </c>
      <c r="F4" t="s">
        <v>93</v>
      </c>
      <c r="G4" t="s">
        <v>97</v>
      </c>
      <c r="H4">
        <v>3203817402</v>
      </c>
      <c r="I4" t="s">
        <v>120</v>
      </c>
      <c r="J4" t="s">
        <v>121</v>
      </c>
    </row>
    <row r="5" spans="1:10" ht="15.75" thickBot="1" x14ac:dyDescent="0.3">
      <c r="A5" s="32" t="s">
        <v>91</v>
      </c>
      <c r="B5">
        <v>1124863875</v>
      </c>
      <c r="C5">
        <v>764291</v>
      </c>
      <c r="D5" t="s">
        <v>50</v>
      </c>
      <c r="E5" t="s">
        <v>51</v>
      </c>
      <c r="F5" t="s">
        <v>93</v>
      </c>
      <c r="G5" t="s">
        <v>98</v>
      </c>
      <c r="H5">
        <v>3223356283</v>
      </c>
      <c r="I5" t="s">
        <v>120</v>
      </c>
      <c r="J5" t="s">
        <v>121</v>
      </c>
    </row>
    <row r="6" spans="1:10" ht="15.75" thickBot="1" x14ac:dyDescent="0.3">
      <c r="A6" s="32" t="s">
        <v>91</v>
      </c>
      <c r="B6">
        <v>1110602320</v>
      </c>
      <c r="C6">
        <v>817999</v>
      </c>
      <c r="D6" t="s">
        <v>52</v>
      </c>
      <c r="E6" t="s">
        <v>53</v>
      </c>
      <c r="F6" t="s">
        <v>93</v>
      </c>
      <c r="G6" t="s">
        <v>99</v>
      </c>
      <c r="H6">
        <v>3137845028</v>
      </c>
      <c r="I6" t="s">
        <v>120</v>
      </c>
      <c r="J6" t="s">
        <v>121</v>
      </c>
    </row>
    <row r="7" spans="1:10" ht="15.75" thickBot="1" x14ac:dyDescent="0.3">
      <c r="A7" s="32" t="s">
        <v>91</v>
      </c>
      <c r="B7">
        <v>1005691965</v>
      </c>
      <c r="C7">
        <v>822360</v>
      </c>
      <c r="D7" t="s">
        <v>52</v>
      </c>
      <c r="E7" t="s">
        <v>54</v>
      </c>
      <c r="F7" t="s">
        <v>93</v>
      </c>
      <c r="G7" s="81" t="s">
        <v>100</v>
      </c>
      <c r="H7">
        <v>3222148016</v>
      </c>
      <c r="I7" t="s">
        <v>120</v>
      </c>
      <c r="J7" t="s">
        <v>121</v>
      </c>
    </row>
    <row r="8" spans="1:10" ht="15.75" thickBot="1" x14ac:dyDescent="0.3">
      <c r="A8" s="32" t="s">
        <v>92</v>
      </c>
      <c r="B8">
        <v>1104934178</v>
      </c>
      <c r="C8">
        <v>822742</v>
      </c>
      <c r="D8" t="s">
        <v>55</v>
      </c>
      <c r="E8" t="s">
        <v>56</v>
      </c>
      <c r="F8" t="s">
        <v>93</v>
      </c>
      <c r="G8" t="s">
        <v>101</v>
      </c>
      <c r="H8">
        <v>3138004355</v>
      </c>
      <c r="I8" t="s">
        <v>120</v>
      </c>
      <c r="J8" t="s">
        <v>121</v>
      </c>
    </row>
    <row r="9" spans="1:10" ht="15.75" thickBot="1" x14ac:dyDescent="0.3">
      <c r="A9" s="32" t="s">
        <v>92</v>
      </c>
      <c r="B9">
        <v>1029220272</v>
      </c>
      <c r="C9">
        <v>786311</v>
      </c>
      <c r="D9" t="s">
        <v>57</v>
      </c>
      <c r="E9" t="s">
        <v>58</v>
      </c>
      <c r="F9" t="s">
        <v>93</v>
      </c>
      <c r="G9" t="s">
        <v>102</v>
      </c>
      <c r="H9">
        <v>3232090281</v>
      </c>
      <c r="I9" t="s">
        <v>120</v>
      </c>
      <c r="J9" t="s">
        <v>121</v>
      </c>
    </row>
    <row r="10" spans="1:10" ht="15.75" thickBot="1" x14ac:dyDescent="0.3">
      <c r="A10" s="32" t="s">
        <v>91</v>
      </c>
      <c r="B10">
        <v>1110536738</v>
      </c>
      <c r="C10">
        <v>818008</v>
      </c>
      <c r="D10" t="s">
        <v>59</v>
      </c>
      <c r="E10" t="s">
        <v>60</v>
      </c>
      <c r="F10" t="s">
        <v>93</v>
      </c>
      <c r="G10" t="s">
        <v>103</v>
      </c>
      <c r="H10">
        <v>3228545988</v>
      </c>
      <c r="I10" t="s">
        <v>120</v>
      </c>
      <c r="J10" t="s">
        <v>121</v>
      </c>
    </row>
    <row r="11" spans="1:10" ht="15.75" thickBot="1" x14ac:dyDescent="0.3">
      <c r="A11" s="32" t="s">
        <v>91</v>
      </c>
      <c r="B11">
        <v>1110537884</v>
      </c>
      <c r="C11">
        <v>817978</v>
      </c>
      <c r="D11" t="s">
        <v>61</v>
      </c>
      <c r="E11" t="s">
        <v>62</v>
      </c>
      <c r="F11" t="s">
        <v>93</v>
      </c>
      <c r="G11" t="s">
        <v>104</v>
      </c>
      <c r="H11">
        <v>3208432661</v>
      </c>
      <c r="I11" t="s">
        <v>120</v>
      </c>
      <c r="J11" t="s">
        <v>121</v>
      </c>
    </row>
    <row r="12" spans="1:10" ht="15.75" thickBot="1" x14ac:dyDescent="0.3">
      <c r="A12" s="32" t="s">
        <v>91</v>
      </c>
      <c r="B12">
        <v>1006129755</v>
      </c>
      <c r="C12">
        <v>817986</v>
      </c>
      <c r="D12" t="s">
        <v>63</v>
      </c>
      <c r="E12" t="s">
        <v>64</v>
      </c>
      <c r="F12" t="s">
        <v>93</v>
      </c>
      <c r="G12" t="s">
        <v>105</v>
      </c>
      <c r="H12">
        <v>3208577844</v>
      </c>
      <c r="I12" t="s">
        <v>120</v>
      </c>
      <c r="J12" t="s">
        <v>121</v>
      </c>
    </row>
    <row r="13" spans="1:10" ht="15.75" thickBot="1" x14ac:dyDescent="0.3">
      <c r="A13" s="32" t="s">
        <v>91</v>
      </c>
      <c r="B13">
        <v>1110590128</v>
      </c>
      <c r="C13">
        <v>822591</v>
      </c>
      <c r="D13" t="s">
        <v>65</v>
      </c>
      <c r="E13" t="s">
        <v>66</v>
      </c>
      <c r="F13" t="s">
        <v>93</v>
      </c>
      <c r="G13" t="s">
        <v>106</v>
      </c>
      <c r="H13">
        <v>3022569421</v>
      </c>
      <c r="I13" t="s">
        <v>120</v>
      </c>
      <c r="J13" t="s">
        <v>121</v>
      </c>
    </row>
    <row r="14" spans="1:10" ht="15.75" thickBot="1" x14ac:dyDescent="0.3">
      <c r="A14" s="32" t="s">
        <v>91</v>
      </c>
      <c r="B14">
        <v>1110602165</v>
      </c>
      <c r="C14">
        <v>818145</v>
      </c>
      <c r="D14" t="s">
        <v>67</v>
      </c>
      <c r="E14" t="s">
        <v>68</v>
      </c>
      <c r="F14" t="s">
        <v>93</v>
      </c>
      <c r="G14" t="s">
        <v>107</v>
      </c>
      <c r="H14">
        <v>3022689532</v>
      </c>
      <c r="I14" t="s">
        <v>120</v>
      </c>
      <c r="J14" t="s">
        <v>121</v>
      </c>
    </row>
    <row r="15" spans="1:10" ht="15.75" thickBot="1" x14ac:dyDescent="0.3">
      <c r="A15" s="32" t="s">
        <v>91</v>
      </c>
      <c r="B15">
        <v>1000787516</v>
      </c>
      <c r="C15">
        <v>818001</v>
      </c>
      <c r="D15" t="s">
        <v>69</v>
      </c>
      <c r="E15" t="s">
        <v>70</v>
      </c>
      <c r="F15" t="s">
        <v>93</v>
      </c>
      <c r="G15" t="s">
        <v>108</v>
      </c>
      <c r="H15">
        <v>3196786845</v>
      </c>
      <c r="I15" t="s">
        <v>119</v>
      </c>
      <c r="J15" t="s">
        <v>121</v>
      </c>
    </row>
    <row r="16" spans="1:10" ht="15.75" thickBot="1" x14ac:dyDescent="0.3">
      <c r="A16" s="32" t="s">
        <v>91</v>
      </c>
      <c r="B16">
        <v>1010036079</v>
      </c>
      <c r="C16">
        <v>430043</v>
      </c>
      <c r="D16" t="s">
        <v>71</v>
      </c>
      <c r="E16" t="s">
        <v>72</v>
      </c>
      <c r="F16" t="s">
        <v>93</v>
      </c>
      <c r="G16" t="s">
        <v>109</v>
      </c>
      <c r="H16">
        <v>3187433380</v>
      </c>
      <c r="I16" t="s">
        <v>119</v>
      </c>
      <c r="J16" t="s">
        <v>121</v>
      </c>
    </row>
    <row r="17" spans="1:10" ht="15.75" thickBot="1" x14ac:dyDescent="0.3">
      <c r="A17" s="32" t="s">
        <v>92</v>
      </c>
      <c r="B17">
        <v>1104935788</v>
      </c>
      <c r="C17">
        <v>822568</v>
      </c>
      <c r="D17" t="s">
        <v>73</v>
      </c>
      <c r="E17" t="s">
        <v>74</v>
      </c>
      <c r="F17" t="s">
        <v>93</v>
      </c>
      <c r="G17" t="s">
        <v>110</v>
      </c>
      <c r="H17">
        <v>3166836452</v>
      </c>
      <c r="I17" t="s">
        <v>119</v>
      </c>
      <c r="J17" t="s">
        <v>121</v>
      </c>
    </row>
    <row r="18" spans="1:10" ht="15.75" thickBot="1" x14ac:dyDescent="0.3">
      <c r="A18" s="32" t="s">
        <v>91</v>
      </c>
      <c r="B18">
        <v>1110588136</v>
      </c>
      <c r="C18">
        <v>738745</v>
      </c>
      <c r="D18" t="s">
        <v>75</v>
      </c>
      <c r="E18" t="s">
        <v>76</v>
      </c>
      <c r="F18" t="s">
        <v>93</v>
      </c>
      <c r="G18" t="s">
        <v>111</v>
      </c>
      <c r="H18">
        <v>3168318901</v>
      </c>
      <c r="I18" t="s">
        <v>120</v>
      </c>
      <c r="J18" t="s">
        <v>121</v>
      </c>
    </row>
    <row r="19" spans="1:10" ht="15.75" thickBot="1" x14ac:dyDescent="0.3">
      <c r="A19" s="32" t="s">
        <v>91</v>
      </c>
      <c r="B19">
        <v>1006129987</v>
      </c>
      <c r="C19">
        <v>816365</v>
      </c>
      <c r="D19" t="s">
        <v>77</v>
      </c>
      <c r="E19" t="s">
        <v>78</v>
      </c>
      <c r="F19" t="s">
        <v>93</v>
      </c>
      <c r="G19" t="s">
        <v>112</v>
      </c>
      <c r="H19">
        <v>3004981082</v>
      </c>
      <c r="I19" t="s">
        <v>120</v>
      </c>
      <c r="J19" t="s">
        <v>121</v>
      </c>
    </row>
    <row r="20" spans="1:10" ht="15.75" thickBot="1" x14ac:dyDescent="0.3">
      <c r="A20" s="32" t="s">
        <v>91</v>
      </c>
      <c r="B20">
        <v>1110561162</v>
      </c>
      <c r="C20">
        <v>817998</v>
      </c>
      <c r="D20" t="s">
        <v>79</v>
      </c>
      <c r="E20" t="s">
        <v>80</v>
      </c>
      <c r="F20" t="s">
        <v>93</v>
      </c>
      <c r="G20" t="s">
        <v>113</v>
      </c>
      <c r="H20">
        <v>3172680716</v>
      </c>
      <c r="I20" t="s">
        <v>120</v>
      </c>
      <c r="J20" t="s">
        <v>121</v>
      </c>
    </row>
    <row r="21" spans="1:10" ht="15.75" thickBot="1" x14ac:dyDescent="0.3">
      <c r="A21" s="32" t="s">
        <v>91</v>
      </c>
      <c r="B21">
        <v>1006025413</v>
      </c>
      <c r="C21">
        <v>818127</v>
      </c>
      <c r="D21" t="s">
        <v>81</v>
      </c>
      <c r="E21" t="s">
        <v>82</v>
      </c>
      <c r="F21" t="s">
        <v>93</v>
      </c>
      <c r="G21" t="s">
        <v>114</v>
      </c>
      <c r="H21">
        <v>3178150084</v>
      </c>
      <c r="I21" t="s">
        <v>119</v>
      </c>
      <c r="J21" t="s">
        <v>121</v>
      </c>
    </row>
    <row r="22" spans="1:10" ht="15.75" thickBot="1" x14ac:dyDescent="0.3">
      <c r="A22" s="32" t="s">
        <v>91</v>
      </c>
      <c r="B22">
        <v>1234644191</v>
      </c>
      <c r="C22">
        <v>817995</v>
      </c>
      <c r="D22" t="s">
        <v>83</v>
      </c>
      <c r="E22" t="s">
        <v>84</v>
      </c>
      <c r="F22" t="s">
        <v>93</v>
      </c>
      <c r="G22" t="s">
        <v>115</v>
      </c>
      <c r="H22">
        <v>3222485434</v>
      </c>
      <c r="I22" t="s">
        <v>120</v>
      </c>
      <c r="J22" t="s">
        <v>121</v>
      </c>
    </row>
    <row r="23" spans="1:10" ht="15.75" thickBot="1" x14ac:dyDescent="0.3">
      <c r="A23" s="32" t="s">
        <v>91</v>
      </c>
      <c r="B23">
        <v>1234640010</v>
      </c>
      <c r="C23">
        <v>808127</v>
      </c>
      <c r="D23" t="s">
        <v>85</v>
      </c>
      <c r="E23" t="s">
        <v>86</v>
      </c>
      <c r="F23" t="s">
        <v>93</v>
      </c>
      <c r="G23" t="s">
        <v>116</v>
      </c>
      <c r="H23">
        <v>3227677473</v>
      </c>
      <c r="I23" t="s">
        <v>120</v>
      </c>
      <c r="J23" t="s">
        <v>121</v>
      </c>
    </row>
    <row r="24" spans="1:10" ht="15.75" thickBot="1" x14ac:dyDescent="0.3">
      <c r="A24" s="32" t="s">
        <v>91</v>
      </c>
      <c r="B24">
        <v>1110564585</v>
      </c>
      <c r="C24">
        <v>818150</v>
      </c>
      <c r="D24" t="s">
        <v>87</v>
      </c>
      <c r="E24" t="s">
        <v>88</v>
      </c>
      <c r="F24" t="s">
        <v>93</v>
      </c>
      <c r="G24" t="s">
        <v>117</v>
      </c>
      <c r="H24">
        <v>3212050989</v>
      </c>
      <c r="I24" t="s">
        <v>120</v>
      </c>
      <c r="J24" t="s">
        <v>121</v>
      </c>
    </row>
    <row r="25" spans="1:10" x14ac:dyDescent="0.25">
      <c r="A25" s="32" t="s">
        <v>91</v>
      </c>
      <c r="B25">
        <v>1110562415</v>
      </c>
      <c r="C25">
        <v>818018</v>
      </c>
      <c r="D25" t="s">
        <v>89</v>
      </c>
      <c r="E25" t="s">
        <v>90</v>
      </c>
      <c r="F25" t="s">
        <v>93</v>
      </c>
      <c r="G25" t="s">
        <v>118</v>
      </c>
      <c r="H25">
        <v>3133511485</v>
      </c>
      <c r="I25" t="s">
        <v>120</v>
      </c>
      <c r="J25" t="s">
        <v>121</v>
      </c>
    </row>
  </sheetData>
  <hyperlinks>
    <hyperlink ref="G7" r:id="rId1" xr:uid="{4A2E9B56-0046-4E10-B609-F85512D158D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216461521D624B8A18B033D2B9965D" ma:contentTypeVersion="11" ma:contentTypeDescription="Crear nuevo documento." ma:contentTypeScope="" ma:versionID="2dbd179dec32a33291f621735d1b54cd">
  <xsd:schema xmlns:xsd="http://www.w3.org/2001/XMLSchema" xmlns:xs="http://www.w3.org/2001/XMLSchema" xmlns:p="http://schemas.microsoft.com/office/2006/metadata/properties" xmlns:ns3="1dfcdfa0-2860-4081-90ec-7f73119470c5" xmlns:ns4="250712ac-910f-462f-9787-8ac5fc61672b" targetNamespace="http://schemas.microsoft.com/office/2006/metadata/properties" ma:root="true" ma:fieldsID="90da7a0000290a266bc321c759d8796e" ns3:_="" ns4:_="">
    <xsd:import namespace="1dfcdfa0-2860-4081-90ec-7f73119470c5"/>
    <xsd:import namespace="250712ac-910f-462f-9787-8ac5fc6167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cdfa0-2860-4081-90ec-7f73119470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712ac-910f-462f-9787-8ac5fc61672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06E75E-AC99-4E6E-B83E-AD67C83F9A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E276A2-2673-4008-A107-21AE53D716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EB714-7424-4601-8349-F4B84C24A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fcdfa0-2860-4081-90ec-7f73119470c5"/>
    <ds:schemaRef ds:uri="250712ac-910f-462f-9787-8ac5fc6167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Python</vt:lpstr>
      <vt:lpstr>Ingles</vt:lpstr>
      <vt:lpstr>Emprende</vt:lpstr>
      <vt:lpstr>Competencias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CAMILO RODRIGUEZ VILLADA</dc:creator>
  <cp:keywords/>
  <dc:description/>
  <cp:lastModifiedBy>Davidº Pedraza</cp:lastModifiedBy>
  <cp:revision/>
  <dcterms:created xsi:type="dcterms:W3CDTF">2021-07-30T21:50:17Z</dcterms:created>
  <dcterms:modified xsi:type="dcterms:W3CDTF">2021-10-26T15:41:35Z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0x01010007216461521D624B8A18B033D2B9965D</vt:lpwstr>
  </property>
</Properties>
</file>