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diazj\Downloads\"/>
    </mc:Choice>
  </mc:AlternateContent>
  <xr:revisionPtr revIDLastSave="0" documentId="13_ncr:1_{772A15FA-F1CB-4626-944E-F98B13735936}" xr6:coauthVersionLast="47" xr6:coauthVersionMax="47" xr10:uidLastSave="{00000000-0000-0000-0000-000000000000}"/>
  <bookViews>
    <workbookView xWindow="-120" yWindow="-120" windowWidth="20730" windowHeight="11310" firstSheet="18" activeTab="20" xr2:uid="{52D68369-CEDA-42DC-B032-AF63268CB102}"/>
  </bookViews>
  <sheets>
    <sheet name="Lista de caracterización" sheetId="1" state="hidden" r:id="rId1"/>
    <sheet name="Visión" sheetId="25" r:id="rId2"/>
    <sheet name="Trade-Off QA" sheetId="2" r:id="rId3"/>
    <sheet name="Mapa de empatía" sheetId="3" r:id="rId4"/>
    <sheet name="Ponderación final" sheetId="7" r:id="rId5"/>
    <sheet name="Escenarios de calidad" sheetId="4" r:id="rId6"/>
    <sheet name="CAR-CON-01" sheetId="6" r:id="rId7"/>
    <sheet name="CAR-DIS-02" sheetId="11" r:id="rId8"/>
    <sheet name="CAR-FIA-01" sheetId="9" state="hidden" r:id="rId9"/>
    <sheet name="CAR-FLX-03" sheetId="8" r:id="rId10"/>
    <sheet name="CAR-POR-04" sheetId="16" r:id="rId11"/>
    <sheet name="CAR-POR-05" sheetId="18" r:id="rId12"/>
    <sheet name="CAR-SEG-06" sheetId="20" r:id="rId13"/>
    <sheet name="CAR-SEG-07" sheetId="10" r:id="rId14"/>
    <sheet name="CAR-SEG-08" sheetId="12" r:id="rId15"/>
    <sheet name="CAR-SEG-09" sheetId="21" r:id="rId16"/>
    <sheet name="CAR-SEG-10" sheetId="19" r:id="rId17"/>
    <sheet name="Funcionalidades criticas" sheetId="17" r:id="rId18"/>
    <sheet name="Restricciones de negocio" sheetId="22" r:id="rId19"/>
    <sheet name="Restricciones Técnicas" sheetId="23" r:id="rId20"/>
    <sheet name="Diagrama de contexto" sheetId="24"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25" l="1"/>
  <c r="B29" i="19" l="1"/>
  <c r="B32" i="19"/>
  <c r="B31" i="19"/>
  <c r="B30" i="19"/>
  <c r="B43" i="20"/>
  <c r="B29" i="20"/>
  <c r="B15" i="20"/>
  <c r="B44" i="20"/>
  <c r="B45" i="20"/>
  <c r="B46" i="20"/>
  <c r="B30" i="20"/>
  <c r="B31" i="20"/>
  <c r="B32" i="20"/>
  <c r="B16" i="20"/>
  <c r="B17" i="20"/>
  <c r="B18" i="20"/>
  <c r="B1" i="20"/>
  <c r="B2" i="20"/>
  <c r="B3" i="20"/>
  <c r="B4" i="20"/>
  <c r="B57" i="12"/>
  <c r="B43" i="12"/>
  <c r="B58" i="12"/>
  <c r="B59" i="12"/>
  <c r="B60" i="12"/>
  <c r="B44" i="12"/>
  <c r="B45" i="12"/>
  <c r="B46" i="12"/>
  <c r="B29" i="12"/>
  <c r="B15" i="12"/>
  <c r="B30" i="12"/>
  <c r="B31" i="12"/>
  <c r="B32" i="12"/>
  <c r="B16" i="12"/>
  <c r="B17" i="12"/>
  <c r="B18" i="12"/>
  <c r="B29" i="21"/>
  <c r="B15" i="21"/>
  <c r="B1" i="21"/>
  <c r="B32" i="21"/>
  <c r="B31" i="21"/>
  <c r="B30" i="21"/>
  <c r="B18" i="21"/>
  <c r="B17" i="21"/>
  <c r="B16" i="21"/>
  <c r="B4" i="21"/>
  <c r="B3" i="21"/>
  <c r="B2" i="21"/>
  <c r="B29" i="10"/>
  <c r="B32" i="10"/>
  <c r="B31" i="10"/>
  <c r="B30" i="10"/>
  <c r="B15" i="10"/>
  <c r="B18" i="10"/>
  <c r="B17" i="10"/>
  <c r="B16" i="10"/>
  <c r="B2" i="10"/>
  <c r="B115" i="20"/>
  <c r="B118" i="20"/>
  <c r="B117" i="20"/>
  <c r="B116" i="20"/>
  <c r="B17" i="16"/>
  <c r="B18" i="16"/>
  <c r="B4" i="16"/>
  <c r="B3" i="16"/>
  <c r="B2" i="16"/>
  <c r="B18" i="18"/>
  <c r="B17" i="18"/>
  <c r="B3" i="18"/>
  <c r="B16" i="19"/>
  <c r="B17" i="19"/>
  <c r="B18" i="19"/>
  <c r="B4" i="18"/>
  <c r="B4" i="19"/>
  <c r="B3" i="19"/>
  <c r="B15" i="19"/>
  <c r="B2" i="19"/>
  <c r="B1" i="19"/>
  <c r="B2" i="18"/>
  <c r="B15" i="18"/>
  <c r="B1" i="18"/>
  <c r="B15" i="6"/>
  <c r="B29" i="6"/>
  <c r="B43" i="6"/>
  <c r="B22" i="6"/>
  <c r="B36" i="6" s="1"/>
  <c r="B50" i="6" s="1"/>
  <c r="B46" i="6"/>
  <c r="B45" i="6"/>
  <c r="B44" i="6"/>
  <c r="B4" i="8"/>
  <c r="B3" i="8"/>
  <c r="B18" i="8"/>
  <c r="B17" i="8"/>
  <c r="B15" i="8"/>
  <c r="B1" i="8"/>
  <c r="B15" i="16"/>
  <c r="B1" i="16"/>
  <c r="B1" i="11"/>
  <c r="B1" i="10"/>
  <c r="B29" i="11"/>
  <c r="B15" i="11"/>
  <c r="B4" i="12"/>
  <c r="B3" i="12"/>
  <c r="B2" i="12"/>
  <c r="B1" i="12"/>
  <c r="B30" i="11"/>
  <c r="B31" i="11"/>
  <c r="B32" i="11"/>
  <c r="B16" i="11"/>
  <c r="B17" i="11"/>
  <c r="B18" i="11"/>
  <c r="B4" i="11"/>
  <c r="B3" i="11"/>
  <c r="B2" i="11"/>
  <c r="B4" i="10"/>
  <c r="B3" i="10"/>
  <c r="B15" i="9"/>
  <c r="B18" i="9"/>
  <c r="B17" i="9"/>
  <c r="B16" i="9"/>
  <c r="B4" i="6"/>
  <c r="B3" i="6"/>
  <c r="B2" i="6"/>
  <c r="B1" i="6"/>
  <c r="B17" i="6"/>
  <c r="B4" i="9"/>
  <c r="B3" i="9"/>
  <c r="B2" i="9"/>
  <c r="B1" i="9"/>
  <c r="I156" i="1"/>
  <c r="J156" i="1"/>
  <c r="H156"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4" i="1"/>
  <c r="K17" i="7"/>
  <c r="L13" i="7" s="1"/>
  <c r="H17" i="7"/>
  <c r="G17" i="7"/>
  <c r="F17" i="7"/>
  <c r="C17" i="7"/>
  <c r="B17" i="7"/>
  <c r="I16" i="7"/>
  <c r="D16" i="7"/>
  <c r="I15" i="7"/>
  <c r="D15" i="7"/>
  <c r="L14" i="7"/>
  <c r="I14" i="7"/>
  <c r="D14" i="7"/>
  <c r="I13" i="7"/>
  <c r="D13" i="7"/>
  <c r="I12" i="7"/>
  <c r="D12" i="7"/>
  <c r="L11" i="7"/>
  <c r="I11" i="7"/>
  <c r="D11" i="7"/>
  <c r="I10" i="7"/>
  <c r="D10" i="7"/>
  <c r="I9" i="7"/>
  <c r="D9" i="7"/>
  <c r="L8" i="7"/>
  <c r="I8" i="7"/>
  <c r="D8" i="7"/>
  <c r="I7" i="7"/>
  <c r="D7" i="7"/>
  <c r="I6" i="7"/>
  <c r="D6" i="7"/>
  <c r="I5" i="7"/>
  <c r="D5" i="7"/>
  <c r="L4" i="7"/>
  <c r="I4" i="7"/>
  <c r="D4" i="7"/>
  <c r="B31" i="6"/>
  <c r="B32" i="6"/>
  <c r="B18" i="6"/>
  <c r="L6" i="3"/>
  <c r="L8" i="3"/>
  <c r="L12" i="3"/>
  <c r="L13" i="3"/>
  <c r="L4" i="3"/>
  <c r="I5" i="3"/>
  <c r="I6" i="3"/>
  <c r="I7" i="3"/>
  <c r="I8" i="3"/>
  <c r="I9" i="3"/>
  <c r="I10" i="3"/>
  <c r="I11" i="3"/>
  <c r="I12" i="3"/>
  <c r="I13" i="3"/>
  <c r="I14" i="3"/>
  <c r="I15" i="3"/>
  <c r="I16" i="3"/>
  <c r="I4" i="3"/>
  <c r="D5" i="3"/>
  <c r="D6" i="3"/>
  <c r="D7" i="3"/>
  <c r="D8" i="3"/>
  <c r="D9" i="3"/>
  <c r="D10" i="3"/>
  <c r="D11" i="3"/>
  <c r="D12" i="3"/>
  <c r="D13" i="3"/>
  <c r="D14" i="3"/>
  <c r="D15" i="3"/>
  <c r="D16" i="3"/>
  <c r="D4" i="3"/>
  <c r="K17" i="3"/>
  <c r="L7" i="3" s="1"/>
  <c r="H17" i="3"/>
  <c r="G17" i="3"/>
  <c r="F17" i="3"/>
  <c r="C17" i="3"/>
  <c r="B17" i="3"/>
  <c r="L7" i="7" l="1"/>
  <c r="L10" i="7"/>
  <c r="L16" i="3"/>
  <c r="L10" i="3"/>
  <c r="L5" i="3"/>
  <c r="L6" i="7"/>
  <c r="L16" i="7"/>
  <c r="L14" i="3"/>
  <c r="L9" i="3"/>
  <c r="L5" i="7"/>
  <c r="L12" i="7"/>
  <c r="L15" i="7"/>
  <c r="J14" i="3"/>
  <c r="J10" i="3"/>
  <c r="I17" i="3"/>
  <c r="J5" i="3" s="1"/>
  <c r="L15" i="3"/>
  <c r="L11" i="3"/>
  <c r="L17" i="3" s="1"/>
  <c r="L9" i="7"/>
  <c r="I17" i="7"/>
  <c r="J16" i="7" s="1"/>
  <c r="J8" i="7"/>
  <c r="J14" i="7"/>
  <c r="D17" i="7"/>
  <c r="E7" i="7" s="1"/>
  <c r="D17" i="3"/>
  <c r="J13" i="3" l="1"/>
  <c r="L17" i="7"/>
  <c r="J6" i="3"/>
  <c r="J5" i="7"/>
  <c r="J8" i="3"/>
  <c r="J12" i="3"/>
  <c r="J16" i="3"/>
  <c r="J11" i="3"/>
  <c r="J7" i="3"/>
  <c r="J15" i="3"/>
  <c r="J9" i="3"/>
  <c r="J4" i="3"/>
  <c r="J15" i="7"/>
  <c r="J6" i="7"/>
  <c r="J7" i="7"/>
  <c r="J10" i="7"/>
  <c r="J12" i="7"/>
  <c r="J13" i="7"/>
  <c r="J11" i="7"/>
  <c r="J4" i="7"/>
  <c r="J9" i="7"/>
  <c r="E11" i="7"/>
  <c r="E4" i="7"/>
  <c r="E13" i="7"/>
  <c r="E5" i="7"/>
  <c r="E9" i="7"/>
  <c r="E10" i="7"/>
  <c r="E6" i="7"/>
  <c r="E16" i="7"/>
  <c r="E8" i="7"/>
  <c r="E14" i="7"/>
  <c r="E15" i="7"/>
  <c r="E12" i="7"/>
  <c r="E10" i="3"/>
  <c r="E14" i="3"/>
  <c r="E7" i="3"/>
  <c r="E15" i="3"/>
  <c r="E6" i="3"/>
  <c r="E11" i="3"/>
  <c r="E4" i="3"/>
  <c r="E5" i="3"/>
  <c r="E8" i="3"/>
  <c r="E9" i="3"/>
  <c r="E12" i="3"/>
  <c r="E13" i="3"/>
  <c r="E16" i="3"/>
  <c r="J17" i="7" l="1"/>
  <c r="J17" i="3"/>
  <c r="E17" i="7"/>
  <c r="E1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tc={F6C32427-1171-41A5-9923-EA47EE4E24F2}</author>
    <author>tc={89CDAF0E-CA21-414A-AB0F-E68A943156D8}</author>
    <author>tc={13AEE4BB-71D8-4421-9065-55C39899A8D4}</author>
    <author>tc={1155412B-DD95-492F-9952-D433B0C91469}</author>
    <author>tc={A26D435B-5929-43C0-A2E2-F765820393D4}</author>
    <author>tc={56B9C6D5-14F5-4BA5-91AD-1B50964AC101}</author>
    <author>tc={5696A154-C01A-4990-A5BF-6CF7F973D3A9}</author>
    <author>tc={E7AE958A-6EDE-4864-A33F-B3BE20746B20}</author>
  </authors>
  <commentList>
    <comment ref="A1" authorId="0" shapeId="0" xr:uid="{F6C32427-1171-41A5-9923-EA47EE4E24F2}">
      <text>
        <t>[Comentario encadenado]
Su versión de Excel le permite leer este comentario encadenado; sin embargo, las ediciones que se apliquen se quitarán si el archivo se abre en una versión más reciente de Excel. Más información: https://go.microsoft.com/fwlink/?linkid=870924
Comentario:
    Quiénes serán los clientes, actores o stakeholders que impactará el nuevo producto</t>
      </text>
    </comment>
    <comment ref="A2" authorId="1" shapeId="0" xr:uid="{89CDAF0E-CA21-414A-AB0F-E68A943156D8}">
      <text>
        <t>[Comentario encadenado]
Su versión de Excel le permite leer este comentario encadenado; sin embargo, las ediciones que se apliquen se quitarán si el archivo se abre en una versión más reciente de Excel. Más información: https://go.microsoft.com/fwlink/?linkid=870924
Comentario:
    ¿Cuál es el principal dolor o necesidad que suplirá al cliente final o al negocio?</t>
      </text>
    </comment>
    <comment ref="A3" authorId="2" shapeId="0" xr:uid="{13AEE4BB-71D8-4421-9065-55C39899A8D4}">
      <text>
        <t>[Comentario encadenado]
Su versión de Excel le permite leer este comentario encadenado; sin embargo, las ediciones que se apliquen se quitarán si el archivo se abre en una versión más reciente de Excel. Más información: https://go.microsoft.com/fwlink/?linkid=870924
Comentario:
    ¿Cuál es el nombre del nuevo producto?</t>
      </text>
    </comment>
    <comment ref="A4" authorId="3" shapeId="0" xr:uid="{1155412B-DD95-492F-9952-D433B0C91469}">
      <text>
        <t>[Comentario encadenado]
Su versión de Excel le permite leer este comentario encadenado; sin embargo, las ediciones que se apliquen se quitarán si el archivo se abre en una versión más reciente de Excel. Más información: https://go.microsoft.com/fwlink/?linkid=870924
Comentario:
    ¿Qué tipo de producto se va a construir? Web, escritorio, móvil y/o híbrido</t>
      </text>
    </comment>
    <comment ref="A5" authorId="4" shapeId="0" xr:uid="{A26D435B-5929-43C0-A2E2-F765820393D4}">
      <text>
        <t>[Comentario encadenado]
Su versión de Excel le permite leer este comentario encadenado; sin embargo, las ediciones que se apliquen se quitarán si el archivo se abre en una versión más reciente de Excel. Más información: https://go.microsoft.com/fwlink/?linkid=870924
Comentario:
    ¿Por qué se debe construir un producto software para solucionar la necesidad y qué beneficios traerá construirlo? Piense en el valor a nivel de negocio y no técnico.</t>
      </text>
    </comment>
    <comment ref="A6" authorId="5" shapeId="0" xr:uid="{56B9C6D5-14F5-4BA5-91AD-1B50964AC101}">
      <text>
        <t>[Comentario encadenado]
Su versión de Excel le permite leer este comentario encadenado; sin embargo, las ediciones que se apliquen se quitarán si el archivo se abre en una versión más reciente de Excel. Más información: https://go.microsoft.com/fwlink/?linkid=870924
Comentario:
    ¿Qué aplicaciones existen actualmente en el mercado que suplan una necesidad similar o en su defecto cuál es la situación actual que se está viviendo en el cliente y que no es posible seguir conviviendo con ella con ella? Si existen aplicaciones sólo mencione su nombre</t>
      </text>
    </comment>
    <comment ref="A7" authorId="6" shapeId="0" xr:uid="{5696A154-C01A-4990-A5BF-6CF7F973D3A9}">
      <text>
        <t>[Comentario encadenado]
Su versión de Excel le permite leer este comentario encadenado; sin embargo, las ediciones que se apliquen se quitarán si el archivo se abre en una versión más reciente de Excel. Más información: https://go.microsoft.com/fwlink/?linkid=870924
Comentario:
    ¿Por qué deben seleccionar nuestro producto entonces y no seleccionar otro producto diferente ya existente? Piense en los diferenciadores más importantes clave. Piense en aquellos elementos que otras aplicaciones no poseen o no lo hacen bien y que tendrá el producto a construir.</t>
      </text>
    </comment>
    <comment ref="A8" authorId="7" shapeId="0" xr:uid="{E7AE958A-6EDE-4864-A33F-B3BE20746B20}">
      <text>
        <t>[Comentario encadenado]
Su versión de Excel le permite leer este comentario encadenado; sin embargo, las ediciones que se apliquen se quitarán si el archivo se abre en una versión más reciente de Excel. Más información: https://go.microsoft.com/fwlink/?linkid=870924
Comentario:
    El objetivo es definir en prosa, una estructura, de tal manera que tenga sentido al leerla. Adicionalmente, debe expresarla en futuro:
Para &lt;cliente/público objetivo&gt; que &lt;necesidad del cliente/público y oportunidad&gt;, &lt;nombre del producto&gt; es un &lt;tipo de producto&gt; que &lt;principal beneficio o razón del producto&gt;. A diferencia de &lt;aplicación o situación actual&gt; nuestro producto &lt;principal diferenciación&gt;</t>
      </text>
    </comment>
  </commentList>
</comments>
</file>

<file path=xl/sharedStrings.xml><?xml version="1.0" encoding="utf-8"?>
<sst xmlns="http://schemas.openxmlformats.org/spreadsheetml/2006/main" count="2474" uniqueCount="650">
  <si>
    <t>Pregunta</t>
  </si>
  <si>
    <t>Respuesta</t>
  </si>
  <si>
    <t>Actores</t>
  </si>
  <si>
    <t>Sumatoria</t>
  </si>
  <si>
    <t>Taxonomía</t>
  </si>
  <si>
    <t>Atributo</t>
  </si>
  <si>
    <t>Equipo técnico</t>
  </si>
  <si>
    <t>Stakholder</t>
  </si>
  <si>
    <t>Arquitecto</t>
  </si>
  <si>
    <t>Equipo de desarrollo</t>
  </si>
  <si>
    <t>Administrador</t>
  </si>
  <si>
    <t>Traductor</t>
  </si>
  <si>
    <t>Usuario</t>
  </si>
  <si>
    <t>Dueño del producto</t>
  </si>
  <si>
    <t>Adminitrador</t>
  </si>
  <si>
    <t>¿La aplicación contará con un tema adaptativo para personas con daltonismo?</t>
  </si>
  <si>
    <t>Sí</t>
  </si>
  <si>
    <t>Personalización</t>
  </si>
  <si>
    <t>Accesibilidad</t>
  </si>
  <si>
    <t>¿Las imágenes y elementos visuales cuentan con texto descriptivo?</t>
  </si>
  <si>
    <t>Inclusividad</t>
  </si>
  <si>
    <t>¿La aplicación contará con subtítulos para contenido de audio y video?</t>
  </si>
  <si>
    <t>¿La aplicación contara con recursos multimedia para guiar a usuarios con discapacidades?</t>
  </si>
  <si>
    <t>¿Los administradores podrán eliminar cuentas de traductores?</t>
  </si>
  <si>
    <t>No</t>
  </si>
  <si>
    <t>Administración</t>
  </si>
  <si>
    <t>Capacidad para ser administrado</t>
  </si>
  <si>
    <t>¿Los administradores podrán visualizar una tabla con los contratos realizados entre usuarios y traductores?</t>
  </si>
  <si>
    <t>¿Los administradores podrán suspender la operación de la aplicación?</t>
  </si>
  <si>
    <t>¿La aplicación ofrecerá un panel de control centralizado para que los administradores gestionen a los traductores y usuarios?</t>
  </si>
  <si>
    <t>¿Habrá herramientas de análisis y generación de informes que permitan a los administradores obtener información detallada sobre el rendimiento de la plataforma?</t>
  </si>
  <si>
    <t>¿La plataforma permitirá a los administradores establecer políticas de calidad y estándares de servicio para los traductores?</t>
  </si>
  <si>
    <t>¿Se proporcionará a los administradores la capacidad de gestionar y supervisar las cuentas de usuario, incluyendo la resolución de problemas y el soporte técnico?</t>
  </si>
  <si>
    <t>¿Habrá un sistema de revisión de contenido para garantizar que las traducciones cumplan con los estándares y políticas de la plataforma?</t>
  </si>
  <si>
    <t>¿Los administradores podrán gestionar el flujo de trabajo de proyectos, asignando traductores a solicitudes específicas según la demanda?</t>
  </si>
  <si>
    <t>¿Se ofrecerá un sistema de autenticación de dos factores para aumentar la seguridad en las cuentas de administradores?</t>
  </si>
  <si>
    <t>¿Los administradores tendrán la capacidad de personalizar y configurar las notificaciones y alertas en la plataforma?</t>
  </si>
  <si>
    <t>¿La aplicación permitirá a los administradores acceder a registros de actividad detallados para fines de auditoría y seguimiento?</t>
  </si>
  <si>
    <t>¿Se proporcionarán herramientas de gestión de contenido para que los administradores puedan actualizar y mantener información importante en la plataforma?</t>
  </si>
  <si>
    <t>¿el traductor debe ser mayor de edad para poder trabajar usando la aplicación?</t>
  </si>
  <si>
    <t>Perfiles de traductores</t>
  </si>
  <si>
    <t>Conformidad</t>
  </si>
  <si>
    <t>¿se le recomendarán traductores mujeres a usuarias?</t>
  </si>
  <si>
    <t>¿se le darán usuarias a las traductores chicas?</t>
  </si>
  <si>
    <t>Inclusiviad</t>
  </si>
  <si>
    <t xml:space="preserve"> ¿Habrá un proceso de verificación de habilidades lingüísticas para los traductores antes de que puedan ofrecer sus servicios en la aplicación?</t>
  </si>
  <si>
    <t>Verificación de habilidades</t>
  </si>
  <si>
    <t>¿Los traductores deberán proporcionar ejemplos de su trabajo anterior para ser considerados en la plataforma Talklate?</t>
  </si>
  <si>
    <t>Evaluación de habilidades</t>
  </si>
  <si>
    <t>¿Habrá un sistema de clasificación de traductores según su experiencia y habilidades en Talklate?</t>
  </si>
  <si>
    <t>Evaluación y retroalimentación</t>
  </si>
  <si>
    <t>¿La plataforma permitirá a los traductores establecer sus propios términos y condiciones para los proyectos en los que trabajen?</t>
  </si>
  <si>
    <t>Términos y condiciones</t>
  </si>
  <si>
    <t>¿La aplicación brindará acceso a recursos de referencia y glosarios para apoyar el trabajo de los traductores?</t>
  </si>
  <si>
    <t>Recursos de referencia</t>
  </si>
  <si>
    <t>¿el sistema hará un proceso de capacitación para los traductores nuevos que se unan a la plataforma Talklate?</t>
  </si>
  <si>
    <t>Capacitación y orientación</t>
  </si>
  <si>
    <t>¿Habrá un proceso de verificación de antecedentes para los traductores que se unan a la aplicación?</t>
  </si>
  <si>
    <t>Verificación de antecedentes</t>
  </si>
  <si>
    <t>¿el sistema hará un proceso de capacitación inicial para asegurar que los traductores comprendan las directrices y estándares de calidad en Talklate?</t>
  </si>
  <si>
    <t>¿Habrá un sistema de recompensas para los traductores más activos y exitosos en términos de proyectos completados en Talklate?</t>
  </si>
  <si>
    <t>Incentivos y recompensas</t>
  </si>
  <si>
    <t>¿Los traductores tendrán la opción de definir su nivel de competencia en diferentes idiomas en sus perfiles en Talklate?</t>
  </si>
  <si>
    <t>¿La plataforma ofrecerá una función para que los traductores puedan compartir recursos y referencias entre sí en Talklate?</t>
  </si>
  <si>
    <t>Compartir recursos</t>
  </si>
  <si>
    <t>¿La aplicación mostrará si los traductores no son del lugar en el que se pide el servicio?</t>
  </si>
  <si>
    <t>especificación</t>
  </si>
  <si>
    <t>¿la aplicación hará un ranking de traductores mensualmente con base en su actividad y calificación?</t>
  </si>
  <si>
    <t>Incentivos</t>
  </si>
  <si>
    <t>¿Se mostrarán términos y condiciones al registrase en la aplicación?</t>
  </si>
  <si>
    <t>Información</t>
  </si>
  <si>
    <t>¿Los usuarios podrán reportar a un traductor?</t>
  </si>
  <si>
    <t>Reportes negativos</t>
  </si>
  <si>
    <t>¿Se podrá banear a los traductores?</t>
  </si>
  <si>
    <t>¿La aplicación permitirá verificar traductores?</t>
  </si>
  <si>
    <t>Verificación</t>
  </si>
  <si>
    <t>¿Un usuario podrá contratar a un traductor a cualquier hora y cualquier dia?</t>
  </si>
  <si>
    <t>Disponibilidad</t>
  </si>
  <si>
    <t>¿La aplicación cuenta con funcionalidades que no estarán disponibles en todo momento?</t>
  </si>
  <si>
    <t>Horario de funcionalidades</t>
  </si>
  <si>
    <t>¿La aplicación debe ser escalable y capaz de manejar picos de tráfico sin interrupciones?</t>
  </si>
  <si>
    <t>Operaciones simultaneas</t>
  </si>
  <si>
    <t>¿La aplicación se somete a mantenimientos planificados sin afectar significativamente la Disponibilidad?</t>
  </si>
  <si>
    <t>Mantenimiento</t>
  </si>
  <si>
    <t>¿el traductor debe mostrar en su perfil los idiomas que sabe?</t>
  </si>
  <si>
    <t>Experiencia de usuario</t>
  </si>
  <si>
    <t xml:space="preserve"> ¿Se proporcionará a los usuarios la capacidad de ver las calificaciones y comentarios de otros usuarios sobre los traductores en Talklate?</t>
  </si>
  <si>
    <t>retroalimentación</t>
  </si>
  <si>
    <t xml:space="preserve"> ¿Habrá una función de búsqueda que permita a los usuarios encontrar traductores específicos según sus necesidades lingüísticas en Talklate?</t>
  </si>
  <si>
    <t>Búsqueda y filtrado</t>
  </si>
  <si>
    <t>¿La plataforma Talklate permitirá a los usuarios solicitar los servicios de traducción de un traductor específico si ya han trabajado con él antes?</t>
  </si>
  <si>
    <t>Elección de traductores</t>
  </si>
  <si>
    <t>¿Los traductores deberán completar un perfil detallado que incluya su experiencia y áreas de especialización en Talklate?</t>
  </si>
  <si>
    <t>¿Habrá una función de calificación que permita a los usuarios evaluar la calidad de las traducciones proporcionadas por los traductores en Talklate?</t>
  </si>
  <si>
    <t>Evaluación de calidad</t>
  </si>
  <si>
    <t>¿Se proporcionará a los traductores información detallada sobre los proyectos de traducción, como el tema, el alcance y la fecha límite?</t>
  </si>
  <si>
    <t>Comunicación de proyectos</t>
  </si>
  <si>
    <t>¿Los traductores tendrán la opción de establecer su tarifa por hora en la plataforma Talklate?</t>
  </si>
  <si>
    <t>Estructura de precios</t>
  </si>
  <si>
    <t>¿Los traductores tendrán la posibilidad de incluir muestras de su trabajo en su perfil de Talklate?</t>
  </si>
  <si>
    <t>¿La plataforma ofrecerá una opción para que los usuarios elijan traductores basados en sus calificaciones y comentarios anteriores?</t>
  </si>
  <si>
    <t>¿Habrá una sección de preguntas frecuentes donde los traductores puedan encontrar respuestas a sus consultas en Talklate?</t>
  </si>
  <si>
    <t>Información y ayuda</t>
  </si>
  <si>
    <t>¿Los traductores podrán establecer sus preferencias de notificación para recibir alertas sobre nuevas solicitudes de trabajo en tiempo real?</t>
  </si>
  <si>
    <t>Comunicación y alertas</t>
  </si>
  <si>
    <t>¿La plataforma ofrecerá una opción para que los usuarios puedan guardar traductores favoritos en sus perfiles en Talklate?</t>
  </si>
  <si>
    <t>¿Habrá una función para que los usuarios puedan proporcionar detalles específicos sobre el tono y estilo de traducción que desean en Talklate?</t>
  </si>
  <si>
    <t>Especificaciones de traducción</t>
  </si>
  <si>
    <t>¿Los traductores tendrán la capacidad de hacer preguntas y aclaraciones a los usuarios antes de aceptar un proyecto en Talklate?</t>
  </si>
  <si>
    <t>Comunicación previa al proyecto</t>
  </si>
  <si>
    <t>¿La plataforma permitirá a los traductores establecer un rango de tarifas en función de la complejidad de los proyectos en Talklate?</t>
  </si>
  <si>
    <t>¿Los traductores podrán ajustar su Disponibilidad en tiempo UTC para así llevar un horario más entendido internacionalmente?</t>
  </si>
  <si>
    <t>Horarios de trabajo</t>
  </si>
  <si>
    <t>¿Habrá una opción de chat grupal que permita a los usuarios colaborar con varios traductores en proyectos complejos?</t>
  </si>
  <si>
    <t>Colaboración entre traductores</t>
  </si>
  <si>
    <t>¿Los usuarios tendrán la posibilidad de agregar notas y especificaciones detalladas a sus proyectos de traducción para una mayor personalización?</t>
  </si>
  <si>
    <t>¿La aplicación se podrá personalizar usando temas?</t>
  </si>
  <si>
    <t>¿La aplicación usará el tema predeterminado del dispositivo? (claro / oscuro)</t>
  </si>
  <si>
    <t>¿El usuario podrá seleccionar que notificaciones quiere recibir?</t>
  </si>
  <si>
    <t>¿La aplicación permitirá cambiar su tamaño de letra?</t>
  </si>
  <si>
    <t>¿Los usuarios podrán usar filtro de búsqueda de traductores?</t>
  </si>
  <si>
    <t>Búsqueda</t>
  </si>
  <si>
    <t>¿Los usuarios podrán publicar una necesidad de traducción (proyecto) para que los traductores se postulen?</t>
  </si>
  <si>
    <t>Publicación de proyecto</t>
  </si>
  <si>
    <t>¿Los proyectos de traducción podrán categorizarse en función a la necesidad del usuario?</t>
  </si>
  <si>
    <t>Categorización</t>
  </si>
  <si>
    <t>¿La aplicación recomendará traductores a los usuarios de acuerdo a sus preferencias?</t>
  </si>
  <si>
    <t>Sugerencias personalizadas</t>
  </si>
  <si>
    <t>¿La aplicación contará con un apartado de ayuda para los usuarios?</t>
  </si>
  <si>
    <t>Ayuda</t>
  </si>
  <si>
    <t>¿La aplicación contará con un apartado de ayuda para los traductores?</t>
  </si>
  <si>
    <t>¿La aplicación permitirá a los traductores crear un curriculum en su perfil?</t>
  </si>
  <si>
    <t>Creación de perfil</t>
  </si>
  <si>
    <t>¿La aplicación contará con una zona PQRS?</t>
  </si>
  <si>
    <t>PQRS</t>
  </si>
  <si>
    <t>¿La aplicación contará con anuncios?</t>
  </si>
  <si>
    <t>Anuncios</t>
  </si>
  <si>
    <t>¿Los usuarios pueden filtrar y buscar traductores según diferentes criterios?</t>
  </si>
  <si>
    <t>¿La aplicación proporciona información detallada sobre los traductores, como experiencia y especialidades?</t>
  </si>
  <si>
    <t>Perfil</t>
  </si>
  <si>
    <t>¿Los administradores podrán visualizar las PQRS realizadas por usuarios y traductores?</t>
  </si>
  <si>
    <t>¿Los administradores podrán responder a PQRS realizadas por usuarios y traductores?</t>
  </si>
  <si>
    <t>¿Los administradores podrán conocer en tiempo real la ubicación de usuarios y traductores durante su contrato de traducción?</t>
  </si>
  <si>
    <t>¿El chat usuario-traductor debe guardarse permanentemente?</t>
  </si>
  <si>
    <t>Copia de Seguridad</t>
  </si>
  <si>
    <t>Fiabilidad</t>
  </si>
  <si>
    <t>¿Se deben mostrar confirmaciones de las transacciones realizadas en la app?</t>
  </si>
  <si>
    <t>Confirmación de transacción</t>
  </si>
  <si>
    <t>¿Se realizarán copias de Seguridad regulares de los datos de la aplicación para prevenir la pérdida de información?</t>
  </si>
  <si>
    <t>¿Se requiere almacenar permanentemente información de los traductores?</t>
  </si>
  <si>
    <t>¿Se requiere almacenar permanentemente información de los usuarios?</t>
  </si>
  <si>
    <t>¿La aplicación permitirá el uso de diferentes métodos de pago?</t>
  </si>
  <si>
    <t>Método de pago</t>
  </si>
  <si>
    <t>Flexibilidad</t>
  </si>
  <si>
    <t xml:space="preserve"> ¿Los traductores tendrán la opción de establecer sus tarifas por palabra?</t>
  </si>
  <si>
    <t>¿Los traductores podrán comunicarse directamente con los usuarios a través de una llamada?</t>
  </si>
  <si>
    <t>Comunicación en tiempo real</t>
  </si>
  <si>
    <t xml:space="preserve"> ¿Se proporcionará a los traductores la opción de definir su Disponibilidad y horarios de trabajo en la aplicación?</t>
  </si>
  <si>
    <t>¿Los traductores podrán establecer límites en la cantidad de trabajo que pueden aceptar en un período de tiempo específico en Talklate?</t>
  </si>
  <si>
    <t>Carga de trabajo</t>
  </si>
  <si>
    <t>¿La plataforma Talklate permitirá a los traductores rechazar solicitudes de trabajo si no se sienten cómodos con el contenido o el idioma?</t>
  </si>
  <si>
    <t>Elección de proyectos</t>
  </si>
  <si>
    <t>¿Habrá un sistema de notificaciones para alertar a los traductores sobre cambios en los proyectos o nuevas solicitudes en Talklate?</t>
  </si>
  <si>
    <t>¿Los traductores tendrán la opción de aceptar o rechazar proyectos según su Disponibilidad en Talklate?</t>
  </si>
  <si>
    <t>¿La plataforma permitirá a los usuarios solicitar revisiones o cambios en las traducciones realizadas por los traductores?</t>
  </si>
  <si>
    <t>Mejora y revisión de traducciones</t>
  </si>
  <si>
    <t>¿Habrá un sistema de incentivos o recompensas para reconocer el trabajo excepcional de los traductores en la plataforma Talklate?</t>
  </si>
  <si>
    <t>¿habrá alguna funcionalidad que haga un cálculo de cuanto más se debe pagar si hay horas extra?</t>
  </si>
  <si>
    <t>Pagos y tarifas</t>
  </si>
  <si>
    <t>¿Habrá una función para que los traductores puedan aceptar proyectos en función de su nivel de experiencia en ciertos temas?</t>
  </si>
  <si>
    <t>¿Los traductores tendrán la posibilidad de definir un tiempo estimado para la finalización de cada proyecto en Talklate?</t>
  </si>
  <si>
    <t>Plazos de entrega</t>
  </si>
  <si>
    <t>¿La plataforma permitirá a los traductores programar su Disponibilidad y con base en eso trabajar en otros proyectos?</t>
  </si>
  <si>
    <t>¿el sistema permitirá que un usuario pueda contratar a 2 o más traductores diferentes?</t>
  </si>
  <si>
    <t>Multi-contratación</t>
  </si>
  <si>
    <t>¿La sesión del usuario debe mantenerse iniciada al salir y volver a entrar a la aplicación?</t>
  </si>
  <si>
    <t>Recordar usuario</t>
  </si>
  <si>
    <t>¿La aplicación permitirá la carga de archivos multimedia?</t>
  </si>
  <si>
    <t>Archivos multimedia</t>
  </si>
  <si>
    <t>¿Habrá una opción para que los traductores ofrezcan servicios de traducción urgente por un costo adicional en Talklate?</t>
  </si>
  <si>
    <t>Opciones de servicio</t>
  </si>
  <si>
    <t xml:space="preserve">Flexibilidad </t>
  </si>
  <si>
    <t>¿Los traductores tendrán la opción de establecer sus tarifas por proyecto en Talklate?</t>
  </si>
  <si>
    <t>¿La plataforma Talklate permitirá a los traductores registrarse y ofrecer sus servicios de manera individual?</t>
  </si>
  <si>
    <t>¿Los traductores podrán establecer un límite en la cantidad de palabras o el tiempo que están dispuestos a trabajar en un proyecto en Talklate?</t>
  </si>
  <si>
    <t>Limitaciones de trabajo</t>
  </si>
  <si>
    <t xml:space="preserve"> ¿Habrá un sistema de notificaciones para informar a los traductores sobre nuevas solicitudes de trabajo en Talklate?</t>
  </si>
  <si>
    <t>Interacción</t>
  </si>
  <si>
    <t>¿Los traductores podrán comunicar directamente a los usuarios si tienen preguntas o necesitan más información sobre un proyecto en Talklate?</t>
  </si>
  <si>
    <t>Comunicación directa</t>
  </si>
  <si>
    <t>¿La plataforma ofrecerá una función de chat en tiempo real entre los traductores y los usuarios para aclarar dudas?</t>
  </si>
  <si>
    <t>¿Los traductores podrán comunicarse con otros traductores para colaborar en proyectos más grandes en Talklate?</t>
  </si>
  <si>
    <t>¿Habrá una función de revisión por pares en la que los traductores puedan evaluar y mejorar las traducciones de sus colegas en Talklate?</t>
  </si>
  <si>
    <t>¿Se requiere enviar notificaciones sobre contratación a los traductores mediante correo electrónico?</t>
  </si>
  <si>
    <t>Comunicaciones y alertas</t>
  </si>
  <si>
    <t>¿Se requiere enviar notificaciones a los usuarios sobre cambios en su proyecto de traducción mediante correo electrónico?</t>
  </si>
  <si>
    <t>¿La aplicación debe enviar notificaciones alertando que se acaba el tiempo pactado por proyecto?</t>
  </si>
  <si>
    <t>¿La aplicación debera detectar el idioma del dispositivo?</t>
  </si>
  <si>
    <t>Funcionalidad</t>
  </si>
  <si>
    <t>Internacionalización</t>
  </si>
  <si>
    <t>¿La plataforma proporcionará a los traductores herramientas de edición y revisión para mejorar la calidad de sus traducciones?</t>
  </si>
  <si>
    <t>Mejora de traducciones</t>
  </si>
  <si>
    <t>¿La aplicación estará disponible en todos los países?</t>
  </si>
  <si>
    <t>Disponibilidad en otros países</t>
  </si>
  <si>
    <t>¿La aplicación mostrará el horario de Disponibilidad de un traductor de acuerdo a donde se ubique?</t>
  </si>
  <si>
    <t>Horario de trabajo</t>
  </si>
  <si>
    <t>¿Los mensajes entre usuario y traductor se deben traducir?</t>
  </si>
  <si>
    <t>Lenguaje de aplicación</t>
  </si>
  <si>
    <t>¿Los campos de entrada de texto deben tener suficiente espacio para acomodar idiomas con textos más largos?</t>
  </si>
  <si>
    <t>Traduccion de aplicación</t>
  </si>
  <si>
    <t>¿La aplicación permite que los usuarios seleccionen su país y zona horaria?</t>
  </si>
  <si>
    <t>Localidad de usuario</t>
  </si>
  <si>
    <t>¿Los formatos de fecha, hora y moneda se ajustan automáticamente a las preferencias locales de los usuarios?</t>
  </si>
  <si>
    <t>¿La aplicación estará disponible en dispositivos Android?</t>
  </si>
  <si>
    <t>Dispositivos compatibles</t>
  </si>
  <si>
    <t>Portabilidad</t>
  </si>
  <si>
    <t>¿La aplicación estará disponible en dispositivos iOS?</t>
  </si>
  <si>
    <t>¿Se puede mantener la sesión iniciada en mas de un dispositivo a la vez?</t>
  </si>
  <si>
    <t>Sesión activa entre despositivos</t>
  </si>
  <si>
    <t>Interoperatividad</t>
  </si>
  <si>
    <t>¿La aplicación posee procesos que tengan tiempo máximo para ejecutarse?</t>
  </si>
  <si>
    <t>Tiempo de espera</t>
  </si>
  <si>
    <t>Rendimiento</t>
  </si>
  <si>
    <t>¿La aplicación posee procesos que tengan tiempo mínimo para ejecutarse?</t>
  </si>
  <si>
    <t>¿La aplicación debe estar disponible sin importar los usuarios que la estén usando al mismo tiempo?</t>
  </si>
  <si>
    <t>Múltiples usuarios</t>
  </si>
  <si>
    <t>¿La aplicación puede manejar múltiples solicitudes de contratación simultáneamente sin retrasos significativos?</t>
  </si>
  <si>
    <t>¿La aplicación optimiza y comprime imágenes y recursos para una carga más rápida?</t>
  </si>
  <si>
    <t>Compresión de archivos</t>
  </si>
  <si>
    <t>¿Es requerido que la aplicación exija al momento de ingreso un nombre de usuario y contraseña?</t>
  </si>
  <si>
    <t>Autenticación</t>
  </si>
  <si>
    <t>Seguridad</t>
  </si>
  <si>
    <t>¿Será necesario validar la identidad del usuario con su documento de identidad?</t>
  </si>
  <si>
    <t>¿Se podrá ingresar usando cuentas de terceros como Facebook, Gmail o LinkedIn?</t>
  </si>
  <si>
    <t>¿La contraseña debe seguir algún patrón de formación?</t>
  </si>
  <si>
    <t>¿Se debe validar en el inicio de sesión que el correo electrónico cumpla cómo correo válido?</t>
  </si>
  <si>
    <t>¿Al haber múltiples intentos fallidos de inicio de sesión se requiere un bloqueo de cuenta?</t>
  </si>
  <si>
    <t>¿La aplicación enviará al usuario un correo para restablecer su contraseña en caso de que este lo solicite?</t>
  </si>
  <si>
    <t>¿Se requiere que la aplicación habilite funcionalidades de acuerdo al rol del usuario?</t>
  </si>
  <si>
    <t>Autorización</t>
  </si>
  <si>
    <t>¿El usuario podrá ingresar a la aplicación usando su huella o rostro?</t>
  </si>
  <si>
    <t>¿La plataforma ofrecerá opciones de pago seguras y confiables para los usuarios que contraten a traductores en Talklate?</t>
  </si>
  <si>
    <t>Procesamiento de pagos</t>
  </si>
  <si>
    <t>¿Los traductores tendrán acceso a un historial de las traducciones que han completado en la plataforma Talklate?</t>
  </si>
  <si>
    <t>¿Los traductores tendrán acceso a métricas de Rendimiento que muestren la cantidad de proyectos completados y la satisfacción del cliente en Talklate?</t>
  </si>
  <si>
    <t>¿la aplicación hará un seguimiento GPS para asegurarse que el usuario no se vaya del lugar del servicio designado?</t>
  </si>
  <si>
    <t>GPS</t>
  </si>
  <si>
    <t>¿la aplicación hará un seguimiento GPS para asegurarse que el Traductor no se vaya del lugar del servicio designado?</t>
  </si>
  <si>
    <t>¿el sistema notificará al usuario cuando se esté alejando de la zona de servicio designado para mantenerlo informado?</t>
  </si>
  <si>
    <t>Alertas</t>
  </si>
  <si>
    <t>¿el sistema notificará al Traductor cuando se esté alejando de la zona de servicio designado para mantenerlo informado?</t>
  </si>
  <si>
    <t>¿Existen datos de los usuarios que no deban exponerse públicamente aparte de la contraseña?</t>
  </si>
  <si>
    <t>Privacidad</t>
  </si>
  <si>
    <t>¿Existen datos de los traductores que no deban exponerse públicamente aparte de la contraseña?</t>
  </si>
  <si>
    <t>¿La información personal y los datos de pago de los usuarios están encriptados durante la transmisión?</t>
  </si>
  <si>
    <t>Encriptación de datos</t>
  </si>
  <si>
    <t>¿Los datos de los usuarios se almacenan en servidores seguros y protegidos?</t>
  </si>
  <si>
    <t>Privacidad de datos</t>
  </si>
  <si>
    <t>¿La aplicación debe generar y guardar registros sobre la contratación de traductores?</t>
  </si>
  <si>
    <t>Histórico</t>
  </si>
  <si>
    <t>Trazabilidad</t>
  </si>
  <si>
    <t>¿Se debe guardar información de ingreso de los usuarios y traductores en la aplicación? (fecha, hora, ciudad, dispositivo)</t>
  </si>
  <si>
    <t>¿Se debe guardar un registro de errores para el mantenimiento de la app?</t>
  </si>
  <si>
    <t>Registro de errores</t>
  </si>
  <si>
    <t>¿La aplicación tiene un registro de auditoría que rastrea las acciones realizadas por los usuarios y el sistema?</t>
  </si>
  <si>
    <t>Registro de acciones</t>
  </si>
  <si>
    <t>¿</t>
  </si>
  <si>
    <t>Atributos de calidad</t>
  </si>
  <si>
    <t>Calificación</t>
  </si>
  <si>
    <t>Usuarios finales</t>
  </si>
  <si>
    <t>Stakeholder</t>
  </si>
  <si>
    <t>Ponderación</t>
  </si>
  <si>
    <t>Identificador</t>
  </si>
  <si>
    <t>Afirmación</t>
  </si>
  <si>
    <t>Atributo de calidad</t>
  </si>
  <si>
    <t>Táctica</t>
  </si>
  <si>
    <t>Ventajas</t>
  </si>
  <si>
    <t>Desventajas</t>
  </si>
  <si>
    <t>CAR-CON-01</t>
  </si>
  <si>
    <t>¿Desea que la primera vez que un usuario inicie sesión en la aplicación esta le muestre un tutorial de cómo debería usarse?</t>
  </si>
  <si>
    <t>Para que un traductor pueda usar la aplicación deberá completar el tutorial</t>
  </si>
  <si>
    <t>Uso de un video tutorial</t>
  </si>
  <si>
    <t>Los videotutoriales permiten presentar información secuencial y estructurada, lo que facilita el aprendizaje paso a paso</t>
  </si>
  <si>
    <t>Uso de herramientas para la creación de tutoriales interactivos</t>
  </si>
  <si>
    <t>Los tutoriales interactivos son efectivos para facilitar el aprendizaje, además no es necesario crear muchos tutoriales que expliquen lo mismo en diferentes idiomas ya que se puede traducir el contenido del tutorial al idioma en el que esté la aplicación</t>
  </si>
  <si>
    <t xml:space="preserve"> </t>
  </si>
  <si>
    <t>CAR-DIS-02</t>
  </si>
  <si>
    <t>¿La aplicación debe funcionar sin interrupciones incluso cuando muchas personas se unen al mismo tiempo?</t>
  </si>
  <si>
    <t>La aplicación funcionará sin interrupciones sin importar cuantas personas la usan al mismo tiempo</t>
  </si>
  <si>
    <t>Balanceo de carga</t>
  </si>
  <si>
    <t>CDN (Content Delivery Network)</t>
  </si>
  <si>
    <t>CAR-FLX-03</t>
  </si>
  <si>
    <t>¿Desea que la sesión después de iniciada quede activa después de cerrar la aplicación y volverla a abrir?</t>
  </si>
  <si>
    <t>La sesión del usuario deberá mantenerse iniciada al salir y volver a entrar en la aplicación para proporcionar una experiencia continua y conveniente</t>
  </si>
  <si>
    <t>Almacenar sesiones en servidores</t>
  </si>
  <si>
    <t>CAR-POR-04</t>
  </si>
  <si>
    <t>¿La aplicación estará disponible como sitio web?</t>
  </si>
  <si>
    <t>CAR-POR-05</t>
  </si>
  <si>
    <t>¿La aplicación estará disponible en dispositivos móviles?</t>
  </si>
  <si>
    <t>Para facilitar el acceso a la aplicación, esta estará disponible en dispositivos móviles</t>
  </si>
  <si>
    <t>CAR-SEG-06</t>
  </si>
  <si>
    <t>¿Se permitirá al usuario configurar un factor de autenticación de 2 pasos?</t>
  </si>
  <si>
    <t>CAR-SEG-07</t>
  </si>
  <si>
    <t>¿Se requiere que la contraseña siga un patrón de formación?</t>
  </si>
  <si>
    <t>Para brindar más seguridad a las cuentas de los usuarios la aplicación requerirá que las contraseñas sigan un patrón de formación</t>
  </si>
  <si>
    <t>CAR-SEG-08</t>
  </si>
  <si>
    <t>¿Existe perfilación o funcionalidades que solo pueden ser utilizadas de acuerdo al tipo de usuario de la aplicación?</t>
  </si>
  <si>
    <t>Para evitar que una personas realice acciones en la aplicación sin los permisos necesarios se habilitarán acciones en función del trabajo o posición de la persona</t>
  </si>
  <si>
    <t>CAR-SEG-09</t>
  </si>
  <si>
    <t>¿Se podrá ingresar usando cuentas de terceros como por ejemplo Facebook, Gmail o LinkedIn?</t>
  </si>
  <si>
    <t>Para que el usuario pueda iniciar sesión, la aplicación le permitirá ingresar con cuentas de terceros como Facebook, Gmail o LinkedIn</t>
  </si>
  <si>
    <t>CAR-SEG-10</t>
  </si>
  <si>
    <t>¿La aplicación permitirá a los usuarios restablecer su contraseña mediante un correo electrónico?</t>
  </si>
  <si>
    <t>Para ayudar en la autenticación de la aplicación, se permitirá restablecer la contraseña de inicio de sesión mediante un correo electrónico</t>
  </si>
  <si>
    <t>Característica</t>
  </si>
  <si>
    <t>Tipo escenario</t>
  </si>
  <si>
    <t>Exitoso</t>
  </si>
  <si>
    <t>¿Escenario cumplido?</t>
  </si>
  <si>
    <t>Descripción</t>
  </si>
  <si>
    <t>Asegura que el sistema muestra un tutorial exponiendo las funcionalidades básicas de la aplicación a los traductores que ingresan por primera vez</t>
  </si>
  <si>
    <t>Origen del estímulo</t>
  </si>
  <si>
    <t>Estimulo</t>
  </si>
  <si>
    <t>Ingresar a la aplicación por primera vez</t>
  </si>
  <si>
    <t>Artefacto</t>
  </si>
  <si>
    <t>Sistema</t>
  </si>
  <si>
    <t>Ambiente</t>
  </si>
  <si>
    <t>Operación normal</t>
  </si>
  <si>
    <t>El sistema muestra un tutorial que expone las funcionalidades básicas de la aplicación</t>
  </si>
  <si>
    <t>Medida de la respuesta</t>
  </si>
  <si>
    <t>Cuando el traductor ingresa por primera vez al sistema, se le muestra un tutorial que expone las funcionalidades básicas de la aplicación, y posteriormente es redirigido a la pantalla principal</t>
  </si>
  <si>
    <t>CAR-CON-0006</t>
  </si>
  <si>
    <t>No exitoso</t>
  </si>
  <si>
    <t>Asegura que el sistema no muestra un tutorial exponiendo las funcionalidades básicas de la aplicación a los traductores que ingresan por primera vez</t>
  </si>
  <si>
    <t>Ingresar a la aplicación posteriormente a la primera vez</t>
  </si>
  <si>
    <t>El sistema redirige al traductor a la pantalla principal</t>
  </si>
  <si>
    <t>Luego de que el traductor inicie sesión, posterior a la primera vez, el sistema redirige al traductor a la pantalla principal</t>
  </si>
  <si>
    <t>No Exitoso</t>
  </si>
  <si>
    <t>Asegura que el sistema muestra un tutorial exponiendo las funcionalidades básicas de la aplicación a los traductores que no ingresan por primera vez</t>
  </si>
  <si>
    <t>Posterior a que el traductor ingresa por primera vez al sistema, se le muestra un tutorial que expone las funcionalidades básicas de la aplicación, y posteriormente es redirigido a la pantalla principal</t>
  </si>
  <si>
    <t>Asegura que el sistema no muestra un tutorial exponiendo las funcionalidades básicas de la aplicación a los traductores que no ingresan por primera vez</t>
  </si>
  <si>
    <t>no ingresar a la aplicación por primera vez</t>
  </si>
  <si>
    <t>El sistema no muestra el tutorial a traductores que no ingresan por primera vez</t>
  </si>
  <si>
    <t>Cuando el traductor ingresa posterior a la primera vez a la aplicación, no se muestra un tutorial que expone las funcionalidades básicas de la aplicación, y posteriormente es redirigido a la pantalla principal</t>
  </si>
  <si>
    <t>Asegura que la aplicación funcione correctamente cuando se tenga un alto flujo de usuarios</t>
  </si>
  <si>
    <t>Cualquier usuario final</t>
  </si>
  <si>
    <t>Usar la aplicación</t>
  </si>
  <si>
    <t>Operación con alto flujo de usuarios</t>
  </si>
  <si>
    <t>El sistema se mantiene con normalidad y no presenta problemas</t>
  </si>
  <si>
    <t>Luego de que muchos usuarios ingresen a la aplicación, esta se mantiene funcionando correctamente</t>
  </si>
  <si>
    <t>Asegura que la aplicación no funcione correctamente cuando se tenga un alto flujo de usuarios</t>
  </si>
  <si>
    <t>El sistema se cae y deja de funcionar por el alto flujo</t>
  </si>
  <si>
    <t>Luego de que muchos usuarios ingresen a la aplicación, el sistema empieza a presentar fallas y deniega la entrada de usuarios a la aplicación</t>
  </si>
  <si>
    <t>Asegura que la aplicación no funcione correctamente cuando se tenga un bajo flujo de usuarios</t>
  </si>
  <si>
    <t>El sistema se cae y deja de funcionar</t>
  </si>
  <si>
    <t>Luego del ingreso de que algunos usuarios ingresen a la aplicación, el sistema empieza a presentar fallas y deniega la entrada de usuarios a la aplicación</t>
  </si>
  <si>
    <t>Caracteristica</t>
  </si>
  <si>
    <t>Asegura que la aplicación realiza una copia de seguridad semanal</t>
  </si>
  <si>
    <t>Origen del estimulo</t>
  </si>
  <si>
    <t>Tiempo</t>
  </si>
  <si>
    <t>Transcurrir de una semana</t>
  </si>
  <si>
    <t>El sistema genera una copia de seguridad de los datos de la aplicación</t>
  </si>
  <si>
    <t>Cada que transcurra una semana el sistema hace una copia de seguridad de los datos de la aplicación y la almacena en algún lugar</t>
  </si>
  <si>
    <t>La aplicación realiza copias de seguridad en periodos de tiempo diferentes a una semana</t>
  </si>
  <si>
    <t>???</t>
  </si>
  <si>
    <t>Transcurrir de tiempo diferente a una semana</t>
  </si>
  <si>
    <t>El sistema no genera copia de seguridad</t>
  </si>
  <si>
    <t>En el transcurso del tiempo diferente a una semana no se hace una copia de seguridad de los datos de la aplicación</t>
  </si>
  <si>
    <t>Asegura que el usuario al momento de abrir la aplicación, la aplicación tenga la capacidad de iniciar sesión automáticamente en la mayoría de los casos</t>
  </si>
  <si>
    <t>Cuando el usuario entre a la aplicación</t>
  </si>
  <si>
    <t>El usuario final ingresa a la aplicación sin la necesidad de ingresar sus datos nuevamente</t>
  </si>
  <si>
    <t>El usuario final ingresa a la aplicación, y es enviado a la página principal automáticamente</t>
  </si>
  <si>
    <t>Asegura que al momento de abrir la aplicación, la sesión del usuario no se encuentra activa</t>
  </si>
  <si>
    <t>Cuando el usuario final intenta ingresar a la aplicación</t>
  </si>
  <si>
    <t>]</t>
  </si>
  <si>
    <t>La sesión del usuario final no se inicia automáticamente</t>
  </si>
  <si>
    <t>Al ingresar a la aplicación, la sesión del usuario final no se inicia automáticamente, así que se redirige al usuario final a la ventana de inicio de sesión</t>
  </si>
  <si>
    <t>Asegura que la aplicación estará disponible como un sitio web</t>
  </si>
  <si>
    <t>Ingrese al sitio web de la aplicación</t>
  </si>
  <si>
    <t>La aplicación funcionara de manera correcta desde su sitio web</t>
  </si>
  <si>
    <t>Al ingresar a la página web, esta se encontraría disponible para su uso y será redireccionado hacia la página principal</t>
  </si>
  <si>
    <t>Asegura que la aplicación no estará disponible desde un sitio web</t>
  </si>
  <si>
    <t>Ingresar al sitio web de la aplicación</t>
  </si>
  <si>
    <t>La aplicación no funcionara desde un sitio web</t>
  </si>
  <si>
    <t>Al ingresar a la página web, esta no se encontrara disponible para su uso</t>
  </si>
  <si>
    <t>Asegura que la aplicación estará disponible en dispositivos móviles</t>
  </si>
  <si>
    <t>Ingrese al a la aplicación desde un dispositivo móvil</t>
  </si>
  <si>
    <t>La aplicación funcionará</t>
  </si>
  <si>
    <t>Al ingresar a la aplicación desde un dispositivo móvil, esta funcionará correctamente y enviará al usuario a la página principal</t>
  </si>
  <si>
    <t>Asegura que la aplicación no estará disponible en dispositivos móviles</t>
  </si>
  <si>
    <t>La aplicación no funcionara desde dispositivos móviles</t>
  </si>
  <si>
    <t>Al ingresar a la aplicación desde un dispositivo móvil, esta no funcionará y no será posible su uso</t>
  </si>
  <si>
    <t>Asegura que la aplicación permita al usuario activar una autenticación de 2 pasos que funcione correctamente</t>
  </si>
  <si>
    <t>Activar la autenticación en dos pasos</t>
  </si>
  <si>
    <t>Aparece un mensaje que confirma la activación</t>
  </si>
  <si>
    <t>Luego del usuario ingresar a las configuraciones, el usuario activa la autenticación y se muestra un mensaje de confirmación</t>
  </si>
  <si>
    <t>Asegura que la aplicación permita al usuario desactivar una autenticación de 2 pasos que funcione correctamente</t>
  </si>
  <si>
    <t>desactivar la autenticación en dos pasos</t>
  </si>
  <si>
    <t>Aparece un mensaje que confirma la desactivación</t>
  </si>
  <si>
    <t>Luego del usuario ingresar a las configuraciones, el usuario desactiva la autenticación y se muestra un mensaje de confirmación</t>
  </si>
  <si>
    <t>Asegura que la aplicación no permita al usuario activar una autenticación de 2 pasos</t>
  </si>
  <si>
    <t>No aparece ningún mensaje de activación</t>
  </si>
  <si>
    <t>Luego del usuario ingresar a las configuraciones, el usuario intenta activar la autenticación de dos pasos pero no funciona</t>
  </si>
  <si>
    <t>Asegura que la aplicación no permita al usuario desactivar una autenticación de 2 pasos que funcione correctamente</t>
  </si>
  <si>
    <t>No aparece ningún mensaje de desactivación</t>
  </si>
  <si>
    <t>Luego del usuario ingresar a las configuraciones, el usuario intenta desactivar la autenticación de dos pasos pero no funciona</t>
  </si>
  <si>
    <t>Asegura que los usuarios puedan activar una autenticación de dos pasos para iniciar sesión desde la configuración de la aplicación</t>
  </si>
  <si>
    <t>ingresar a la configuración</t>
  </si>
  <si>
    <t>Se le muestra la opción al usuario para activar la autenticación de 2 pasos</t>
  </si>
  <si>
    <t xml:space="preserve">Luego del usuario ingresar a las configuraciones, el usuario tiene la opción de activar la autenticación de 2 pasos </t>
  </si>
  <si>
    <t>Asegura que un usuario ingresa una contraseña con un patrón de formación valido</t>
  </si>
  <si>
    <t>Ingresar una contraseña con un patrón de formación valido</t>
  </si>
  <si>
    <t>El sistema indica que la contraseña es válida</t>
  </si>
  <si>
    <t>Cuando el usuario ingresa una contraseña con un patrón de formación valido el sistema le indica que esta cumple con el patrón de formación</t>
  </si>
  <si>
    <t>Asegura que un usuario ingresa una contraseña cualquiera</t>
  </si>
  <si>
    <t>Ingresar una contraseña</t>
  </si>
  <si>
    <t xml:space="preserve">El sistema no indica nada </t>
  </si>
  <si>
    <t>Cuando el usuario ingresa una contraseña el sistema no le indica si la contraseña cumple o no con el patrón de formación.</t>
  </si>
  <si>
    <t>Asegura que un usuario ingresa una contraseña con un patrón de formación no valido</t>
  </si>
  <si>
    <t>Ingresar una contraseña con un patrón de formación no valido</t>
  </si>
  <si>
    <t>El sistema indica que la contraseña no es válida</t>
  </si>
  <si>
    <t>Cuando el usuario ingresa una contraseña con un patrón de formación no valido, el sistema le indica que esta no cumple con el patrón de formación</t>
  </si>
  <si>
    <t>Asegura que la aplicación habilita funcionalidades a las que los traductores tienen acceso cuando un traductor ingresa y usa la aplicación</t>
  </si>
  <si>
    <t>Ingresar y usar la aplicación</t>
  </si>
  <si>
    <t>El sistema habilita las funcionalidades a las que el traductor tiene acceso</t>
  </si>
  <si>
    <t>Cuando un traductor use la aplicación, el sistema se encargará de habilitar funcionalidades a las que el traductor tiene acceso</t>
  </si>
  <si>
    <t>Asegura que la aplicación habilita funcionalidades a las que los clientes tiene acceso cuando un cliente ingresa y usa la aplicación</t>
  </si>
  <si>
    <t>Cliente</t>
  </si>
  <si>
    <t>ingresa y usa la aplicación</t>
  </si>
  <si>
    <t>El sistema habilita las funcionalidades a las que el cliente tiene acceso</t>
  </si>
  <si>
    <t>Cuando un cliente use la aplicación, el sistema se encargará de habilitar funcionalidades a las que el cliente tiene acceso</t>
  </si>
  <si>
    <t>Asegura que la aplicación habilita funcionalidades a las que los administradores tienen acceso cuando un administrador ingresa y usa la aplicación</t>
  </si>
  <si>
    <t>El sistema habilita las funcionalidades a las que el administrador tiene acceso</t>
  </si>
  <si>
    <t>Cuando un administrador use la aplicación, el sistema se encargará de habilitar funcionalidades a las que el administrador tiene acceso</t>
  </si>
  <si>
    <t>Asegura que la aplicación no mostrará funcionalidades habilitadas a la perfilación correspondiente</t>
  </si>
  <si>
    <t>ingresa y  usa la aplicación</t>
  </si>
  <si>
    <t>El sistema no habilita funcionalidades exclusivas para el usuario</t>
  </si>
  <si>
    <t>Cuando un usuario use la aplicación, el sistema no se encargará de habilitar funcionalidades exclusivas de acuerdo a la perfilación del usuario</t>
  </si>
  <si>
    <t>Asegura que la aplicación mostrará funcionalidades habilitadas a la perfilación no correspondiente</t>
  </si>
  <si>
    <t>El sistema habilita funcionalidades para el perfil que no correspondía</t>
  </si>
  <si>
    <t>Cuando un usuario use la aplicación, el sistema se encargará de habilitar funcionalidades exclusivas erróneamente para perfilación del usuario</t>
  </si>
  <si>
    <t>Asegura que el usuario pueda ingresar a la aplicación usando una cuenta de terceros como por ejemplo Facebook, Gmail o LinkedIn, de la cual el usuario disponga</t>
  </si>
  <si>
    <t>Ingresar a la aplicación usando una cuenta de terceros que posea</t>
  </si>
  <si>
    <t>El usuario es redirigido a la pantalla principal de la aplicación</t>
  </si>
  <si>
    <t>Luego de que el usuario final ingrese a la aplicación y para iniciar sesión seleccione una cuenta de terceros que posea, es redirigido a la pantalla principal</t>
  </si>
  <si>
    <t>Asegura que el usuario no pueda ingresar a la aplicación usando una cuenta de terceros como por ejemplo Facebook, Gmail o LinkedIn de la cual el usuario disponga</t>
  </si>
  <si>
    <t>El sistema redirecciona al usuario final de nuevo a la pantalla de inicio de sesión</t>
  </si>
  <si>
    <t>Luego de que el usuario final ingrese a la aplicación, y para iniciar sesión seleccione una cuenta de terceros que posea, es redirigido a la pantalla de inicio de sesión</t>
  </si>
  <si>
    <t>Asegura que el usuario no pueda ingresar a la aplicación usando una cuenta de terceros que este no posea como por ejemplo Facebook, Gmail o LinkedIn</t>
  </si>
  <si>
    <t>Ingresar a la aplicación usando una cuenta de terceros que este no posee</t>
  </si>
  <si>
    <t>Al iniciar sesión en la aplicación usando cuentas de terceros que no posea, es redirigido a la pantalla de inicio de sesión</t>
  </si>
  <si>
    <t>Asegura que la aplicación permita a los usuarios poder restablecer su contraseña por medio de un correo electrónico</t>
  </si>
  <si>
    <t xml:space="preserve">Hacer clic en restablecer contraseña </t>
  </si>
  <si>
    <t xml:space="preserve">La aplicación le envía el correo al usuario final para restablecer la contraseña </t>
  </si>
  <si>
    <t>Cuando el usuario final haga clic en restablecer contraseña se le enviará un correo electrónico mediante el cual podrá restablecer la contraseña</t>
  </si>
  <si>
    <t>Asegura que la aplicación no permita a los usuarios poder restablecer su contraseña por medio de un correo electrónico</t>
  </si>
  <si>
    <t xml:space="preserve">La aplicación no le envía el correo al usuario final para restablecer la contraseña </t>
  </si>
  <si>
    <t>Cuando el usuario final haga clic en restablecer contraseña este no le enviará un correo electrónico mediante el cual podrá restablecer la contraseña</t>
  </si>
  <si>
    <t>La aplicación le envía el correo al usuario final para restablecer la contraseña pero este no funciona</t>
  </si>
  <si>
    <t>Cuando el usuario final haga clic en restablecer contraseña este le enviará un correo electrónico mediante el cual podrá restablecer la contraseña, pero este no funciona</t>
  </si>
  <si>
    <t>Requisito</t>
  </si>
  <si>
    <t>Justificación</t>
  </si>
  <si>
    <t>RF-001</t>
  </si>
  <si>
    <t>El sistema debe garantizar que en cualquier momento los usuarios puedan agendar un servicio de traducción con un traductor de acuerdo a la disponibilidad de este</t>
  </si>
  <si>
    <t>Es muy importante garantizar que en cualquier momento los usuarios puedan agendar un servicio con un traductor teniendo en cuenta la disponibilidad de este, ya que esto es fundamental para llevar a cabo un servicio de traducción</t>
  </si>
  <si>
    <t>RF-002</t>
  </si>
  <si>
    <t>Se debe garantizar que en todo momento se pueda observar la disponibilidad de un traductor en tiempo real</t>
  </si>
  <si>
    <t>Es muy importante garantizar que en cualquier momento los usuarios puedan ver en tiempo real la disponibilidad de un traductor, incluso si otro usuario agenda o cancela un servicio, esto se debe reflejar en la disponibilidad para que el usuario sepa con claridad a qué hora puede o no agendar un servicio</t>
  </si>
  <si>
    <t>RF-003</t>
  </si>
  <si>
    <t>RF-004</t>
  </si>
  <si>
    <t>Se debe garantizar que un usuario pueda publicar una solicitud de servicio en donde pueda especificar las necesidades que quiere que el traductor pueda suplir</t>
  </si>
  <si>
    <t>Es muy importante garantizar que un usuario pueda publicar una solicitud de servicio en donde pueda especificar las necesidades que tiene, para que los traductores que puedan suplir esas necesidades contacten al usuario y así puedan agendar el servicio</t>
  </si>
  <si>
    <t>RF-005</t>
  </si>
  <si>
    <t>El sistema debe garantizar que los usuarios puedan intercambiar mensajes con traductores</t>
  </si>
  <si>
    <t>Es muy importante garantizar que los usuarios y traductores puedan intercambiar mensajes entre ellos para facilitar la comunicación y que ambos puedan conocer mejor las necesidades del usuario y las habilidades del traductor, agilizando así el proceso de agendamiento de un servicio</t>
  </si>
  <si>
    <t>RF-006</t>
  </si>
  <si>
    <t>Se debe garantizar que un traductor pueda en cualquier momento añadir o eliminar información a su perfil</t>
  </si>
  <si>
    <t>Es muy importante garantizar que en cualquier momento los traductores puedan editar su perfil añadiendo o eliminando información para que lo puedan mantener actualizado, aumentando sus posibilidades de ser seleccionado para llevar a cabo un servicio</t>
  </si>
  <si>
    <t>RF-007</t>
  </si>
  <si>
    <t>El sistema debe garantizar que los usuarios puedan calificar a un traductor tras completar un servicio agendado con él</t>
  </si>
  <si>
    <t>Es muy importante garantizar que después de haberse realizado un servicio de traducción, el usuario pueda calificar al traductor en base a la experiencia del servicio que recibió para que así otros usuarios puedan tomar decisiones acertadas al momento de buscar un traductor que se adapte a sus necesidades</t>
  </si>
  <si>
    <t>Se debe garantizar el envío de notificaciones a usuarios y traductores que informen sobre novedades que se presenten en un servicio de traducción</t>
  </si>
  <si>
    <t>Es muy importante garantizar que en el instante en el que suceda una novedad con un servicio, como por ejemplo su agendamiento, cancelamiento o finalización, se envíen notificaciones tanto a usuarios como a traductores porque así podrán estar informados del estado del servicio</t>
  </si>
  <si>
    <t>Tipo</t>
  </si>
  <si>
    <t>Restricción</t>
  </si>
  <si>
    <t>Humanas</t>
  </si>
  <si>
    <t>Los desarrolladores no podrán trabajar después de las 4pm</t>
  </si>
  <si>
    <t>Esto se debe a que los desarrolladores en su gran mayoría son estudiantes de la universidad y después de las 4 deben asistir a clases</t>
  </si>
  <si>
    <t>El arquitecto solo podrá trabajar 6 horas al día</t>
  </si>
  <si>
    <t>El arquitecto al estar involucrado en otros proyectos, solo podrá trabajar 6 horas por la mañana</t>
  </si>
  <si>
    <t>No se podrá hacer reuniones con el cliente de la aplicación por más de 5 horas semanales</t>
  </si>
  <si>
    <t>Debe seguirse esta restricción ya que es una decisión que tiene por sentado el cliente</t>
  </si>
  <si>
    <t>Financieras</t>
  </si>
  <si>
    <t>El presupuesto del proyecto será de 30 millones de pesos colombianos</t>
  </si>
  <si>
    <t>El cliente premeditadamente aclaró que el dinero que se invertirá al proyecto será lo mínimo posible, por ende el precio será de 30 millones</t>
  </si>
  <si>
    <t>La aplicación debe entregarse con un plazo máximo de 7 meses</t>
  </si>
  <si>
    <t>El cliente aclaró que la fecha de entrega del proyecto tiene que ser 7 meses una vez iniciado el desarrollo</t>
  </si>
  <si>
    <t>Procesos</t>
  </si>
  <si>
    <t>A la fecha existen funcionalidades que no son claras</t>
  </si>
  <si>
    <t>Esta restricción puede deberse a la evolución constante del software, su complejidad y errores.</t>
  </si>
  <si>
    <t>Negocio</t>
  </si>
  <si>
    <t>La información del desarrollo no deberá salir fuera del entorno de trabajo</t>
  </si>
  <si>
    <t>Debe seguirse esta restricción de negocio porque es una decisión premeditadamente tomada por el cliente</t>
  </si>
  <si>
    <t>Lineamiento</t>
  </si>
  <si>
    <t>La versión móvil de la aplicación debe correr en sistemas operativos iOS 16 y Android 8 en adelante</t>
  </si>
  <si>
    <t>Debe seguirse el lineamiento ya que es una decisión que tiene por sentado el cliente</t>
  </si>
  <si>
    <t>Prácticas de diseño</t>
  </si>
  <si>
    <t>El desarrollo de la arquitectura debe seguir principios de DDD</t>
  </si>
  <si>
    <t>Se debe seguir la técnica de Diseño Dirigido por el Dominio ya que permitirá crear un software de alta calidad que se ajuste a los requisitos del negocio y que además permitirá que el producto sea fácil de mantener y modificar.</t>
  </si>
  <si>
    <t>El desarrollo de la arquitectura debe seguir el principio KISS</t>
  </si>
  <si>
    <t xml:space="preserve">Se debe seguir el principio KISS porque favorecerá a un diseño organizado y de fácil manejo </t>
  </si>
  <si>
    <t>Se debe desarrollar la aplicación siguiendo una arquitectura en capas</t>
  </si>
  <si>
    <t>El uso de una arquitectura en capas facilitará la escalabilidad y el mantenimiento del producto</t>
  </si>
  <si>
    <t>La arquitectura de la aplicación debe ser orientada a microservicios</t>
  </si>
  <si>
    <t>Al actuar como servicios pequeños y autónomos, los microservicios brindan una mayor escalabilidad y desarrollo ágil, además facilitan su recuperación en caso de fallos, mejorando así la disponibilidad y resiliencia</t>
  </si>
  <si>
    <t>Prácticas de desarrollo</t>
  </si>
  <si>
    <t>Se debe gestionar y controlar las versiones del código fuente de la aplicación</t>
  </si>
  <si>
    <t>Al gestionar y versionar el código se facilita la reversión de cambios, la realización de pruebas, la colaboración de equipo entre otras ventajas</t>
  </si>
  <si>
    <t>Se deben realizar pruebas de estrés y rendimiento</t>
  </si>
  <si>
    <t>Realizar pruebas de estrés y rendimiento garantizará la disponibilidad y rendimiento de la aplicación sometiéndola a ambientes de alta carga o a condiciones adversas</t>
  </si>
  <si>
    <t>El desarrollo de la arquitectura debe seguir el principio DRY</t>
  </si>
  <si>
    <t>Se debe seguir el principio DRY ya que este ayuda a facilitar el mantenimiento y comprensión del código evitando la aparición de código duplicado</t>
  </si>
  <si>
    <t>El desarrollo de la arquitectura debe seguir principios SOLID</t>
  </si>
  <si>
    <t>Los principios SOLID brindan buenas prácticas ayudando a un desarrollo más limpio, mantenible y escalable</t>
  </si>
  <si>
    <t>Patrones de diseño</t>
  </si>
  <si>
    <t>Se utilizarán patrones de diseño creacionales</t>
  </si>
  <si>
    <t>El uso de patrones de diseño creacionales proporcionan varios mecanismos de creación de objetos que incrementan la flexibilidad y la reutilización del código existente.</t>
  </si>
  <si>
    <t>Se utilizarán patrones de diseño estructurales</t>
  </si>
  <si>
    <t>Los patrones de diseño estructurales explican como ensamblar objetos y clases en estructuras más grandes, a la vez que se mantiene la flexibilidad y eficiencia de estas estructuras</t>
  </si>
  <si>
    <t>Patrones de DevOps</t>
  </si>
  <si>
    <t>Se adoptarán prácticas de integración y entrega continua</t>
  </si>
  <si>
    <t>Mediante la integración y entrega continua se mejora la calidad del código y se acelera el proceso de desarrollo</t>
  </si>
  <si>
    <t>Mantener la aplicación en un estado óptimo al corregir errores y vulnerabilidades de seguridad de manera periódica, permitiendo mejoras continuas en su rendimiento y funcionalidad</t>
  </si>
  <si>
    <t>Distribución equitativa del tráfico entre servidores para evitar la sobrecarga en uno solo y mejorar la disponibilidad de la aplicación</t>
  </si>
  <si>
    <t>Acelerar la entrega de contenido estático a usuarios de todo el mundo y reducir la carga en el servidor principal, mejorando la velocidad de carga y la experiencia del usuario.</t>
  </si>
  <si>
    <t>Cookies de sesión en el navegador</t>
  </si>
  <si>
    <t>Diseño escalable</t>
  </si>
  <si>
    <t>La capacidad de la aplicación para crecer y adaptarse a un mayor número de usuarios sin afectar negativamente su rendimiento y eficiencia, lo que resulta en un ahorro de costos al agregar recursos de manera selectiva.</t>
  </si>
  <si>
    <t>Pueden generar vulnerabilidades en seguridad</t>
  </si>
  <si>
    <t>Uso de tokens de autenticación</t>
  </si>
  <si>
    <t>Es un enfoque seguro</t>
  </si>
  <si>
    <t>Puede aumentar la carga del servidor y complicar la escalabilidad</t>
  </si>
  <si>
    <t>El uso de una CDN para entregar contenido estático puede generar costos adicionales según la cantidad de tráfico y datos transmitidos. Estos costos pueden acumularse, especialmente para aplicaciones con un gran volumen de tráfico y contenido.</t>
  </si>
  <si>
    <t>La implementación de un diseño escalable puede ser más compleja y requerir una planificación adicional.</t>
  </si>
  <si>
    <t>La configuración inicial de un sistema de balanceo de carga puede requerir tiempo y recursos adicionales. Esto puede retrasar la implementación y aumentar la carga de trabajo inicial del equipo de desarrollo.</t>
  </si>
  <si>
    <t>Las actualizaciones y el mantenimiento periódico pueden requerir tiempo de inactividad planificado para aplicar cambios y mejoras. Esto puede afectar la disponibilidad de la aplicación durante esos períodos y causar molestias para los usuarios.</t>
  </si>
  <si>
    <t>Almacenar sesiones localmente</t>
  </si>
  <si>
    <t>Mejora el rendimiento y la experiencia de usuario</t>
  </si>
  <si>
    <t>Puede generar vulnerabilidades de seguridad</t>
  </si>
  <si>
    <t>Desarrollo web nativo</t>
  </si>
  <si>
    <t>Al ser herramientas que ya existen se ahorra el tiempo de tener que construirlas desde cero</t>
  </si>
  <si>
    <t>Se debe tener en cuenta que por lo general son herramientas de pago mensual</t>
  </si>
  <si>
    <t>El desarrollo web nativo puede llevar más tiempo y recursos que otras opciones y requiere un mantenimiento constante para mantener la compatibilidad con navegadores y asegurar que el sitio funcione correctamente.</t>
  </si>
  <si>
    <t>Se evitan costos adicionales</t>
  </si>
  <si>
    <t xml:space="preserve"> Frameworks de Desarrollo Web</t>
  </si>
  <si>
    <t>Utilizar framework para el desarrollo web puede acelerar el proceso de desarrollo y los sitios web desarrollados con frameworks suelen ser compatibles con una variedad de navegadores además puedes aprovechar la comunidad de desarrolladores y recursos disponibles para resolver problemas rápidamente.</t>
  </si>
  <si>
    <t>El desarrollo de estas herramientas pueden tomar tiempo de desarrollo que podría emplearse en la solución de otras funcionalidades</t>
  </si>
  <si>
    <t>Debes aprender el framework, lo que puede llevar tiempo si no estás familiarizado con él y algunos frameworks pueden incluir características innecesarias que pueden afectar negativamente el rendimiento si no se utilizan correctamente.</t>
  </si>
  <si>
    <t>Roles de usuario</t>
  </si>
  <si>
    <t xml:space="preserve"> Los roles de usuario permiten una gestión eficiente de los permisos y responsabilidades dentro de una aplicación.</t>
  </si>
  <si>
    <t>Bibliotecas para la autenticación social</t>
  </si>
  <si>
    <t xml:space="preserve"> La creación y gestión de múltiples roles de usuario puede ser compleja, especialmente en aplicaciones con una gran variedad de funciones y perfiles de usuarios. Esto puede requerir un esfuerzo adicional en el desarrollo y la configuración inicial, lo que puede aumentar la complejidad del sistema.</t>
  </si>
  <si>
    <t>Ahorran tiempo de desarrollo y facilitan la autenticación de los usuarios</t>
  </si>
  <si>
    <t xml:space="preserve"> Enlace de Restablecimiento de Contraseña</t>
  </si>
  <si>
    <t>Los usuarios pueden restablecer sus contraseñas de manera sencilla a través de un enlace enviado por correo electrónico y el enlace de restablecimiento de contraseña puede tener una fecha de vencimiento y ser único, lo que aumenta la seguridad.</t>
  </si>
  <si>
    <t>Si un atacante obtiene acceso a la cuenta de correo electrónico del usuario, podría restablecer la contraseña sin permiso y los correos electrónicos de restablecimiento de contraseña pueden terminar en la carpeta de correo no deseado, lo que puede causar problemas de acceso para los usuarios.</t>
  </si>
  <si>
    <t>Ventaja</t>
  </si>
  <si>
    <t>Desventaja</t>
  </si>
  <si>
    <t>Implementar funciones que exijan un patrón de contraseña especifico</t>
  </si>
  <si>
    <t>Los trabajadores pueden establecer sus horarios de disponibilidad de manera clara y visible para todos y además los usuarios pueden programar citas o reservas con anticipación según la disponibilidad.</t>
  </si>
  <si>
    <t>Los trabajadores deben mantener actualizado su calendario de disponibilidad, lo que puede ser una tarea adicional y si no se actualiza con regularidad, puede haber conflictos entre lo que se muestra en el calendario y la disponibilidad real.</t>
  </si>
  <si>
    <t xml:space="preserve"> Sistema de Reservas</t>
  </si>
  <si>
    <t>Requiere la implementación de un sistema de reservas, que puede ser costoso y llevar tiempo y debes mantener el sistema para asegurarte de que funcione sin problemas.</t>
  </si>
  <si>
    <t>Desarrollo de un Chat Propio</t>
  </si>
  <si>
    <t>Puedes personalizar y controlar completamente la experiencia de chat, incluido el diseño y las funcionalidades además puedes adaptar el chat a las necesidades específicas de tu aplicación y a medida que crece y puedes conectar el chat con otras partes de tu aplicación de manera más personalizada.</t>
  </si>
  <si>
    <t>Requiere tiempo y recursos para desarrollar, probar y mantener una solución de chat propia y manejar un gran volumen de mensajes y usuarios puede ser un desafío.</t>
  </si>
  <si>
    <t xml:space="preserve"> Integración de Plataformas de Chat Externas</t>
  </si>
  <si>
    <t>Puedes agregar un chat a tu aplicación de manera más rápida utilizando servicios de terceros y reduces la carga de desarrollo, ya que la mayor parte de la infraestructura está administrada por el proveedor además los proveedores de chat a menudo ofrecen seguridad y actualizaciones continuas.</t>
  </si>
  <si>
    <t>Puedes tener menos control sobre la apariencia y la funcionalidad del chat y algunos servicios de chat pueden tener costos asociados, especialmente a medida que tu aplicación crece en uso además si el proveedor de chat tiene problemas o cambia sus políticas, puede afectar la funcionalidad de tu aplicación.</t>
  </si>
  <si>
    <t>Uso de Bibliotecas y SDK de Chat</t>
  </si>
  <si>
    <t>Puedes utilizar bibliotecas y SDK de chat disponibles para integrar un chat rápidamente en tu aplicación y a menudo, estos SDK permiten cierto grado de personalización en términos de diseño y funcionalidad, además puedes aprovechar el soporte y las actualizaciones proporcionadas por los desarrolladores de las bibliotecas o SDK.</t>
  </si>
  <si>
    <t>Calendario de disponibilidad del traductor</t>
  </si>
  <si>
    <t>Aunque más flexibles que las soluciones externas, aún pueden tener limitaciones en cuanto a personalización y algunas bibliotecas o SDK pueden tener costos asociados, y el escalado puede resultar costoso además sigues dependiendo de terceros para el mantenimiento y las actualizaciones de la biblioteca o SDK.</t>
  </si>
  <si>
    <t>Sincronización de calendarios</t>
  </si>
  <si>
    <t>Bibliotecas gratuitas para la creación de interfaces con formularios de edición</t>
  </si>
  <si>
    <t>Requiere tiempo y recursos para desarrollar, probar y mantener una solución de notificaciones propia y tendrá que pedirse permiso al usuario para activar las notificaciones y si un usuario no lo permite, no funcionará</t>
  </si>
  <si>
    <t>Estas bibliotecas a menudo agregan peso adicional a la aplicación afectando el rendimiento y tiempo de carga</t>
  </si>
  <si>
    <t>agregar una plataforma externa agilizará el proceso y además se reducirá la carga de desarrollo</t>
  </si>
  <si>
    <t>se tendrá menos control y manejo de las notificaciones ya que se estará dependiendo de una plataforma externa</t>
  </si>
  <si>
    <t>Permite a los usuarios ver de manera transparente cuándo un traductor está disponible para programar una cita. Esto simplifica la selección de horarios adecuados y facilita la programación de servicios de traducción de acuerdo a las preferencias del usuario.</t>
  </si>
  <si>
    <t xml:space="preserve"> La principal desventaja es que la precisión del calendario depende de la actualización constante de los traductores. Si un traductor no actualiza su disponibilidad con regularidad, los usuarios podrían enfrentar horarios inexactos, lo que podría dar lugar a citas mal programadas o cancelaciones de último minuto.</t>
  </si>
  <si>
    <t>La sincronización de calendarios permite a los traductores integrar su calendario de disponibilidad en la aplicación con sus calendarios personales (por ejemplo, Google Calendar).</t>
  </si>
  <si>
    <t>La sincronización de calendarios puede requerir que los traductores compartan su calendario personal con la aplicación, lo que puede plantear preocupaciones de privacidad.</t>
  </si>
  <si>
    <t>Opciones de Selección de Idioma</t>
  </si>
  <si>
    <t>Un formulario detallado permite a los usuarios especificar sus necesidades de manera precisa.</t>
  </si>
  <si>
    <t>Ofrecer una lista de idiomas y dialectos comunes permite a los usuarios especificar el idioma de origen y destino para la traducción.</t>
  </si>
  <si>
    <t>Un campo de descripción detallada permite a los usuarios proporcionar información adicional sobre el contexto, el propósito y las especificaciones de la traducción. Esto ayuda a los traductores a adaptar su enfoque.</t>
  </si>
  <si>
    <t>Un formulario de solicitud detallado puede resultar abrumador para algunos usuarios, especialmente si es largo y requiere mucha información. Esto podría hacer que algunos usuarios abandonen el proceso de solicitud antes de completarlo, lo que podría reducir la participación en la plataforma.</t>
  </si>
  <si>
    <t>Limitar las opciones de idioma a una lista predefinida puede ser restrictivo si un usuario necesita una traducción en un idioma menos común o en un dialecto específico que no está incluido en la lista.</t>
  </si>
  <si>
    <t>Aunque un campo de descripción detallada es útil para proporcionar información adicional, algunos usuarios pueden no estar dispuestos o no tener tiempo para escribir descripciones extensas.</t>
  </si>
  <si>
    <t>Carece de detalles específicos y puede ser subjetiva en la interpretación.</t>
  </si>
  <si>
    <t>Proporciona información detallada y retroalimentación constructiva. Puede aclarar calificaciones y ayudar a otros usuarios a comprender mejor la calidad del servicio</t>
  </si>
  <si>
    <t>Simple y rápida para los usuarios. Permite comparar rápidamente a los traductores y proporciona una métrica objetiva</t>
  </si>
  <si>
    <t>Requiere más tiempo y esfuerzo para proporcionar. Puede estar sujeto a abuso, sesgo o críticas injustas</t>
  </si>
  <si>
    <t>Tomaría más tiempo de desarrollo</t>
  </si>
  <si>
    <t>Para brindar más seguridad al usuario final la aplicación enviará un código de seguridad mediante correo electrónico, el cual se le solicitará para permitirle el ingreso a la aplicación</t>
  </si>
  <si>
    <t>Tokens configurados con roles</t>
  </si>
  <si>
    <t>Desarrollo de un sistema de notificaciones propio</t>
  </si>
  <si>
    <t>Uso de un componente de notificaciones externo</t>
  </si>
  <si>
    <t>incluyen limitaciones en la personalización y el rendimiento en comparación con el desarrollo nativo, así como la dependencia de las actualizaciones y la compatibilidad de los frameworks con las últimas versiones de sistemas operativos móviles</t>
  </si>
  <si>
    <t xml:space="preserve"> incluyen la provisión de herramientas, bibliotecas y recursos que agilizan el proceso de desarrollo, facilitan el acceso a características específicas de la plataforma y permiten una mayor eficiencia en la creación de aplicaciones personalizadas</t>
  </si>
  <si>
    <t>Al asignar roles específicos a los tokens, se puede mejorar la comprensión contextual y facilitar la manipulación y presentación de datos dentro de la aplicación.</t>
  </si>
  <si>
    <t>pueden incluir una mayor complejidad en la implementación y la necesidad de seguir convenciones claras en la asignación de roles. Además, el uso excesivo de tokens configurados con roles puede aumentar la longitud de las secuencias de texto, lo que podría afectar el rendimiento y la eficiencia de la aplicación, especialmente en dispositivos móviles con recursos limitados</t>
  </si>
  <si>
    <t>Cliente/público objetivo del nuevo producto:</t>
  </si>
  <si>
    <t>Cualquier persona (especialmente foráneos)</t>
  </si>
  <si>
    <t>Necesidad del cliente/público y/o oportunidad:</t>
  </si>
  <si>
    <t>Nombre del nuevo producto:</t>
  </si>
  <si>
    <t>TalkLate</t>
  </si>
  <si>
    <t>Tipo de producto:</t>
  </si>
  <si>
    <t>una aplicación móvil</t>
  </si>
  <si>
    <t>Principal beneficio o razón del nuevo producto:</t>
  </si>
  <si>
    <t>brindará a sus usuarios la oportunidad de comunicarse con personas en el lugar donde se encuentren y que no hablen su lengua,  sea por turismo, trabajo u otras razones; Esto será posible gracias a hablantes nativos que desean ofrecer sus servicios como traductores, permitiendo así que los usuarios puedan desenvolverse con más facilidad en un entorno cultural y/o espacial probablemente desconocido</t>
  </si>
  <si>
    <t>Aplicaciones ya existentes y/o situación actual:</t>
  </si>
  <si>
    <t>Principal diferenciación del nuevo producto:</t>
  </si>
  <si>
    <t>se basa en traductores nativos del lugar, lo que implica que la traducción no solo será precisa desde el punto de vista lingüístico, sino que también estará impregnada de la autenticidad cultural y los matices que solo los hablantes nativos pueden ofrecer</t>
  </si>
  <si>
    <t>Visión</t>
  </si>
  <si>
    <t>necesite comunicarse con otras personas en idiomas que no conozca o domine</t>
  </si>
  <si>
    <t>Google Translater, Upwork, entre otras aplicaciones para traducir</t>
  </si>
  <si>
    <t>Como la aplicación está disponible en varias regiones e idiomas se deben crear videos en distintos idiomas, lo que puede ser costoso y tomar más tiempo</t>
  </si>
  <si>
    <t>El equipo de desarrollo no sabe cómo crear tutoriales interactivos</t>
  </si>
  <si>
    <t>Actualización y mantenimiento regular</t>
  </si>
  <si>
    <t>Son fáciles de usar</t>
  </si>
  <si>
    <t>Son más seguros, además se puede configurar su duración y pueden llevar información adicional del usuario como roles o permisos</t>
  </si>
  <si>
    <t>Puedes tener un control completo sobre el desarrollo y diseño de tu sitio web para garantizar una experiencia de usuario personalizada y al desarrollar específicamente para la web, puedes optimizar el rendimiento y la velocidad de carga, también puedes implementar estrategias de SEO de manera más efectiva para mejorar la visibilidad en motores de búsqueda.</t>
  </si>
  <si>
    <t>Las ventajas de los frameworks de desarrollo para dispositivos móviles radican en su capacidad para simplificar el proceso de creación de aplicaciones móviles, permitiendo a los desarrolladores escribir código una vez y ejecutarlo en múltiples plataformas, lo que ahorra tiempo y recursos</t>
  </si>
  <si>
    <t>SDK'S para el desarrollo de aplicaciones de dispositivos móviles</t>
  </si>
  <si>
    <t>pueden abarcar la dependencia de actualizaciones de SDK, la necesidad de aprender nuevas API y la posible falta de soporte para ciertas características o plataformas, lo que puede limitar la flexibilidad y requerir adaptaciones adicionales en el desarrollo.</t>
  </si>
  <si>
    <t>Herramientas de envío de mensajes de texto o correos electrónicos con un enlace o código para iniciar sesión</t>
  </si>
  <si>
    <t>Crear funciones que se encarguen de enviar correos electrónicos con un enlace o codigo para iniciar sesión</t>
  </si>
  <si>
    <t>se tendrá más seguridad al momento de crear y tener las contraseñas en la aplicación, también se podrá implementar el patrón que se quiera</t>
  </si>
  <si>
    <t>Las herramientas que ofrecen más calidad pueden ser de pago mensual</t>
  </si>
  <si>
    <t>Su implementación es más compleja y el equipo de desarrollo no sabe cómo implementarlos</t>
  </si>
  <si>
    <t>Frameworks de desarrollo de aplicaciones de para dispositivos móviles</t>
  </si>
  <si>
    <t>bibliotecas de interfaces interactivas para la creación de calendarios</t>
  </si>
  <si>
    <t>Un sistema de reservas puede automatizar el proceso de programación y garantizar que se respete la disponibilidad del traductor y también se puede enviar notificaciones a los trabajadores cuando se hace una reserva y a los usuarios cuando se confirma.</t>
  </si>
  <si>
    <t xml:space="preserve">Biblioteca de interfaces de usuario que permita la creación de un formulario de solicitud </t>
  </si>
  <si>
    <t>Biblioteca de interfaces de usuario que permite la creación de un campo de Descripción Detallada</t>
  </si>
  <si>
    <t>El uso de bibliotecas gratuitas para la elaboración de interfaces con formularios mejoran la experiencia de usuario creando interfaces agradables y sencillas de usar, además reducen tiempo de desarrollo ya que brindan componentes reutilizables</t>
  </si>
  <si>
    <t>Implementación de comentarios adicionales al servicio</t>
  </si>
  <si>
    <t>Implementación de calificación numérica al servicio</t>
  </si>
  <si>
    <t>al desarrollar por cuenta propia el sistema de notificaciones se tendrá mejor manejo y personalización del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</si>
</sst>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000000"/>
      <name val="Calibri"/>
      <family val="2"/>
    </font>
    <font>
      <sz val="11"/>
      <name val="Calibri"/>
      <family val="2"/>
      <scheme val="minor"/>
    </font>
    <font>
      <sz val="11"/>
      <color theme="1"/>
      <name val="Calibri"/>
      <family val="2"/>
      <scheme val="minor"/>
    </font>
    <font>
      <u/>
      <sz val="11"/>
      <color theme="10"/>
      <name val="Calibri"/>
      <family val="2"/>
      <scheme val="minor"/>
    </font>
    <font>
      <sz val="11"/>
      <color rgb="FFFF0000"/>
      <name val="Calibri"/>
      <family val="2"/>
      <scheme val="minor"/>
    </font>
    <font>
      <u/>
      <sz val="11"/>
      <color theme="1"/>
      <name val="Calibri"/>
      <family val="2"/>
      <scheme val="minor"/>
    </font>
    <font>
      <sz val="8"/>
      <name val="Calibri"/>
      <family val="2"/>
      <scheme val="minor"/>
    </font>
  </fonts>
  <fills count="9">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tint="-0.14999847407452621"/>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right style="thin">
        <color indexed="64"/>
      </right>
      <top/>
      <bottom/>
      <diagonal/>
    </border>
    <border>
      <left/>
      <right style="thin">
        <color indexed="64"/>
      </right>
      <top/>
      <bottom style="thin">
        <color rgb="FF000000"/>
      </bottom>
      <diagonal/>
    </border>
    <border>
      <left style="medium">
        <color indexed="64"/>
      </left>
      <right style="thin">
        <color indexed="64"/>
      </right>
      <top style="thin">
        <color rgb="FF000000"/>
      </top>
      <bottom/>
      <diagonal/>
    </border>
    <border>
      <left/>
      <right style="thin">
        <color indexed="64"/>
      </right>
      <top style="thin">
        <color rgb="FF000000"/>
      </top>
      <bottom/>
      <diagonal/>
    </border>
    <border>
      <left style="thin">
        <color indexed="64"/>
      </left>
      <right/>
      <top/>
      <bottom/>
      <diagonal/>
    </border>
  </borders>
  <cellStyleXfs count="3">
    <xf numFmtId="0" fontId="0" fillId="0" borderId="0"/>
    <xf numFmtId="9" fontId="4" fillId="0" borderId="0" applyFont="0" applyFill="0" applyBorder="0" applyAlignment="0" applyProtection="0"/>
    <xf numFmtId="0" fontId="5" fillId="0" borderId="0" applyNumberFormat="0" applyFill="0" applyBorder="0" applyAlignment="0" applyProtection="0"/>
  </cellStyleXfs>
  <cellXfs count="203">
    <xf numFmtId="0" fontId="0" fillId="0" borderId="0" xfId="0"/>
    <xf numFmtId="0" fontId="0" fillId="0" borderId="1" xfId="0" applyBorder="1"/>
    <xf numFmtId="0" fontId="0" fillId="3" borderId="1" xfId="0" applyFill="1" applyBorder="1" applyAlignment="1">
      <alignment horizontal="left"/>
    </xf>
    <xf numFmtId="0" fontId="0" fillId="0" borderId="3" xfId="0" applyBorder="1"/>
    <xf numFmtId="0" fontId="0" fillId="3" borderId="1" xfId="0" applyFill="1" applyBorder="1"/>
    <xf numFmtId="0" fontId="1" fillId="0" borderId="1" xfId="0" applyFont="1" applyBorder="1" applyAlignment="1">
      <alignment horizontal="center"/>
    </xf>
    <xf numFmtId="0" fontId="0" fillId="4" borderId="1" xfId="0" applyFill="1" applyBorder="1"/>
    <xf numFmtId="0" fontId="0" fillId="0" borderId="0" xfId="0" applyAlignment="1">
      <alignment vertical="center"/>
    </xf>
    <xf numFmtId="0" fontId="0" fillId="0" borderId="1" xfId="0" applyBorder="1" applyAlignment="1">
      <alignment horizontal="center" vertical="center"/>
    </xf>
    <xf numFmtId="0" fontId="0" fillId="0" borderId="0" xfId="0" applyAlignment="1">
      <alignment horizontal="center" vertical="center"/>
    </xf>
    <xf numFmtId="9" fontId="0" fillId="0" borderId="1" xfId="1" applyFont="1" applyBorder="1" applyAlignment="1">
      <alignment horizontal="center" vertical="center"/>
    </xf>
    <xf numFmtId="0" fontId="0" fillId="0" borderId="0" xfId="0" applyAlignment="1">
      <alignment vertical="center" wrapText="1"/>
    </xf>
    <xf numFmtId="0" fontId="1" fillId="5" borderId="6" xfId="0" applyFont="1" applyFill="1" applyBorder="1" applyAlignment="1">
      <alignment vertical="center"/>
    </xf>
    <xf numFmtId="0" fontId="0" fillId="5" borderId="6" xfId="0" applyFill="1" applyBorder="1" applyAlignment="1">
      <alignment vertical="center"/>
    </xf>
    <xf numFmtId="0" fontId="5" fillId="5" borderId="6" xfId="2" applyFill="1" applyBorder="1" applyAlignment="1">
      <alignment vertical="center"/>
    </xf>
    <xf numFmtId="0" fontId="0" fillId="5" borderId="6" xfId="0" applyFill="1" applyBorder="1" applyAlignment="1">
      <alignment vertical="center" wrapText="1"/>
    </xf>
    <xf numFmtId="0" fontId="1" fillId="6" borderId="6" xfId="0" applyFont="1" applyFill="1" applyBorder="1" applyAlignment="1">
      <alignment vertical="center"/>
    </xf>
    <xf numFmtId="0" fontId="0" fillId="6" borderId="6" xfId="0" applyFill="1" applyBorder="1"/>
    <xf numFmtId="0" fontId="0" fillId="6" borderId="6" xfId="0" applyFill="1" applyBorder="1" applyAlignment="1">
      <alignment wrapText="1"/>
    </xf>
    <xf numFmtId="0" fontId="0" fillId="0" borderId="13" xfId="0" applyBorder="1"/>
    <xf numFmtId="9" fontId="0" fillId="0" borderId="11" xfId="1" applyFont="1" applyBorder="1" applyAlignment="1">
      <alignment horizontal="center"/>
    </xf>
    <xf numFmtId="0" fontId="0" fillId="0" borderId="14" xfId="0" applyBorder="1"/>
    <xf numFmtId="0" fontId="0" fillId="0" borderId="15" xfId="0" applyBorder="1" applyAlignment="1">
      <alignment horizontal="center" vertical="center"/>
    </xf>
    <xf numFmtId="9" fontId="0" fillId="0" borderId="15" xfId="1" applyFont="1" applyBorder="1" applyAlignment="1">
      <alignment horizontal="center" vertical="center"/>
    </xf>
    <xf numFmtId="9" fontId="0" fillId="0" borderId="16" xfId="1" applyFont="1" applyBorder="1" applyAlignment="1">
      <alignment horizontal="center"/>
    </xf>
    <xf numFmtId="0" fontId="0" fillId="0" borderId="3" xfId="0" applyBorder="1" applyAlignment="1">
      <alignment horizontal="center"/>
    </xf>
    <xf numFmtId="0" fontId="0" fillId="0" borderId="3" xfId="0" applyBorder="1" applyAlignment="1">
      <alignment horizontal="center" vertical="center"/>
    </xf>
    <xf numFmtId="9" fontId="0" fillId="0" borderId="3" xfId="0" applyNumberFormat="1" applyBorder="1" applyAlignment="1">
      <alignment horizontal="center"/>
    </xf>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0" fillId="3" borderId="11" xfId="0" applyFill="1" applyBorder="1" applyAlignment="1">
      <alignment horizontal="left"/>
    </xf>
    <xf numFmtId="0" fontId="0" fillId="3" borderId="11" xfId="0" applyFill="1" applyBorder="1"/>
    <xf numFmtId="0" fontId="0" fillId="0" borderId="11" xfId="0" applyBorder="1"/>
    <xf numFmtId="0" fontId="0" fillId="0" borderId="15" xfId="0" applyBorder="1"/>
    <xf numFmtId="0" fontId="0" fillId="0" borderId="16" xfId="0" applyBorder="1"/>
    <xf numFmtId="0" fontId="0" fillId="0" borderId="13" xfId="0" applyBorder="1" applyAlignment="1">
      <alignment wrapText="1"/>
    </xf>
    <xf numFmtId="0" fontId="0" fillId="0" borderId="13" xfId="0" applyBorder="1" applyAlignment="1">
      <alignment horizontal="left" wrapText="1"/>
    </xf>
    <xf numFmtId="0" fontId="2" fillId="0" borderId="13" xfId="0" applyFont="1" applyBorder="1" applyAlignment="1">
      <alignment wrapText="1"/>
    </xf>
    <xf numFmtId="0" fontId="0" fillId="3" borderId="13" xfId="0" applyFill="1" applyBorder="1" applyAlignment="1">
      <alignment wrapText="1"/>
    </xf>
    <xf numFmtId="0" fontId="3" fillId="0" borderId="13" xfId="0" applyFont="1" applyBorder="1" applyAlignment="1">
      <alignment wrapText="1"/>
    </xf>
    <xf numFmtId="0" fontId="3" fillId="3" borderId="13" xfId="0" applyFont="1" applyFill="1" applyBorder="1" applyAlignment="1">
      <alignment wrapText="1"/>
    </xf>
    <xf numFmtId="0" fontId="3" fillId="0" borderId="14" xfId="0" applyFont="1" applyBorder="1" applyAlignment="1">
      <alignment wrapText="1"/>
    </xf>
    <xf numFmtId="0" fontId="1" fillId="2" borderId="8" xfId="0" applyFont="1" applyFill="1" applyBorder="1" applyAlignment="1">
      <alignment horizontal="center"/>
    </xf>
    <xf numFmtId="0" fontId="0" fillId="6" borderId="13" xfId="0" applyFill="1" applyBorder="1" applyAlignment="1">
      <alignment wrapText="1"/>
    </xf>
    <xf numFmtId="0" fontId="0" fillId="6" borderId="1" xfId="0" applyFill="1" applyBorder="1"/>
    <xf numFmtId="0" fontId="0" fillId="6" borderId="11" xfId="0" applyFill="1" applyBorder="1"/>
    <xf numFmtId="0" fontId="0" fillId="6" borderId="0" xfId="0" applyFill="1"/>
    <xf numFmtId="0" fontId="2" fillId="6" borderId="13" xfId="0" applyFont="1" applyFill="1" applyBorder="1" applyAlignment="1">
      <alignment wrapText="1"/>
    </xf>
    <xf numFmtId="0" fontId="1" fillId="2" borderId="3" xfId="0" applyFont="1" applyFill="1" applyBorder="1" applyAlignment="1">
      <alignment horizontal="center"/>
    </xf>
    <xf numFmtId="0" fontId="0" fillId="5" borderId="13" xfId="0" applyFill="1" applyBorder="1" applyAlignment="1">
      <alignment wrapText="1"/>
    </xf>
    <xf numFmtId="0" fontId="3" fillId="5" borderId="13" xfId="0" applyFont="1" applyFill="1" applyBorder="1" applyAlignment="1">
      <alignment wrapText="1"/>
    </xf>
    <xf numFmtId="0" fontId="0" fillId="0" borderId="0" xfId="0" applyAlignment="1">
      <alignment wrapText="1"/>
    </xf>
    <xf numFmtId="0" fontId="3" fillId="3" borderId="2" xfId="0" applyFont="1" applyFill="1" applyBorder="1" applyAlignment="1">
      <alignment wrapText="1"/>
    </xf>
    <xf numFmtId="0" fontId="0" fillId="3" borderId="1" xfId="0" applyFill="1" applyBorder="1" applyAlignment="1">
      <alignment vertical="center" wrapText="1"/>
    </xf>
    <xf numFmtId="0" fontId="0" fillId="0" borderId="0" xfId="0" applyAlignment="1">
      <alignment horizontal="left"/>
    </xf>
    <xf numFmtId="0" fontId="0" fillId="0" borderId="1" xfId="0" applyBorder="1" applyAlignment="1">
      <alignment vertical="center" wrapText="1"/>
    </xf>
    <xf numFmtId="0" fontId="0" fillId="6" borderId="6" xfId="0" applyFill="1" applyBorder="1" applyAlignment="1">
      <alignment vertical="center" wrapText="1"/>
    </xf>
    <xf numFmtId="0" fontId="1" fillId="5" borderId="20" xfId="0" applyFont="1" applyFill="1" applyBorder="1" applyAlignment="1">
      <alignment vertical="center"/>
    </xf>
    <xf numFmtId="0" fontId="0" fillId="5" borderId="9" xfId="0" applyFill="1" applyBorder="1" applyAlignment="1">
      <alignment vertical="center"/>
    </xf>
    <xf numFmtId="0" fontId="1" fillId="5" borderId="13" xfId="0" applyFont="1" applyFill="1" applyBorder="1" applyAlignment="1">
      <alignment vertical="center"/>
    </xf>
    <xf numFmtId="0" fontId="5" fillId="5" borderId="11" xfId="2" applyFill="1" applyBorder="1" applyAlignment="1">
      <alignment vertical="center"/>
    </xf>
    <xf numFmtId="0" fontId="0" fillId="5" borderId="11" xfId="0" applyFill="1" applyBorder="1" applyAlignment="1">
      <alignment vertical="center"/>
    </xf>
    <xf numFmtId="0" fontId="0" fillId="5" borderId="11" xfId="0" applyFill="1" applyBorder="1" applyAlignment="1">
      <alignment vertical="center" wrapText="1"/>
    </xf>
    <xf numFmtId="0" fontId="1" fillId="6" borderId="13" xfId="0" applyFont="1" applyFill="1" applyBorder="1" applyAlignment="1">
      <alignment vertical="center"/>
    </xf>
    <xf numFmtId="0" fontId="0" fillId="6" borderId="11" xfId="0" applyFill="1" applyBorder="1" applyAlignment="1">
      <alignment wrapText="1"/>
    </xf>
    <xf numFmtId="0" fontId="1" fillId="6" borderId="14" xfId="0" applyFont="1" applyFill="1" applyBorder="1" applyAlignment="1">
      <alignment vertical="center"/>
    </xf>
    <xf numFmtId="0" fontId="0" fillId="6" borderId="16" xfId="0" applyFill="1" applyBorder="1" applyAlignment="1">
      <alignment wrapText="1"/>
    </xf>
    <xf numFmtId="0" fontId="1" fillId="2" borderId="0" xfId="0" applyFont="1" applyFill="1" applyAlignment="1">
      <alignment horizontal="center"/>
    </xf>
    <xf numFmtId="0" fontId="1" fillId="2" borderId="20" xfId="0" applyFont="1" applyFill="1" applyBorder="1" applyAlignment="1">
      <alignment horizontal="center"/>
    </xf>
    <xf numFmtId="0" fontId="1" fillId="2" borderId="9" xfId="0" applyFont="1" applyFill="1" applyBorder="1" applyAlignment="1">
      <alignment horizontal="center"/>
    </xf>
    <xf numFmtId="0" fontId="0" fillId="0" borderId="13" xfId="0" applyBorder="1" applyAlignment="1">
      <alignment horizontal="center" vertical="center"/>
    </xf>
    <xf numFmtId="0" fontId="7" fillId="0" borderId="0" xfId="0" applyFont="1"/>
    <xf numFmtId="0" fontId="0" fillId="0" borderId="27" xfId="0" applyBorder="1"/>
    <xf numFmtId="0" fontId="1" fillId="0" borderId="26" xfId="0" applyFont="1" applyBorder="1" applyAlignment="1">
      <alignment horizontal="center"/>
    </xf>
    <xf numFmtId="0" fontId="0" fillId="4" borderId="3" xfId="0" applyFill="1" applyBorder="1"/>
    <xf numFmtId="0" fontId="0" fillId="0" borderId="1" xfId="0" quotePrefix="1" applyBorder="1"/>
    <xf numFmtId="0" fontId="0" fillId="5" borderId="1" xfId="0" applyFill="1" applyBorder="1" applyAlignment="1">
      <alignment vertical="center" wrapText="1"/>
    </xf>
    <xf numFmtId="0" fontId="0" fillId="6" borderId="29" xfId="0" applyFill="1" applyBorder="1"/>
    <xf numFmtId="0" fontId="1" fillId="5" borderId="30" xfId="0" applyFont="1" applyFill="1" applyBorder="1" applyAlignment="1">
      <alignment vertical="center"/>
    </xf>
    <xf numFmtId="0" fontId="0" fillId="5" borderId="31" xfId="0" applyFill="1" applyBorder="1" applyAlignment="1">
      <alignment vertical="center"/>
    </xf>
    <xf numFmtId="0" fontId="0" fillId="5" borderId="1" xfId="0" applyFill="1" applyBorder="1" applyAlignment="1">
      <alignment wrapText="1"/>
    </xf>
    <xf numFmtId="0" fontId="0" fillId="2" borderId="20"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0" borderId="11" xfId="0" applyBorder="1" applyAlignment="1">
      <alignment vertical="center" wrapText="1"/>
    </xf>
    <xf numFmtId="0" fontId="0" fillId="0" borderId="16" xfId="0" applyBorder="1" applyAlignment="1">
      <alignment vertical="center" wrapText="1"/>
    </xf>
    <xf numFmtId="0" fontId="0" fillId="6" borderId="16" xfId="0" applyFill="1" applyBorder="1" applyAlignment="1">
      <alignment vertical="center" wrapText="1"/>
    </xf>
    <xf numFmtId="0" fontId="1" fillId="2" borderId="9"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20" xfId="0" applyFont="1" applyFill="1" applyBorder="1" applyAlignment="1">
      <alignment horizontal="center" vertical="center"/>
    </xf>
    <xf numFmtId="0" fontId="0" fillId="5" borderId="11" xfId="0" applyFill="1" applyBorder="1" applyAlignment="1">
      <alignment wrapText="1"/>
    </xf>
    <xf numFmtId="0" fontId="0" fillId="0" borderId="0" xfId="0" applyAlignment="1">
      <alignment horizontal="left" vertical="center" wrapText="1"/>
    </xf>
    <xf numFmtId="0" fontId="0" fillId="0" borderId="32" xfId="0" applyBorder="1" applyAlignment="1">
      <alignment horizontal="center" vertical="center"/>
    </xf>
    <xf numFmtId="0" fontId="0" fillId="5" borderId="15" xfId="0" applyFill="1" applyBorder="1" applyAlignment="1">
      <alignment vertical="center" wrapText="1"/>
    </xf>
    <xf numFmtId="0" fontId="0" fillId="0" borderId="25" xfId="0" applyBorder="1"/>
    <xf numFmtId="0" fontId="0" fillId="4" borderId="26" xfId="0" applyFill="1" applyBorder="1"/>
    <xf numFmtId="0" fontId="1" fillId="2" borderId="11" xfId="0" applyFont="1" applyFill="1" applyBorder="1" applyAlignment="1">
      <alignment horizontal="center" vertical="center"/>
    </xf>
    <xf numFmtId="0" fontId="0" fillId="3" borderId="26" xfId="0" applyFill="1" applyBorder="1" applyAlignment="1">
      <alignment horizontal="center" vertical="center" wrapText="1"/>
    </xf>
    <xf numFmtId="0" fontId="0" fillId="2" borderId="0" xfId="0" applyFill="1"/>
    <xf numFmtId="0" fontId="0" fillId="0" borderId="1" xfId="0" applyBorder="1" applyAlignment="1">
      <alignment vertical="center"/>
    </xf>
    <xf numFmtId="0" fontId="0" fillId="0" borderId="26" xfId="0" applyBorder="1" applyAlignment="1">
      <alignment vertical="center" wrapText="1"/>
    </xf>
    <xf numFmtId="0" fontId="0" fillId="3" borderId="0" xfId="0" applyFill="1"/>
    <xf numFmtId="0" fontId="5" fillId="3" borderId="28" xfId="2" applyFill="1" applyBorder="1" applyAlignment="1">
      <alignment horizontal="center" vertical="center"/>
    </xf>
    <xf numFmtId="0" fontId="0" fillId="3" borderId="26" xfId="0" applyFill="1" applyBorder="1" applyAlignment="1">
      <alignment vertical="center" wrapText="1"/>
    </xf>
    <xf numFmtId="0" fontId="0" fillId="3" borderId="5" xfId="0" applyFill="1" applyBorder="1" applyAlignment="1">
      <alignment horizontal="center" vertical="center"/>
    </xf>
    <xf numFmtId="0" fontId="6" fillId="0" borderId="0" xfId="0" applyFont="1"/>
    <xf numFmtId="0" fontId="3" fillId="3" borderId="26" xfId="0" applyFont="1" applyFill="1" applyBorder="1" applyAlignment="1">
      <alignment horizontal="center" vertical="center" wrapText="1"/>
    </xf>
    <xf numFmtId="0" fontId="0" fillId="3" borderId="26" xfId="0" applyFill="1" applyBorder="1" applyAlignment="1">
      <alignment horizontal="center" vertical="center"/>
    </xf>
    <xf numFmtId="0" fontId="0" fillId="0" borderId="27" xfId="0" applyBorder="1" applyAlignment="1">
      <alignment vertical="center" wrapText="1"/>
    </xf>
    <xf numFmtId="0" fontId="0" fillId="0" borderId="13" xfId="0" applyBorder="1" applyAlignment="1">
      <alignment horizontal="center" vertical="center" wrapText="1"/>
    </xf>
    <xf numFmtId="0" fontId="1" fillId="2" borderId="0" xfId="0" applyFont="1" applyFill="1" applyAlignment="1">
      <alignment horizontal="center" vertical="center"/>
    </xf>
    <xf numFmtId="0" fontId="0" fillId="7" borderId="1" xfId="0" applyFill="1" applyBorder="1" applyAlignment="1">
      <alignment vertical="center" wrapText="1"/>
    </xf>
    <xf numFmtId="0" fontId="0" fillId="7" borderId="0" xfId="0" applyFill="1" applyAlignment="1">
      <alignment vertical="center"/>
    </xf>
    <xf numFmtId="0" fontId="5" fillId="7" borderId="1" xfId="2"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horizontal="center" vertical="center"/>
    </xf>
    <xf numFmtId="0" fontId="0" fillId="7" borderId="25" xfId="0" applyFill="1" applyBorder="1" applyAlignment="1">
      <alignment vertical="center" wrapText="1"/>
    </xf>
    <xf numFmtId="0" fontId="0" fillId="0" borderId="1" xfId="0" applyBorder="1" applyAlignment="1">
      <alignment horizontal="center" vertical="center" wrapText="1"/>
    </xf>
    <xf numFmtId="0" fontId="1" fillId="2" borderId="20" xfId="0" applyFont="1" applyFill="1" applyBorder="1" applyAlignment="1">
      <alignment horizontal="left" vertical="center" wrapText="1"/>
    </xf>
    <xf numFmtId="0" fontId="0" fillId="0" borderId="9" xfId="0" applyBorder="1" applyAlignment="1">
      <alignment vertical="center" wrapText="1"/>
    </xf>
    <xf numFmtId="0" fontId="1" fillId="2" borderId="13" xfId="0" applyFont="1" applyFill="1" applyBorder="1" applyAlignment="1">
      <alignment horizontal="left" vertical="center" wrapText="1"/>
    </xf>
    <xf numFmtId="0" fontId="0" fillId="0" borderId="11" xfId="0" applyBorder="1" applyAlignment="1">
      <alignment horizontal="left" vertical="center" wrapText="1"/>
    </xf>
    <xf numFmtId="0" fontId="0" fillId="0" borderId="1" xfId="0" applyBorder="1" applyAlignment="1">
      <alignment horizontal="left" vertical="center" wrapText="1"/>
    </xf>
    <xf numFmtId="0" fontId="1" fillId="2" borderId="33" xfId="0" applyFont="1" applyFill="1" applyBorder="1" applyAlignment="1">
      <alignment horizontal="center"/>
    </xf>
    <xf numFmtId="0" fontId="1" fillId="2" borderId="26" xfId="0" applyFont="1" applyFill="1" applyBorder="1" applyAlignment="1">
      <alignment horizontal="center" vertical="center"/>
    </xf>
    <xf numFmtId="0" fontId="1" fillId="2" borderId="1" xfId="0" applyFont="1" applyFill="1" applyBorder="1" applyAlignment="1">
      <alignment vertical="center"/>
    </xf>
    <xf numFmtId="0" fontId="1" fillId="2" borderId="9"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8" xfId="0" applyFont="1" applyFill="1" applyBorder="1" applyAlignment="1">
      <alignment horizontal="center"/>
    </xf>
    <xf numFmtId="0" fontId="1" fillId="2" borderId="1" xfId="0" applyFont="1" applyFill="1" applyBorder="1" applyAlignment="1">
      <alignment horizontal="center"/>
    </xf>
    <xf numFmtId="0" fontId="1" fillId="2" borderId="20" xfId="0" applyFont="1" applyFill="1" applyBorder="1" applyAlignment="1">
      <alignment horizontal="left" vertical="center"/>
    </xf>
    <xf numFmtId="0" fontId="1" fillId="2" borderId="13" xfId="0" applyFont="1" applyFill="1" applyBorder="1" applyAlignment="1">
      <alignment horizontal="left" vertical="center"/>
    </xf>
    <xf numFmtId="0" fontId="1" fillId="2" borderId="8"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4"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13"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0" fillId="8" borderId="14" xfId="0" applyFill="1" applyBorder="1" applyAlignment="1">
      <alignment horizontal="center" vertical="center" wrapText="1"/>
    </xf>
    <xf numFmtId="0" fontId="0" fillId="8" borderId="16" xfId="0" applyFill="1" applyBorder="1" applyAlignment="1">
      <alignment horizontal="center" vertical="center" wrapText="1"/>
    </xf>
    <xf numFmtId="0" fontId="1" fillId="2" borderId="1" xfId="0" applyFont="1" applyFill="1" applyBorder="1" applyAlignment="1">
      <alignment vertical="center"/>
    </xf>
    <xf numFmtId="0" fontId="1" fillId="2" borderId="7"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9" xfId="0" applyFont="1" applyFill="1" applyBorder="1" applyAlignment="1">
      <alignment horizontal="center"/>
    </xf>
    <xf numFmtId="0" fontId="1" fillId="2" borderId="5"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0" fillId="0" borderId="26" xfId="0" applyBorder="1" applyAlignment="1">
      <alignment horizontal="center" vertical="center"/>
    </xf>
    <xf numFmtId="0" fontId="0" fillId="0" borderId="24" xfId="0" applyBorder="1" applyAlignment="1">
      <alignment horizontal="center" vertical="center"/>
    </xf>
    <xf numFmtId="0" fontId="0" fillId="0" borderId="3" xfId="0" applyBorder="1" applyAlignment="1">
      <alignment horizontal="center" vertical="center"/>
    </xf>
    <xf numFmtId="0" fontId="5" fillId="0" borderId="18" xfId="2" applyFill="1" applyBorder="1" applyAlignment="1">
      <alignment horizontal="center" vertical="center"/>
    </xf>
    <xf numFmtId="0" fontId="5" fillId="0" borderId="34" xfId="2" applyFill="1" applyBorder="1" applyAlignment="1">
      <alignment horizontal="center" vertical="center"/>
    </xf>
    <xf numFmtId="0" fontId="5" fillId="0" borderId="35" xfId="2" applyFill="1" applyBorder="1" applyAlignment="1">
      <alignment horizontal="center" vertical="center"/>
    </xf>
    <xf numFmtId="0" fontId="0" fillId="0" borderId="26" xfId="0" applyBorder="1" applyAlignment="1">
      <alignment horizontal="center" vertical="center" wrapText="1"/>
    </xf>
    <xf numFmtId="0" fontId="0" fillId="0" borderId="24" xfId="0" applyBorder="1" applyAlignment="1">
      <alignment horizontal="center" vertical="center" wrapText="1"/>
    </xf>
    <xf numFmtId="0" fontId="0" fillId="0" borderId="3" xfId="0" applyBorder="1" applyAlignment="1">
      <alignment horizontal="center" vertical="center" wrapText="1"/>
    </xf>
    <xf numFmtId="0" fontId="5" fillId="7" borderId="28" xfId="2" applyFill="1" applyBorder="1" applyAlignment="1">
      <alignment horizontal="center" vertical="center"/>
    </xf>
    <xf numFmtId="0" fontId="5" fillId="7" borderId="10" xfId="2" applyFill="1" applyBorder="1" applyAlignment="1">
      <alignment horizontal="center" vertical="center"/>
    </xf>
    <xf numFmtId="0" fontId="5" fillId="7" borderId="12" xfId="2" applyFill="1" applyBorder="1" applyAlignment="1">
      <alignment horizontal="center" vertical="center"/>
    </xf>
    <xf numFmtId="0" fontId="3" fillId="7" borderId="26" xfId="0" applyFont="1" applyFill="1" applyBorder="1" applyAlignment="1">
      <alignment horizontal="center" vertical="center" wrapText="1"/>
    </xf>
    <xf numFmtId="0" fontId="3" fillId="7" borderId="24"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0" fillId="7" borderId="26" xfId="0" applyFill="1" applyBorder="1" applyAlignment="1">
      <alignment horizontal="center" vertical="center" wrapText="1"/>
    </xf>
    <xf numFmtId="0" fontId="0" fillId="7" borderId="24" xfId="0" applyFill="1" applyBorder="1" applyAlignment="1">
      <alignment horizontal="center" vertical="center" wrapText="1"/>
    </xf>
    <xf numFmtId="0" fontId="0" fillId="7" borderId="3" xfId="0" applyFill="1" applyBorder="1" applyAlignment="1">
      <alignment horizontal="center" vertical="center" wrapText="1"/>
    </xf>
    <xf numFmtId="0" fontId="5" fillId="0" borderId="28" xfId="2" applyBorder="1" applyAlignment="1">
      <alignment horizontal="center" vertical="center"/>
    </xf>
    <xf numFmtId="0" fontId="5" fillId="0" borderId="12" xfId="2" applyBorder="1" applyAlignment="1">
      <alignment horizontal="center" vertical="center"/>
    </xf>
    <xf numFmtId="0" fontId="0" fillId="3" borderId="26" xfId="0" applyFill="1" applyBorder="1" applyAlignment="1">
      <alignment horizontal="center" vertical="center" wrapText="1"/>
    </xf>
    <xf numFmtId="0" fontId="0" fillId="3" borderId="3" xfId="0" applyFill="1" applyBorder="1" applyAlignment="1">
      <alignment horizontal="center" vertical="center" wrapText="1"/>
    </xf>
    <xf numFmtId="0" fontId="0" fillId="7" borderId="26" xfId="0" applyFill="1" applyBorder="1" applyAlignment="1">
      <alignment horizontal="center" vertical="center"/>
    </xf>
    <xf numFmtId="0" fontId="0" fillId="7" borderId="24" xfId="0" applyFill="1" applyBorder="1" applyAlignment="1">
      <alignment horizontal="center" vertical="center"/>
    </xf>
    <xf numFmtId="0" fontId="0" fillId="7" borderId="3" xfId="0" applyFill="1" applyBorder="1" applyAlignment="1">
      <alignment horizontal="center" vertical="center"/>
    </xf>
    <xf numFmtId="0" fontId="5" fillId="0" borderId="36" xfId="2" applyFill="1" applyBorder="1" applyAlignment="1">
      <alignment horizontal="center" vertical="center"/>
    </xf>
    <xf numFmtId="0" fontId="5" fillId="0" borderId="10" xfId="2" applyFill="1" applyBorder="1" applyAlignment="1">
      <alignment horizontal="center" vertical="center"/>
    </xf>
    <xf numFmtId="0" fontId="5" fillId="7" borderId="37" xfId="2" applyFill="1" applyBorder="1" applyAlignment="1">
      <alignment horizontal="center" vertical="center"/>
    </xf>
    <xf numFmtId="0" fontId="5" fillId="7" borderId="34" xfId="2" applyFill="1" applyBorder="1" applyAlignment="1">
      <alignment horizontal="center" vertical="center"/>
    </xf>
    <xf numFmtId="0" fontId="0" fillId="3" borderId="18" xfId="0" applyFill="1" applyBorder="1" applyAlignment="1">
      <alignment horizontal="center" vertical="center" wrapText="1"/>
    </xf>
    <xf numFmtId="0" fontId="0" fillId="3" borderId="4" xfId="0" applyFill="1" applyBorder="1" applyAlignment="1">
      <alignment horizontal="center" vertical="center" wrapText="1"/>
    </xf>
    <xf numFmtId="0" fontId="0" fillId="0" borderId="28" xfId="0" applyBorder="1" applyAlignment="1">
      <alignment horizontal="center"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7" borderId="18" xfId="0" applyFill="1" applyBorder="1" applyAlignment="1">
      <alignment horizontal="center" vertical="center"/>
    </xf>
    <xf numFmtId="0" fontId="0" fillId="7" borderId="34" xfId="0" applyFill="1" applyBorder="1" applyAlignment="1">
      <alignment horizontal="center" vertical="center"/>
    </xf>
    <xf numFmtId="0" fontId="0" fillId="0" borderId="28" xfId="0"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wrapText="1"/>
    </xf>
    <xf numFmtId="0" fontId="0" fillId="0" borderId="38" xfId="0" applyBorder="1" applyAlignment="1">
      <alignment horizontal="center" vertical="center" wrapText="1"/>
    </xf>
    <xf numFmtId="0" fontId="0" fillId="7" borderId="28" xfId="0" applyFill="1" applyBorder="1" applyAlignment="1">
      <alignment horizontal="center" vertical="center"/>
    </xf>
    <xf numFmtId="0" fontId="0" fillId="7" borderId="10" xfId="0" applyFill="1" applyBorder="1" applyAlignment="1">
      <alignment horizontal="center" vertical="center"/>
    </xf>
    <xf numFmtId="0" fontId="0" fillId="7" borderId="12" xfId="0" applyFill="1" applyBorder="1" applyAlignment="1">
      <alignment horizontal="center" vertical="center"/>
    </xf>
    <xf numFmtId="0" fontId="0" fillId="7" borderId="5" xfId="0" applyFill="1" applyBorder="1" applyAlignment="1">
      <alignment horizontal="center" vertical="center" wrapText="1"/>
    </xf>
    <xf numFmtId="0" fontId="0" fillId="7" borderId="38" xfId="0" applyFill="1" applyBorder="1" applyAlignment="1">
      <alignment horizontal="center" vertical="center" wrapText="1"/>
    </xf>
    <xf numFmtId="0" fontId="0" fillId="7" borderId="21" xfId="0" applyFill="1" applyBorder="1" applyAlignment="1">
      <alignment horizontal="center" vertical="center" wrapText="1"/>
    </xf>
    <xf numFmtId="0" fontId="0" fillId="7" borderId="28" xfId="0" applyFill="1" applyBorder="1" applyAlignment="1">
      <alignment horizontal="center" vertical="center" wrapText="1"/>
    </xf>
    <xf numFmtId="0" fontId="0" fillId="7" borderId="12" xfId="0" applyFill="1" applyBorder="1" applyAlignment="1">
      <alignment horizontal="center" vertical="center" wrapText="1"/>
    </xf>
    <xf numFmtId="0" fontId="0" fillId="0" borderId="1" xfId="0" applyBorder="1" applyAlignment="1">
      <alignment horizontal="center" vertical="center"/>
    </xf>
    <xf numFmtId="0" fontId="0" fillId="0" borderId="13" xfId="0" applyBorder="1" applyAlignment="1">
      <alignment horizontal="center" vertical="center"/>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419"/>
              <a:t>Mapa de empatía general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lotArea>
      <c:layout/>
      <c:radarChart>
        <c:radarStyle val="marker"/>
        <c:varyColors val="0"/>
        <c:ser>
          <c:idx val="0"/>
          <c:order val="0"/>
          <c:tx>
            <c:strRef>
              <c:f>'Mapa de empatía'!$B$3</c:f>
              <c:strCache>
                <c:ptCount val="1"/>
                <c:pt idx="0">
                  <c:v>Arquitecto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'Mapa de empatía'!$A$4:$A$16</c:f>
              <c:strCache>
                <c:ptCount val="13"/>
                <c:pt idx="0">
                  <c:v>Seguridad</c:v>
                </c:pt>
                <c:pt idx="1">
                  <c:v>Internacionalización</c:v>
                </c:pt>
                <c:pt idx="2">
                  <c:v>Flexibilidad</c:v>
                </c:pt>
                <c:pt idx="3">
                  <c:v>Experiencia de usuario</c:v>
                </c:pt>
                <c:pt idx="4">
                  <c:v>Conformidad</c:v>
                </c:pt>
                <c:pt idx="5">
                  <c:v>Interacción</c:v>
                </c:pt>
                <c:pt idx="6">
                  <c:v>Fiabilidad</c:v>
                </c:pt>
                <c:pt idx="7">
                  <c:v>Disponibilidad</c:v>
                </c:pt>
                <c:pt idx="8">
                  <c:v>Rendimiento</c:v>
                </c:pt>
                <c:pt idx="9">
                  <c:v>Trazabilidad</c:v>
                </c:pt>
                <c:pt idx="10">
                  <c:v>Accesibilidad</c:v>
                </c:pt>
                <c:pt idx="11">
                  <c:v>Portabilidad</c:v>
                </c:pt>
                <c:pt idx="12">
                  <c:v>Capacidad para ser administrado</c:v>
                </c:pt>
              </c:strCache>
            </c:strRef>
          </c:cat>
          <c:val>
            <c:numRef>
              <c:f>'Mapa de empatía'!$B$4:$B$16</c:f>
              <c:numCache>
                <c:formatCode>General</c:formatCode>
                <c:ptCount val="13"/>
                <c:pt idx="0">
                  <c:v>12</c:v>
                </c:pt>
                <c:pt idx="1">
                  <c:v>13</c:v>
                </c:pt>
                <c:pt idx="2">
                  <c:v>7</c:v>
                </c:pt>
                <c:pt idx="3">
                  <c:v>11</c:v>
                </c:pt>
                <c:pt idx="4">
                  <c:v>8</c:v>
                </c:pt>
                <c:pt idx="5">
                  <c:v>5</c:v>
                </c:pt>
                <c:pt idx="6">
                  <c:v>4</c:v>
                </c:pt>
                <c:pt idx="7">
                  <c:v>9</c:v>
                </c:pt>
                <c:pt idx="8">
                  <c:v>3</c:v>
                </c:pt>
                <c:pt idx="9">
                  <c:v>6</c:v>
                </c:pt>
                <c:pt idx="10">
                  <c:v>1</c:v>
                </c:pt>
                <c:pt idx="11">
                  <c:v>2</c:v>
                </c:pt>
                <c:pt idx="12">
                  <c:v>10</c:v>
                </c:pt>
              </c:numCache>
            </c:numRef>
          </c:val>
          <c:extLst>
            <c:ext xmlns:c16="http://schemas.microsoft.com/office/drawing/2014/chart" uri="{C3380CC4-5D6E-409C-BE32-E72D297353CC}">
              <c16:uniqueId val="{00000000-B798-4E25-BBD9-C18A5DCA0875}"/>
            </c:ext>
          </c:extLst>
        </c:ser>
        <c:ser>
          <c:idx val="1"/>
          <c:order val="1"/>
          <c:tx>
            <c:strRef>
              <c:f>'Mapa de empatía'!$C$3</c:f>
              <c:strCache>
                <c:ptCount val="1"/>
                <c:pt idx="0">
                  <c:v>Equipo de desarrollo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'Mapa de empatía'!$A$4:$A$16</c:f>
              <c:strCache>
                <c:ptCount val="13"/>
                <c:pt idx="0">
                  <c:v>Seguridad</c:v>
                </c:pt>
                <c:pt idx="1">
                  <c:v>Internacionalización</c:v>
                </c:pt>
                <c:pt idx="2">
                  <c:v>Flexibilidad</c:v>
                </c:pt>
                <c:pt idx="3">
                  <c:v>Experiencia de usuario</c:v>
                </c:pt>
                <c:pt idx="4">
                  <c:v>Conformidad</c:v>
                </c:pt>
                <c:pt idx="5">
                  <c:v>Interacción</c:v>
                </c:pt>
                <c:pt idx="6">
                  <c:v>Fiabilidad</c:v>
                </c:pt>
                <c:pt idx="7">
                  <c:v>Disponibilidad</c:v>
                </c:pt>
                <c:pt idx="8">
                  <c:v>Rendimiento</c:v>
                </c:pt>
                <c:pt idx="9">
                  <c:v>Trazabilidad</c:v>
                </c:pt>
                <c:pt idx="10">
                  <c:v>Accesibilidad</c:v>
                </c:pt>
                <c:pt idx="11">
                  <c:v>Portabilidad</c:v>
                </c:pt>
                <c:pt idx="12">
                  <c:v>Capacidad para ser administrado</c:v>
                </c:pt>
              </c:strCache>
            </c:strRef>
          </c:cat>
          <c:val>
            <c:numRef>
              <c:f>'Mapa de empatía'!$C$4:$C$16</c:f>
              <c:numCache>
                <c:formatCode>General</c:formatCode>
                <c:ptCount val="13"/>
                <c:pt idx="0">
                  <c:v>10</c:v>
                </c:pt>
                <c:pt idx="1">
                  <c:v>8</c:v>
                </c:pt>
                <c:pt idx="2">
                  <c:v>1</c:v>
                </c:pt>
                <c:pt idx="3">
                  <c:v>12</c:v>
                </c:pt>
                <c:pt idx="4">
                  <c:v>2</c:v>
                </c:pt>
                <c:pt idx="5">
                  <c:v>6</c:v>
                </c:pt>
                <c:pt idx="6">
                  <c:v>7</c:v>
                </c:pt>
                <c:pt idx="7">
                  <c:v>11</c:v>
                </c:pt>
                <c:pt idx="8">
                  <c:v>13</c:v>
                </c:pt>
                <c:pt idx="9">
                  <c:v>4</c:v>
                </c:pt>
                <c:pt idx="10">
                  <c:v>5</c:v>
                </c:pt>
                <c:pt idx="11">
                  <c:v>9</c:v>
                </c:pt>
                <c:pt idx="12">
                  <c:v>3</c:v>
                </c:pt>
              </c:numCache>
            </c:numRef>
          </c:val>
          <c:extLst>
            <c:ext xmlns:c16="http://schemas.microsoft.com/office/drawing/2014/chart" uri="{C3380CC4-5D6E-409C-BE32-E72D297353CC}">
              <c16:uniqueId val="{00000001-B798-4E25-BBD9-C18A5DCA0875}"/>
            </c:ext>
          </c:extLst>
        </c:ser>
        <c:ser>
          <c:idx val="2"/>
          <c:order val="2"/>
          <c:tx>
            <c:strRef>
              <c:f>'Mapa de empatía'!$F$3</c:f>
              <c:strCache>
                <c:ptCount val="1"/>
                <c:pt idx="0">
                  <c:v>Administrador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'Mapa de empatía'!$A$4:$A$16</c:f>
              <c:strCache>
                <c:ptCount val="13"/>
                <c:pt idx="0">
                  <c:v>Seguridad</c:v>
                </c:pt>
                <c:pt idx="1">
                  <c:v>Internacionalización</c:v>
                </c:pt>
                <c:pt idx="2">
                  <c:v>Flexibilidad</c:v>
                </c:pt>
                <c:pt idx="3">
                  <c:v>Experiencia de usuario</c:v>
                </c:pt>
                <c:pt idx="4">
                  <c:v>Conformidad</c:v>
                </c:pt>
                <c:pt idx="5">
                  <c:v>Interacción</c:v>
                </c:pt>
                <c:pt idx="6">
                  <c:v>Fiabilidad</c:v>
                </c:pt>
                <c:pt idx="7">
                  <c:v>Disponibilidad</c:v>
                </c:pt>
                <c:pt idx="8">
                  <c:v>Rendimiento</c:v>
                </c:pt>
                <c:pt idx="9">
                  <c:v>Trazabilidad</c:v>
                </c:pt>
                <c:pt idx="10">
                  <c:v>Accesibilidad</c:v>
                </c:pt>
                <c:pt idx="11">
                  <c:v>Portabilidad</c:v>
                </c:pt>
                <c:pt idx="12">
                  <c:v>Capacidad para ser administrado</c:v>
                </c:pt>
              </c:strCache>
            </c:strRef>
          </c:cat>
          <c:val>
            <c:numRef>
              <c:f>'Mapa de empatía'!$F$4:$F$16</c:f>
              <c:numCache>
                <c:formatCode>General</c:formatCode>
                <c:ptCount val="13"/>
                <c:pt idx="0">
                  <c:v>9</c:v>
                </c:pt>
                <c:pt idx="1">
                  <c:v>10</c:v>
                </c:pt>
                <c:pt idx="2">
                  <c:v>2</c:v>
                </c:pt>
                <c:pt idx="3">
                  <c:v>11</c:v>
                </c:pt>
                <c:pt idx="4">
                  <c:v>8</c:v>
                </c:pt>
                <c:pt idx="5">
                  <c:v>5</c:v>
                </c:pt>
                <c:pt idx="6">
                  <c:v>6</c:v>
                </c:pt>
                <c:pt idx="7">
                  <c:v>7</c:v>
                </c:pt>
                <c:pt idx="8">
                  <c:v>12</c:v>
                </c:pt>
                <c:pt idx="9">
                  <c:v>4</c:v>
                </c:pt>
                <c:pt idx="10">
                  <c:v>1</c:v>
                </c:pt>
                <c:pt idx="11">
                  <c:v>3</c:v>
                </c:pt>
                <c:pt idx="12">
                  <c:v>13</c:v>
                </c:pt>
              </c:numCache>
            </c:numRef>
          </c:val>
          <c:extLst>
            <c:ext xmlns:c16="http://schemas.microsoft.com/office/drawing/2014/chart" uri="{C3380CC4-5D6E-409C-BE32-E72D297353CC}">
              <c16:uniqueId val="{00000002-B798-4E25-BBD9-C18A5DCA0875}"/>
            </c:ext>
          </c:extLst>
        </c:ser>
        <c:ser>
          <c:idx val="3"/>
          <c:order val="3"/>
          <c:tx>
            <c:strRef>
              <c:f>'Mapa de empatía'!$G$3</c:f>
              <c:strCache>
                <c:ptCount val="1"/>
                <c:pt idx="0">
                  <c:v>Traductor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'Mapa de empatía'!$A$4:$A$16</c:f>
              <c:strCache>
                <c:ptCount val="13"/>
                <c:pt idx="0">
                  <c:v>Seguridad</c:v>
                </c:pt>
                <c:pt idx="1">
                  <c:v>Internacionalización</c:v>
                </c:pt>
                <c:pt idx="2">
                  <c:v>Flexibilidad</c:v>
                </c:pt>
                <c:pt idx="3">
                  <c:v>Experiencia de usuario</c:v>
                </c:pt>
                <c:pt idx="4">
                  <c:v>Conformidad</c:v>
                </c:pt>
                <c:pt idx="5">
                  <c:v>Interacción</c:v>
                </c:pt>
                <c:pt idx="6">
                  <c:v>Fiabilidad</c:v>
                </c:pt>
                <c:pt idx="7">
                  <c:v>Disponibilidad</c:v>
                </c:pt>
                <c:pt idx="8">
                  <c:v>Rendimiento</c:v>
                </c:pt>
                <c:pt idx="9">
                  <c:v>Trazabilidad</c:v>
                </c:pt>
                <c:pt idx="10">
                  <c:v>Accesibilidad</c:v>
                </c:pt>
                <c:pt idx="11">
                  <c:v>Portabilidad</c:v>
                </c:pt>
                <c:pt idx="12">
                  <c:v>Capacidad para ser administrado</c:v>
                </c:pt>
              </c:strCache>
            </c:strRef>
          </c:cat>
          <c:val>
            <c:numRef>
              <c:f>'Mapa de empatía'!$G$4:$G$16</c:f>
              <c:numCache>
                <c:formatCode>General</c:formatCode>
                <c:ptCount val="13"/>
                <c:pt idx="0">
                  <c:v>10</c:v>
                </c:pt>
                <c:pt idx="1">
                  <c:v>6</c:v>
                </c:pt>
                <c:pt idx="2">
                  <c:v>3</c:v>
                </c:pt>
                <c:pt idx="3">
                  <c:v>8</c:v>
                </c:pt>
                <c:pt idx="4">
                  <c:v>7</c:v>
                </c:pt>
                <c:pt idx="5">
                  <c:v>5</c:v>
                </c:pt>
                <c:pt idx="6">
                  <c:v>11</c:v>
                </c:pt>
                <c:pt idx="7">
                  <c:v>12</c:v>
                </c:pt>
                <c:pt idx="8">
                  <c:v>13</c:v>
                </c:pt>
                <c:pt idx="9">
                  <c:v>2</c:v>
                </c:pt>
                <c:pt idx="10">
                  <c:v>4</c:v>
                </c:pt>
                <c:pt idx="11">
                  <c:v>9</c:v>
                </c:pt>
                <c:pt idx="12">
                  <c:v>1</c:v>
                </c:pt>
              </c:numCache>
            </c:numRef>
          </c:val>
          <c:extLst>
            <c:ext xmlns:c16="http://schemas.microsoft.com/office/drawing/2014/chart" uri="{C3380CC4-5D6E-409C-BE32-E72D297353CC}">
              <c16:uniqueId val="{00000003-B798-4E25-BBD9-C18A5DCA0875}"/>
            </c:ext>
          </c:extLst>
        </c:ser>
        <c:ser>
          <c:idx val="4"/>
          <c:order val="4"/>
          <c:tx>
            <c:strRef>
              <c:f>'Mapa de empatía'!$H$3</c:f>
              <c:strCache>
                <c:ptCount val="1"/>
                <c:pt idx="0">
                  <c:v>Usuario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'Mapa de empatía'!$A$4:$A$16</c:f>
              <c:strCache>
                <c:ptCount val="13"/>
                <c:pt idx="0">
                  <c:v>Seguridad</c:v>
                </c:pt>
                <c:pt idx="1">
                  <c:v>Internacionalización</c:v>
                </c:pt>
                <c:pt idx="2">
                  <c:v>Flexibilidad</c:v>
                </c:pt>
                <c:pt idx="3">
                  <c:v>Experiencia de usuario</c:v>
                </c:pt>
                <c:pt idx="4">
                  <c:v>Conformidad</c:v>
                </c:pt>
                <c:pt idx="5">
                  <c:v>Interacción</c:v>
                </c:pt>
                <c:pt idx="6">
                  <c:v>Fiabilidad</c:v>
                </c:pt>
                <c:pt idx="7">
                  <c:v>Disponibilidad</c:v>
                </c:pt>
                <c:pt idx="8">
                  <c:v>Rendimiento</c:v>
                </c:pt>
                <c:pt idx="9">
                  <c:v>Trazabilidad</c:v>
                </c:pt>
                <c:pt idx="10">
                  <c:v>Accesibilidad</c:v>
                </c:pt>
                <c:pt idx="11">
                  <c:v>Portabilidad</c:v>
                </c:pt>
                <c:pt idx="12">
                  <c:v>Capacidad para ser administrado</c:v>
                </c:pt>
              </c:strCache>
            </c:strRef>
          </c:cat>
          <c:val>
            <c:numRef>
              <c:f>'Mapa de empatía'!$H$4:$H$16</c:f>
              <c:numCache>
                <c:formatCode>General</c:formatCode>
                <c:ptCount val="13"/>
                <c:pt idx="0">
                  <c:v>12</c:v>
                </c:pt>
                <c:pt idx="1">
                  <c:v>11</c:v>
                </c:pt>
                <c:pt idx="2">
                  <c:v>7</c:v>
                </c:pt>
                <c:pt idx="3">
                  <c:v>10</c:v>
                </c:pt>
                <c:pt idx="4">
                  <c:v>4</c:v>
                </c:pt>
                <c:pt idx="5">
                  <c:v>9</c:v>
                </c:pt>
                <c:pt idx="6">
                  <c:v>5</c:v>
                </c:pt>
                <c:pt idx="7">
                  <c:v>13</c:v>
                </c:pt>
                <c:pt idx="8">
                  <c:v>6</c:v>
                </c:pt>
                <c:pt idx="9">
                  <c:v>1</c:v>
                </c:pt>
                <c:pt idx="10">
                  <c:v>2</c:v>
                </c:pt>
                <c:pt idx="11">
                  <c:v>8</c:v>
                </c:pt>
                <c:pt idx="12">
                  <c:v>3</c:v>
                </c:pt>
              </c:numCache>
            </c:numRef>
          </c:val>
          <c:extLst>
            <c:ext xmlns:c16="http://schemas.microsoft.com/office/drawing/2014/chart" uri="{C3380CC4-5D6E-409C-BE32-E72D297353CC}">
              <c16:uniqueId val="{00000004-B798-4E25-BBD9-C18A5DCA0875}"/>
            </c:ext>
          </c:extLst>
        </c:ser>
        <c:ser>
          <c:idx val="5"/>
          <c:order val="5"/>
          <c:tx>
            <c:strRef>
              <c:f>'Mapa de empatía'!$K$3</c:f>
              <c:strCache>
                <c:ptCount val="1"/>
                <c:pt idx="0">
                  <c:v>Dueño del producto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'Mapa de empatía'!$A$4:$A$16</c:f>
              <c:strCache>
                <c:ptCount val="13"/>
                <c:pt idx="0">
                  <c:v>Seguridad</c:v>
                </c:pt>
                <c:pt idx="1">
                  <c:v>Internacionalización</c:v>
                </c:pt>
                <c:pt idx="2">
                  <c:v>Flexibilidad</c:v>
                </c:pt>
                <c:pt idx="3">
                  <c:v>Experiencia de usuario</c:v>
                </c:pt>
                <c:pt idx="4">
                  <c:v>Conformidad</c:v>
                </c:pt>
                <c:pt idx="5">
                  <c:v>Interacción</c:v>
                </c:pt>
                <c:pt idx="6">
                  <c:v>Fiabilidad</c:v>
                </c:pt>
                <c:pt idx="7">
                  <c:v>Disponibilidad</c:v>
                </c:pt>
                <c:pt idx="8">
                  <c:v>Rendimiento</c:v>
                </c:pt>
                <c:pt idx="9">
                  <c:v>Trazabilidad</c:v>
                </c:pt>
                <c:pt idx="10">
                  <c:v>Accesibilidad</c:v>
                </c:pt>
                <c:pt idx="11">
                  <c:v>Portabilidad</c:v>
                </c:pt>
                <c:pt idx="12">
                  <c:v>Capacidad para ser administrado</c:v>
                </c:pt>
              </c:strCache>
            </c:strRef>
          </c:cat>
          <c:val>
            <c:numRef>
              <c:f>'Mapa de empatía'!$K$4:$K$16</c:f>
              <c:numCache>
                <c:formatCode>General</c:formatCode>
                <c:ptCount val="13"/>
                <c:pt idx="0">
                  <c:v>13</c:v>
                </c:pt>
                <c:pt idx="1">
                  <c:v>10</c:v>
                </c:pt>
                <c:pt idx="2">
                  <c:v>2</c:v>
                </c:pt>
                <c:pt idx="3">
                  <c:v>11</c:v>
                </c:pt>
                <c:pt idx="4">
                  <c:v>6</c:v>
                </c:pt>
                <c:pt idx="5">
                  <c:v>8</c:v>
                </c:pt>
                <c:pt idx="6">
                  <c:v>7</c:v>
                </c:pt>
                <c:pt idx="7">
                  <c:v>5</c:v>
                </c:pt>
                <c:pt idx="8">
                  <c:v>9</c:v>
                </c:pt>
                <c:pt idx="9">
                  <c:v>3</c:v>
                </c:pt>
                <c:pt idx="10">
                  <c:v>1</c:v>
                </c:pt>
                <c:pt idx="11">
                  <c:v>12</c:v>
                </c:pt>
                <c:pt idx="12">
                  <c:v>4</c:v>
                </c:pt>
              </c:numCache>
            </c:numRef>
          </c:val>
          <c:extLst>
            <c:ext xmlns:c16="http://schemas.microsoft.com/office/drawing/2014/chart" uri="{C3380CC4-5D6E-409C-BE32-E72D297353CC}">
              <c16:uniqueId val="{00000005-B798-4E25-BBD9-C18A5DCA0875}"/>
            </c:ext>
          </c:extLst>
        </c:ser>
        <c:dLbls>
          <c:showLegendKey val="0"/>
          <c:showVal val="0"/>
          <c:showCatName val="0"/>
          <c:showSerName val="0"/>
          <c:showPercent val="0"/>
          <c:showBubbleSize val="0"/>
        </c:dLbls>
        <c:axId val="682320640"/>
        <c:axId val="682321360"/>
      </c:radarChart>
      <c:catAx>
        <c:axId val="68232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682321360"/>
        <c:crosses val="autoZero"/>
        <c:auto val="1"/>
        <c:lblAlgn val="ctr"/>
        <c:lblOffset val="100"/>
        <c:noMultiLvlLbl val="0"/>
      </c:catAx>
      <c:valAx>
        <c:axId val="68232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682320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419"/>
              <a:t>Mapa de empatía usuarios finales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lotArea>
      <c:layout/>
      <c:radarChart>
        <c:radarStyle val="marker"/>
        <c:varyColors val="0"/>
        <c:ser>
          <c:idx val="0"/>
          <c:order val="0"/>
          <c:tx>
            <c:strRef>
              <c:f>'Mapa de empatía'!$F$3</c:f>
              <c:strCache>
                <c:ptCount val="1"/>
                <c:pt idx="0">
                  <c:v>Administrador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'Mapa de empatía'!$A$4:$A$16</c:f>
              <c:strCache>
                <c:ptCount val="13"/>
                <c:pt idx="0">
                  <c:v>Seguridad</c:v>
                </c:pt>
                <c:pt idx="1">
                  <c:v>Internacionalización</c:v>
                </c:pt>
                <c:pt idx="2">
                  <c:v>Flexibilidad</c:v>
                </c:pt>
                <c:pt idx="3">
                  <c:v>Experiencia de usuario</c:v>
                </c:pt>
                <c:pt idx="4">
                  <c:v>Conformidad</c:v>
                </c:pt>
                <c:pt idx="5">
                  <c:v>Interacción</c:v>
                </c:pt>
                <c:pt idx="6">
                  <c:v>Fiabilidad</c:v>
                </c:pt>
                <c:pt idx="7">
                  <c:v>Disponibilidad</c:v>
                </c:pt>
                <c:pt idx="8">
                  <c:v>Rendimiento</c:v>
                </c:pt>
                <c:pt idx="9">
                  <c:v>Trazabilidad</c:v>
                </c:pt>
                <c:pt idx="10">
                  <c:v>Accesibilidad</c:v>
                </c:pt>
                <c:pt idx="11">
                  <c:v>Portabilidad</c:v>
                </c:pt>
                <c:pt idx="12">
                  <c:v>Capacidad para ser administrado</c:v>
                </c:pt>
              </c:strCache>
            </c:strRef>
          </c:cat>
          <c:val>
            <c:numRef>
              <c:f>'Mapa de empatía'!$F$4:$F$16</c:f>
              <c:numCache>
                <c:formatCode>General</c:formatCode>
                <c:ptCount val="13"/>
                <c:pt idx="0">
                  <c:v>9</c:v>
                </c:pt>
                <c:pt idx="1">
                  <c:v>10</c:v>
                </c:pt>
                <c:pt idx="2">
                  <c:v>2</c:v>
                </c:pt>
                <c:pt idx="3">
                  <c:v>11</c:v>
                </c:pt>
                <c:pt idx="4">
                  <c:v>8</c:v>
                </c:pt>
                <c:pt idx="5">
                  <c:v>5</c:v>
                </c:pt>
                <c:pt idx="6">
                  <c:v>6</c:v>
                </c:pt>
                <c:pt idx="7">
                  <c:v>7</c:v>
                </c:pt>
                <c:pt idx="8">
                  <c:v>12</c:v>
                </c:pt>
                <c:pt idx="9">
                  <c:v>4</c:v>
                </c:pt>
                <c:pt idx="10">
                  <c:v>1</c:v>
                </c:pt>
                <c:pt idx="11">
                  <c:v>3</c:v>
                </c:pt>
                <c:pt idx="12">
                  <c:v>13</c:v>
                </c:pt>
              </c:numCache>
            </c:numRef>
          </c:val>
          <c:extLst>
            <c:ext xmlns:c16="http://schemas.microsoft.com/office/drawing/2014/chart" uri="{C3380CC4-5D6E-409C-BE32-E72D297353CC}">
              <c16:uniqueId val="{00000000-1FC6-4C2C-B270-08CC14BDD9DD}"/>
            </c:ext>
          </c:extLst>
        </c:ser>
        <c:ser>
          <c:idx val="1"/>
          <c:order val="1"/>
          <c:tx>
            <c:strRef>
              <c:f>'Mapa de empatía'!$G$3</c:f>
              <c:strCache>
                <c:ptCount val="1"/>
                <c:pt idx="0">
                  <c:v>Traductor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'Mapa de empatía'!$A$4:$A$16</c:f>
              <c:strCache>
                <c:ptCount val="13"/>
                <c:pt idx="0">
                  <c:v>Seguridad</c:v>
                </c:pt>
                <c:pt idx="1">
                  <c:v>Internacionalización</c:v>
                </c:pt>
                <c:pt idx="2">
                  <c:v>Flexibilidad</c:v>
                </c:pt>
                <c:pt idx="3">
                  <c:v>Experiencia de usuario</c:v>
                </c:pt>
                <c:pt idx="4">
                  <c:v>Conformidad</c:v>
                </c:pt>
                <c:pt idx="5">
                  <c:v>Interacción</c:v>
                </c:pt>
                <c:pt idx="6">
                  <c:v>Fiabilidad</c:v>
                </c:pt>
                <c:pt idx="7">
                  <c:v>Disponibilidad</c:v>
                </c:pt>
                <c:pt idx="8">
                  <c:v>Rendimiento</c:v>
                </c:pt>
                <c:pt idx="9">
                  <c:v>Trazabilidad</c:v>
                </c:pt>
                <c:pt idx="10">
                  <c:v>Accesibilidad</c:v>
                </c:pt>
                <c:pt idx="11">
                  <c:v>Portabilidad</c:v>
                </c:pt>
                <c:pt idx="12">
                  <c:v>Capacidad para ser administrado</c:v>
                </c:pt>
              </c:strCache>
            </c:strRef>
          </c:cat>
          <c:val>
            <c:numRef>
              <c:f>'Mapa de empatía'!$G$4:$G$16</c:f>
              <c:numCache>
                <c:formatCode>General</c:formatCode>
                <c:ptCount val="13"/>
                <c:pt idx="0">
                  <c:v>10</c:v>
                </c:pt>
                <c:pt idx="1">
                  <c:v>6</c:v>
                </c:pt>
                <c:pt idx="2">
                  <c:v>3</c:v>
                </c:pt>
                <c:pt idx="3">
                  <c:v>8</c:v>
                </c:pt>
                <c:pt idx="4">
                  <c:v>7</c:v>
                </c:pt>
                <c:pt idx="5">
                  <c:v>5</c:v>
                </c:pt>
                <c:pt idx="6">
                  <c:v>11</c:v>
                </c:pt>
                <c:pt idx="7">
                  <c:v>12</c:v>
                </c:pt>
                <c:pt idx="8">
                  <c:v>13</c:v>
                </c:pt>
                <c:pt idx="9">
                  <c:v>2</c:v>
                </c:pt>
                <c:pt idx="10">
                  <c:v>4</c:v>
                </c:pt>
                <c:pt idx="11">
                  <c:v>9</c:v>
                </c:pt>
                <c:pt idx="12">
                  <c:v>1</c:v>
                </c:pt>
              </c:numCache>
            </c:numRef>
          </c:val>
          <c:extLst>
            <c:ext xmlns:c16="http://schemas.microsoft.com/office/drawing/2014/chart" uri="{C3380CC4-5D6E-409C-BE32-E72D297353CC}">
              <c16:uniqueId val="{00000001-1FC6-4C2C-B270-08CC14BDD9DD}"/>
            </c:ext>
          </c:extLst>
        </c:ser>
        <c:ser>
          <c:idx val="2"/>
          <c:order val="2"/>
          <c:tx>
            <c:strRef>
              <c:f>'Mapa de empatía'!$H$3</c:f>
              <c:strCache>
                <c:ptCount val="1"/>
                <c:pt idx="0">
                  <c:v>Usuario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'Mapa de empatía'!$A$4:$A$16</c:f>
              <c:strCache>
                <c:ptCount val="13"/>
                <c:pt idx="0">
                  <c:v>Seguridad</c:v>
                </c:pt>
                <c:pt idx="1">
                  <c:v>Internacionalización</c:v>
                </c:pt>
                <c:pt idx="2">
                  <c:v>Flexibilidad</c:v>
                </c:pt>
                <c:pt idx="3">
                  <c:v>Experiencia de usuario</c:v>
                </c:pt>
                <c:pt idx="4">
                  <c:v>Conformidad</c:v>
                </c:pt>
                <c:pt idx="5">
                  <c:v>Interacción</c:v>
                </c:pt>
                <c:pt idx="6">
                  <c:v>Fiabilidad</c:v>
                </c:pt>
                <c:pt idx="7">
                  <c:v>Disponibilidad</c:v>
                </c:pt>
                <c:pt idx="8">
                  <c:v>Rendimiento</c:v>
                </c:pt>
                <c:pt idx="9">
                  <c:v>Trazabilidad</c:v>
                </c:pt>
                <c:pt idx="10">
                  <c:v>Accesibilidad</c:v>
                </c:pt>
                <c:pt idx="11">
                  <c:v>Portabilidad</c:v>
                </c:pt>
                <c:pt idx="12">
                  <c:v>Capacidad para ser administrado</c:v>
                </c:pt>
              </c:strCache>
            </c:strRef>
          </c:cat>
          <c:val>
            <c:numRef>
              <c:f>'Mapa de empatía'!$H$4:$H$16</c:f>
              <c:numCache>
                <c:formatCode>General</c:formatCode>
                <c:ptCount val="13"/>
                <c:pt idx="0">
                  <c:v>12</c:v>
                </c:pt>
                <c:pt idx="1">
                  <c:v>11</c:v>
                </c:pt>
                <c:pt idx="2">
                  <c:v>7</c:v>
                </c:pt>
                <c:pt idx="3">
                  <c:v>10</c:v>
                </c:pt>
                <c:pt idx="4">
                  <c:v>4</c:v>
                </c:pt>
                <c:pt idx="5">
                  <c:v>9</c:v>
                </c:pt>
                <c:pt idx="6">
                  <c:v>5</c:v>
                </c:pt>
                <c:pt idx="7">
                  <c:v>13</c:v>
                </c:pt>
                <c:pt idx="8">
                  <c:v>6</c:v>
                </c:pt>
                <c:pt idx="9">
                  <c:v>1</c:v>
                </c:pt>
                <c:pt idx="10">
                  <c:v>2</c:v>
                </c:pt>
                <c:pt idx="11">
                  <c:v>8</c:v>
                </c:pt>
                <c:pt idx="12">
                  <c:v>3</c:v>
                </c:pt>
              </c:numCache>
            </c:numRef>
          </c:val>
          <c:extLst>
            <c:ext xmlns:c16="http://schemas.microsoft.com/office/drawing/2014/chart" uri="{C3380CC4-5D6E-409C-BE32-E72D297353CC}">
              <c16:uniqueId val="{00000002-1FC6-4C2C-B270-08CC14BDD9DD}"/>
            </c:ext>
          </c:extLst>
        </c:ser>
        <c:dLbls>
          <c:showLegendKey val="0"/>
          <c:showVal val="0"/>
          <c:showCatName val="0"/>
          <c:showSerName val="0"/>
          <c:showPercent val="0"/>
          <c:showBubbleSize val="0"/>
        </c:dLbls>
        <c:axId val="595322240"/>
        <c:axId val="682317400"/>
      </c:radarChart>
      <c:catAx>
        <c:axId val="59532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682317400"/>
        <c:crosses val="autoZero"/>
        <c:auto val="1"/>
        <c:lblAlgn val="ctr"/>
        <c:lblOffset val="100"/>
        <c:noMultiLvlLbl val="0"/>
      </c:catAx>
      <c:valAx>
        <c:axId val="682317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5953222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Ponderación</a:t>
            </a:r>
            <a:r>
              <a:rPr lang="es-CO" baseline="0"/>
              <a:t> atributos de calidad</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lotArea>
      <c:layout/>
      <c:barChart>
        <c:barDir val="col"/>
        <c:grouping val="clustered"/>
        <c:varyColors val="0"/>
        <c:ser>
          <c:idx val="0"/>
          <c:order val="0"/>
          <c:tx>
            <c:strRef>
              <c:f>'Ponderación final'!$B$2:$B$3</c:f>
              <c:strCache>
                <c:ptCount val="2"/>
                <c:pt idx="0">
                  <c:v>Equipo técnico</c:v>
                </c:pt>
              </c:strCache>
            </c:strRef>
          </c:tx>
          <c:spPr>
            <a:solidFill>
              <a:schemeClr val="accent1"/>
            </a:solidFill>
            <a:ln>
              <a:noFill/>
            </a:ln>
            <a:effectLst/>
          </c:spPr>
          <c:invertIfNegative val="0"/>
          <c:cat>
            <c:strRef>
              <c:f>'Ponderación final'!$A$4:$A$16</c:f>
              <c:strCache>
                <c:ptCount val="13"/>
                <c:pt idx="0">
                  <c:v>Seguridad</c:v>
                </c:pt>
                <c:pt idx="1">
                  <c:v>Internacionalización</c:v>
                </c:pt>
                <c:pt idx="2">
                  <c:v>Flexibilidad</c:v>
                </c:pt>
                <c:pt idx="3">
                  <c:v>Experiencia de usuario</c:v>
                </c:pt>
                <c:pt idx="4">
                  <c:v>Conformidad</c:v>
                </c:pt>
                <c:pt idx="5">
                  <c:v>Interacción</c:v>
                </c:pt>
                <c:pt idx="6">
                  <c:v>Fiabilidad</c:v>
                </c:pt>
                <c:pt idx="7">
                  <c:v>Disponibilidad</c:v>
                </c:pt>
                <c:pt idx="8">
                  <c:v>Rendimiento</c:v>
                </c:pt>
                <c:pt idx="9">
                  <c:v>Trazabilidad</c:v>
                </c:pt>
                <c:pt idx="10">
                  <c:v>Accesibilidad</c:v>
                </c:pt>
                <c:pt idx="11">
                  <c:v>Portabilidad</c:v>
                </c:pt>
                <c:pt idx="12">
                  <c:v>Capacidad para ser administrado</c:v>
                </c:pt>
              </c:strCache>
            </c:strRef>
          </c:cat>
          <c:val>
            <c:numRef>
              <c:f>'Ponderación final'!$B$4:$B$16</c:f>
            </c:numRef>
          </c:val>
          <c:extLst>
            <c:ext xmlns:c16="http://schemas.microsoft.com/office/drawing/2014/chart" uri="{C3380CC4-5D6E-409C-BE32-E72D297353CC}">
              <c16:uniqueId val="{00000000-B85B-4C57-8372-594909A854BF}"/>
            </c:ext>
          </c:extLst>
        </c:ser>
        <c:ser>
          <c:idx val="1"/>
          <c:order val="1"/>
          <c:tx>
            <c:strRef>
              <c:f>'Ponderación final'!$C$2:$C$3</c:f>
              <c:strCache>
                <c:ptCount val="2"/>
                <c:pt idx="0">
                  <c:v>Equipo técnico</c:v>
                </c:pt>
              </c:strCache>
            </c:strRef>
          </c:tx>
          <c:spPr>
            <a:solidFill>
              <a:schemeClr val="accent2"/>
            </a:solidFill>
            <a:ln>
              <a:noFill/>
            </a:ln>
            <a:effectLst/>
          </c:spPr>
          <c:invertIfNegative val="0"/>
          <c:cat>
            <c:strRef>
              <c:f>'Ponderación final'!$A$4:$A$16</c:f>
              <c:strCache>
                <c:ptCount val="13"/>
                <c:pt idx="0">
                  <c:v>Seguridad</c:v>
                </c:pt>
                <c:pt idx="1">
                  <c:v>Internacionalización</c:v>
                </c:pt>
                <c:pt idx="2">
                  <c:v>Flexibilidad</c:v>
                </c:pt>
                <c:pt idx="3">
                  <c:v>Experiencia de usuario</c:v>
                </c:pt>
                <c:pt idx="4">
                  <c:v>Conformidad</c:v>
                </c:pt>
                <c:pt idx="5">
                  <c:v>Interacción</c:v>
                </c:pt>
                <c:pt idx="6">
                  <c:v>Fiabilidad</c:v>
                </c:pt>
                <c:pt idx="7">
                  <c:v>Disponibilidad</c:v>
                </c:pt>
                <c:pt idx="8">
                  <c:v>Rendimiento</c:v>
                </c:pt>
                <c:pt idx="9">
                  <c:v>Trazabilidad</c:v>
                </c:pt>
                <c:pt idx="10">
                  <c:v>Accesibilidad</c:v>
                </c:pt>
                <c:pt idx="11">
                  <c:v>Portabilidad</c:v>
                </c:pt>
                <c:pt idx="12">
                  <c:v>Capacidad para ser administrado</c:v>
                </c:pt>
              </c:strCache>
            </c:strRef>
          </c:cat>
          <c:val>
            <c:numRef>
              <c:f>'Ponderación final'!$C$4:$C$16</c:f>
            </c:numRef>
          </c:val>
          <c:extLst>
            <c:ext xmlns:c16="http://schemas.microsoft.com/office/drawing/2014/chart" uri="{C3380CC4-5D6E-409C-BE32-E72D297353CC}">
              <c16:uniqueId val="{00000001-B85B-4C57-8372-594909A854BF}"/>
            </c:ext>
          </c:extLst>
        </c:ser>
        <c:ser>
          <c:idx val="2"/>
          <c:order val="2"/>
          <c:tx>
            <c:strRef>
              <c:f>'Ponderación final'!$D$2:$D$3</c:f>
              <c:strCache>
                <c:ptCount val="2"/>
                <c:pt idx="0">
                  <c:v>Equipo técnico</c:v>
                </c:pt>
              </c:strCache>
            </c:strRef>
          </c:tx>
          <c:spPr>
            <a:solidFill>
              <a:schemeClr val="accent3"/>
            </a:solidFill>
            <a:ln>
              <a:noFill/>
            </a:ln>
            <a:effectLst/>
          </c:spPr>
          <c:invertIfNegative val="0"/>
          <c:cat>
            <c:strRef>
              <c:f>'Ponderación final'!$A$4:$A$16</c:f>
              <c:strCache>
                <c:ptCount val="13"/>
                <c:pt idx="0">
                  <c:v>Seguridad</c:v>
                </c:pt>
                <c:pt idx="1">
                  <c:v>Internacionalización</c:v>
                </c:pt>
                <c:pt idx="2">
                  <c:v>Flexibilidad</c:v>
                </c:pt>
                <c:pt idx="3">
                  <c:v>Experiencia de usuario</c:v>
                </c:pt>
                <c:pt idx="4">
                  <c:v>Conformidad</c:v>
                </c:pt>
                <c:pt idx="5">
                  <c:v>Interacción</c:v>
                </c:pt>
                <c:pt idx="6">
                  <c:v>Fiabilidad</c:v>
                </c:pt>
                <c:pt idx="7">
                  <c:v>Disponibilidad</c:v>
                </c:pt>
                <c:pt idx="8">
                  <c:v>Rendimiento</c:v>
                </c:pt>
                <c:pt idx="9">
                  <c:v>Trazabilidad</c:v>
                </c:pt>
                <c:pt idx="10">
                  <c:v>Accesibilidad</c:v>
                </c:pt>
                <c:pt idx="11">
                  <c:v>Portabilidad</c:v>
                </c:pt>
                <c:pt idx="12">
                  <c:v>Capacidad para ser administrado</c:v>
                </c:pt>
              </c:strCache>
            </c:strRef>
          </c:cat>
          <c:val>
            <c:numRef>
              <c:f>'Ponderación final'!$D$4:$D$16</c:f>
            </c:numRef>
          </c:val>
          <c:extLst>
            <c:ext xmlns:c16="http://schemas.microsoft.com/office/drawing/2014/chart" uri="{C3380CC4-5D6E-409C-BE32-E72D297353CC}">
              <c16:uniqueId val="{00000002-B85B-4C57-8372-594909A854BF}"/>
            </c:ext>
          </c:extLst>
        </c:ser>
        <c:ser>
          <c:idx val="3"/>
          <c:order val="3"/>
          <c:tx>
            <c:strRef>
              <c:f>'Ponderación final'!$E$2:$E$3</c:f>
              <c:strCache>
                <c:ptCount val="2"/>
                <c:pt idx="0">
                  <c:v>Equipo técnico</c:v>
                </c:pt>
              </c:strCache>
            </c:strRef>
          </c:tx>
          <c:spPr>
            <a:solidFill>
              <a:schemeClr val="accent4"/>
            </a:solidFill>
            <a:ln>
              <a:noFill/>
            </a:ln>
            <a:effectLst/>
          </c:spPr>
          <c:invertIfNegative val="0"/>
          <c:cat>
            <c:strRef>
              <c:f>'Ponderación final'!$A$4:$A$16</c:f>
              <c:strCache>
                <c:ptCount val="13"/>
                <c:pt idx="0">
                  <c:v>Seguridad</c:v>
                </c:pt>
                <c:pt idx="1">
                  <c:v>Internacionalización</c:v>
                </c:pt>
                <c:pt idx="2">
                  <c:v>Flexibilidad</c:v>
                </c:pt>
                <c:pt idx="3">
                  <c:v>Experiencia de usuario</c:v>
                </c:pt>
                <c:pt idx="4">
                  <c:v>Conformidad</c:v>
                </c:pt>
                <c:pt idx="5">
                  <c:v>Interacción</c:v>
                </c:pt>
                <c:pt idx="6">
                  <c:v>Fiabilidad</c:v>
                </c:pt>
                <c:pt idx="7">
                  <c:v>Disponibilidad</c:v>
                </c:pt>
                <c:pt idx="8">
                  <c:v>Rendimiento</c:v>
                </c:pt>
                <c:pt idx="9">
                  <c:v>Trazabilidad</c:v>
                </c:pt>
                <c:pt idx="10">
                  <c:v>Accesibilidad</c:v>
                </c:pt>
                <c:pt idx="11">
                  <c:v>Portabilidad</c:v>
                </c:pt>
                <c:pt idx="12">
                  <c:v>Capacidad para ser administrado</c:v>
                </c:pt>
              </c:strCache>
            </c:strRef>
          </c:cat>
          <c:val>
            <c:numRef>
              <c:f>'Ponderación final'!$E$4:$E$16</c:f>
              <c:numCache>
                <c:formatCode>0%</c:formatCode>
                <c:ptCount val="13"/>
                <c:pt idx="0">
                  <c:v>0.12087912087912088</c:v>
                </c:pt>
                <c:pt idx="1">
                  <c:v>0.11538461538461539</c:v>
                </c:pt>
                <c:pt idx="2">
                  <c:v>4.3956043956043959E-2</c:v>
                </c:pt>
                <c:pt idx="3">
                  <c:v>0.12637362637362637</c:v>
                </c:pt>
                <c:pt idx="4">
                  <c:v>5.4945054945054944E-2</c:v>
                </c:pt>
                <c:pt idx="5">
                  <c:v>6.043956043956044E-2</c:v>
                </c:pt>
                <c:pt idx="6">
                  <c:v>6.043956043956044E-2</c:v>
                </c:pt>
                <c:pt idx="7">
                  <c:v>0.10989010989010989</c:v>
                </c:pt>
                <c:pt idx="8">
                  <c:v>8.7912087912087919E-2</c:v>
                </c:pt>
                <c:pt idx="9">
                  <c:v>5.4945054945054944E-2</c:v>
                </c:pt>
                <c:pt idx="10">
                  <c:v>3.2967032967032968E-2</c:v>
                </c:pt>
                <c:pt idx="11">
                  <c:v>6.043956043956044E-2</c:v>
                </c:pt>
                <c:pt idx="12">
                  <c:v>7.1428571428571425E-2</c:v>
                </c:pt>
              </c:numCache>
            </c:numRef>
          </c:val>
          <c:extLst>
            <c:ext xmlns:c16="http://schemas.microsoft.com/office/drawing/2014/chart" uri="{C3380CC4-5D6E-409C-BE32-E72D297353CC}">
              <c16:uniqueId val="{00000003-B85B-4C57-8372-594909A854BF}"/>
            </c:ext>
          </c:extLst>
        </c:ser>
        <c:ser>
          <c:idx val="4"/>
          <c:order val="4"/>
          <c:tx>
            <c:strRef>
              <c:f>'Ponderación final'!$F$2:$F$3</c:f>
              <c:strCache>
                <c:ptCount val="2"/>
                <c:pt idx="0">
                  <c:v>Usuarios finales</c:v>
                </c:pt>
              </c:strCache>
            </c:strRef>
          </c:tx>
          <c:spPr>
            <a:solidFill>
              <a:schemeClr val="accent5"/>
            </a:solidFill>
            <a:ln>
              <a:noFill/>
            </a:ln>
            <a:effectLst/>
          </c:spPr>
          <c:invertIfNegative val="0"/>
          <c:cat>
            <c:strRef>
              <c:f>'Ponderación final'!$A$4:$A$16</c:f>
              <c:strCache>
                <c:ptCount val="13"/>
                <c:pt idx="0">
                  <c:v>Seguridad</c:v>
                </c:pt>
                <c:pt idx="1">
                  <c:v>Internacionalización</c:v>
                </c:pt>
                <c:pt idx="2">
                  <c:v>Flexibilidad</c:v>
                </c:pt>
                <c:pt idx="3">
                  <c:v>Experiencia de usuario</c:v>
                </c:pt>
                <c:pt idx="4">
                  <c:v>Conformidad</c:v>
                </c:pt>
                <c:pt idx="5">
                  <c:v>Interacción</c:v>
                </c:pt>
                <c:pt idx="6">
                  <c:v>Fiabilidad</c:v>
                </c:pt>
                <c:pt idx="7">
                  <c:v>Disponibilidad</c:v>
                </c:pt>
                <c:pt idx="8">
                  <c:v>Rendimiento</c:v>
                </c:pt>
                <c:pt idx="9">
                  <c:v>Trazabilidad</c:v>
                </c:pt>
                <c:pt idx="10">
                  <c:v>Accesibilidad</c:v>
                </c:pt>
                <c:pt idx="11">
                  <c:v>Portabilidad</c:v>
                </c:pt>
                <c:pt idx="12">
                  <c:v>Capacidad para ser administrado</c:v>
                </c:pt>
              </c:strCache>
            </c:strRef>
          </c:cat>
          <c:val>
            <c:numRef>
              <c:f>'Ponderación final'!$F$4:$F$16</c:f>
            </c:numRef>
          </c:val>
          <c:extLst>
            <c:ext xmlns:c16="http://schemas.microsoft.com/office/drawing/2014/chart" uri="{C3380CC4-5D6E-409C-BE32-E72D297353CC}">
              <c16:uniqueId val="{00000004-B85B-4C57-8372-594909A854BF}"/>
            </c:ext>
          </c:extLst>
        </c:ser>
        <c:ser>
          <c:idx val="5"/>
          <c:order val="5"/>
          <c:tx>
            <c:strRef>
              <c:f>'Ponderación final'!$G$2:$G$3</c:f>
              <c:strCache>
                <c:ptCount val="2"/>
                <c:pt idx="0">
                  <c:v>Usuarios finales</c:v>
                </c:pt>
              </c:strCache>
            </c:strRef>
          </c:tx>
          <c:spPr>
            <a:solidFill>
              <a:schemeClr val="accent6"/>
            </a:solidFill>
            <a:ln>
              <a:noFill/>
            </a:ln>
            <a:effectLst/>
          </c:spPr>
          <c:invertIfNegative val="0"/>
          <c:cat>
            <c:strRef>
              <c:f>'Ponderación final'!$A$4:$A$16</c:f>
              <c:strCache>
                <c:ptCount val="13"/>
                <c:pt idx="0">
                  <c:v>Seguridad</c:v>
                </c:pt>
                <c:pt idx="1">
                  <c:v>Internacionalización</c:v>
                </c:pt>
                <c:pt idx="2">
                  <c:v>Flexibilidad</c:v>
                </c:pt>
                <c:pt idx="3">
                  <c:v>Experiencia de usuario</c:v>
                </c:pt>
                <c:pt idx="4">
                  <c:v>Conformidad</c:v>
                </c:pt>
                <c:pt idx="5">
                  <c:v>Interacción</c:v>
                </c:pt>
                <c:pt idx="6">
                  <c:v>Fiabilidad</c:v>
                </c:pt>
                <c:pt idx="7">
                  <c:v>Disponibilidad</c:v>
                </c:pt>
                <c:pt idx="8">
                  <c:v>Rendimiento</c:v>
                </c:pt>
                <c:pt idx="9">
                  <c:v>Trazabilidad</c:v>
                </c:pt>
                <c:pt idx="10">
                  <c:v>Accesibilidad</c:v>
                </c:pt>
                <c:pt idx="11">
                  <c:v>Portabilidad</c:v>
                </c:pt>
                <c:pt idx="12">
                  <c:v>Capacidad para ser administrado</c:v>
                </c:pt>
              </c:strCache>
            </c:strRef>
          </c:cat>
          <c:val>
            <c:numRef>
              <c:f>'Ponderación final'!$G$4:$G$16</c:f>
            </c:numRef>
          </c:val>
          <c:extLst>
            <c:ext xmlns:c16="http://schemas.microsoft.com/office/drawing/2014/chart" uri="{C3380CC4-5D6E-409C-BE32-E72D297353CC}">
              <c16:uniqueId val="{00000005-B85B-4C57-8372-594909A854BF}"/>
            </c:ext>
          </c:extLst>
        </c:ser>
        <c:ser>
          <c:idx val="6"/>
          <c:order val="6"/>
          <c:tx>
            <c:strRef>
              <c:f>'Ponderación final'!$H$2:$H$3</c:f>
              <c:strCache>
                <c:ptCount val="2"/>
                <c:pt idx="0">
                  <c:v>Usuarios finales</c:v>
                </c:pt>
              </c:strCache>
            </c:strRef>
          </c:tx>
          <c:spPr>
            <a:solidFill>
              <a:schemeClr val="accent1">
                <a:lumMod val="60000"/>
              </a:schemeClr>
            </a:solidFill>
            <a:ln>
              <a:noFill/>
            </a:ln>
            <a:effectLst/>
          </c:spPr>
          <c:invertIfNegative val="0"/>
          <c:cat>
            <c:strRef>
              <c:f>'Ponderación final'!$A$4:$A$16</c:f>
              <c:strCache>
                <c:ptCount val="13"/>
                <c:pt idx="0">
                  <c:v>Seguridad</c:v>
                </c:pt>
                <c:pt idx="1">
                  <c:v>Internacionalización</c:v>
                </c:pt>
                <c:pt idx="2">
                  <c:v>Flexibilidad</c:v>
                </c:pt>
                <c:pt idx="3">
                  <c:v>Experiencia de usuario</c:v>
                </c:pt>
                <c:pt idx="4">
                  <c:v>Conformidad</c:v>
                </c:pt>
                <c:pt idx="5">
                  <c:v>Interacción</c:v>
                </c:pt>
                <c:pt idx="6">
                  <c:v>Fiabilidad</c:v>
                </c:pt>
                <c:pt idx="7">
                  <c:v>Disponibilidad</c:v>
                </c:pt>
                <c:pt idx="8">
                  <c:v>Rendimiento</c:v>
                </c:pt>
                <c:pt idx="9">
                  <c:v>Trazabilidad</c:v>
                </c:pt>
                <c:pt idx="10">
                  <c:v>Accesibilidad</c:v>
                </c:pt>
                <c:pt idx="11">
                  <c:v>Portabilidad</c:v>
                </c:pt>
                <c:pt idx="12">
                  <c:v>Capacidad para ser administrado</c:v>
                </c:pt>
              </c:strCache>
            </c:strRef>
          </c:cat>
          <c:val>
            <c:numRef>
              <c:f>'Ponderación final'!$H$4:$H$16</c:f>
            </c:numRef>
          </c:val>
          <c:extLst>
            <c:ext xmlns:c16="http://schemas.microsoft.com/office/drawing/2014/chart" uri="{C3380CC4-5D6E-409C-BE32-E72D297353CC}">
              <c16:uniqueId val="{00000006-B85B-4C57-8372-594909A854BF}"/>
            </c:ext>
          </c:extLst>
        </c:ser>
        <c:ser>
          <c:idx val="7"/>
          <c:order val="7"/>
          <c:tx>
            <c:strRef>
              <c:f>'Ponderación final'!$I$2:$I$3</c:f>
              <c:strCache>
                <c:ptCount val="2"/>
                <c:pt idx="0">
                  <c:v>Usuarios finales</c:v>
                </c:pt>
              </c:strCache>
            </c:strRef>
          </c:tx>
          <c:spPr>
            <a:solidFill>
              <a:schemeClr val="accent2">
                <a:lumMod val="60000"/>
              </a:schemeClr>
            </a:solidFill>
            <a:ln>
              <a:noFill/>
            </a:ln>
            <a:effectLst/>
          </c:spPr>
          <c:invertIfNegative val="0"/>
          <c:cat>
            <c:strRef>
              <c:f>'Ponderación final'!$A$4:$A$16</c:f>
              <c:strCache>
                <c:ptCount val="13"/>
                <c:pt idx="0">
                  <c:v>Seguridad</c:v>
                </c:pt>
                <c:pt idx="1">
                  <c:v>Internacionalización</c:v>
                </c:pt>
                <c:pt idx="2">
                  <c:v>Flexibilidad</c:v>
                </c:pt>
                <c:pt idx="3">
                  <c:v>Experiencia de usuario</c:v>
                </c:pt>
                <c:pt idx="4">
                  <c:v>Conformidad</c:v>
                </c:pt>
                <c:pt idx="5">
                  <c:v>Interacción</c:v>
                </c:pt>
                <c:pt idx="6">
                  <c:v>Fiabilidad</c:v>
                </c:pt>
                <c:pt idx="7">
                  <c:v>Disponibilidad</c:v>
                </c:pt>
                <c:pt idx="8">
                  <c:v>Rendimiento</c:v>
                </c:pt>
                <c:pt idx="9">
                  <c:v>Trazabilidad</c:v>
                </c:pt>
                <c:pt idx="10">
                  <c:v>Accesibilidad</c:v>
                </c:pt>
                <c:pt idx="11">
                  <c:v>Portabilidad</c:v>
                </c:pt>
                <c:pt idx="12">
                  <c:v>Capacidad para ser administrado</c:v>
                </c:pt>
              </c:strCache>
            </c:strRef>
          </c:cat>
          <c:val>
            <c:numRef>
              <c:f>'Ponderación final'!$I$4:$I$16</c:f>
            </c:numRef>
          </c:val>
          <c:extLst>
            <c:ext xmlns:c16="http://schemas.microsoft.com/office/drawing/2014/chart" uri="{C3380CC4-5D6E-409C-BE32-E72D297353CC}">
              <c16:uniqueId val="{00000007-B85B-4C57-8372-594909A854BF}"/>
            </c:ext>
          </c:extLst>
        </c:ser>
        <c:ser>
          <c:idx val="8"/>
          <c:order val="8"/>
          <c:tx>
            <c:strRef>
              <c:f>'Ponderación final'!$J$2:$J$3</c:f>
              <c:strCache>
                <c:ptCount val="2"/>
                <c:pt idx="0">
                  <c:v>Usuarios finales</c:v>
                </c:pt>
              </c:strCache>
            </c:strRef>
          </c:tx>
          <c:spPr>
            <a:solidFill>
              <a:schemeClr val="accent3">
                <a:lumMod val="60000"/>
              </a:schemeClr>
            </a:solidFill>
            <a:ln>
              <a:noFill/>
            </a:ln>
            <a:effectLst/>
          </c:spPr>
          <c:invertIfNegative val="0"/>
          <c:cat>
            <c:strRef>
              <c:f>'Ponderación final'!$A$4:$A$16</c:f>
              <c:strCache>
                <c:ptCount val="13"/>
                <c:pt idx="0">
                  <c:v>Seguridad</c:v>
                </c:pt>
                <c:pt idx="1">
                  <c:v>Internacionalización</c:v>
                </c:pt>
                <c:pt idx="2">
                  <c:v>Flexibilidad</c:v>
                </c:pt>
                <c:pt idx="3">
                  <c:v>Experiencia de usuario</c:v>
                </c:pt>
                <c:pt idx="4">
                  <c:v>Conformidad</c:v>
                </c:pt>
                <c:pt idx="5">
                  <c:v>Interacción</c:v>
                </c:pt>
                <c:pt idx="6">
                  <c:v>Fiabilidad</c:v>
                </c:pt>
                <c:pt idx="7">
                  <c:v>Disponibilidad</c:v>
                </c:pt>
                <c:pt idx="8">
                  <c:v>Rendimiento</c:v>
                </c:pt>
                <c:pt idx="9">
                  <c:v>Trazabilidad</c:v>
                </c:pt>
                <c:pt idx="10">
                  <c:v>Accesibilidad</c:v>
                </c:pt>
                <c:pt idx="11">
                  <c:v>Portabilidad</c:v>
                </c:pt>
                <c:pt idx="12">
                  <c:v>Capacidad para ser administrado</c:v>
                </c:pt>
              </c:strCache>
            </c:strRef>
          </c:cat>
          <c:val>
            <c:numRef>
              <c:f>'Ponderación final'!$J$4:$J$16</c:f>
              <c:numCache>
                <c:formatCode>0%</c:formatCode>
                <c:ptCount val="13"/>
                <c:pt idx="0">
                  <c:v>0.11355311355311355</c:v>
                </c:pt>
                <c:pt idx="1">
                  <c:v>9.8901098901098897E-2</c:v>
                </c:pt>
                <c:pt idx="2">
                  <c:v>4.3956043956043959E-2</c:v>
                </c:pt>
                <c:pt idx="3">
                  <c:v>0.10622710622710622</c:v>
                </c:pt>
                <c:pt idx="4">
                  <c:v>6.95970695970696E-2</c:v>
                </c:pt>
                <c:pt idx="5">
                  <c:v>6.95970695970696E-2</c:v>
                </c:pt>
                <c:pt idx="6">
                  <c:v>8.0586080586080591E-2</c:v>
                </c:pt>
                <c:pt idx="7">
                  <c:v>0.11721611721611722</c:v>
                </c:pt>
                <c:pt idx="8">
                  <c:v>0.11355311355311355</c:v>
                </c:pt>
                <c:pt idx="9">
                  <c:v>2.564102564102564E-2</c:v>
                </c:pt>
                <c:pt idx="10">
                  <c:v>2.564102564102564E-2</c:v>
                </c:pt>
                <c:pt idx="11">
                  <c:v>7.3260073260073263E-2</c:v>
                </c:pt>
                <c:pt idx="12">
                  <c:v>6.2271062271062272E-2</c:v>
                </c:pt>
              </c:numCache>
            </c:numRef>
          </c:val>
          <c:extLst>
            <c:ext xmlns:c16="http://schemas.microsoft.com/office/drawing/2014/chart" uri="{C3380CC4-5D6E-409C-BE32-E72D297353CC}">
              <c16:uniqueId val="{00000008-B85B-4C57-8372-594909A854BF}"/>
            </c:ext>
          </c:extLst>
        </c:ser>
        <c:ser>
          <c:idx val="9"/>
          <c:order val="9"/>
          <c:tx>
            <c:strRef>
              <c:f>'Ponderación final'!$K$2:$K$3</c:f>
              <c:strCache>
                <c:ptCount val="2"/>
                <c:pt idx="0">
                  <c:v>Stakeholder</c:v>
                </c:pt>
              </c:strCache>
            </c:strRef>
          </c:tx>
          <c:spPr>
            <a:solidFill>
              <a:schemeClr val="accent4">
                <a:lumMod val="60000"/>
              </a:schemeClr>
            </a:solidFill>
            <a:ln>
              <a:noFill/>
            </a:ln>
            <a:effectLst/>
          </c:spPr>
          <c:invertIfNegative val="0"/>
          <c:cat>
            <c:strRef>
              <c:f>'Ponderación final'!$A$4:$A$16</c:f>
              <c:strCache>
                <c:ptCount val="13"/>
                <c:pt idx="0">
                  <c:v>Seguridad</c:v>
                </c:pt>
                <c:pt idx="1">
                  <c:v>Internacionalización</c:v>
                </c:pt>
                <c:pt idx="2">
                  <c:v>Flexibilidad</c:v>
                </c:pt>
                <c:pt idx="3">
                  <c:v>Experiencia de usuario</c:v>
                </c:pt>
                <c:pt idx="4">
                  <c:v>Conformidad</c:v>
                </c:pt>
                <c:pt idx="5">
                  <c:v>Interacción</c:v>
                </c:pt>
                <c:pt idx="6">
                  <c:v>Fiabilidad</c:v>
                </c:pt>
                <c:pt idx="7">
                  <c:v>Disponibilidad</c:v>
                </c:pt>
                <c:pt idx="8">
                  <c:v>Rendimiento</c:v>
                </c:pt>
                <c:pt idx="9">
                  <c:v>Trazabilidad</c:v>
                </c:pt>
                <c:pt idx="10">
                  <c:v>Accesibilidad</c:v>
                </c:pt>
                <c:pt idx="11">
                  <c:v>Portabilidad</c:v>
                </c:pt>
                <c:pt idx="12">
                  <c:v>Capacidad para ser administrado</c:v>
                </c:pt>
              </c:strCache>
            </c:strRef>
          </c:cat>
          <c:val>
            <c:numRef>
              <c:f>'Ponderación final'!$K$4:$K$16</c:f>
            </c:numRef>
          </c:val>
          <c:extLst>
            <c:ext xmlns:c16="http://schemas.microsoft.com/office/drawing/2014/chart" uri="{C3380CC4-5D6E-409C-BE32-E72D297353CC}">
              <c16:uniqueId val="{00000009-B85B-4C57-8372-594909A854BF}"/>
            </c:ext>
          </c:extLst>
        </c:ser>
        <c:ser>
          <c:idx val="10"/>
          <c:order val="10"/>
          <c:tx>
            <c:strRef>
              <c:f>'Ponderación final'!$L$2:$L$3</c:f>
              <c:strCache>
                <c:ptCount val="2"/>
                <c:pt idx="0">
                  <c:v>Stakeholder</c:v>
                </c:pt>
              </c:strCache>
            </c:strRef>
          </c:tx>
          <c:spPr>
            <a:solidFill>
              <a:schemeClr val="accent5">
                <a:lumMod val="60000"/>
              </a:schemeClr>
            </a:solidFill>
            <a:ln>
              <a:noFill/>
            </a:ln>
            <a:effectLst/>
          </c:spPr>
          <c:invertIfNegative val="0"/>
          <c:cat>
            <c:strRef>
              <c:f>'Ponderación final'!$A$4:$A$16</c:f>
              <c:strCache>
                <c:ptCount val="13"/>
                <c:pt idx="0">
                  <c:v>Seguridad</c:v>
                </c:pt>
                <c:pt idx="1">
                  <c:v>Internacionalización</c:v>
                </c:pt>
                <c:pt idx="2">
                  <c:v>Flexibilidad</c:v>
                </c:pt>
                <c:pt idx="3">
                  <c:v>Experiencia de usuario</c:v>
                </c:pt>
                <c:pt idx="4">
                  <c:v>Conformidad</c:v>
                </c:pt>
                <c:pt idx="5">
                  <c:v>Interacción</c:v>
                </c:pt>
                <c:pt idx="6">
                  <c:v>Fiabilidad</c:v>
                </c:pt>
                <c:pt idx="7">
                  <c:v>Disponibilidad</c:v>
                </c:pt>
                <c:pt idx="8">
                  <c:v>Rendimiento</c:v>
                </c:pt>
                <c:pt idx="9">
                  <c:v>Trazabilidad</c:v>
                </c:pt>
                <c:pt idx="10">
                  <c:v>Accesibilidad</c:v>
                </c:pt>
                <c:pt idx="11">
                  <c:v>Portabilidad</c:v>
                </c:pt>
                <c:pt idx="12">
                  <c:v>Capacidad para ser administrado</c:v>
                </c:pt>
              </c:strCache>
            </c:strRef>
          </c:cat>
          <c:val>
            <c:numRef>
              <c:f>'Ponderación final'!$L$4:$L$16</c:f>
              <c:numCache>
                <c:formatCode>0%</c:formatCode>
                <c:ptCount val="13"/>
                <c:pt idx="0">
                  <c:v>0.14285714285714285</c:v>
                </c:pt>
                <c:pt idx="1">
                  <c:v>0.10989010989010989</c:v>
                </c:pt>
                <c:pt idx="2">
                  <c:v>2.197802197802198E-2</c:v>
                </c:pt>
                <c:pt idx="3">
                  <c:v>0.12087912087912088</c:v>
                </c:pt>
                <c:pt idx="4">
                  <c:v>6.5934065934065936E-2</c:v>
                </c:pt>
                <c:pt idx="5">
                  <c:v>8.7912087912087919E-2</c:v>
                </c:pt>
                <c:pt idx="6">
                  <c:v>7.6923076923076927E-2</c:v>
                </c:pt>
                <c:pt idx="7">
                  <c:v>5.4945054945054944E-2</c:v>
                </c:pt>
                <c:pt idx="8">
                  <c:v>9.8901098901098897E-2</c:v>
                </c:pt>
                <c:pt idx="9">
                  <c:v>3.2967032967032968E-2</c:v>
                </c:pt>
                <c:pt idx="10">
                  <c:v>1.098901098901099E-2</c:v>
                </c:pt>
                <c:pt idx="11">
                  <c:v>0.13186813186813187</c:v>
                </c:pt>
                <c:pt idx="12">
                  <c:v>4.3956043956043959E-2</c:v>
                </c:pt>
              </c:numCache>
            </c:numRef>
          </c:val>
          <c:extLst>
            <c:ext xmlns:c16="http://schemas.microsoft.com/office/drawing/2014/chart" uri="{C3380CC4-5D6E-409C-BE32-E72D297353CC}">
              <c16:uniqueId val="{0000000A-B85B-4C57-8372-594909A854BF}"/>
            </c:ext>
          </c:extLst>
        </c:ser>
        <c:dLbls>
          <c:showLegendKey val="0"/>
          <c:showVal val="0"/>
          <c:showCatName val="0"/>
          <c:showSerName val="0"/>
          <c:showPercent val="0"/>
          <c:showBubbleSize val="0"/>
        </c:dLbls>
        <c:gapWidth val="219"/>
        <c:overlap val="-27"/>
        <c:axId val="371986768"/>
        <c:axId val="371977648"/>
      </c:barChart>
      <c:catAx>
        <c:axId val="37198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371977648"/>
        <c:crosses val="autoZero"/>
        <c:auto val="1"/>
        <c:lblAlgn val="ctr"/>
        <c:lblOffset val="100"/>
        <c:noMultiLvlLbl val="0"/>
      </c:catAx>
      <c:valAx>
        <c:axId val="371977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371986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14287</xdr:rowOff>
    </xdr:from>
    <xdr:to>
      <xdr:col>10</xdr:col>
      <xdr:colOff>428625</xdr:colOff>
      <xdr:row>39</xdr:row>
      <xdr:rowOff>133351</xdr:rowOff>
    </xdr:to>
    <xdr:graphicFrame macro="">
      <xdr:nvGraphicFramePr>
        <xdr:cNvPr id="6" name="Gráfico 1">
          <a:extLst>
            <a:ext uri="{FF2B5EF4-FFF2-40B4-BE49-F238E27FC236}">
              <a16:creationId xmlns:a16="http://schemas.microsoft.com/office/drawing/2014/main" id="{F9B1C673-FECF-7A0F-93A4-C8EE4183E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476250</xdr:colOff>
      <xdr:row>17</xdr:row>
      <xdr:rowOff>14287</xdr:rowOff>
    </xdr:from>
    <xdr:to>
      <xdr:col>17</xdr:col>
      <xdr:colOff>314325</xdr:colOff>
      <xdr:row>39</xdr:row>
      <xdr:rowOff>123825</xdr:rowOff>
    </xdr:to>
    <xdr:graphicFrame macro="">
      <xdr:nvGraphicFramePr>
        <xdr:cNvPr id="9" name="Gráfico 3">
          <a:extLst>
            <a:ext uri="{FF2B5EF4-FFF2-40B4-BE49-F238E27FC236}">
              <a16:creationId xmlns:a16="http://schemas.microsoft.com/office/drawing/2014/main" id="{CD08DA03-9521-5253-71FD-A904A1A49D7F}"/>
            </a:ext>
            <a:ext uri="{147F2762-F138-4A5C-976F-8EAC2B608ADB}">
              <a16:predDERef xmlns:a16="http://schemas.microsoft.com/office/drawing/2014/main" pred="{F9B1C673-FECF-7A0F-93A4-C8EE4183E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761999</xdr:colOff>
      <xdr:row>0</xdr:row>
      <xdr:rowOff>200024</xdr:rowOff>
    </xdr:from>
    <xdr:to>
      <xdr:col>19</xdr:col>
      <xdr:colOff>752475</xdr:colOff>
      <xdr:row>16</xdr:row>
      <xdr:rowOff>190499</xdr:rowOff>
    </xdr:to>
    <xdr:graphicFrame macro="">
      <xdr:nvGraphicFramePr>
        <xdr:cNvPr id="4" name="Gráfico 1">
          <a:extLst>
            <a:ext uri="{FF2B5EF4-FFF2-40B4-BE49-F238E27FC236}">
              <a16:creationId xmlns:a16="http://schemas.microsoft.com/office/drawing/2014/main" id="{EE0D7DE2-0EE8-7AC7-38CA-E0499C6A6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xdr:colOff>
      <xdr:row>0</xdr:row>
      <xdr:rowOff>1</xdr:rowOff>
    </xdr:from>
    <xdr:to>
      <xdr:col>9</xdr:col>
      <xdr:colOff>314326</xdr:colOff>
      <xdr:row>23</xdr:row>
      <xdr:rowOff>24125</xdr:rowOff>
    </xdr:to>
    <xdr:pic>
      <xdr:nvPicPr>
        <xdr:cNvPr id="2" name="Imagen 1">
          <a:extLst>
            <a:ext uri="{FF2B5EF4-FFF2-40B4-BE49-F238E27FC236}">
              <a16:creationId xmlns:a16="http://schemas.microsoft.com/office/drawing/2014/main" id="{43BA5334-F2E1-BBA4-44FB-36E8A410FDED}"/>
            </a:ext>
          </a:extLst>
        </xdr:cNvPr>
        <xdr:cNvPicPr>
          <a:picLocks noChangeAspect="1"/>
        </xdr:cNvPicPr>
      </xdr:nvPicPr>
      <xdr:blipFill>
        <a:blip xmlns:r="http://schemas.openxmlformats.org/officeDocument/2006/relationships" r:embed="rId1"/>
        <a:stretch>
          <a:fillRect/>
        </a:stretch>
      </xdr:blipFill>
      <xdr:spPr>
        <a:xfrm>
          <a:off x="2" y="1"/>
          <a:ext cx="7172324" cy="440562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WIDER FARID SANCHEZ GARZON" id="{74EB1EB6-C303-464B-A4AD-E419F1118DB7}" userId="S::Wider.Sanchez@epm.com.co::6e5908d3-8d0e-4e09-bda5-476975ca856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5-09T20:26:29.56" personId="{74EB1EB6-C303-464B-A4AD-E419F1118DB7}" id="{F6C32427-1171-41A5-9923-EA47EE4E24F2}">
    <text>Quiénes serán los clientes, actores o stakeholders que impactará el nuevo producto</text>
  </threadedComment>
  <threadedComment ref="A2" dT="2023-05-09T20:26:48.84" personId="{74EB1EB6-C303-464B-A4AD-E419F1118DB7}" id="{89CDAF0E-CA21-414A-AB0F-E68A943156D8}">
    <text>¿Cuál es el principal dolor o necesidad que suplirá al cliente final o al negocio?</text>
  </threadedComment>
  <threadedComment ref="A3" dT="2023-05-09T20:27:05.36" personId="{74EB1EB6-C303-464B-A4AD-E419F1118DB7}" id="{13AEE4BB-71D8-4421-9065-55C39899A8D4}">
    <text>¿Cuál es el nombre del nuevo producto?</text>
  </threadedComment>
  <threadedComment ref="A4" dT="2023-05-09T20:27:22.43" personId="{74EB1EB6-C303-464B-A4AD-E419F1118DB7}" id="{1155412B-DD95-492F-9952-D433B0C91469}">
    <text>¿Qué tipo de producto se va a construir? Web, escritorio, móvil y/o híbrido</text>
  </threadedComment>
  <threadedComment ref="A5" dT="2023-05-09T20:27:56.79" personId="{74EB1EB6-C303-464B-A4AD-E419F1118DB7}" id="{A26D435B-5929-43C0-A2E2-F765820393D4}">
    <text>¿Por qué se debe construir un producto software para solucionar la necesidad y qué beneficios traerá construirlo? Piense en el valor a nivel de negocio y no técnico.</text>
  </threadedComment>
  <threadedComment ref="A6" dT="2023-05-09T20:28:45.35" personId="{74EB1EB6-C303-464B-A4AD-E419F1118DB7}" id="{56B9C6D5-14F5-4BA5-91AD-1B50964AC101}">
    <text>¿Qué aplicaciones existen actualmente en el mercado que suplan una necesidad similar o en su defecto cuál es la situación actual que se está viviendo en el cliente y que no es posible seguir conviviendo con ella con ella? Si existen aplicaciones sólo mencione su nombre</text>
  </threadedComment>
  <threadedComment ref="A7" dT="2023-05-09T20:30:03.88" personId="{74EB1EB6-C303-464B-A4AD-E419F1118DB7}" id="{5696A154-C01A-4990-A5BF-6CF7F973D3A9}">
    <text>¿Por qué deben seleccionar nuestro producto entonces y no seleccionar otro producto diferente ya existente? Piense en los diferenciadores más importantes clave. Piense en aquellos elementos que otras aplicaciones no poseen o no lo hacen bien y que tendrá el producto a construir.</text>
  </threadedComment>
  <threadedComment ref="A8" dT="2023-05-09T20:32:11.90" personId="{74EB1EB6-C303-464B-A4AD-E419F1118DB7}" id="{E7AE958A-6EDE-4864-A33F-B3BE20746B20}">
    <text>El objetivo es definir en prosa, una estructura, de tal manera que tenga sentido al leerla. Adicionalmente, debe expresarla en futuro:
Para &lt;cliente/público objetivo&gt; que &lt;necesidad del cliente/público y oportunidad&gt;, &lt;nombre del producto&gt; es un &lt;tipo de producto&gt; que &lt;principal beneficio o razón del producto&gt;. A diferencia de &lt;aplicación o situación actual&gt; nuestro producto &lt;principal diferenciación&gt;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66EF0-EC05-473C-BDC8-4EF73A92A0BA}">
  <dimension ref="A1:M160"/>
  <sheetViews>
    <sheetView topLeftCell="A124" zoomScale="86" zoomScaleNormal="90" workbookViewId="0">
      <pane xSplit="1" topLeftCell="K1" activePane="topRight" state="frozen"/>
      <selection pane="topRight" activeCell="A74" sqref="A74"/>
    </sheetView>
  </sheetViews>
  <sheetFormatPr baseColWidth="10" defaultColWidth="11.42578125" defaultRowHeight="15" x14ac:dyDescent="0.25"/>
  <cols>
    <col min="1" max="1" width="91.28515625" customWidth="1"/>
    <col min="2" max="2" width="10.42578125" hidden="1" customWidth="1"/>
    <col min="3" max="3" width="19.42578125" hidden="1" customWidth="1"/>
    <col min="4" max="4" width="13.7109375" hidden="1" customWidth="1"/>
    <col min="5" max="5" width="9.42578125" hidden="1" customWidth="1"/>
    <col min="6" max="6" width="7.85546875" hidden="1" customWidth="1"/>
    <col min="7" max="10" width="18.7109375" hidden="1" customWidth="1"/>
    <col min="11" max="11" width="13.140625" customWidth="1"/>
    <col min="12" max="12" width="31.140625" bestFit="1" customWidth="1"/>
    <col min="13" max="13" width="30" bestFit="1" customWidth="1"/>
  </cols>
  <sheetData>
    <row r="1" spans="1:13" x14ac:dyDescent="0.25">
      <c r="A1" s="130" t="s">
        <v>0</v>
      </c>
      <c r="B1" s="128" t="s">
        <v>1</v>
      </c>
      <c r="C1" s="128"/>
      <c r="D1" s="128"/>
      <c r="E1" s="128"/>
      <c r="F1" s="128"/>
      <c r="G1" s="128"/>
      <c r="H1" s="133" t="s">
        <v>2</v>
      </c>
      <c r="I1" s="133"/>
      <c r="J1" s="133"/>
      <c r="K1" s="134" t="s">
        <v>3</v>
      </c>
      <c r="L1" s="132" t="s">
        <v>4</v>
      </c>
      <c r="M1" s="126" t="s">
        <v>5</v>
      </c>
    </row>
    <row r="2" spans="1:13" x14ac:dyDescent="0.25">
      <c r="A2" s="131"/>
      <c r="B2" s="129" t="s">
        <v>6</v>
      </c>
      <c r="C2" s="129"/>
      <c r="D2" s="129" t="s">
        <v>2</v>
      </c>
      <c r="E2" s="129"/>
      <c r="F2" s="129"/>
      <c r="G2" s="28" t="s">
        <v>7</v>
      </c>
      <c r="H2" s="133"/>
      <c r="I2" s="133"/>
      <c r="J2" s="133"/>
      <c r="K2" s="134"/>
      <c r="L2" s="133"/>
      <c r="M2" s="127"/>
    </row>
    <row r="3" spans="1:13" x14ac:dyDescent="0.25">
      <c r="A3" s="131"/>
      <c r="B3" s="29" t="s">
        <v>8</v>
      </c>
      <c r="C3" s="29" t="s">
        <v>9</v>
      </c>
      <c r="D3" s="29" t="s">
        <v>10</v>
      </c>
      <c r="E3" s="29" t="s">
        <v>11</v>
      </c>
      <c r="F3" s="29" t="s">
        <v>12</v>
      </c>
      <c r="G3" s="29" t="s">
        <v>13</v>
      </c>
      <c r="H3" s="48" t="s">
        <v>14</v>
      </c>
      <c r="I3" s="48" t="s">
        <v>11</v>
      </c>
      <c r="J3" s="48" t="s">
        <v>12</v>
      </c>
      <c r="K3" s="135"/>
      <c r="L3" s="133"/>
      <c r="M3" s="127"/>
    </row>
    <row r="4" spans="1:13" x14ac:dyDescent="0.25">
      <c r="A4" s="35" t="s">
        <v>15</v>
      </c>
      <c r="B4" s="1" t="s">
        <v>16</v>
      </c>
      <c r="C4" s="1" t="s">
        <v>16</v>
      </c>
      <c r="D4" s="1" t="s">
        <v>16</v>
      </c>
      <c r="E4" s="1" t="s">
        <v>16</v>
      </c>
      <c r="F4" s="1" t="s">
        <v>16</v>
      </c>
      <c r="G4" s="1" t="s">
        <v>16</v>
      </c>
      <c r="H4" s="8"/>
      <c r="I4" s="8"/>
      <c r="J4" s="8"/>
      <c r="K4" s="8">
        <f>SUM(H4:J4)</f>
        <v>0</v>
      </c>
      <c r="L4" s="1" t="s">
        <v>17</v>
      </c>
      <c r="M4" s="32" t="s">
        <v>18</v>
      </c>
    </row>
    <row r="5" spans="1:13" x14ac:dyDescent="0.25">
      <c r="A5" s="35" t="s">
        <v>19</v>
      </c>
      <c r="B5" s="1" t="s">
        <v>16</v>
      </c>
      <c r="C5" s="1" t="s">
        <v>16</v>
      </c>
      <c r="D5" s="1" t="s">
        <v>16</v>
      </c>
      <c r="E5" s="1" t="s">
        <v>16</v>
      </c>
      <c r="F5" s="1" t="s">
        <v>16</v>
      </c>
      <c r="G5" s="1" t="s">
        <v>16</v>
      </c>
      <c r="H5" s="8"/>
      <c r="I5" s="8"/>
      <c r="J5" s="8">
        <v>1</v>
      </c>
      <c r="K5" s="8">
        <f t="shared" ref="K5:K68" si="0">SUM(H5:J5)</f>
        <v>1</v>
      </c>
      <c r="L5" s="1" t="s">
        <v>20</v>
      </c>
      <c r="M5" s="32" t="s">
        <v>18</v>
      </c>
    </row>
    <row r="6" spans="1:13" x14ac:dyDescent="0.25">
      <c r="A6" s="35" t="s">
        <v>21</v>
      </c>
      <c r="B6" s="1" t="s">
        <v>16</v>
      </c>
      <c r="C6" s="1" t="s">
        <v>16</v>
      </c>
      <c r="D6" s="1" t="s">
        <v>16</v>
      </c>
      <c r="E6" s="1" t="s">
        <v>16</v>
      </c>
      <c r="F6" s="1" t="s">
        <v>16</v>
      </c>
      <c r="G6" s="1" t="s">
        <v>16</v>
      </c>
      <c r="H6" s="8">
        <v>1</v>
      </c>
      <c r="I6" s="8">
        <v>1</v>
      </c>
      <c r="K6" s="8">
        <f>SUM(H6:I6)</f>
        <v>2</v>
      </c>
      <c r="L6" s="1" t="s">
        <v>20</v>
      </c>
      <c r="M6" s="32" t="s">
        <v>18</v>
      </c>
    </row>
    <row r="7" spans="1:13" x14ac:dyDescent="0.25">
      <c r="A7" s="35" t="s">
        <v>22</v>
      </c>
      <c r="B7" s="1" t="s">
        <v>16</v>
      </c>
      <c r="C7" s="1" t="s">
        <v>16</v>
      </c>
      <c r="D7" s="1" t="s">
        <v>16</v>
      </c>
      <c r="E7" s="1" t="s">
        <v>16</v>
      </c>
      <c r="F7" s="1" t="s">
        <v>16</v>
      </c>
      <c r="G7" s="1" t="s">
        <v>16</v>
      </c>
      <c r="H7" s="8"/>
      <c r="I7" s="8"/>
      <c r="J7" s="8"/>
      <c r="K7" s="8">
        <f t="shared" si="0"/>
        <v>0</v>
      </c>
      <c r="L7" s="1" t="s">
        <v>20</v>
      </c>
      <c r="M7" s="32" t="s">
        <v>18</v>
      </c>
    </row>
    <row r="8" spans="1:13" x14ac:dyDescent="0.25">
      <c r="A8" s="35" t="s">
        <v>23</v>
      </c>
      <c r="B8" s="1" t="s">
        <v>16</v>
      </c>
      <c r="C8" s="1" t="s">
        <v>16</v>
      </c>
      <c r="D8" s="1" t="s">
        <v>16</v>
      </c>
      <c r="E8" s="1" t="s">
        <v>24</v>
      </c>
      <c r="F8" s="1" t="s">
        <v>16</v>
      </c>
      <c r="G8" s="1" t="s">
        <v>16</v>
      </c>
      <c r="H8" s="8">
        <v>1</v>
      </c>
      <c r="I8" s="8"/>
      <c r="J8" s="8">
        <v>1</v>
      </c>
      <c r="K8" s="8">
        <f t="shared" si="0"/>
        <v>2</v>
      </c>
      <c r="L8" s="1" t="s">
        <v>25</v>
      </c>
      <c r="M8" s="32" t="s">
        <v>26</v>
      </c>
    </row>
    <row r="9" spans="1:13" ht="30" x14ac:dyDescent="0.25">
      <c r="A9" s="49" t="s">
        <v>27</v>
      </c>
      <c r="B9" s="1" t="s">
        <v>16</v>
      </c>
      <c r="C9" s="1" t="s">
        <v>16</v>
      </c>
      <c r="D9" s="1" t="s">
        <v>16</v>
      </c>
      <c r="E9" s="1" t="s">
        <v>16</v>
      </c>
      <c r="F9" s="1" t="s">
        <v>16</v>
      </c>
      <c r="G9" s="1" t="s">
        <v>16</v>
      </c>
      <c r="H9" s="8">
        <v>1</v>
      </c>
      <c r="I9" s="8">
        <v>1</v>
      </c>
      <c r="J9" s="8">
        <v>1</v>
      </c>
      <c r="K9" s="8">
        <f t="shared" si="0"/>
        <v>3</v>
      </c>
      <c r="L9" s="1" t="s">
        <v>25</v>
      </c>
      <c r="M9" s="32" t="s">
        <v>26</v>
      </c>
    </row>
    <row r="10" spans="1:13" x14ac:dyDescent="0.25">
      <c r="A10" s="35" t="s">
        <v>28</v>
      </c>
      <c r="B10" s="1" t="s">
        <v>16</v>
      </c>
      <c r="C10" s="1" t="s">
        <v>16</v>
      </c>
      <c r="D10" s="1" t="s">
        <v>16</v>
      </c>
      <c r="E10" s="1" t="s">
        <v>16</v>
      </c>
      <c r="F10" s="1" t="s">
        <v>16</v>
      </c>
      <c r="G10" s="1" t="s">
        <v>16</v>
      </c>
      <c r="H10" s="8"/>
      <c r="I10" s="8"/>
      <c r="J10" s="8">
        <v>1</v>
      </c>
      <c r="K10" s="8">
        <f t="shared" si="0"/>
        <v>1</v>
      </c>
      <c r="L10" s="1" t="s">
        <v>25</v>
      </c>
      <c r="M10" s="32" t="s">
        <v>26</v>
      </c>
    </row>
    <row r="11" spans="1:13" ht="30" x14ac:dyDescent="0.25">
      <c r="A11" s="35" t="s">
        <v>29</v>
      </c>
      <c r="B11" s="1" t="s">
        <v>16</v>
      </c>
      <c r="C11" s="1" t="s">
        <v>16</v>
      </c>
      <c r="D11" s="1" t="s">
        <v>16</v>
      </c>
      <c r="E11" s="1" t="s">
        <v>16</v>
      </c>
      <c r="F11" s="1" t="s">
        <v>16</v>
      </c>
      <c r="G11" s="1" t="s">
        <v>16</v>
      </c>
      <c r="H11" s="8"/>
      <c r="I11" s="8"/>
      <c r="J11" s="8"/>
      <c r="K11" s="8">
        <f t="shared" si="0"/>
        <v>0</v>
      </c>
      <c r="L11" s="1" t="s">
        <v>25</v>
      </c>
      <c r="M11" s="32" t="s">
        <v>26</v>
      </c>
    </row>
    <row r="12" spans="1:13" ht="30" x14ac:dyDescent="0.25">
      <c r="A12" s="35" t="s">
        <v>30</v>
      </c>
      <c r="B12" s="1" t="s">
        <v>16</v>
      </c>
      <c r="C12" s="1" t="s">
        <v>16</v>
      </c>
      <c r="D12" s="1" t="s">
        <v>16</v>
      </c>
      <c r="E12" s="1" t="s">
        <v>16</v>
      </c>
      <c r="F12" s="1" t="s">
        <v>16</v>
      </c>
      <c r="G12" s="1" t="s">
        <v>16</v>
      </c>
      <c r="H12" s="8">
        <v>1</v>
      </c>
      <c r="I12" s="8"/>
      <c r="J12" s="8"/>
      <c r="K12" s="8">
        <f t="shared" si="0"/>
        <v>1</v>
      </c>
      <c r="L12" s="1" t="s">
        <v>25</v>
      </c>
      <c r="M12" s="32" t="s">
        <v>26</v>
      </c>
    </row>
    <row r="13" spans="1:13" ht="30" x14ac:dyDescent="0.25">
      <c r="A13" s="49" t="s">
        <v>31</v>
      </c>
      <c r="B13" s="1" t="s">
        <v>16</v>
      </c>
      <c r="C13" s="1" t="s">
        <v>16</v>
      </c>
      <c r="D13" s="1" t="s">
        <v>16</v>
      </c>
      <c r="E13" s="1" t="s">
        <v>16</v>
      </c>
      <c r="F13" s="1" t="s">
        <v>16</v>
      </c>
      <c r="G13" s="1" t="s">
        <v>16</v>
      </c>
      <c r="H13" s="8">
        <v>1</v>
      </c>
      <c r="I13" s="8">
        <v>1</v>
      </c>
      <c r="J13" s="8">
        <v>1</v>
      </c>
      <c r="K13" s="8">
        <f t="shared" si="0"/>
        <v>3</v>
      </c>
      <c r="L13" s="1" t="s">
        <v>25</v>
      </c>
      <c r="M13" s="32" t="s">
        <v>26</v>
      </c>
    </row>
    <row r="14" spans="1:13" ht="30" x14ac:dyDescent="0.25">
      <c r="A14" s="49" t="s">
        <v>32</v>
      </c>
      <c r="B14" s="1" t="s">
        <v>16</v>
      </c>
      <c r="C14" s="1" t="s">
        <v>16</v>
      </c>
      <c r="D14" s="1" t="s">
        <v>16</v>
      </c>
      <c r="E14" s="1" t="s">
        <v>16</v>
      </c>
      <c r="F14" s="1" t="s">
        <v>16</v>
      </c>
      <c r="G14" s="1" t="s">
        <v>16</v>
      </c>
      <c r="H14" s="8">
        <v>1</v>
      </c>
      <c r="I14" s="8">
        <v>1</v>
      </c>
      <c r="J14" s="8">
        <v>1</v>
      </c>
      <c r="K14" s="8">
        <f t="shared" si="0"/>
        <v>3</v>
      </c>
      <c r="L14" s="1" t="s">
        <v>25</v>
      </c>
      <c r="M14" s="32" t="s">
        <v>26</v>
      </c>
    </row>
    <row r="15" spans="1:13" ht="30" x14ac:dyDescent="0.25">
      <c r="A15" s="35" t="s">
        <v>33</v>
      </c>
      <c r="B15" s="1" t="s">
        <v>16</v>
      </c>
      <c r="C15" s="1" t="s">
        <v>16</v>
      </c>
      <c r="D15" s="1" t="s">
        <v>16</v>
      </c>
      <c r="E15" s="1" t="s">
        <v>16</v>
      </c>
      <c r="F15" s="1" t="s">
        <v>16</v>
      </c>
      <c r="G15" s="1" t="s">
        <v>16</v>
      </c>
      <c r="H15" s="8"/>
      <c r="I15" s="8"/>
      <c r="J15" s="8"/>
      <c r="K15" s="8">
        <f t="shared" si="0"/>
        <v>0</v>
      </c>
      <c r="L15" s="1" t="s">
        <v>25</v>
      </c>
      <c r="M15" s="32" t="s">
        <v>26</v>
      </c>
    </row>
    <row r="16" spans="1:13" ht="30" x14ac:dyDescent="0.25">
      <c r="A16" s="35" t="s">
        <v>34</v>
      </c>
      <c r="B16" s="1" t="s">
        <v>16</v>
      </c>
      <c r="C16" s="1" t="s">
        <v>16</v>
      </c>
      <c r="D16" s="1" t="s">
        <v>16</v>
      </c>
      <c r="E16" s="1" t="s">
        <v>16</v>
      </c>
      <c r="F16" s="1" t="s">
        <v>16</v>
      </c>
      <c r="G16" s="1" t="s">
        <v>16</v>
      </c>
      <c r="H16" s="8"/>
      <c r="I16" s="8"/>
      <c r="J16" s="8"/>
      <c r="K16" s="8">
        <f t="shared" si="0"/>
        <v>0</v>
      </c>
      <c r="L16" s="1" t="s">
        <v>25</v>
      </c>
      <c r="M16" s="32" t="s">
        <v>26</v>
      </c>
    </row>
    <row r="17" spans="1:13" ht="30" x14ac:dyDescent="0.25">
      <c r="A17" s="49" t="s">
        <v>35</v>
      </c>
      <c r="B17" s="1" t="s">
        <v>16</v>
      </c>
      <c r="C17" s="1" t="s">
        <v>16</v>
      </c>
      <c r="D17" s="1" t="s">
        <v>16</v>
      </c>
      <c r="E17" s="1" t="s">
        <v>16</v>
      </c>
      <c r="F17" s="1" t="s">
        <v>16</v>
      </c>
      <c r="G17" s="1" t="s">
        <v>16</v>
      </c>
      <c r="H17" s="8">
        <v>1</v>
      </c>
      <c r="I17" s="8">
        <v>1</v>
      </c>
      <c r="J17" s="8">
        <v>1</v>
      </c>
      <c r="K17" s="8">
        <f t="shared" si="0"/>
        <v>3</v>
      </c>
      <c r="L17" s="1" t="s">
        <v>25</v>
      </c>
      <c r="M17" s="32" t="s">
        <v>26</v>
      </c>
    </row>
    <row r="18" spans="1:13" ht="30" x14ac:dyDescent="0.25">
      <c r="A18" s="35" t="s">
        <v>36</v>
      </c>
      <c r="B18" s="1" t="s">
        <v>16</v>
      </c>
      <c r="C18" s="1" t="s">
        <v>16</v>
      </c>
      <c r="D18" s="1" t="s">
        <v>16</v>
      </c>
      <c r="E18" s="1" t="s">
        <v>16</v>
      </c>
      <c r="F18" s="1" t="s">
        <v>16</v>
      </c>
      <c r="G18" s="1" t="s">
        <v>16</v>
      </c>
      <c r="H18" s="8">
        <v>1</v>
      </c>
      <c r="I18" s="8">
        <v>1</v>
      </c>
      <c r="J18" s="8"/>
      <c r="K18" s="8">
        <f t="shared" si="0"/>
        <v>2</v>
      </c>
      <c r="L18" s="1" t="s">
        <v>25</v>
      </c>
      <c r="M18" s="32" t="s">
        <v>26</v>
      </c>
    </row>
    <row r="19" spans="1:13" ht="30" x14ac:dyDescent="0.25">
      <c r="A19" s="35" t="s">
        <v>37</v>
      </c>
      <c r="B19" s="1" t="s">
        <v>16</v>
      </c>
      <c r="C19" s="1" t="s">
        <v>16</v>
      </c>
      <c r="D19" s="1" t="s">
        <v>16</v>
      </c>
      <c r="E19" s="1" t="s">
        <v>16</v>
      </c>
      <c r="F19" s="1" t="s">
        <v>16</v>
      </c>
      <c r="G19" s="1" t="s">
        <v>16</v>
      </c>
      <c r="H19" s="8">
        <v>1</v>
      </c>
      <c r="I19" s="8"/>
      <c r="J19" s="8"/>
      <c r="K19" s="8">
        <f t="shared" si="0"/>
        <v>1</v>
      </c>
      <c r="L19" s="1" t="s">
        <v>25</v>
      </c>
      <c r="M19" s="32" t="s">
        <v>26</v>
      </c>
    </row>
    <row r="20" spans="1:13" ht="30" x14ac:dyDescent="0.25">
      <c r="A20" s="35" t="s">
        <v>38</v>
      </c>
      <c r="B20" s="1" t="s">
        <v>16</v>
      </c>
      <c r="C20" s="1" t="s">
        <v>16</v>
      </c>
      <c r="D20" s="1" t="s">
        <v>16</v>
      </c>
      <c r="E20" s="1" t="s">
        <v>16</v>
      </c>
      <c r="F20" s="1" t="s">
        <v>16</v>
      </c>
      <c r="G20" s="1" t="s">
        <v>16</v>
      </c>
      <c r="H20" s="8"/>
      <c r="I20" s="8"/>
      <c r="J20" s="8"/>
      <c r="K20" s="8">
        <f t="shared" si="0"/>
        <v>0</v>
      </c>
      <c r="L20" s="1" t="s">
        <v>25</v>
      </c>
      <c r="M20" s="32" t="s">
        <v>26</v>
      </c>
    </row>
    <row r="21" spans="1:13" x14ac:dyDescent="0.25">
      <c r="A21" s="37" t="s">
        <v>39</v>
      </c>
      <c r="B21" s="1" t="s">
        <v>16</v>
      </c>
      <c r="C21" s="1" t="s">
        <v>16</v>
      </c>
      <c r="D21" s="1" t="s">
        <v>16</v>
      </c>
      <c r="E21" s="1" t="s">
        <v>16</v>
      </c>
      <c r="F21" s="1" t="s">
        <v>16</v>
      </c>
      <c r="G21" s="1" t="s">
        <v>16</v>
      </c>
      <c r="H21" s="8">
        <v>1</v>
      </c>
      <c r="I21" s="8"/>
      <c r="J21" s="8">
        <v>1</v>
      </c>
      <c r="K21" s="8">
        <f t="shared" si="0"/>
        <v>2</v>
      </c>
      <c r="L21" s="1" t="s">
        <v>40</v>
      </c>
      <c r="M21" s="32" t="s">
        <v>41</v>
      </c>
    </row>
    <row r="22" spans="1:13" x14ac:dyDescent="0.25">
      <c r="A22" s="35" t="s">
        <v>42</v>
      </c>
      <c r="B22" s="1" t="s">
        <v>16</v>
      </c>
      <c r="C22" s="1" t="s">
        <v>16</v>
      </c>
      <c r="D22" s="1" t="s">
        <v>16</v>
      </c>
      <c r="E22" s="1" t="s">
        <v>16</v>
      </c>
      <c r="F22" s="1" t="s">
        <v>16</v>
      </c>
      <c r="G22" s="1" t="s">
        <v>16</v>
      </c>
      <c r="H22" s="8">
        <v>1</v>
      </c>
      <c r="I22" s="8"/>
      <c r="J22" s="8">
        <v>1</v>
      </c>
      <c r="K22" s="8">
        <f t="shared" si="0"/>
        <v>2</v>
      </c>
      <c r="L22" s="1" t="s">
        <v>20</v>
      </c>
      <c r="M22" s="32" t="s">
        <v>41</v>
      </c>
    </row>
    <row r="23" spans="1:13" s="46" customFormat="1" hidden="1" x14ac:dyDescent="0.25">
      <c r="A23" s="47" t="s">
        <v>43</v>
      </c>
      <c r="B23" s="44" t="s">
        <v>16</v>
      </c>
      <c r="C23" s="44" t="s">
        <v>16</v>
      </c>
      <c r="D23" s="44" t="s">
        <v>16</v>
      </c>
      <c r="E23" s="44" t="s">
        <v>24</v>
      </c>
      <c r="F23" s="44" t="s">
        <v>16</v>
      </c>
      <c r="G23" s="44" t="s">
        <v>16</v>
      </c>
      <c r="H23" s="8"/>
      <c r="I23" s="8"/>
      <c r="J23" s="8"/>
      <c r="K23" s="8">
        <f t="shared" si="0"/>
        <v>0</v>
      </c>
      <c r="L23" s="44" t="s">
        <v>44</v>
      </c>
      <c r="M23" s="45" t="s">
        <v>41</v>
      </c>
    </row>
    <row r="24" spans="1:13" ht="30" x14ac:dyDescent="0.25">
      <c r="A24" s="35" t="s">
        <v>45</v>
      </c>
      <c r="B24" s="1" t="s">
        <v>16</v>
      </c>
      <c r="C24" s="1" t="s">
        <v>16</v>
      </c>
      <c r="D24" s="1" t="s">
        <v>16</v>
      </c>
      <c r="E24" s="1" t="s">
        <v>16</v>
      </c>
      <c r="F24" s="1" t="s">
        <v>16</v>
      </c>
      <c r="G24" s="1" t="s">
        <v>16</v>
      </c>
      <c r="H24" s="8">
        <v>1</v>
      </c>
      <c r="I24" s="8"/>
      <c r="J24" s="8">
        <v>1</v>
      </c>
      <c r="K24" s="8">
        <f t="shared" si="0"/>
        <v>2</v>
      </c>
      <c r="L24" s="1" t="s">
        <v>46</v>
      </c>
      <c r="M24" s="32" t="s">
        <v>41</v>
      </c>
    </row>
    <row r="25" spans="1:13" s="46" customFormat="1" ht="30" hidden="1" x14ac:dyDescent="0.25">
      <c r="A25" s="43" t="s">
        <v>47</v>
      </c>
      <c r="B25" s="44" t="s">
        <v>24</v>
      </c>
      <c r="C25" s="44" t="s">
        <v>24</v>
      </c>
      <c r="D25" s="44" t="s">
        <v>16</v>
      </c>
      <c r="E25" s="44" t="s">
        <v>24</v>
      </c>
      <c r="F25" s="44" t="s">
        <v>16</v>
      </c>
      <c r="G25" s="44" t="s">
        <v>24</v>
      </c>
      <c r="H25" s="8"/>
      <c r="I25" s="8"/>
      <c r="J25" s="8"/>
      <c r="K25" s="8">
        <f t="shared" si="0"/>
        <v>0</v>
      </c>
      <c r="L25" s="44" t="s">
        <v>48</v>
      </c>
      <c r="M25" s="45" t="s">
        <v>41</v>
      </c>
    </row>
    <row r="26" spans="1:13" s="46" customFormat="1" hidden="1" x14ac:dyDescent="0.25">
      <c r="A26" s="43" t="s">
        <v>49</v>
      </c>
      <c r="B26" s="44" t="s">
        <v>16</v>
      </c>
      <c r="C26" s="44" t="s">
        <v>16</v>
      </c>
      <c r="D26" s="44" t="s">
        <v>16</v>
      </c>
      <c r="E26" s="44" t="s">
        <v>24</v>
      </c>
      <c r="F26" s="44" t="s">
        <v>16</v>
      </c>
      <c r="G26" s="44" t="s">
        <v>16</v>
      </c>
      <c r="H26" s="8"/>
      <c r="I26" s="8"/>
      <c r="J26" s="8"/>
      <c r="K26" s="8">
        <f t="shared" si="0"/>
        <v>0</v>
      </c>
      <c r="L26" s="44" t="s">
        <v>50</v>
      </c>
      <c r="M26" s="45" t="s">
        <v>41</v>
      </c>
    </row>
    <row r="27" spans="1:13" s="46" customFormat="1" ht="30" hidden="1" x14ac:dyDescent="0.25">
      <c r="A27" s="43" t="s">
        <v>51</v>
      </c>
      <c r="B27" s="44" t="s">
        <v>16</v>
      </c>
      <c r="C27" s="44" t="s">
        <v>16</v>
      </c>
      <c r="D27" s="44" t="s">
        <v>24</v>
      </c>
      <c r="E27" s="44" t="s">
        <v>24</v>
      </c>
      <c r="F27" s="44" t="s">
        <v>16</v>
      </c>
      <c r="G27" s="44" t="s">
        <v>16</v>
      </c>
      <c r="H27" s="8"/>
      <c r="I27" s="8"/>
      <c r="J27" s="8"/>
      <c r="K27" s="8">
        <f t="shared" si="0"/>
        <v>0</v>
      </c>
      <c r="L27" s="44" t="s">
        <v>52</v>
      </c>
      <c r="M27" s="45" t="s">
        <v>41</v>
      </c>
    </row>
    <row r="28" spans="1:13" ht="30" x14ac:dyDescent="0.25">
      <c r="A28" s="35" t="s">
        <v>53</v>
      </c>
      <c r="B28" s="1" t="s">
        <v>16</v>
      </c>
      <c r="C28" s="1" t="s">
        <v>16</v>
      </c>
      <c r="D28" s="1" t="s">
        <v>16</v>
      </c>
      <c r="E28" s="1" t="s">
        <v>16</v>
      </c>
      <c r="F28" s="1" t="s">
        <v>16</v>
      </c>
      <c r="G28" s="1" t="s">
        <v>16</v>
      </c>
      <c r="H28" s="8"/>
      <c r="I28" s="8">
        <v>1</v>
      </c>
      <c r="J28" s="8"/>
      <c r="K28" s="8">
        <f t="shared" si="0"/>
        <v>1</v>
      </c>
      <c r="L28" s="1" t="s">
        <v>54</v>
      </c>
      <c r="M28" s="32" t="s">
        <v>41</v>
      </c>
    </row>
    <row r="29" spans="1:13" ht="30" x14ac:dyDescent="0.25">
      <c r="A29" s="49" t="s">
        <v>55</v>
      </c>
      <c r="B29" s="1" t="s">
        <v>16</v>
      </c>
      <c r="C29" s="1" t="s">
        <v>16</v>
      </c>
      <c r="D29" s="1" t="s">
        <v>16</v>
      </c>
      <c r="E29" s="1" t="s">
        <v>16</v>
      </c>
      <c r="F29" s="1" t="s">
        <v>16</v>
      </c>
      <c r="G29" s="1" t="s">
        <v>16</v>
      </c>
      <c r="H29" s="8">
        <v>1</v>
      </c>
      <c r="I29" s="8">
        <v>1</v>
      </c>
      <c r="J29" s="8">
        <v>1</v>
      </c>
      <c r="K29" s="8">
        <f t="shared" si="0"/>
        <v>3</v>
      </c>
      <c r="L29" s="1" t="s">
        <v>56</v>
      </c>
      <c r="M29" s="32" t="s">
        <v>41</v>
      </c>
    </row>
    <row r="30" spans="1:13" s="46" customFormat="1" hidden="1" x14ac:dyDescent="0.25">
      <c r="A30" s="43" t="s">
        <v>57</v>
      </c>
      <c r="B30" s="44" t="s">
        <v>24</v>
      </c>
      <c r="C30" s="44" t="s">
        <v>24</v>
      </c>
      <c r="D30" s="44" t="s">
        <v>16</v>
      </c>
      <c r="E30" s="44" t="s">
        <v>16</v>
      </c>
      <c r="F30" s="44" t="s">
        <v>16</v>
      </c>
      <c r="G30" s="44" t="s">
        <v>24</v>
      </c>
      <c r="H30" s="8"/>
      <c r="I30" s="8"/>
      <c r="J30" s="8"/>
      <c r="K30" s="8">
        <f t="shared" si="0"/>
        <v>0</v>
      </c>
      <c r="L30" s="44" t="s">
        <v>58</v>
      </c>
      <c r="M30" s="45" t="s">
        <v>41</v>
      </c>
    </row>
    <row r="31" spans="1:13" ht="30" x14ac:dyDescent="0.25">
      <c r="A31" s="35" t="s">
        <v>59</v>
      </c>
      <c r="B31" s="1" t="s">
        <v>16</v>
      </c>
      <c r="C31" s="1" t="s">
        <v>16</v>
      </c>
      <c r="D31" s="1" t="s">
        <v>16</v>
      </c>
      <c r="E31" s="1" t="s">
        <v>16</v>
      </c>
      <c r="F31" s="1" t="s">
        <v>16</v>
      </c>
      <c r="G31" s="1" t="s">
        <v>16</v>
      </c>
      <c r="H31" s="8">
        <v>1</v>
      </c>
      <c r="I31" s="8"/>
      <c r="J31" s="8">
        <v>1</v>
      </c>
      <c r="K31" s="8">
        <f t="shared" si="0"/>
        <v>2</v>
      </c>
      <c r="L31" s="1" t="s">
        <v>56</v>
      </c>
      <c r="M31" s="32" t="s">
        <v>41</v>
      </c>
    </row>
    <row r="32" spans="1:13" ht="30" x14ac:dyDescent="0.25">
      <c r="A32" s="35" t="s">
        <v>60</v>
      </c>
      <c r="B32" s="1" t="s">
        <v>16</v>
      </c>
      <c r="C32" s="1" t="s">
        <v>16</v>
      </c>
      <c r="D32" s="1" t="s">
        <v>16</v>
      </c>
      <c r="E32" s="1" t="s">
        <v>16</v>
      </c>
      <c r="F32" s="1" t="s">
        <v>16</v>
      </c>
      <c r="G32" s="1" t="s">
        <v>16</v>
      </c>
      <c r="H32" s="8"/>
      <c r="I32" s="8">
        <v>1</v>
      </c>
      <c r="J32" s="8">
        <v>1</v>
      </c>
      <c r="K32" s="8">
        <f t="shared" si="0"/>
        <v>2</v>
      </c>
      <c r="L32" s="1" t="s">
        <v>61</v>
      </c>
      <c r="M32" s="32" t="s">
        <v>41</v>
      </c>
    </row>
    <row r="33" spans="1:13" ht="30" x14ac:dyDescent="0.25">
      <c r="A33" s="49" t="s">
        <v>62</v>
      </c>
      <c r="B33" s="1" t="s">
        <v>16</v>
      </c>
      <c r="C33" s="1" t="s">
        <v>16</v>
      </c>
      <c r="D33" s="1" t="s">
        <v>16</v>
      </c>
      <c r="E33" s="1" t="s">
        <v>16</v>
      </c>
      <c r="F33" s="1" t="s">
        <v>16</v>
      </c>
      <c r="G33" s="1" t="s">
        <v>16</v>
      </c>
      <c r="H33" s="8">
        <v>1</v>
      </c>
      <c r="I33" s="8">
        <v>1</v>
      </c>
      <c r="J33" s="8">
        <v>1</v>
      </c>
      <c r="K33" s="8">
        <f t="shared" si="0"/>
        <v>3</v>
      </c>
      <c r="L33" s="1" t="s">
        <v>40</v>
      </c>
      <c r="M33" s="32" t="s">
        <v>41</v>
      </c>
    </row>
    <row r="34" spans="1:13" ht="30" x14ac:dyDescent="0.25">
      <c r="A34" s="35" t="s">
        <v>63</v>
      </c>
      <c r="B34" s="1" t="s">
        <v>16</v>
      </c>
      <c r="C34" s="1" t="s">
        <v>16</v>
      </c>
      <c r="D34" s="1" t="s">
        <v>16</v>
      </c>
      <c r="E34" s="1" t="s">
        <v>16</v>
      </c>
      <c r="F34" s="1" t="s">
        <v>16</v>
      </c>
      <c r="G34" s="1" t="s">
        <v>16</v>
      </c>
      <c r="H34" s="8"/>
      <c r="I34" s="8">
        <v>1</v>
      </c>
      <c r="J34" s="8"/>
      <c r="K34" s="8">
        <f t="shared" si="0"/>
        <v>1</v>
      </c>
      <c r="L34" s="1" t="s">
        <v>64</v>
      </c>
      <c r="M34" s="32" t="s">
        <v>41</v>
      </c>
    </row>
    <row r="35" spans="1:13" x14ac:dyDescent="0.25">
      <c r="A35" s="35" t="s">
        <v>65</v>
      </c>
      <c r="B35" s="1" t="s">
        <v>16</v>
      </c>
      <c r="C35" s="1" t="s">
        <v>16</v>
      </c>
      <c r="D35" s="1" t="s">
        <v>16</v>
      </c>
      <c r="E35" s="1" t="s">
        <v>16</v>
      </c>
      <c r="F35" s="1" t="s">
        <v>16</v>
      </c>
      <c r="G35" s="1" t="s">
        <v>16</v>
      </c>
      <c r="H35" s="8">
        <v>1</v>
      </c>
      <c r="I35" s="8"/>
      <c r="J35" s="8">
        <v>1</v>
      </c>
      <c r="K35" s="8">
        <f t="shared" si="0"/>
        <v>2</v>
      </c>
      <c r="L35" s="1" t="s">
        <v>66</v>
      </c>
      <c r="M35" s="32" t="s">
        <v>41</v>
      </c>
    </row>
    <row r="36" spans="1:13" x14ac:dyDescent="0.25">
      <c r="A36" s="49" t="s">
        <v>67</v>
      </c>
      <c r="B36" s="1" t="s">
        <v>16</v>
      </c>
      <c r="C36" s="1" t="s">
        <v>16</v>
      </c>
      <c r="D36" s="1" t="s">
        <v>16</v>
      </c>
      <c r="E36" s="1" t="s">
        <v>16</v>
      </c>
      <c r="F36" s="1" t="s">
        <v>16</v>
      </c>
      <c r="G36" s="1" t="s">
        <v>16</v>
      </c>
      <c r="H36" s="8">
        <v>1</v>
      </c>
      <c r="I36" s="8">
        <v>1</v>
      </c>
      <c r="J36" s="8">
        <v>1</v>
      </c>
      <c r="K36" s="8">
        <f t="shared" si="0"/>
        <v>3</v>
      </c>
      <c r="L36" s="1" t="s">
        <v>68</v>
      </c>
      <c r="M36" s="32" t="s">
        <v>41</v>
      </c>
    </row>
    <row r="37" spans="1:13" x14ac:dyDescent="0.25">
      <c r="A37" s="49" t="s">
        <v>69</v>
      </c>
      <c r="B37" s="1" t="s">
        <v>16</v>
      </c>
      <c r="C37" s="1" t="s">
        <v>16</v>
      </c>
      <c r="D37" s="1" t="s">
        <v>16</v>
      </c>
      <c r="E37" s="1" t="s">
        <v>16</v>
      </c>
      <c r="F37" s="1" t="s">
        <v>16</v>
      </c>
      <c r="G37" s="1" t="s">
        <v>16</v>
      </c>
      <c r="H37" s="8">
        <v>1</v>
      </c>
      <c r="I37" s="8">
        <v>1</v>
      </c>
      <c r="J37" s="8">
        <v>1</v>
      </c>
      <c r="K37" s="8">
        <f t="shared" si="0"/>
        <v>3</v>
      </c>
      <c r="L37" s="1" t="s">
        <v>70</v>
      </c>
      <c r="M37" s="32" t="s">
        <v>41</v>
      </c>
    </row>
    <row r="38" spans="1:13" x14ac:dyDescent="0.25">
      <c r="A38" s="49" t="s">
        <v>71</v>
      </c>
      <c r="B38" s="1" t="s">
        <v>16</v>
      </c>
      <c r="C38" s="1" t="s">
        <v>16</v>
      </c>
      <c r="D38" s="1" t="s">
        <v>16</v>
      </c>
      <c r="E38" s="1" t="s">
        <v>16</v>
      </c>
      <c r="F38" s="1" t="s">
        <v>16</v>
      </c>
      <c r="G38" s="1" t="s">
        <v>16</v>
      </c>
      <c r="H38" s="8">
        <v>1</v>
      </c>
      <c r="I38" s="8">
        <v>1</v>
      </c>
      <c r="J38" s="8">
        <v>1</v>
      </c>
      <c r="K38" s="8">
        <f t="shared" si="0"/>
        <v>3</v>
      </c>
      <c r="L38" s="1" t="s">
        <v>72</v>
      </c>
      <c r="M38" s="32" t="s">
        <v>41</v>
      </c>
    </row>
    <row r="39" spans="1:13" x14ac:dyDescent="0.25">
      <c r="A39" s="35" t="s">
        <v>73</v>
      </c>
      <c r="B39" s="1" t="s">
        <v>16</v>
      </c>
      <c r="C39" s="1" t="s">
        <v>16</v>
      </c>
      <c r="D39" s="1" t="s">
        <v>16</v>
      </c>
      <c r="E39" s="1" t="s">
        <v>16</v>
      </c>
      <c r="F39" s="1" t="s">
        <v>16</v>
      </c>
      <c r="G39" s="1" t="s">
        <v>16</v>
      </c>
      <c r="H39" s="8">
        <v>1</v>
      </c>
      <c r="I39" s="8"/>
      <c r="J39" s="8">
        <v>1</v>
      </c>
      <c r="K39" s="8">
        <f t="shared" si="0"/>
        <v>2</v>
      </c>
      <c r="L39" s="1" t="s">
        <v>72</v>
      </c>
      <c r="M39" s="32" t="s">
        <v>41</v>
      </c>
    </row>
    <row r="40" spans="1:13" x14ac:dyDescent="0.25">
      <c r="A40" s="35" t="s">
        <v>74</v>
      </c>
      <c r="B40" s="1" t="s">
        <v>16</v>
      </c>
      <c r="C40" s="1" t="s">
        <v>16</v>
      </c>
      <c r="D40" s="1" t="s">
        <v>16</v>
      </c>
      <c r="E40" s="1" t="s">
        <v>16</v>
      </c>
      <c r="F40" s="1" t="s">
        <v>16</v>
      </c>
      <c r="G40" s="1" t="s">
        <v>16</v>
      </c>
      <c r="H40" s="8">
        <v>1</v>
      </c>
      <c r="I40" s="8">
        <v>1</v>
      </c>
      <c r="J40" s="8"/>
      <c r="K40" s="8">
        <f t="shared" si="0"/>
        <v>2</v>
      </c>
      <c r="L40" s="1" t="s">
        <v>75</v>
      </c>
      <c r="M40" s="32" t="s">
        <v>41</v>
      </c>
    </row>
    <row r="41" spans="1:13" s="46" customFormat="1" hidden="1" x14ac:dyDescent="0.25">
      <c r="A41" s="43" t="s">
        <v>76</v>
      </c>
      <c r="B41" s="44" t="s">
        <v>24</v>
      </c>
      <c r="C41" s="44" t="s">
        <v>24</v>
      </c>
      <c r="D41" s="44" t="s">
        <v>16</v>
      </c>
      <c r="E41" s="44" t="s">
        <v>16</v>
      </c>
      <c r="F41" s="44" t="s">
        <v>16</v>
      </c>
      <c r="G41" s="44" t="s">
        <v>24</v>
      </c>
      <c r="H41" s="8"/>
      <c r="I41" s="8"/>
      <c r="J41" s="8"/>
      <c r="K41" s="8">
        <f t="shared" si="0"/>
        <v>0</v>
      </c>
      <c r="L41" s="44" t="s">
        <v>77</v>
      </c>
      <c r="M41" s="45" t="s">
        <v>77</v>
      </c>
    </row>
    <row r="42" spans="1:13" x14ac:dyDescent="0.25">
      <c r="A42" s="35" t="s">
        <v>78</v>
      </c>
      <c r="B42" s="1" t="s">
        <v>16</v>
      </c>
      <c r="C42" s="1" t="s">
        <v>16</v>
      </c>
      <c r="D42" s="1" t="s">
        <v>16</v>
      </c>
      <c r="E42" s="1" t="s">
        <v>16</v>
      </c>
      <c r="F42" s="1" t="s">
        <v>16</v>
      </c>
      <c r="G42" s="1" t="s">
        <v>16</v>
      </c>
      <c r="H42" s="8"/>
      <c r="I42" s="8"/>
      <c r="J42" s="8"/>
      <c r="K42" s="8">
        <f t="shared" si="0"/>
        <v>0</v>
      </c>
      <c r="L42" s="1" t="s">
        <v>79</v>
      </c>
      <c r="M42" s="32" t="s">
        <v>77</v>
      </c>
    </row>
    <row r="43" spans="1:13" x14ac:dyDescent="0.25">
      <c r="A43" s="50" t="s">
        <v>80</v>
      </c>
      <c r="B43" s="1" t="s">
        <v>16</v>
      </c>
      <c r="C43" s="1" t="s">
        <v>16</v>
      </c>
      <c r="D43" s="1" t="s">
        <v>16</v>
      </c>
      <c r="E43" s="1" t="s">
        <v>16</v>
      </c>
      <c r="F43" s="1" t="s">
        <v>16</v>
      </c>
      <c r="G43" s="1" t="s">
        <v>16</v>
      </c>
      <c r="H43" s="8">
        <v>1</v>
      </c>
      <c r="I43" s="8">
        <v>1</v>
      </c>
      <c r="J43" s="8">
        <v>1</v>
      </c>
      <c r="K43" s="8">
        <f t="shared" si="0"/>
        <v>3</v>
      </c>
      <c r="L43" s="1" t="s">
        <v>81</v>
      </c>
      <c r="M43" s="32" t="s">
        <v>77</v>
      </c>
    </row>
    <row r="44" spans="1:13" ht="30" x14ac:dyDescent="0.25">
      <c r="A44" s="40" t="s">
        <v>82</v>
      </c>
      <c r="B44" s="1" t="s">
        <v>16</v>
      </c>
      <c r="C44" s="1" t="s">
        <v>16</v>
      </c>
      <c r="D44" s="1" t="s">
        <v>16</v>
      </c>
      <c r="E44" s="1" t="s">
        <v>16</v>
      </c>
      <c r="F44" s="1" t="s">
        <v>16</v>
      </c>
      <c r="G44" s="1" t="s">
        <v>16</v>
      </c>
      <c r="H44" s="8"/>
      <c r="I44" s="8"/>
      <c r="J44" s="8"/>
      <c r="K44" s="8">
        <f t="shared" si="0"/>
        <v>0</v>
      </c>
      <c r="L44" s="1" t="s">
        <v>83</v>
      </c>
      <c r="M44" s="32" t="s">
        <v>77</v>
      </c>
    </row>
    <row r="45" spans="1:13" x14ac:dyDescent="0.25">
      <c r="A45" s="37" t="s">
        <v>84</v>
      </c>
      <c r="B45" s="1" t="s">
        <v>16</v>
      </c>
      <c r="C45" s="1" t="s">
        <v>16</v>
      </c>
      <c r="D45" s="1" t="s">
        <v>16</v>
      </c>
      <c r="E45" s="1" t="s">
        <v>16</v>
      </c>
      <c r="F45" s="1" t="s">
        <v>16</v>
      </c>
      <c r="G45" s="1" t="s">
        <v>16</v>
      </c>
      <c r="H45" s="8">
        <v>1</v>
      </c>
      <c r="I45" s="8"/>
      <c r="J45" s="8"/>
      <c r="K45" s="8">
        <f t="shared" si="0"/>
        <v>1</v>
      </c>
      <c r="L45" s="1" t="s">
        <v>40</v>
      </c>
      <c r="M45" s="32" t="s">
        <v>85</v>
      </c>
    </row>
    <row r="46" spans="1:13" ht="30" x14ac:dyDescent="0.25">
      <c r="A46" s="49" t="s">
        <v>86</v>
      </c>
      <c r="B46" s="1" t="s">
        <v>16</v>
      </c>
      <c r="C46" s="1" t="s">
        <v>16</v>
      </c>
      <c r="D46" s="1" t="s">
        <v>16</v>
      </c>
      <c r="E46" s="1" t="s">
        <v>16</v>
      </c>
      <c r="F46" s="1" t="s">
        <v>16</v>
      </c>
      <c r="G46" s="1" t="s">
        <v>16</v>
      </c>
      <c r="H46" s="8">
        <v>1</v>
      </c>
      <c r="I46" s="8">
        <v>1</v>
      </c>
      <c r="J46" s="8">
        <v>1</v>
      </c>
      <c r="K46" s="8">
        <f t="shared" si="0"/>
        <v>3</v>
      </c>
      <c r="L46" s="1" t="s">
        <v>87</v>
      </c>
      <c r="M46" s="32" t="s">
        <v>85</v>
      </c>
    </row>
    <row r="47" spans="1:13" ht="30" x14ac:dyDescent="0.25">
      <c r="A47" s="49" t="s">
        <v>88</v>
      </c>
      <c r="B47" s="1" t="s">
        <v>16</v>
      </c>
      <c r="C47" s="1" t="s">
        <v>16</v>
      </c>
      <c r="D47" s="1" t="s">
        <v>16</v>
      </c>
      <c r="E47" s="1" t="s">
        <v>16</v>
      </c>
      <c r="F47" s="1" t="s">
        <v>16</v>
      </c>
      <c r="G47" s="1" t="s">
        <v>16</v>
      </c>
      <c r="H47" s="8">
        <v>1</v>
      </c>
      <c r="I47" s="8">
        <v>1</v>
      </c>
      <c r="J47" s="8">
        <v>1</v>
      </c>
      <c r="K47" s="8">
        <f t="shared" si="0"/>
        <v>3</v>
      </c>
      <c r="L47" s="1" t="s">
        <v>89</v>
      </c>
      <c r="M47" s="32" t="s">
        <v>85</v>
      </c>
    </row>
    <row r="48" spans="1:13" ht="30" x14ac:dyDescent="0.25">
      <c r="A48" s="49" t="s">
        <v>90</v>
      </c>
      <c r="B48" s="1" t="s">
        <v>16</v>
      </c>
      <c r="C48" s="1" t="s">
        <v>16</v>
      </c>
      <c r="D48" s="1" t="s">
        <v>16</v>
      </c>
      <c r="E48" s="1" t="s">
        <v>16</v>
      </c>
      <c r="F48" s="1" t="s">
        <v>16</v>
      </c>
      <c r="G48" s="1" t="s">
        <v>16</v>
      </c>
      <c r="H48" s="8">
        <v>1</v>
      </c>
      <c r="I48" s="8">
        <v>1</v>
      </c>
      <c r="J48" s="8">
        <v>1</v>
      </c>
      <c r="K48" s="8">
        <f t="shared" si="0"/>
        <v>3</v>
      </c>
      <c r="L48" s="1" t="s">
        <v>91</v>
      </c>
      <c r="M48" s="32" t="s">
        <v>85</v>
      </c>
    </row>
    <row r="49" spans="1:13" ht="30" x14ac:dyDescent="0.25">
      <c r="A49" s="49" t="s">
        <v>92</v>
      </c>
      <c r="B49" s="1" t="s">
        <v>16</v>
      </c>
      <c r="C49" s="1" t="s">
        <v>16</v>
      </c>
      <c r="D49" s="1" t="s">
        <v>16</v>
      </c>
      <c r="E49" s="1" t="s">
        <v>16</v>
      </c>
      <c r="F49" s="1" t="s">
        <v>16</v>
      </c>
      <c r="G49" s="1" t="s">
        <v>16</v>
      </c>
      <c r="H49" s="8">
        <v>1</v>
      </c>
      <c r="I49" s="8">
        <v>1</v>
      </c>
      <c r="J49" s="8">
        <v>1</v>
      </c>
      <c r="K49" s="8">
        <f t="shared" si="0"/>
        <v>3</v>
      </c>
      <c r="L49" s="1" t="s">
        <v>40</v>
      </c>
      <c r="M49" s="32" t="s">
        <v>85</v>
      </c>
    </row>
    <row r="50" spans="1:13" ht="30" x14ac:dyDescent="0.25">
      <c r="A50" s="35" t="s">
        <v>93</v>
      </c>
      <c r="B50" s="1" t="s">
        <v>16</v>
      </c>
      <c r="C50" s="1" t="s">
        <v>16</v>
      </c>
      <c r="D50" s="1" t="s">
        <v>16</v>
      </c>
      <c r="E50" s="1" t="s">
        <v>16</v>
      </c>
      <c r="F50" s="1" t="s">
        <v>16</v>
      </c>
      <c r="G50" s="1" t="s">
        <v>16</v>
      </c>
      <c r="H50" s="8"/>
      <c r="I50" s="8"/>
      <c r="J50" s="8">
        <v>1</v>
      </c>
      <c r="K50" s="8">
        <f t="shared" si="0"/>
        <v>1</v>
      </c>
      <c r="L50" s="1" t="s">
        <v>94</v>
      </c>
      <c r="M50" s="32" t="s">
        <v>85</v>
      </c>
    </row>
    <row r="51" spans="1:13" ht="30" x14ac:dyDescent="0.25">
      <c r="A51" s="35" t="s">
        <v>95</v>
      </c>
      <c r="B51" s="1" t="s">
        <v>16</v>
      </c>
      <c r="C51" s="1" t="s">
        <v>16</v>
      </c>
      <c r="D51" s="1" t="s">
        <v>16</v>
      </c>
      <c r="E51" s="1" t="s">
        <v>16</v>
      </c>
      <c r="F51" s="1" t="s">
        <v>16</v>
      </c>
      <c r="G51" s="1" t="s">
        <v>16</v>
      </c>
      <c r="H51" s="8">
        <v>1</v>
      </c>
      <c r="I51" s="8"/>
      <c r="J51" s="8">
        <v>1</v>
      </c>
      <c r="K51" s="8">
        <f t="shared" si="0"/>
        <v>2</v>
      </c>
      <c r="L51" s="1" t="s">
        <v>96</v>
      </c>
      <c r="M51" s="32" t="s">
        <v>85</v>
      </c>
    </row>
    <row r="52" spans="1:13" x14ac:dyDescent="0.25">
      <c r="A52" s="35" t="s">
        <v>97</v>
      </c>
      <c r="B52" s="1" t="s">
        <v>16</v>
      </c>
      <c r="C52" s="1" t="s">
        <v>16</v>
      </c>
      <c r="D52" s="1" t="s">
        <v>16</v>
      </c>
      <c r="E52" s="1" t="s">
        <v>16</v>
      </c>
      <c r="F52" s="1" t="s">
        <v>16</v>
      </c>
      <c r="G52" s="1" t="s">
        <v>16</v>
      </c>
      <c r="H52" s="8"/>
      <c r="I52" s="8">
        <v>1</v>
      </c>
      <c r="J52" s="8"/>
      <c r="K52" s="8">
        <f t="shared" si="0"/>
        <v>1</v>
      </c>
      <c r="L52" s="1" t="s">
        <v>98</v>
      </c>
      <c r="M52" s="32" t="s">
        <v>85</v>
      </c>
    </row>
    <row r="53" spans="1:13" x14ac:dyDescent="0.25">
      <c r="A53" s="35" t="s">
        <v>99</v>
      </c>
      <c r="B53" s="1" t="s">
        <v>16</v>
      </c>
      <c r="C53" s="1" t="s">
        <v>16</v>
      </c>
      <c r="D53" s="1" t="s">
        <v>16</v>
      </c>
      <c r="E53" s="1" t="s">
        <v>16</v>
      </c>
      <c r="F53" s="1" t="s">
        <v>16</v>
      </c>
      <c r="G53" s="1" t="s">
        <v>16</v>
      </c>
      <c r="H53" s="8">
        <v>1</v>
      </c>
      <c r="I53" s="8">
        <v>1</v>
      </c>
      <c r="J53" s="8"/>
      <c r="K53" s="8">
        <f t="shared" si="0"/>
        <v>2</v>
      </c>
      <c r="L53" s="1" t="s">
        <v>40</v>
      </c>
      <c r="M53" s="32" t="s">
        <v>85</v>
      </c>
    </row>
    <row r="54" spans="1:13" ht="30" x14ac:dyDescent="0.25">
      <c r="A54" s="35" t="s">
        <v>100</v>
      </c>
      <c r="B54" s="1" t="s">
        <v>16</v>
      </c>
      <c r="C54" s="1" t="s">
        <v>16</v>
      </c>
      <c r="D54" s="1" t="s">
        <v>16</v>
      </c>
      <c r="E54" s="1" t="s">
        <v>16</v>
      </c>
      <c r="F54" s="1" t="s">
        <v>16</v>
      </c>
      <c r="G54" s="1" t="s">
        <v>16</v>
      </c>
      <c r="H54" s="8"/>
      <c r="I54" s="8">
        <v>1</v>
      </c>
      <c r="J54" s="8">
        <v>1</v>
      </c>
      <c r="K54" s="8">
        <f t="shared" si="0"/>
        <v>2</v>
      </c>
      <c r="L54" s="1" t="s">
        <v>91</v>
      </c>
      <c r="M54" s="32" t="s">
        <v>85</v>
      </c>
    </row>
    <row r="55" spans="1:13" ht="30" x14ac:dyDescent="0.25">
      <c r="A55" s="35" t="s">
        <v>101</v>
      </c>
      <c r="B55" s="1" t="s">
        <v>16</v>
      </c>
      <c r="C55" s="1" t="s">
        <v>16</v>
      </c>
      <c r="D55" s="1" t="s">
        <v>16</v>
      </c>
      <c r="E55" s="1" t="s">
        <v>16</v>
      </c>
      <c r="F55" s="1" t="s">
        <v>16</v>
      </c>
      <c r="G55" s="1" t="s">
        <v>16</v>
      </c>
      <c r="H55" s="8"/>
      <c r="I55" s="8">
        <v>1</v>
      </c>
      <c r="J55" s="8"/>
      <c r="K55" s="8">
        <f t="shared" si="0"/>
        <v>1</v>
      </c>
      <c r="L55" s="1" t="s">
        <v>102</v>
      </c>
      <c r="M55" s="32" t="s">
        <v>85</v>
      </c>
    </row>
    <row r="56" spans="1:13" ht="30" x14ac:dyDescent="0.25">
      <c r="A56" s="35" t="s">
        <v>103</v>
      </c>
      <c r="B56" s="1" t="s">
        <v>16</v>
      </c>
      <c r="C56" s="1" t="s">
        <v>16</v>
      </c>
      <c r="D56" s="1" t="s">
        <v>16</v>
      </c>
      <c r="E56" s="1" t="s">
        <v>16</v>
      </c>
      <c r="F56" s="1" t="s">
        <v>16</v>
      </c>
      <c r="G56" s="1" t="s">
        <v>16</v>
      </c>
      <c r="H56" s="8">
        <v>1</v>
      </c>
      <c r="I56" s="8"/>
      <c r="J56" s="8">
        <v>1</v>
      </c>
      <c r="K56" s="8">
        <f t="shared" si="0"/>
        <v>2</v>
      </c>
      <c r="L56" s="1" t="s">
        <v>104</v>
      </c>
      <c r="M56" s="32" t="s">
        <v>85</v>
      </c>
    </row>
    <row r="57" spans="1:13" ht="30" x14ac:dyDescent="0.25">
      <c r="A57" s="49" t="s">
        <v>105</v>
      </c>
      <c r="B57" s="1" t="s">
        <v>16</v>
      </c>
      <c r="C57" s="1" t="s">
        <v>16</v>
      </c>
      <c r="D57" s="1" t="s">
        <v>16</v>
      </c>
      <c r="E57" s="1" t="s">
        <v>16</v>
      </c>
      <c r="F57" s="1" t="s">
        <v>16</v>
      </c>
      <c r="G57" s="1" t="s">
        <v>16</v>
      </c>
      <c r="H57" s="8">
        <v>1</v>
      </c>
      <c r="I57" s="8">
        <v>1</v>
      </c>
      <c r="J57" s="8">
        <v>1</v>
      </c>
      <c r="K57" s="8">
        <f t="shared" si="0"/>
        <v>3</v>
      </c>
      <c r="L57" s="1" t="s">
        <v>91</v>
      </c>
      <c r="M57" s="32" t="s">
        <v>85</v>
      </c>
    </row>
    <row r="58" spans="1:13" ht="30" x14ac:dyDescent="0.25">
      <c r="A58" s="35" t="s">
        <v>106</v>
      </c>
      <c r="B58" s="1" t="s">
        <v>16</v>
      </c>
      <c r="C58" s="1" t="s">
        <v>16</v>
      </c>
      <c r="D58" s="1" t="s">
        <v>16</v>
      </c>
      <c r="E58" s="1" t="s">
        <v>16</v>
      </c>
      <c r="F58" s="1" t="s">
        <v>16</v>
      </c>
      <c r="G58" s="1" t="s">
        <v>16</v>
      </c>
      <c r="H58" s="8"/>
      <c r="I58" s="8"/>
      <c r="J58" s="8">
        <v>1</v>
      </c>
      <c r="K58" s="8">
        <f t="shared" si="0"/>
        <v>1</v>
      </c>
      <c r="L58" s="1" t="s">
        <v>107</v>
      </c>
      <c r="M58" s="32" t="s">
        <v>85</v>
      </c>
    </row>
    <row r="59" spans="1:13" ht="30" x14ac:dyDescent="0.25">
      <c r="A59" s="35" t="s">
        <v>108</v>
      </c>
      <c r="B59" s="1" t="s">
        <v>16</v>
      </c>
      <c r="C59" s="1" t="s">
        <v>16</v>
      </c>
      <c r="D59" s="1" t="s">
        <v>16</v>
      </c>
      <c r="E59" s="1" t="s">
        <v>16</v>
      </c>
      <c r="F59" s="1" t="s">
        <v>16</v>
      </c>
      <c r="G59" s="1" t="s">
        <v>16</v>
      </c>
      <c r="H59" s="8">
        <v>1</v>
      </c>
      <c r="I59" s="8">
        <v>1</v>
      </c>
      <c r="J59" s="8"/>
      <c r="K59" s="8">
        <f t="shared" si="0"/>
        <v>2</v>
      </c>
      <c r="L59" s="1" t="s">
        <v>109</v>
      </c>
      <c r="M59" s="32" t="s">
        <v>85</v>
      </c>
    </row>
    <row r="60" spans="1:13" ht="30" x14ac:dyDescent="0.25">
      <c r="A60" s="35" t="s">
        <v>110</v>
      </c>
      <c r="B60" s="1" t="s">
        <v>16</v>
      </c>
      <c r="C60" s="1" t="s">
        <v>16</v>
      </c>
      <c r="D60" s="1" t="s">
        <v>16</v>
      </c>
      <c r="E60" s="1" t="s">
        <v>16</v>
      </c>
      <c r="F60" s="1" t="s">
        <v>16</v>
      </c>
      <c r="G60" s="1" t="s">
        <v>16</v>
      </c>
      <c r="H60" s="8">
        <v>1</v>
      </c>
      <c r="I60" s="8">
        <v>1</v>
      </c>
      <c r="J60" s="8"/>
      <c r="K60" s="8">
        <f t="shared" si="0"/>
        <v>2</v>
      </c>
      <c r="L60" s="1" t="s">
        <v>98</v>
      </c>
      <c r="M60" s="32" t="s">
        <v>85</v>
      </c>
    </row>
    <row r="61" spans="1:13" ht="30" x14ac:dyDescent="0.25">
      <c r="A61" s="38" t="s">
        <v>111</v>
      </c>
      <c r="B61" s="1" t="s">
        <v>16</v>
      </c>
      <c r="C61" s="1" t="s">
        <v>16</v>
      </c>
      <c r="D61" s="1" t="s">
        <v>16</v>
      </c>
      <c r="E61" s="1" t="s">
        <v>16</v>
      </c>
      <c r="F61" s="1" t="s">
        <v>16</v>
      </c>
      <c r="G61" s="1" t="s">
        <v>16</v>
      </c>
      <c r="H61" s="8"/>
      <c r="I61" s="8">
        <v>1</v>
      </c>
      <c r="J61" s="8"/>
      <c r="K61" s="8">
        <f t="shared" si="0"/>
        <v>1</v>
      </c>
      <c r="L61" s="1" t="s">
        <v>112</v>
      </c>
      <c r="M61" s="32" t="s">
        <v>85</v>
      </c>
    </row>
    <row r="62" spans="1:13" ht="30" x14ac:dyDescent="0.25">
      <c r="A62" s="35" t="s">
        <v>113</v>
      </c>
      <c r="B62" s="1" t="s">
        <v>16</v>
      </c>
      <c r="C62" s="1" t="s">
        <v>16</v>
      </c>
      <c r="D62" s="1" t="s">
        <v>16</v>
      </c>
      <c r="E62" s="1" t="s">
        <v>16</v>
      </c>
      <c r="F62" s="1" t="s">
        <v>16</v>
      </c>
      <c r="G62" s="1" t="s">
        <v>16</v>
      </c>
      <c r="H62" s="8"/>
      <c r="I62" s="8">
        <v>1</v>
      </c>
      <c r="J62" s="8"/>
      <c r="K62" s="8">
        <f t="shared" si="0"/>
        <v>1</v>
      </c>
      <c r="L62" s="1" t="s">
        <v>114</v>
      </c>
      <c r="M62" s="32" t="s">
        <v>85</v>
      </c>
    </row>
    <row r="63" spans="1:13" ht="30" x14ac:dyDescent="0.25">
      <c r="A63" s="35" t="s">
        <v>115</v>
      </c>
      <c r="B63" s="1" t="s">
        <v>16</v>
      </c>
      <c r="C63" s="1" t="s">
        <v>16</v>
      </c>
      <c r="D63" s="1" t="s">
        <v>16</v>
      </c>
      <c r="E63" s="1" t="s">
        <v>16</v>
      </c>
      <c r="F63" s="1" t="s">
        <v>16</v>
      </c>
      <c r="G63" s="1" t="s">
        <v>16</v>
      </c>
      <c r="H63" s="8"/>
      <c r="I63" s="8"/>
      <c r="J63" s="8"/>
      <c r="K63" s="8">
        <f t="shared" si="0"/>
        <v>0</v>
      </c>
      <c r="L63" s="1" t="s">
        <v>17</v>
      </c>
      <c r="M63" s="32" t="s">
        <v>85</v>
      </c>
    </row>
    <row r="64" spans="1:13" x14ac:dyDescent="0.25">
      <c r="A64" s="35" t="s">
        <v>116</v>
      </c>
      <c r="B64" s="1" t="s">
        <v>16</v>
      </c>
      <c r="C64" s="1" t="s">
        <v>16</v>
      </c>
      <c r="D64" s="1" t="s">
        <v>16</v>
      </c>
      <c r="E64" s="1" t="s">
        <v>16</v>
      </c>
      <c r="F64" s="1" t="s">
        <v>16</v>
      </c>
      <c r="G64" s="1" t="s">
        <v>16</v>
      </c>
      <c r="H64" s="8"/>
      <c r="I64" s="8"/>
      <c r="J64" s="8"/>
      <c r="K64" s="8">
        <f t="shared" si="0"/>
        <v>0</v>
      </c>
      <c r="L64" s="1" t="s">
        <v>17</v>
      </c>
      <c r="M64" s="32" t="s">
        <v>85</v>
      </c>
    </row>
    <row r="65" spans="1:13" x14ac:dyDescent="0.25">
      <c r="A65" s="35" t="s">
        <v>117</v>
      </c>
      <c r="B65" s="1" t="s">
        <v>16</v>
      </c>
      <c r="C65" s="1" t="s">
        <v>16</v>
      </c>
      <c r="D65" s="1" t="s">
        <v>16</v>
      </c>
      <c r="E65" s="1" t="s">
        <v>16</v>
      </c>
      <c r="F65" s="1" t="s">
        <v>16</v>
      </c>
      <c r="G65" s="1" t="s">
        <v>16</v>
      </c>
      <c r="H65" s="8"/>
      <c r="I65" s="8"/>
      <c r="J65" s="8"/>
      <c r="K65" s="8">
        <f t="shared" si="0"/>
        <v>0</v>
      </c>
      <c r="L65" s="1" t="s">
        <v>17</v>
      </c>
      <c r="M65" s="32" t="s">
        <v>85</v>
      </c>
    </row>
    <row r="66" spans="1:13" x14ac:dyDescent="0.25">
      <c r="A66" s="49" t="s">
        <v>118</v>
      </c>
      <c r="B66" s="1" t="s">
        <v>16</v>
      </c>
      <c r="C66" s="1" t="s">
        <v>16</v>
      </c>
      <c r="D66" s="1" t="s">
        <v>16</v>
      </c>
      <c r="E66" s="1" t="s">
        <v>16</v>
      </c>
      <c r="F66" s="1" t="s">
        <v>16</v>
      </c>
      <c r="G66" s="1" t="s">
        <v>16</v>
      </c>
      <c r="H66" s="8">
        <v>1</v>
      </c>
      <c r="I66" s="8">
        <v>1</v>
      </c>
      <c r="J66" s="8">
        <v>1</v>
      </c>
      <c r="K66" s="8">
        <f t="shared" si="0"/>
        <v>3</v>
      </c>
      <c r="L66" s="1" t="s">
        <v>17</v>
      </c>
      <c r="M66" s="32" t="s">
        <v>85</v>
      </c>
    </row>
    <row r="67" spans="1:13" x14ac:dyDescent="0.25">
      <c r="A67" s="35" t="s">
        <v>119</v>
      </c>
      <c r="B67" s="1" t="s">
        <v>16</v>
      </c>
      <c r="C67" s="1" t="s">
        <v>16</v>
      </c>
      <c r="D67" s="1" t="s">
        <v>16</v>
      </c>
      <c r="E67" s="1" t="s">
        <v>16</v>
      </c>
      <c r="F67" s="1" t="s">
        <v>16</v>
      </c>
      <c r="G67" s="1" t="s">
        <v>16</v>
      </c>
      <c r="H67" s="8"/>
      <c r="I67" s="8"/>
      <c r="J67" s="8"/>
      <c r="K67" s="8">
        <f t="shared" si="0"/>
        <v>0</v>
      </c>
      <c r="L67" s="1" t="s">
        <v>17</v>
      </c>
      <c r="M67" s="32" t="s">
        <v>85</v>
      </c>
    </row>
    <row r="68" spans="1:13" x14ac:dyDescent="0.25">
      <c r="A68" s="35" t="s">
        <v>120</v>
      </c>
      <c r="B68" s="1" t="s">
        <v>16</v>
      </c>
      <c r="C68" s="1" t="s">
        <v>16</v>
      </c>
      <c r="D68" s="1" t="s">
        <v>16</v>
      </c>
      <c r="E68" s="1" t="s">
        <v>16</v>
      </c>
      <c r="F68" s="1" t="s">
        <v>16</v>
      </c>
      <c r="G68" s="1" t="s">
        <v>16</v>
      </c>
      <c r="H68" s="8">
        <v>1</v>
      </c>
      <c r="I68" s="8">
        <v>1</v>
      </c>
      <c r="J68" s="8"/>
      <c r="K68" s="8">
        <f t="shared" si="0"/>
        <v>2</v>
      </c>
      <c r="L68" s="1" t="s">
        <v>121</v>
      </c>
      <c r="M68" s="32" t="s">
        <v>85</v>
      </c>
    </row>
    <row r="69" spans="1:13" ht="30" x14ac:dyDescent="0.25">
      <c r="A69" s="35" t="s">
        <v>122</v>
      </c>
      <c r="B69" s="1" t="s">
        <v>16</v>
      </c>
      <c r="C69" s="1" t="s">
        <v>16</v>
      </c>
      <c r="D69" s="1" t="s">
        <v>16</v>
      </c>
      <c r="E69" s="1" t="s">
        <v>16</v>
      </c>
      <c r="F69" s="1" t="s">
        <v>16</v>
      </c>
      <c r="G69" s="1" t="s">
        <v>16</v>
      </c>
      <c r="H69" s="8">
        <v>1</v>
      </c>
      <c r="I69" s="8"/>
      <c r="J69" s="8">
        <v>1</v>
      </c>
      <c r="K69" s="8">
        <f t="shared" ref="K69:K131" si="1">SUM(H69:J69)</f>
        <v>2</v>
      </c>
      <c r="L69" s="1" t="s">
        <v>123</v>
      </c>
      <c r="M69" s="32" t="s">
        <v>85</v>
      </c>
    </row>
    <row r="70" spans="1:13" x14ac:dyDescent="0.25">
      <c r="A70" s="35" t="s">
        <v>124</v>
      </c>
      <c r="B70" s="1" t="s">
        <v>16</v>
      </c>
      <c r="C70" s="1" t="s">
        <v>16</v>
      </c>
      <c r="D70" s="1" t="s">
        <v>16</v>
      </c>
      <c r="E70" s="1" t="s">
        <v>16</v>
      </c>
      <c r="F70" s="1" t="s">
        <v>16</v>
      </c>
      <c r="G70" s="1" t="s">
        <v>16</v>
      </c>
      <c r="H70" s="8"/>
      <c r="I70" s="8"/>
      <c r="J70" s="8"/>
      <c r="K70" s="8">
        <f t="shared" si="1"/>
        <v>0</v>
      </c>
      <c r="L70" s="1" t="s">
        <v>125</v>
      </c>
      <c r="M70" s="32" t="s">
        <v>85</v>
      </c>
    </row>
    <row r="71" spans="1:13" x14ac:dyDescent="0.25">
      <c r="A71" s="35" t="s">
        <v>126</v>
      </c>
      <c r="B71" s="1" t="s">
        <v>16</v>
      </c>
      <c r="C71" s="1" t="s">
        <v>16</v>
      </c>
      <c r="D71" s="1" t="s">
        <v>16</v>
      </c>
      <c r="E71" s="1" t="s">
        <v>16</v>
      </c>
      <c r="F71" s="1" t="s">
        <v>16</v>
      </c>
      <c r="G71" s="1" t="s">
        <v>16</v>
      </c>
      <c r="H71" s="8"/>
      <c r="I71" s="8">
        <v>1</v>
      </c>
      <c r="J71" s="8">
        <v>1</v>
      </c>
      <c r="K71" s="8">
        <f t="shared" si="1"/>
        <v>2</v>
      </c>
      <c r="L71" s="1" t="s">
        <v>127</v>
      </c>
      <c r="M71" s="32" t="s">
        <v>85</v>
      </c>
    </row>
    <row r="72" spans="1:13" x14ac:dyDescent="0.25">
      <c r="A72" s="35" t="s">
        <v>128</v>
      </c>
      <c r="B72" s="1" t="s">
        <v>16</v>
      </c>
      <c r="C72" s="1" t="s">
        <v>16</v>
      </c>
      <c r="D72" s="1" t="s">
        <v>16</v>
      </c>
      <c r="E72" s="1" t="s">
        <v>16</v>
      </c>
      <c r="F72" s="1" t="s">
        <v>16</v>
      </c>
      <c r="G72" s="1" t="s">
        <v>16</v>
      </c>
      <c r="H72" s="8"/>
      <c r="I72" s="8"/>
      <c r="J72" s="8">
        <v>1</v>
      </c>
      <c r="K72" s="8">
        <f t="shared" si="1"/>
        <v>1</v>
      </c>
      <c r="L72" s="1" t="s">
        <v>129</v>
      </c>
      <c r="M72" s="32" t="s">
        <v>85</v>
      </c>
    </row>
    <row r="73" spans="1:13" x14ac:dyDescent="0.25">
      <c r="A73" s="35" t="s">
        <v>130</v>
      </c>
      <c r="B73" s="1" t="s">
        <v>16</v>
      </c>
      <c r="C73" s="1" t="s">
        <v>16</v>
      </c>
      <c r="D73" s="1" t="s">
        <v>16</v>
      </c>
      <c r="E73" s="1" t="s">
        <v>16</v>
      </c>
      <c r="F73" s="1" t="s">
        <v>16</v>
      </c>
      <c r="G73" s="1" t="s">
        <v>16</v>
      </c>
      <c r="H73" s="8"/>
      <c r="I73" s="8">
        <v>1</v>
      </c>
      <c r="J73" s="8"/>
      <c r="K73" s="8">
        <f t="shared" si="1"/>
        <v>1</v>
      </c>
      <c r="L73" s="1" t="s">
        <v>129</v>
      </c>
      <c r="M73" s="32" t="s">
        <v>85</v>
      </c>
    </row>
    <row r="74" spans="1:13" x14ac:dyDescent="0.25">
      <c r="A74" s="35" t="s">
        <v>131</v>
      </c>
      <c r="B74" s="1" t="s">
        <v>16</v>
      </c>
      <c r="C74" s="1" t="s">
        <v>16</v>
      </c>
      <c r="D74" s="1" t="s">
        <v>16</v>
      </c>
      <c r="E74" s="1" t="s">
        <v>16</v>
      </c>
      <c r="F74" s="1" t="s">
        <v>16</v>
      </c>
      <c r="G74" s="1" t="s">
        <v>16</v>
      </c>
      <c r="H74" s="8"/>
      <c r="I74" s="8">
        <v>1</v>
      </c>
      <c r="J74" s="8"/>
      <c r="K74" s="8">
        <f t="shared" si="1"/>
        <v>1</v>
      </c>
      <c r="L74" s="1" t="s">
        <v>132</v>
      </c>
      <c r="M74" s="32" t="s">
        <v>85</v>
      </c>
    </row>
    <row r="75" spans="1:13" x14ac:dyDescent="0.25">
      <c r="A75" s="35" t="s">
        <v>133</v>
      </c>
      <c r="B75" s="1" t="s">
        <v>16</v>
      </c>
      <c r="C75" s="1" t="s">
        <v>16</v>
      </c>
      <c r="D75" s="1" t="s">
        <v>16</v>
      </c>
      <c r="E75" s="1" t="s">
        <v>16</v>
      </c>
      <c r="F75" s="1" t="s">
        <v>16</v>
      </c>
      <c r="G75" s="1" t="s">
        <v>16</v>
      </c>
      <c r="H75" s="8">
        <v>1</v>
      </c>
      <c r="I75" s="8">
        <v>1</v>
      </c>
      <c r="J75" s="8"/>
      <c r="K75" s="8">
        <f t="shared" si="1"/>
        <v>2</v>
      </c>
      <c r="L75" s="1" t="s">
        <v>134</v>
      </c>
      <c r="M75" s="32" t="s">
        <v>85</v>
      </c>
    </row>
    <row r="76" spans="1:13" s="46" customFormat="1" hidden="1" x14ac:dyDescent="0.25">
      <c r="A76" s="43" t="s">
        <v>135</v>
      </c>
      <c r="B76" s="44" t="s">
        <v>24</v>
      </c>
      <c r="C76" s="44" t="s">
        <v>24</v>
      </c>
      <c r="D76" s="44" t="s">
        <v>16</v>
      </c>
      <c r="E76" s="44" t="s">
        <v>16</v>
      </c>
      <c r="F76" s="44" t="s">
        <v>16</v>
      </c>
      <c r="G76" s="44" t="s">
        <v>24</v>
      </c>
      <c r="H76" s="8"/>
      <c r="I76" s="8"/>
      <c r="J76" s="8"/>
      <c r="K76" s="8">
        <f t="shared" si="1"/>
        <v>0</v>
      </c>
      <c r="L76" s="44" t="s">
        <v>136</v>
      </c>
      <c r="M76" s="45" t="s">
        <v>85</v>
      </c>
    </row>
    <row r="77" spans="1:13" x14ac:dyDescent="0.25">
      <c r="A77" s="39" t="s">
        <v>137</v>
      </c>
      <c r="B77" s="1" t="s">
        <v>16</v>
      </c>
      <c r="C77" s="1" t="s">
        <v>16</v>
      </c>
      <c r="D77" s="1" t="s">
        <v>16</v>
      </c>
      <c r="E77" s="1" t="s">
        <v>16</v>
      </c>
      <c r="F77" s="1" t="s">
        <v>16</v>
      </c>
      <c r="G77" s="1" t="s">
        <v>16</v>
      </c>
      <c r="H77" s="8"/>
      <c r="I77" s="8"/>
      <c r="J77" s="8">
        <v>1</v>
      </c>
      <c r="K77" s="8">
        <f t="shared" si="1"/>
        <v>1</v>
      </c>
      <c r="L77" s="1" t="s">
        <v>121</v>
      </c>
      <c r="M77" s="32" t="s">
        <v>85</v>
      </c>
    </row>
    <row r="78" spans="1:13" ht="30" x14ac:dyDescent="0.25">
      <c r="A78" s="39" t="s">
        <v>138</v>
      </c>
      <c r="B78" s="1" t="s">
        <v>16</v>
      </c>
      <c r="C78" s="1" t="s">
        <v>16</v>
      </c>
      <c r="D78" s="1" t="s">
        <v>16</v>
      </c>
      <c r="E78" s="1" t="s">
        <v>16</v>
      </c>
      <c r="F78" s="1" t="s">
        <v>16</v>
      </c>
      <c r="G78" s="1" t="s">
        <v>16</v>
      </c>
      <c r="H78" s="8"/>
      <c r="I78" s="8">
        <v>1</v>
      </c>
      <c r="J78" s="8"/>
      <c r="K78" s="8">
        <f t="shared" si="1"/>
        <v>1</v>
      </c>
      <c r="L78" s="1" t="s">
        <v>139</v>
      </c>
      <c r="M78" s="32" t="s">
        <v>85</v>
      </c>
    </row>
    <row r="79" spans="1:13" x14ac:dyDescent="0.25">
      <c r="A79" s="35" t="s">
        <v>140</v>
      </c>
      <c r="B79" s="1" t="s">
        <v>16</v>
      </c>
      <c r="C79" s="1" t="s">
        <v>16</v>
      </c>
      <c r="D79" s="1" t="s">
        <v>16</v>
      </c>
      <c r="E79" s="1" t="s">
        <v>16</v>
      </c>
      <c r="F79" s="1" t="s">
        <v>16</v>
      </c>
      <c r="G79" s="1" t="s">
        <v>16</v>
      </c>
      <c r="H79" s="8">
        <v>1</v>
      </c>
      <c r="I79" s="8"/>
      <c r="J79" s="8"/>
      <c r="K79" s="8">
        <f t="shared" si="1"/>
        <v>1</v>
      </c>
      <c r="L79" s="1" t="s">
        <v>25</v>
      </c>
      <c r="M79" s="32" t="s">
        <v>85</v>
      </c>
    </row>
    <row r="80" spans="1:13" x14ac:dyDescent="0.25">
      <c r="A80" s="35" t="s">
        <v>141</v>
      </c>
      <c r="B80" s="1" t="s">
        <v>16</v>
      </c>
      <c r="C80" s="1" t="s">
        <v>16</v>
      </c>
      <c r="D80" s="1" t="s">
        <v>16</v>
      </c>
      <c r="E80" s="1" t="s">
        <v>16</v>
      </c>
      <c r="F80" s="1" t="s">
        <v>16</v>
      </c>
      <c r="G80" s="1" t="s">
        <v>16</v>
      </c>
      <c r="H80" s="8"/>
      <c r="I80" s="8"/>
      <c r="J80" s="8"/>
      <c r="K80" s="8">
        <f t="shared" si="1"/>
        <v>0</v>
      </c>
      <c r="L80" s="1" t="s">
        <v>25</v>
      </c>
      <c r="M80" s="32" t="s">
        <v>85</v>
      </c>
    </row>
    <row r="81" spans="1:13" ht="30" x14ac:dyDescent="0.25">
      <c r="A81" s="49" t="s">
        <v>142</v>
      </c>
      <c r="B81" s="1" t="s">
        <v>16</v>
      </c>
      <c r="C81" s="1" t="s">
        <v>16</v>
      </c>
      <c r="D81" s="1" t="s">
        <v>16</v>
      </c>
      <c r="E81" s="1" t="s">
        <v>16</v>
      </c>
      <c r="F81" s="1" t="s">
        <v>16</v>
      </c>
      <c r="G81" s="1" t="s">
        <v>16</v>
      </c>
      <c r="H81" s="8">
        <v>1</v>
      </c>
      <c r="I81" s="8">
        <v>1</v>
      </c>
      <c r="J81" s="8">
        <v>1</v>
      </c>
      <c r="K81" s="8">
        <f t="shared" si="1"/>
        <v>3</v>
      </c>
      <c r="L81" s="1" t="s">
        <v>25</v>
      </c>
      <c r="M81" s="32" t="s">
        <v>85</v>
      </c>
    </row>
    <row r="82" spans="1:13" x14ac:dyDescent="0.25">
      <c r="A82" s="35" t="s">
        <v>143</v>
      </c>
      <c r="B82" s="1" t="s">
        <v>16</v>
      </c>
      <c r="C82" s="1" t="s">
        <v>16</v>
      </c>
      <c r="D82" s="1" t="s">
        <v>16</v>
      </c>
      <c r="E82" s="1" t="s">
        <v>16</v>
      </c>
      <c r="F82" s="1" t="s">
        <v>16</v>
      </c>
      <c r="G82" s="1" t="s">
        <v>16</v>
      </c>
      <c r="H82" s="8"/>
      <c r="I82" s="8">
        <v>1</v>
      </c>
      <c r="J82" s="8"/>
      <c r="K82" s="8">
        <f t="shared" si="1"/>
        <v>1</v>
      </c>
      <c r="L82" s="1" t="s">
        <v>144</v>
      </c>
      <c r="M82" s="32" t="s">
        <v>145</v>
      </c>
    </row>
    <row r="83" spans="1:13" x14ac:dyDescent="0.25">
      <c r="A83" s="35" t="s">
        <v>146</v>
      </c>
      <c r="B83" s="1" t="s">
        <v>16</v>
      </c>
      <c r="C83" s="1" t="s">
        <v>16</v>
      </c>
      <c r="D83" s="1" t="s">
        <v>16</v>
      </c>
      <c r="E83" s="1" t="s">
        <v>16</v>
      </c>
      <c r="F83" s="1" t="s">
        <v>16</v>
      </c>
      <c r="G83" s="1" t="s">
        <v>16</v>
      </c>
      <c r="H83" s="8"/>
      <c r="I83" s="8">
        <v>1</v>
      </c>
      <c r="J83" s="8">
        <v>1</v>
      </c>
      <c r="K83" s="8">
        <f t="shared" si="1"/>
        <v>2</v>
      </c>
      <c r="L83" s="1" t="s">
        <v>147</v>
      </c>
      <c r="M83" s="32" t="s">
        <v>145</v>
      </c>
    </row>
    <row r="84" spans="1:13" ht="30" x14ac:dyDescent="0.25">
      <c r="A84" s="40" t="s">
        <v>148</v>
      </c>
      <c r="B84" s="1" t="s">
        <v>16</v>
      </c>
      <c r="C84" s="1" t="s">
        <v>16</v>
      </c>
      <c r="D84" s="1" t="s">
        <v>16</v>
      </c>
      <c r="E84" s="1" t="s">
        <v>16</v>
      </c>
      <c r="F84" s="1" t="s">
        <v>16</v>
      </c>
      <c r="G84" s="1" t="s">
        <v>16</v>
      </c>
      <c r="H84" s="8"/>
      <c r="I84" s="8"/>
      <c r="J84" s="8"/>
      <c r="K84" s="8">
        <f t="shared" si="1"/>
        <v>0</v>
      </c>
      <c r="L84" s="1" t="s">
        <v>144</v>
      </c>
      <c r="M84" s="32" t="s">
        <v>145</v>
      </c>
    </row>
    <row r="85" spans="1:13" x14ac:dyDescent="0.25">
      <c r="A85" s="35" t="s">
        <v>149</v>
      </c>
      <c r="B85" s="1" t="s">
        <v>16</v>
      </c>
      <c r="C85" s="1" t="s">
        <v>16</v>
      </c>
      <c r="D85" s="1" t="s">
        <v>16</v>
      </c>
      <c r="E85" s="1" t="s">
        <v>16</v>
      </c>
      <c r="F85" s="1" t="s">
        <v>16</v>
      </c>
      <c r="G85" s="1" t="s">
        <v>16</v>
      </c>
      <c r="H85" s="8"/>
      <c r="I85" s="8"/>
      <c r="J85" s="8"/>
      <c r="K85" s="8">
        <f t="shared" si="1"/>
        <v>0</v>
      </c>
      <c r="L85" s="1" t="s">
        <v>144</v>
      </c>
      <c r="M85" s="32" t="s">
        <v>145</v>
      </c>
    </row>
    <row r="86" spans="1:13" x14ac:dyDescent="0.25">
      <c r="A86" s="35" t="s">
        <v>150</v>
      </c>
      <c r="B86" s="1" t="s">
        <v>16</v>
      </c>
      <c r="C86" s="1" t="s">
        <v>16</v>
      </c>
      <c r="D86" s="1" t="s">
        <v>16</v>
      </c>
      <c r="E86" s="1" t="s">
        <v>16</v>
      </c>
      <c r="F86" s="1" t="s">
        <v>16</v>
      </c>
      <c r="G86" s="1" t="s">
        <v>16</v>
      </c>
      <c r="H86" s="8"/>
      <c r="I86" s="8"/>
      <c r="J86" s="8"/>
      <c r="K86" s="8">
        <f t="shared" si="1"/>
        <v>0</v>
      </c>
      <c r="L86" s="1" t="s">
        <v>144</v>
      </c>
      <c r="M86" s="32" t="s">
        <v>145</v>
      </c>
    </row>
    <row r="87" spans="1:13" x14ac:dyDescent="0.25">
      <c r="A87" s="35" t="s">
        <v>151</v>
      </c>
      <c r="B87" s="1" t="s">
        <v>16</v>
      </c>
      <c r="C87" s="1" t="s">
        <v>16</v>
      </c>
      <c r="D87" s="1" t="s">
        <v>16</v>
      </c>
      <c r="E87" s="1" t="s">
        <v>16</v>
      </c>
      <c r="F87" s="1" t="s">
        <v>16</v>
      </c>
      <c r="G87" s="1" t="s">
        <v>16</v>
      </c>
      <c r="H87" s="8">
        <v>1</v>
      </c>
      <c r="I87" s="8"/>
      <c r="J87" s="8">
        <v>1</v>
      </c>
      <c r="K87" s="8">
        <f t="shared" si="1"/>
        <v>2</v>
      </c>
      <c r="L87" s="1" t="s">
        <v>152</v>
      </c>
      <c r="M87" s="32" t="s">
        <v>153</v>
      </c>
    </row>
    <row r="88" spans="1:13" s="46" customFormat="1" hidden="1" x14ac:dyDescent="0.25">
      <c r="A88" s="43" t="s">
        <v>154</v>
      </c>
      <c r="B88" s="44" t="s">
        <v>24</v>
      </c>
      <c r="C88" s="44" t="s">
        <v>24</v>
      </c>
      <c r="D88" s="44" t="s">
        <v>24</v>
      </c>
      <c r="E88" s="44" t="s">
        <v>24</v>
      </c>
      <c r="F88" s="44" t="s">
        <v>24</v>
      </c>
      <c r="G88" s="44" t="s">
        <v>24</v>
      </c>
      <c r="H88" s="8"/>
      <c r="I88" s="8"/>
      <c r="J88" s="8"/>
      <c r="K88" s="8">
        <f t="shared" si="1"/>
        <v>0</v>
      </c>
      <c r="L88" s="44" t="s">
        <v>98</v>
      </c>
      <c r="M88" s="45" t="s">
        <v>153</v>
      </c>
    </row>
    <row r="89" spans="1:13" x14ac:dyDescent="0.25">
      <c r="A89" s="38" t="s">
        <v>155</v>
      </c>
      <c r="B89" s="1" t="s">
        <v>16</v>
      </c>
      <c r="C89" s="1" t="s">
        <v>16</v>
      </c>
      <c r="D89" s="1" t="s">
        <v>16</v>
      </c>
      <c r="E89" s="1" t="s">
        <v>16</v>
      </c>
      <c r="F89" s="1" t="s">
        <v>16</v>
      </c>
      <c r="G89" s="1" t="s">
        <v>16</v>
      </c>
      <c r="H89" s="8"/>
      <c r="I89" s="8">
        <v>1</v>
      </c>
      <c r="J89" s="8"/>
      <c r="K89" s="8">
        <f t="shared" si="1"/>
        <v>1</v>
      </c>
      <c r="L89" s="1" t="s">
        <v>156</v>
      </c>
      <c r="M89" s="32" t="s">
        <v>153</v>
      </c>
    </row>
    <row r="90" spans="1:13" ht="30" x14ac:dyDescent="0.25">
      <c r="A90" s="38" t="s">
        <v>157</v>
      </c>
      <c r="B90" s="1" t="s">
        <v>16</v>
      </c>
      <c r="C90" s="1" t="s">
        <v>16</v>
      </c>
      <c r="D90" s="1" t="s">
        <v>16</v>
      </c>
      <c r="E90" s="1" t="s">
        <v>16</v>
      </c>
      <c r="F90" s="1" t="s">
        <v>16</v>
      </c>
      <c r="G90" s="1" t="s">
        <v>16</v>
      </c>
      <c r="H90" s="8">
        <v>1</v>
      </c>
      <c r="I90" s="8">
        <v>1</v>
      </c>
      <c r="J90" s="8"/>
      <c r="K90" s="8">
        <f t="shared" si="1"/>
        <v>2</v>
      </c>
      <c r="L90" s="1" t="s">
        <v>112</v>
      </c>
      <c r="M90" s="32" t="s">
        <v>153</v>
      </c>
    </row>
    <row r="91" spans="1:13" ht="30" x14ac:dyDescent="0.25">
      <c r="A91" s="35" t="s">
        <v>158</v>
      </c>
      <c r="B91" s="1" t="s">
        <v>16</v>
      </c>
      <c r="C91" s="1" t="s">
        <v>16</v>
      </c>
      <c r="D91" s="1" t="s">
        <v>16</v>
      </c>
      <c r="E91" s="1" t="s">
        <v>16</v>
      </c>
      <c r="F91" s="1" t="s">
        <v>16</v>
      </c>
      <c r="G91" s="1" t="s">
        <v>16</v>
      </c>
      <c r="H91" s="8">
        <v>1</v>
      </c>
      <c r="I91" s="8">
        <v>1</v>
      </c>
      <c r="J91" s="8"/>
      <c r="K91" s="8">
        <f t="shared" si="1"/>
        <v>2</v>
      </c>
      <c r="L91" s="1" t="s">
        <v>159</v>
      </c>
      <c r="M91" s="32" t="s">
        <v>153</v>
      </c>
    </row>
    <row r="92" spans="1:13" ht="30" x14ac:dyDescent="0.25">
      <c r="A92" s="35" t="s">
        <v>160</v>
      </c>
      <c r="B92" s="1" t="s">
        <v>16</v>
      </c>
      <c r="C92" s="1" t="s">
        <v>16</v>
      </c>
      <c r="D92" s="1" t="s">
        <v>16</v>
      </c>
      <c r="E92" s="1" t="s">
        <v>16</v>
      </c>
      <c r="F92" s="1" t="s">
        <v>16</v>
      </c>
      <c r="G92" s="1" t="s">
        <v>16</v>
      </c>
      <c r="H92" s="8">
        <v>1</v>
      </c>
      <c r="I92" s="8"/>
      <c r="J92" s="8"/>
      <c r="K92" s="8">
        <f t="shared" si="1"/>
        <v>1</v>
      </c>
      <c r="L92" s="1" t="s">
        <v>161</v>
      </c>
      <c r="M92" s="32" t="s">
        <v>153</v>
      </c>
    </row>
    <row r="93" spans="1:13" ht="30" x14ac:dyDescent="0.25">
      <c r="A93" s="35" t="s">
        <v>162</v>
      </c>
      <c r="B93" s="1" t="s">
        <v>16</v>
      </c>
      <c r="C93" s="1" t="s">
        <v>16</v>
      </c>
      <c r="D93" s="1" t="s">
        <v>16</v>
      </c>
      <c r="E93" s="1" t="s">
        <v>16</v>
      </c>
      <c r="F93" s="1" t="s">
        <v>16</v>
      </c>
      <c r="G93" s="1" t="s">
        <v>16</v>
      </c>
      <c r="H93" s="8"/>
      <c r="I93" s="8"/>
      <c r="J93" s="8"/>
      <c r="K93" s="8">
        <f t="shared" si="1"/>
        <v>0</v>
      </c>
      <c r="L93" s="1" t="s">
        <v>104</v>
      </c>
      <c r="M93" s="32" t="s">
        <v>153</v>
      </c>
    </row>
    <row r="94" spans="1:13" ht="30" x14ac:dyDescent="0.25">
      <c r="A94" s="38" t="s">
        <v>163</v>
      </c>
      <c r="B94" s="1" t="s">
        <v>16</v>
      </c>
      <c r="C94" s="1" t="s">
        <v>16</v>
      </c>
      <c r="D94" s="1" t="s">
        <v>16</v>
      </c>
      <c r="E94" s="1" t="s">
        <v>16</v>
      </c>
      <c r="F94" s="1" t="s">
        <v>16</v>
      </c>
      <c r="G94" s="1" t="s">
        <v>16</v>
      </c>
      <c r="H94" s="8"/>
      <c r="I94" s="8"/>
      <c r="J94" s="8"/>
      <c r="K94" s="8">
        <f t="shared" si="1"/>
        <v>0</v>
      </c>
      <c r="L94" s="1" t="s">
        <v>161</v>
      </c>
      <c r="M94" s="32" t="s">
        <v>153</v>
      </c>
    </row>
    <row r="95" spans="1:13" ht="30" x14ac:dyDescent="0.25">
      <c r="A95" s="35" t="s">
        <v>164</v>
      </c>
      <c r="B95" s="1" t="s">
        <v>16</v>
      </c>
      <c r="C95" s="1" t="s">
        <v>16</v>
      </c>
      <c r="D95" s="1" t="s">
        <v>16</v>
      </c>
      <c r="E95" s="1" t="s">
        <v>16</v>
      </c>
      <c r="F95" s="1" t="s">
        <v>16</v>
      </c>
      <c r="G95" s="1" t="s">
        <v>16</v>
      </c>
      <c r="H95" s="8"/>
      <c r="I95" s="8"/>
      <c r="J95" s="8">
        <v>1</v>
      </c>
      <c r="K95" s="8">
        <f t="shared" si="1"/>
        <v>1</v>
      </c>
      <c r="L95" s="1" t="s">
        <v>165</v>
      </c>
      <c r="M95" s="32" t="s">
        <v>153</v>
      </c>
    </row>
    <row r="96" spans="1:13" ht="30" x14ac:dyDescent="0.25">
      <c r="A96" s="35" t="s">
        <v>166</v>
      </c>
      <c r="B96" s="1" t="s">
        <v>16</v>
      </c>
      <c r="C96" s="1" t="s">
        <v>16</v>
      </c>
      <c r="D96" s="1" t="s">
        <v>16</v>
      </c>
      <c r="E96" s="1" t="s">
        <v>16</v>
      </c>
      <c r="F96" s="1" t="s">
        <v>16</v>
      </c>
      <c r="G96" s="1" t="s">
        <v>16</v>
      </c>
      <c r="H96" s="8"/>
      <c r="I96" s="8">
        <v>1</v>
      </c>
      <c r="J96" s="8"/>
      <c r="K96" s="8">
        <f t="shared" si="1"/>
        <v>1</v>
      </c>
      <c r="L96" s="1" t="s">
        <v>61</v>
      </c>
      <c r="M96" s="32" t="s">
        <v>153</v>
      </c>
    </row>
    <row r="97" spans="1:13" x14ac:dyDescent="0.25">
      <c r="A97" s="35" t="s">
        <v>167</v>
      </c>
      <c r="B97" s="1" t="s">
        <v>16</v>
      </c>
      <c r="C97" s="1" t="s">
        <v>16</v>
      </c>
      <c r="D97" s="1" t="s">
        <v>16</v>
      </c>
      <c r="E97" s="1" t="s">
        <v>16</v>
      </c>
      <c r="F97" s="1" t="s">
        <v>16</v>
      </c>
      <c r="G97" s="1" t="s">
        <v>16</v>
      </c>
      <c r="H97" s="8"/>
      <c r="I97" s="8"/>
      <c r="J97" s="8"/>
      <c r="K97" s="8">
        <f t="shared" si="1"/>
        <v>0</v>
      </c>
      <c r="L97" s="1" t="s">
        <v>168</v>
      </c>
      <c r="M97" s="32" t="s">
        <v>153</v>
      </c>
    </row>
    <row r="98" spans="1:13" ht="30" x14ac:dyDescent="0.25">
      <c r="A98" s="35" t="s">
        <v>169</v>
      </c>
      <c r="B98" s="1" t="s">
        <v>16</v>
      </c>
      <c r="C98" s="1" t="s">
        <v>16</v>
      </c>
      <c r="D98" s="1" t="s">
        <v>16</v>
      </c>
      <c r="E98" s="1" t="s">
        <v>16</v>
      </c>
      <c r="F98" s="1" t="s">
        <v>16</v>
      </c>
      <c r="G98" s="1" t="s">
        <v>16</v>
      </c>
      <c r="H98" s="8"/>
      <c r="I98" s="8"/>
      <c r="J98" s="8"/>
      <c r="K98" s="8">
        <f t="shared" si="1"/>
        <v>0</v>
      </c>
      <c r="L98" s="1" t="s">
        <v>161</v>
      </c>
      <c r="M98" s="32" t="s">
        <v>153</v>
      </c>
    </row>
    <row r="99" spans="1:13" ht="30" x14ac:dyDescent="0.25">
      <c r="A99" s="35" t="s">
        <v>170</v>
      </c>
      <c r="B99" s="1" t="s">
        <v>16</v>
      </c>
      <c r="C99" s="1" t="s">
        <v>16</v>
      </c>
      <c r="D99" s="1" t="s">
        <v>16</v>
      </c>
      <c r="E99" s="1" t="s">
        <v>16</v>
      </c>
      <c r="F99" s="1" t="s">
        <v>16</v>
      </c>
      <c r="G99" s="1" t="s">
        <v>16</v>
      </c>
      <c r="H99" s="8"/>
      <c r="I99" s="8"/>
      <c r="J99" s="8"/>
      <c r="K99" s="8">
        <f t="shared" si="1"/>
        <v>0</v>
      </c>
      <c r="L99" s="1" t="s">
        <v>171</v>
      </c>
      <c r="M99" s="32" t="s">
        <v>153</v>
      </c>
    </row>
    <row r="100" spans="1:13" ht="30" x14ac:dyDescent="0.25">
      <c r="A100" s="38" t="s">
        <v>172</v>
      </c>
      <c r="B100" s="1" t="s">
        <v>16</v>
      </c>
      <c r="C100" s="1" t="s">
        <v>16</v>
      </c>
      <c r="D100" s="1" t="s">
        <v>16</v>
      </c>
      <c r="E100" s="1" t="s">
        <v>16</v>
      </c>
      <c r="F100" s="1" t="s">
        <v>16</v>
      </c>
      <c r="G100" s="1" t="s">
        <v>16</v>
      </c>
      <c r="H100" s="8"/>
      <c r="I100" s="8"/>
      <c r="J100" s="8"/>
      <c r="K100" s="8">
        <f t="shared" si="1"/>
        <v>0</v>
      </c>
      <c r="L100" s="1" t="s">
        <v>112</v>
      </c>
      <c r="M100" s="32" t="s">
        <v>153</v>
      </c>
    </row>
    <row r="101" spans="1:13" x14ac:dyDescent="0.25">
      <c r="A101" s="35" t="s">
        <v>173</v>
      </c>
      <c r="B101" s="1" t="s">
        <v>16</v>
      </c>
      <c r="C101" s="1" t="s">
        <v>16</v>
      </c>
      <c r="D101" s="1" t="s">
        <v>16</v>
      </c>
      <c r="E101" s="1" t="s">
        <v>16</v>
      </c>
      <c r="F101" s="1" t="s">
        <v>16</v>
      </c>
      <c r="G101" s="1" t="s">
        <v>16</v>
      </c>
      <c r="H101" s="8"/>
      <c r="I101" s="8"/>
      <c r="J101" s="8">
        <v>1</v>
      </c>
      <c r="K101" s="8">
        <f t="shared" si="1"/>
        <v>1</v>
      </c>
      <c r="L101" s="1" t="s">
        <v>174</v>
      </c>
      <c r="M101" s="32" t="s">
        <v>153</v>
      </c>
    </row>
    <row r="102" spans="1:13" x14ac:dyDescent="0.25">
      <c r="A102" s="35" t="s">
        <v>175</v>
      </c>
      <c r="B102" s="1" t="s">
        <v>16</v>
      </c>
      <c r="C102" s="1" t="s">
        <v>16</v>
      </c>
      <c r="D102" s="1" t="s">
        <v>16</v>
      </c>
      <c r="E102" s="1" t="s">
        <v>16</v>
      </c>
      <c r="F102" s="1" t="s">
        <v>16</v>
      </c>
      <c r="G102" s="1" t="s">
        <v>16</v>
      </c>
      <c r="H102" s="8"/>
      <c r="I102" s="8">
        <v>1</v>
      </c>
      <c r="J102" s="8">
        <v>1</v>
      </c>
      <c r="K102" s="8">
        <f t="shared" si="1"/>
        <v>2</v>
      </c>
      <c r="L102" s="1" t="s">
        <v>176</v>
      </c>
      <c r="M102" s="32" t="s">
        <v>153</v>
      </c>
    </row>
    <row r="103" spans="1:13" x14ac:dyDescent="0.25">
      <c r="A103" s="35" t="s">
        <v>177</v>
      </c>
      <c r="B103" s="1" t="s">
        <v>16</v>
      </c>
      <c r="C103" s="1" t="s">
        <v>16</v>
      </c>
      <c r="D103" s="1" t="s">
        <v>16</v>
      </c>
      <c r="E103" s="1" t="s">
        <v>16</v>
      </c>
      <c r="F103" s="1" t="s">
        <v>16</v>
      </c>
      <c r="G103" s="1" t="s">
        <v>16</v>
      </c>
      <c r="H103" s="8"/>
      <c r="I103" s="8"/>
      <c r="J103" s="8"/>
      <c r="K103" s="8">
        <f t="shared" si="1"/>
        <v>0</v>
      </c>
      <c r="L103" s="1" t="s">
        <v>178</v>
      </c>
      <c r="M103" s="32" t="s">
        <v>153</v>
      </c>
    </row>
    <row r="104" spans="1:13" s="46" customFormat="1" ht="30" hidden="1" x14ac:dyDescent="0.25">
      <c r="A104" s="43" t="s">
        <v>179</v>
      </c>
      <c r="B104" s="44" t="s">
        <v>16</v>
      </c>
      <c r="C104" s="44" t="s">
        <v>16</v>
      </c>
      <c r="D104" s="44" t="s">
        <v>24</v>
      </c>
      <c r="E104" s="44" t="s">
        <v>16</v>
      </c>
      <c r="F104" s="44" t="s">
        <v>16</v>
      </c>
      <c r="G104" s="44" t="s">
        <v>16</v>
      </c>
      <c r="H104" s="8"/>
      <c r="I104" s="8"/>
      <c r="J104" s="8"/>
      <c r="K104" s="8">
        <f t="shared" si="1"/>
        <v>0</v>
      </c>
      <c r="L104" s="44" t="s">
        <v>180</v>
      </c>
      <c r="M104" s="45" t="s">
        <v>181</v>
      </c>
    </row>
    <row r="105" spans="1:13" s="46" customFormat="1" hidden="1" x14ac:dyDescent="0.25">
      <c r="A105" s="43" t="s">
        <v>182</v>
      </c>
      <c r="B105" s="44" t="s">
        <v>16</v>
      </c>
      <c r="C105" s="44" t="s">
        <v>16</v>
      </c>
      <c r="D105" s="44" t="s">
        <v>24</v>
      </c>
      <c r="E105" s="44" t="s">
        <v>24</v>
      </c>
      <c r="F105" s="44" t="s">
        <v>16</v>
      </c>
      <c r="G105" s="44" t="s">
        <v>16</v>
      </c>
      <c r="H105" s="8"/>
      <c r="I105" s="8"/>
      <c r="J105" s="8"/>
      <c r="K105" s="8">
        <f t="shared" si="1"/>
        <v>0</v>
      </c>
      <c r="L105" s="44" t="s">
        <v>180</v>
      </c>
      <c r="M105" s="45" t="s">
        <v>181</v>
      </c>
    </row>
    <row r="106" spans="1:13" ht="30" x14ac:dyDescent="0.25">
      <c r="A106" s="35" t="s">
        <v>183</v>
      </c>
      <c r="B106" s="1" t="s">
        <v>16</v>
      </c>
      <c r="C106" s="1" t="s">
        <v>16</v>
      </c>
      <c r="D106" s="1" t="s">
        <v>16</v>
      </c>
      <c r="E106" s="1" t="s">
        <v>16</v>
      </c>
      <c r="F106" s="1" t="s">
        <v>16</v>
      </c>
      <c r="G106" s="1" t="s">
        <v>16</v>
      </c>
      <c r="H106" s="8"/>
      <c r="I106" s="8"/>
      <c r="J106" s="8"/>
      <c r="K106" s="8">
        <f t="shared" si="1"/>
        <v>0</v>
      </c>
      <c r="L106" s="1" t="s">
        <v>180</v>
      </c>
      <c r="M106" s="32" t="s">
        <v>181</v>
      </c>
    </row>
    <row r="107" spans="1:13" ht="30" x14ac:dyDescent="0.25">
      <c r="A107" s="35" t="s">
        <v>184</v>
      </c>
      <c r="B107" s="1" t="s">
        <v>16</v>
      </c>
      <c r="C107" s="1" t="s">
        <v>16</v>
      </c>
      <c r="D107" s="1" t="s">
        <v>16</v>
      </c>
      <c r="E107" s="1" t="s">
        <v>16</v>
      </c>
      <c r="F107" s="1" t="s">
        <v>16</v>
      </c>
      <c r="G107" s="1" t="s">
        <v>16</v>
      </c>
      <c r="H107" s="8"/>
      <c r="I107" s="8"/>
      <c r="J107" s="8"/>
      <c r="K107" s="8">
        <f t="shared" si="1"/>
        <v>0</v>
      </c>
      <c r="L107" s="1" t="s">
        <v>185</v>
      </c>
      <c r="M107" s="32" t="s">
        <v>181</v>
      </c>
    </row>
    <row r="108" spans="1:13" ht="30" x14ac:dyDescent="0.25">
      <c r="A108" s="35" t="s">
        <v>186</v>
      </c>
      <c r="B108" s="1" t="s">
        <v>16</v>
      </c>
      <c r="C108" s="1" t="s">
        <v>16</v>
      </c>
      <c r="D108" s="1" t="s">
        <v>16</v>
      </c>
      <c r="E108" s="1" t="s">
        <v>16</v>
      </c>
      <c r="F108" s="1" t="s">
        <v>16</v>
      </c>
      <c r="G108" s="1" t="s">
        <v>16</v>
      </c>
      <c r="H108" s="8"/>
      <c r="I108" s="8">
        <v>1</v>
      </c>
      <c r="J108" s="8"/>
      <c r="K108" s="8">
        <f t="shared" si="1"/>
        <v>1</v>
      </c>
      <c r="L108" s="1" t="s">
        <v>104</v>
      </c>
      <c r="M108" s="32" t="s">
        <v>187</v>
      </c>
    </row>
    <row r="109" spans="1:13" ht="30" x14ac:dyDescent="0.25">
      <c r="A109" s="35" t="s">
        <v>188</v>
      </c>
      <c r="B109" s="1" t="s">
        <v>16</v>
      </c>
      <c r="C109" s="1" t="s">
        <v>16</v>
      </c>
      <c r="D109" s="1" t="s">
        <v>16</v>
      </c>
      <c r="E109" s="1" t="s">
        <v>16</v>
      </c>
      <c r="F109" s="1" t="s">
        <v>16</v>
      </c>
      <c r="G109" s="1" t="s">
        <v>16</v>
      </c>
      <c r="H109" s="8"/>
      <c r="I109" s="8"/>
      <c r="J109" s="8"/>
      <c r="K109" s="8">
        <f t="shared" si="1"/>
        <v>0</v>
      </c>
      <c r="L109" s="1" t="s">
        <v>189</v>
      </c>
      <c r="M109" s="32" t="s">
        <v>187</v>
      </c>
    </row>
    <row r="110" spans="1:13" ht="30" x14ac:dyDescent="0.25">
      <c r="A110" s="38" t="s">
        <v>190</v>
      </c>
      <c r="B110" s="1" t="s">
        <v>16</v>
      </c>
      <c r="C110" s="1" t="s">
        <v>16</v>
      </c>
      <c r="D110" s="1" t="s">
        <v>16</v>
      </c>
      <c r="E110" s="1" t="s">
        <v>16</v>
      </c>
      <c r="F110" s="1" t="s">
        <v>16</v>
      </c>
      <c r="G110" s="1" t="s">
        <v>16</v>
      </c>
      <c r="H110" s="8">
        <v>1</v>
      </c>
      <c r="I110" s="8"/>
      <c r="J110" s="8"/>
      <c r="K110" s="8">
        <f t="shared" si="1"/>
        <v>1</v>
      </c>
      <c r="L110" s="1" t="s">
        <v>156</v>
      </c>
      <c r="M110" s="32" t="s">
        <v>187</v>
      </c>
    </row>
    <row r="111" spans="1:13" ht="30" x14ac:dyDescent="0.25">
      <c r="A111" s="35" t="s">
        <v>191</v>
      </c>
      <c r="B111" s="1" t="s">
        <v>16</v>
      </c>
      <c r="C111" s="1" t="s">
        <v>16</v>
      </c>
      <c r="D111" s="1" t="s">
        <v>16</v>
      </c>
      <c r="E111" s="1" t="s">
        <v>16</v>
      </c>
      <c r="F111" s="1" t="s">
        <v>16</v>
      </c>
      <c r="G111" s="1" t="s">
        <v>16</v>
      </c>
      <c r="H111" s="8"/>
      <c r="I111" s="8"/>
      <c r="J111" s="8"/>
      <c r="K111" s="8">
        <f t="shared" si="1"/>
        <v>0</v>
      </c>
      <c r="L111" s="1" t="s">
        <v>114</v>
      </c>
      <c r="M111" s="32" t="s">
        <v>187</v>
      </c>
    </row>
    <row r="112" spans="1:13" ht="30" x14ac:dyDescent="0.25">
      <c r="A112" s="35" t="s">
        <v>192</v>
      </c>
      <c r="B112" s="1" t="s">
        <v>24</v>
      </c>
      <c r="C112" s="1" t="s">
        <v>24</v>
      </c>
      <c r="D112" s="1" t="s">
        <v>16</v>
      </c>
      <c r="E112" s="1" t="s">
        <v>16</v>
      </c>
      <c r="F112" s="1" t="s">
        <v>16</v>
      </c>
      <c r="G112" s="1" t="s">
        <v>24</v>
      </c>
      <c r="H112" s="8"/>
      <c r="I112" s="8"/>
      <c r="J112" s="8">
        <v>1</v>
      </c>
      <c r="K112" s="8">
        <f t="shared" si="1"/>
        <v>1</v>
      </c>
      <c r="L112" s="1" t="s">
        <v>114</v>
      </c>
      <c r="M112" s="32" t="s">
        <v>187</v>
      </c>
    </row>
    <row r="113" spans="1:13" ht="30" x14ac:dyDescent="0.25">
      <c r="A113" s="35" t="s">
        <v>193</v>
      </c>
      <c r="B113" s="1" t="s">
        <v>16</v>
      </c>
      <c r="C113" s="1" t="s">
        <v>16</v>
      </c>
      <c r="D113" s="1" t="s">
        <v>16</v>
      </c>
      <c r="E113" s="1" t="s">
        <v>16</v>
      </c>
      <c r="F113" s="1" t="s">
        <v>16</v>
      </c>
      <c r="G113" s="1" t="s">
        <v>16</v>
      </c>
      <c r="H113" s="8"/>
      <c r="I113" s="8"/>
      <c r="J113" s="8"/>
      <c r="K113" s="8">
        <f t="shared" si="1"/>
        <v>0</v>
      </c>
      <c r="L113" s="1" t="s">
        <v>194</v>
      </c>
      <c r="M113" s="32" t="s">
        <v>187</v>
      </c>
    </row>
    <row r="114" spans="1:13" ht="30" x14ac:dyDescent="0.25">
      <c r="A114" s="35" t="s">
        <v>195</v>
      </c>
      <c r="B114" s="1" t="s">
        <v>16</v>
      </c>
      <c r="C114" s="1" t="s">
        <v>16</v>
      </c>
      <c r="D114" s="1" t="s">
        <v>16</v>
      </c>
      <c r="E114" s="1" t="s">
        <v>16</v>
      </c>
      <c r="F114" s="1" t="s">
        <v>16</v>
      </c>
      <c r="G114" s="1" t="s">
        <v>16</v>
      </c>
      <c r="H114" s="8"/>
      <c r="I114" s="8"/>
      <c r="J114" s="8">
        <v>1</v>
      </c>
      <c r="K114" s="8">
        <f t="shared" si="1"/>
        <v>1</v>
      </c>
      <c r="L114" s="1" t="s">
        <v>194</v>
      </c>
      <c r="M114" s="32" t="s">
        <v>187</v>
      </c>
    </row>
    <row r="115" spans="1:13" x14ac:dyDescent="0.25">
      <c r="A115" s="35" t="s">
        <v>196</v>
      </c>
      <c r="B115" s="1" t="s">
        <v>16</v>
      </c>
      <c r="C115" s="1" t="s">
        <v>16</v>
      </c>
      <c r="D115" s="1" t="s">
        <v>16</v>
      </c>
      <c r="E115" s="1" t="s">
        <v>16</v>
      </c>
      <c r="F115" s="1" t="s">
        <v>16</v>
      </c>
      <c r="G115" s="1" t="s">
        <v>16</v>
      </c>
      <c r="H115" s="8"/>
      <c r="I115" s="8"/>
      <c r="J115" s="8">
        <v>1</v>
      </c>
      <c r="K115" s="8">
        <f t="shared" si="1"/>
        <v>1</v>
      </c>
      <c r="L115" s="1" t="s">
        <v>194</v>
      </c>
      <c r="M115" s="32" t="s">
        <v>187</v>
      </c>
    </row>
    <row r="116" spans="1:13" s="46" customFormat="1" hidden="1" x14ac:dyDescent="0.25">
      <c r="A116" s="43" t="s">
        <v>197</v>
      </c>
      <c r="B116" s="44" t="s">
        <v>16</v>
      </c>
      <c r="C116" s="44" t="s">
        <v>16</v>
      </c>
      <c r="D116" s="44" t="s">
        <v>16</v>
      </c>
      <c r="E116" s="44" t="s">
        <v>24</v>
      </c>
      <c r="F116" s="44" t="s">
        <v>16</v>
      </c>
      <c r="G116" s="44" t="s">
        <v>16</v>
      </c>
      <c r="H116" s="8"/>
      <c r="I116" s="8"/>
      <c r="J116" s="8"/>
      <c r="K116" s="8">
        <f t="shared" si="1"/>
        <v>0</v>
      </c>
      <c r="L116" s="44" t="s">
        <v>198</v>
      </c>
      <c r="M116" s="45" t="s">
        <v>199</v>
      </c>
    </row>
    <row r="117" spans="1:13" ht="30" x14ac:dyDescent="0.25">
      <c r="A117" s="35" t="s">
        <v>200</v>
      </c>
      <c r="B117" s="1" t="s">
        <v>16</v>
      </c>
      <c r="C117" s="1" t="s">
        <v>16</v>
      </c>
      <c r="D117" s="1" t="s">
        <v>16</v>
      </c>
      <c r="E117" s="1" t="s">
        <v>16</v>
      </c>
      <c r="F117" s="1" t="s">
        <v>16</v>
      </c>
      <c r="G117" s="1" t="s">
        <v>16</v>
      </c>
      <c r="H117" s="8"/>
      <c r="I117" s="8"/>
      <c r="J117" s="8"/>
      <c r="K117" s="8">
        <f t="shared" si="1"/>
        <v>0</v>
      </c>
      <c r="L117" s="1" t="s">
        <v>201</v>
      </c>
      <c r="M117" s="32" t="s">
        <v>199</v>
      </c>
    </row>
    <row r="118" spans="1:13" x14ac:dyDescent="0.25">
      <c r="A118" s="35" t="s">
        <v>202</v>
      </c>
      <c r="B118" s="1" t="s">
        <v>24</v>
      </c>
      <c r="C118" s="1" t="s">
        <v>24</v>
      </c>
      <c r="D118" s="1" t="s">
        <v>16</v>
      </c>
      <c r="E118" s="1" t="s">
        <v>16</v>
      </c>
      <c r="F118" s="1" t="s">
        <v>16</v>
      </c>
      <c r="G118" s="1" t="s">
        <v>24</v>
      </c>
      <c r="H118" s="8"/>
      <c r="I118" s="8"/>
      <c r="J118" s="8"/>
      <c r="K118" s="8">
        <f t="shared" si="1"/>
        <v>0</v>
      </c>
      <c r="L118" s="1" t="s">
        <v>203</v>
      </c>
      <c r="M118" s="32" t="s">
        <v>199</v>
      </c>
    </row>
    <row r="119" spans="1:13" x14ac:dyDescent="0.25">
      <c r="A119" s="38" t="s">
        <v>204</v>
      </c>
      <c r="B119" s="1" t="s">
        <v>16</v>
      </c>
      <c r="C119" s="1" t="s">
        <v>16</v>
      </c>
      <c r="D119" s="1" t="s">
        <v>16</v>
      </c>
      <c r="E119" s="1" t="s">
        <v>16</v>
      </c>
      <c r="F119" s="1" t="s">
        <v>16</v>
      </c>
      <c r="G119" s="1" t="s">
        <v>16</v>
      </c>
      <c r="H119" s="8"/>
      <c r="I119" s="8"/>
      <c r="J119" s="8"/>
      <c r="K119" s="8">
        <f t="shared" si="1"/>
        <v>0</v>
      </c>
      <c r="L119" s="1" t="s">
        <v>205</v>
      </c>
      <c r="M119" s="32" t="s">
        <v>199</v>
      </c>
    </row>
    <row r="120" spans="1:13" x14ac:dyDescent="0.25">
      <c r="A120" s="35" t="s">
        <v>206</v>
      </c>
      <c r="B120" s="1" t="s">
        <v>16</v>
      </c>
      <c r="C120" s="1" t="s">
        <v>16</v>
      </c>
      <c r="D120" s="1" t="s">
        <v>16</v>
      </c>
      <c r="E120" s="1" t="s">
        <v>16</v>
      </c>
      <c r="F120" s="1" t="s">
        <v>16</v>
      </c>
      <c r="G120" s="1" t="s">
        <v>16</v>
      </c>
      <c r="H120" s="8"/>
      <c r="I120" s="8"/>
      <c r="J120" s="8"/>
      <c r="K120" s="8">
        <f t="shared" si="1"/>
        <v>0</v>
      </c>
      <c r="L120" s="1" t="s">
        <v>207</v>
      </c>
      <c r="M120" s="32" t="s">
        <v>199</v>
      </c>
    </row>
    <row r="121" spans="1:13" ht="30" x14ac:dyDescent="0.25">
      <c r="A121" s="39" t="s">
        <v>208</v>
      </c>
      <c r="B121" s="1" t="s">
        <v>16</v>
      </c>
      <c r="C121" s="1" t="s">
        <v>16</v>
      </c>
      <c r="D121" s="1" t="s">
        <v>16</v>
      </c>
      <c r="E121" s="1" t="s">
        <v>16</v>
      </c>
      <c r="F121" s="1" t="s">
        <v>16</v>
      </c>
      <c r="G121" s="1" t="s">
        <v>16</v>
      </c>
      <c r="H121" s="8"/>
      <c r="I121" s="8"/>
      <c r="J121" s="8"/>
      <c r="K121" s="8">
        <f t="shared" si="1"/>
        <v>0</v>
      </c>
      <c r="L121" s="1" t="s">
        <v>209</v>
      </c>
      <c r="M121" s="32" t="s">
        <v>199</v>
      </c>
    </row>
    <row r="122" spans="1:13" x14ac:dyDescent="0.25">
      <c r="A122" s="39" t="s">
        <v>210</v>
      </c>
      <c r="B122" s="1" t="s">
        <v>16</v>
      </c>
      <c r="C122" s="1" t="s">
        <v>16</v>
      </c>
      <c r="D122" s="1" t="s">
        <v>16</v>
      </c>
      <c r="E122" s="1" t="s">
        <v>16</v>
      </c>
      <c r="F122" s="1" t="s">
        <v>16</v>
      </c>
      <c r="G122" s="1" t="s">
        <v>16</v>
      </c>
      <c r="H122" s="8"/>
      <c r="I122" s="8"/>
      <c r="J122" s="8">
        <v>1</v>
      </c>
      <c r="K122" s="8">
        <f t="shared" si="1"/>
        <v>1</v>
      </c>
      <c r="L122" s="1" t="s">
        <v>211</v>
      </c>
      <c r="M122" s="32" t="s">
        <v>199</v>
      </c>
    </row>
    <row r="123" spans="1:13" ht="30" x14ac:dyDescent="0.25">
      <c r="A123" s="39" t="s">
        <v>212</v>
      </c>
      <c r="B123" s="1" t="s">
        <v>16</v>
      </c>
      <c r="C123" s="1" t="s">
        <v>16</v>
      </c>
      <c r="D123" s="1" t="s">
        <v>16</v>
      </c>
      <c r="E123" s="1" t="s">
        <v>16</v>
      </c>
      <c r="F123" s="1" t="s">
        <v>16</v>
      </c>
      <c r="G123" s="1" t="s">
        <v>16</v>
      </c>
      <c r="H123" s="8"/>
      <c r="I123" s="8"/>
      <c r="J123" s="8"/>
      <c r="K123" s="8">
        <f t="shared" si="1"/>
        <v>0</v>
      </c>
      <c r="L123" s="1" t="s">
        <v>211</v>
      </c>
      <c r="M123" s="32" t="s">
        <v>199</v>
      </c>
    </row>
    <row r="124" spans="1:13" x14ac:dyDescent="0.25">
      <c r="A124" s="35" t="s">
        <v>213</v>
      </c>
      <c r="B124" s="1" t="s">
        <v>16</v>
      </c>
      <c r="C124" s="1" t="s">
        <v>16</v>
      </c>
      <c r="D124" s="1" t="s">
        <v>16</v>
      </c>
      <c r="E124" s="1" t="s">
        <v>16</v>
      </c>
      <c r="F124" s="1" t="s">
        <v>16</v>
      </c>
      <c r="G124" s="1" t="s">
        <v>16</v>
      </c>
      <c r="H124" s="8"/>
      <c r="I124" s="8"/>
      <c r="J124" s="8"/>
      <c r="K124" s="8">
        <f t="shared" si="1"/>
        <v>0</v>
      </c>
      <c r="L124" s="1" t="s">
        <v>214</v>
      </c>
      <c r="M124" s="32" t="s">
        <v>215</v>
      </c>
    </row>
    <row r="125" spans="1:13" x14ac:dyDescent="0.25">
      <c r="A125" s="35" t="s">
        <v>216</v>
      </c>
      <c r="B125" s="1" t="s">
        <v>16</v>
      </c>
      <c r="C125" s="1" t="s">
        <v>16</v>
      </c>
      <c r="D125" s="1" t="s">
        <v>16</v>
      </c>
      <c r="E125" s="1" t="s">
        <v>16</v>
      </c>
      <c r="F125" s="1" t="s">
        <v>16</v>
      </c>
      <c r="G125" s="1" t="s">
        <v>16</v>
      </c>
      <c r="H125" s="8"/>
      <c r="I125" s="8"/>
      <c r="J125" s="8"/>
      <c r="K125" s="8">
        <f t="shared" si="1"/>
        <v>0</v>
      </c>
      <c r="L125" s="1" t="s">
        <v>214</v>
      </c>
      <c r="M125" s="32" t="s">
        <v>215</v>
      </c>
    </row>
    <row r="126" spans="1:13" s="46" customFormat="1" hidden="1" x14ac:dyDescent="0.25">
      <c r="A126" s="43" t="s">
        <v>217</v>
      </c>
      <c r="B126" s="44" t="s">
        <v>16</v>
      </c>
      <c r="C126" s="44" t="s">
        <v>16</v>
      </c>
      <c r="D126" s="44" t="s">
        <v>24</v>
      </c>
      <c r="E126" s="44" t="s">
        <v>24</v>
      </c>
      <c r="F126" s="44" t="s">
        <v>16</v>
      </c>
      <c r="G126" s="44" t="s">
        <v>16</v>
      </c>
      <c r="H126" s="8"/>
      <c r="I126" s="8"/>
      <c r="J126" s="8"/>
      <c r="K126" s="8">
        <f t="shared" si="1"/>
        <v>0</v>
      </c>
      <c r="L126" s="44" t="s">
        <v>218</v>
      </c>
      <c r="M126" s="45" t="s">
        <v>219</v>
      </c>
    </row>
    <row r="127" spans="1:13" x14ac:dyDescent="0.25">
      <c r="A127" s="35" t="s">
        <v>220</v>
      </c>
      <c r="B127" s="1" t="s">
        <v>16</v>
      </c>
      <c r="C127" s="1" t="s">
        <v>16</v>
      </c>
      <c r="D127" s="1" t="s">
        <v>16</v>
      </c>
      <c r="E127" s="1" t="s">
        <v>16</v>
      </c>
      <c r="F127" s="1" t="s">
        <v>16</v>
      </c>
      <c r="G127" s="1" t="s">
        <v>16</v>
      </c>
      <c r="H127" s="8"/>
      <c r="I127" s="8"/>
      <c r="J127" s="8"/>
      <c r="K127" s="8">
        <f t="shared" si="1"/>
        <v>0</v>
      </c>
      <c r="L127" s="1" t="s">
        <v>221</v>
      </c>
      <c r="M127" s="32" t="s">
        <v>222</v>
      </c>
    </row>
    <row r="128" spans="1:13" x14ac:dyDescent="0.25">
      <c r="A128" s="35" t="s">
        <v>223</v>
      </c>
      <c r="B128" s="1" t="s">
        <v>16</v>
      </c>
      <c r="C128" s="1" t="s">
        <v>16</v>
      </c>
      <c r="D128" s="1" t="s">
        <v>16</v>
      </c>
      <c r="E128" s="1" t="s">
        <v>16</v>
      </c>
      <c r="F128" s="1" t="s">
        <v>16</v>
      </c>
      <c r="G128" s="1" t="s">
        <v>16</v>
      </c>
      <c r="H128" s="8"/>
      <c r="I128" s="8"/>
      <c r="J128" s="8"/>
      <c r="K128" s="8">
        <f t="shared" si="1"/>
        <v>0</v>
      </c>
      <c r="L128" s="1" t="s">
        <v>221</v>
      </c>
      <c r="M128" s="32" t="s">
        <v>222</v>
      </c>
    </row>
    <row r="129" spans="1:13" ht="30" x14ac:dyDescent="0.25">
      <c r="A129" s="35" t="s">
        <v>224</v>
      </c>
      <c r="B129" s="1" t="s">
        <v>16</v>
      </c>
      <c r="C129" s="1" t="s">
        <v>16</v>
      </c>
      <c r="D129" s="1" t="s">
        <v>16</v>
      </c>
      <c r="E129" s="1" t="s">
        <v>16</v>
      </c>
      <c r="F129" s="1" t="s">
        <v>16</v>
      </c>
      <c r="G129" s="1" t="s">
        <v>16</v>
      </c>
      <c r="H129" s="8"/>
      <c r="I129" s="8"/>
      <c r="J129" s="8"/>
      <c r="K129" s="8">
        <f t="shared" si="1"/>
        <v>0</v>
      </c>
      <c r="L129" s="1" t="s">
        <v>225</v>
      </c>
      <c r="M129" s="32" t="s">
        <v>222</v>
      </c>
    </row>
    <row r="130" spans="1:13" ht="30" x14ac:dyDescent="0.25">
      <c r="A130" s="39" t="s">
        <v>226</v>
      </c>
      <c r="B130" s="1" t="s">
        <v>16</v>
      </c>
      <c r="C130" s="1" t="s">
        <v>16</v>
      </c>
      <c r="D130" s="1" t="s">
        <v>16</v>
      </c>
      <c r="E130" s="1" t="s">
        <v>16</v>
      </c>
      <c r="F130" s="1" t="s">
        <v>16</v>
      </c>
      <c r="G130" s="1" t="s">
        <v>16</v>
      </c>
      <c r="H130" s="8"/>
      <c r="I130" s="8"/>
      <c r="J130" s="8"/>
      <c r="K130" s="8">
        <f t="shared" si="1"/>
        <v>0</v>
      </c>
      <c r="L130" s="1" t="s">
        <v>81</v>
      </c>
      <c r="M130" s="32" t="s">
        <v>222</v>
      </c>
    </row>
    <row r="131" spans="1:13" x14ac:dyDescent="0.25">
      <c r="A131" s="39" t="s">
        <v>227</v>
      </c>
      <c r="B131" s="1" t="s">
        <v>16</v>
      </c>
      <c r="C131" s="1" t="s">
        <v>16</v>
      </c>
      <c r="D131" s="1" t="s">
        <v>16</v>
      </c>
      <c r="E131" s="1" t="s">
        <v>16</v>
      </c>
      <c r="F131" s="1" t="s">
        <v>16</v>
      </c>
      <c r="G131" s="1" t="s">
        <v>16</v>
      </c>
      <c r="H131" s="8"/>
      <c r="I131" s="8"/>
      <c r="J131" s="8"/>
      <c r="K131" s="8">
        <f t="shared" si="1"/>
        <v>0</v>
      </c>
      <c r="L131" s="1" t="s">
        <v>228</v>
      </c>
      <c r="M131" s="32" t="s">
        <v>222</v>
      </c>
    </row>
    <row r="132" spans="1:13" x14ac:dyDescent="0.25">
      <c r="A132" s="35" t="s">
        <v>229</v>
      </c>
      <c r="B132" s="1" t="s">
        <v>16</v>
      </c>
      <c r="C132" s="1" t="s">
        <v>16</v>
      </c>
      <c r="D132" s="1" t="s">
        <v>16</v>
      </c>
      <c r="E132" s="1" t="s">
        <v>16</v>
      </c>
      <c r="F132" s="1" t="s">
        <v>16</v>
      </c>
      <c r="G132" s="1" t="s">
        <v>16</v>
      </c>
      <c r="H132" s="8">
        <v>1</v>
      </c>
      <c r="I132" s="8"/>
      <c r="J132" s="8">
        <v>1</v>
      </c>
      <c r="K132" s="8">
        <f t="shared" ref="K132:K155" si="2">SUM(H132:J132)</f>
        <v>2</v>
      </c>
      <c r="L132" s="2" t="s">
        <v>230</v>
      </c>
      <c r="M132" s="30" t="s">
        <v>231</v>
      </c>
    </row>
    <row r="133" spans="1:13" x14ac:dyDescent="0.25">
      <c r="A133" s="35" t="s">
        <v>232</v>
      </c>
      <c r="B133" s="1" t="s">
        <v>16</v>
      </c>
      <c r="C133" s="1" t="s">
        <v>16</v>
      </c>
      <c r="D133" s="1" t="s">
        <v>16</v>
      </c>
      <c r="E133" s="1" t="s">
        <v>16</v>
      </c>
      <c r="F133" s="1" t="s">
        <v>16</v>
      </c>
      <c r="G133" s="1" t="s">
        <v>16</v>
      </c>
      <c r="H133" s="8"/>
      <c r="I133" s="8"/>
      <c r="J133" s="8"/>
      <c r="K133" s="8">
        <f t="shared" si="2"/>
        <v>0</v>
      </c>
      <c r="L133" s="1" t="s">
        <v>230</v>
      </c>
      <c r="M133" s="31" t="s">
        <v>231</v>
      </c>
    </row>
    <row r="134" spans="1:13" x14ac:dyDescent="0.25">
      <c r="A134" s="35" t="s">
        <v>233</v>
      </c>
      <c r="B134" s="1" t="s">
        <v>16</v>
      </c>
      <c r="C134" s="1" t="s">
        <v>16</v>
      </c>
      <c r="D134" s="1" t="s">
        <v>16</v>
      </c>
      <c r="E134" s="1" t="s">
        <v>16</v>
      </c>
      <c r="F134" s="1" t="s">
        <v>16</v>
      </c>
      <c r="G134" s="1" t="s">
        <v>16</v>
      </c>
      <c r="H134" s="8">
        <v>1</v>
      </c>
      <c r="I134" s="8"/>
      <c r="J134" s="8">
        <v>1</v>
      </c>
      <c r="K134" s="8">
        <f t="shared" si="2"/>
        <v>2</v>
      </c>
      <c r="L134" s="1" t="s">
        <v>230</v>
      </c>
      <c r="M134" s="31" t="s">
        <v>231</v>
      </c>
    </row>
    <row r="135" spans="1:13" x14ac:dyDescent="0.25">
      <c r="A135" s="35" t="s">
        <v>234</v>
      </c>
      <c r="B135" s="1" t="s">
        <v>16</v>
      </c>
      <c r="C135" s="1" t="s">
        <v>16</v>
      </c>
      <c r="D135" s="1" t="s">
        <v>16</v>
      </c>
      <c r="E135" s="1" t="s">
        <v>16</v>
      </c>
      <c r="F135" s="1" t="s">
        <v>16</v>
      </c>
      <c r="G135" s="1" t="s">
        <v>16</v>
      </c>
      <c r="H135" s="8">
        <v>1</v>
      </c>
      <c r="I135" s="8"/>
      <c r="J135" s="8"/>
      <c r="K135" s="8">
        <f t="shared" si="2"/>
        <v>1</v>
      </c>
      <c r="L135" s="1" t="s">
        <v>230</v>
      </c>
      <c r="M135" s="32" t="s">
        <v>231</v>
      </c>
    </row>
    <row r="136" spans="1:13" x14ac:dyDescent="0.25">
      <c r="A136" s="35" t="s">
        <v>235</v>
      </c>
      <c r="B136" s="1" t="s">
        <v>16</v>
      </c>
      <c r="C136" s="1" t="s">
        <v>16</v>
      </c>
      <c r="D136" s="1" t="s">
        <v>16</v>
      </c>
      <c r="E136" s="1" t="s">
        <v>16</v>
      </c>
      <c r="F136" s="1" t="s">
        <v>16</v>
      </c>
      <c r="G136" s="1" t="s">
        <v>16</v>
      </c>
      <c r="H136" s="8"/>
      <c r="I136" s="8"/>
      <c r="J136" s="8"/>
      <c r="K136" s="8">
        <f t="shared" si="2"/>
        <v>0</v>
      </c>
      <c r="L136" s="1" t="s">
        <v>230</v>
      </c>
      <c r="M136" s="32" t="s">
        <v>231</v>
      </c>
    </row>
    <row r="137" spans="1:13" s="46" customFormat="1" hidden="1" x14ac:dyDescent="0.25">
      <c r="A137" s="43" t="s">
        <v>236</v>
      </c>
      <c r="B137" s="44" t="s">
        <v>16</v>
      </c>
      <c r="C137" s="44" t="s">
        <v>16</v>
      </c>
      <c r="D137" s="44" t="s">
        <v>16</v>
      </c>
      <c r="E137" s="44" t="s">
        <v>24</v>
      </c>
      <c r="F137" s="44" t="s">
        <v>24</v>
      </c>
      <c r="G137" s="44" t="s">
        <v>16</v>
      </c>
      <c r="H137" s="8"/>
      <c r="I137" s="8"/>
      <c r="J137" s="8"/>
      <c r="K137" s="8">
        <f t="shared" si="2"/>
        <v>0</v>
      </c>
      <c r="L137" s="44" t="s">
        <v>230</v>
      </c>
      <c r="M137" s="45" t="s">
        <v>231</v>
      </c>
    </row>
    <row r="138" spans="1:13" ht="30" x14ac:dyDescent="0.25">
      <c r="A138" s="36" t="s">
        <v>237</v>
      </c>
      <c r="B138" s="1" t="s">
        <v>16</v>
      </c>
      <c r="C138" s="1" t="s">
        <v>16</v>
      </c>
      <c r="D138" s="1" t="s">
        <v>16</v>
      </c>
      <c r="E138" s="1" t="s">
        <v>16</v>
      </c>
      <c r="F138" s="1" t="s">
        <v>16</v>
      </c>
      <c r="G138" s="1" t="s">
        <v>16</v>
      </c>
      <c r="H138" s="8"/>
      <c r="I138" s="8"/>
      <c r="J138" s="8"/>
      <c r="K138" s="8">
        <f t="shared" si="2"/>
        <v>0</v>
      </c>
      <c r="L138" s="1" t="s">
        <v>230</v>
      </c>
      <c r="M138" s="32" t="s">
        <v>231</v>
      </c>
    </row>
    <row r="139" spans="1:13" x14ac:dyDescent="0.25">
      <c r="A139" s="35" t="s">
        <v>238</v>
      </c>
      <c r="B139" s="1" t="s">
        <v>16</v>
      </c>
      <c r="C139" s="1" t="s">
        <v>16</v>
      </c>
      <c r="D139" s="1" t="s">
        <v>16</v>
      </c>
      <c r="E139" s="1" t="s">
        <v>16</v>
      </c>
      <c r="F139" s="1" t="s">
        <v>16</v>
      </c>
      <c r="G139" s="1" t="s">
        <v>16</v>
      </c>
      <c r="H139" s="8"/>
      <c r="I139" s="8"/>
      <c r="J139" s="8"/>
      <c r="K139" s="8">
        <f t="shared" si="2"/>
        <v>0</v>
      </c>
      <c r="L139" s="1" t="s">
        <v>239</v>
      </c>
      <c r="M139" s="32" t="s">
        <v>231</v>
      </c>
    </row>
    <row r="140" spans="1:13" s="46" customFormat="1" hidden="1" x14ac:dyDescent="0.25">
      <c r="A140" s="43" t="s">
        <v>240</v>
      </c>
      <c r="B140" s="44" t="s">
        <v>16</v>
      </c>
      <c r="C140" s="44" t="s">
        <v>16</v>
      </c>
      <c r="D140" s="44" t="s">
        <v>16</v>
      </c>
      <c r="E140" s="44" t="s">
        <v>24</v>
      </c>
      <c r="F140" s="44" t="s">
        <v>16</v>
      </c>
      <c r="G140" s="44" t="s">
        <v>16</v>
      </c>
      <c r="H140" s="8"/>
      <c r="I140" s="8"/>
      <c r="J140" s="8"/>
      <c r="K140" s="8">
        <f t="shared" si="2"/>
        <v>0</v>
      </c>
      <c r="L140" s="44" t="s">
        <v>230</v>
      </c>
      <c r="M140" s="45" t="s">
        <v>231</v>
      </c>
    </row>
    <row r="141" spans="1:13" ht="30" hidden="1" x14ac:dyDescent="0.25">
      <c r="A141" s="35" t="s">
        <v>241</v>
      </c>
      <c r="B141" s="1" t="s">
        <v>16</v>
      </c>
      <c r="C141" s="1" t="s">
        <v>16</v>
      </c>
      <c r="D141" s="1" t="s">
        <v>16</v>
      </c>
      <c r="E141" s="1" t="s">
        <v>16</v>
      </c>
      <c r="F141" s="1" t="s">
        <v>16</v>
      </c>
      <c r="G141" s="1" t="s">
        <v>16</v>
      </c>
      <c r="H141" s="8"/>
      <c r="I141" s="8"/>
      <c r="J141" s="8"/>
      <c r="K141" s="8">
        <f t="shared" si="2"/>
        <v>0</v>
      </c>
      <c r="L141" s="1" t="s">
        <v>242</v>
      </c>
      <c r="M141" s="32" t="s">
        <v>231</v>
      </c>
    </row>
    <row r="142" spans="1:13" ht="30" x14ac:dyDescent="0.25">
      <c r="A142" s="35" t="s">
        <v>243</v>
      </c>
      <c r="B142" s="1" t="s">
        <v>16</v>
      </c>
      <c r="C142" s="1" t="s">
        <v>16</v>
      </c>
      <c r="D142" s="1" t="s">
        <v>16</v>
      </c>
      <c r="E142" s="1" t="s">
        <v>16</v>
      </c>
      <c r="F142" s="1" t="s">
        <v>16</v>
      </c>
      <c r="G142" s="1" t="s">
        <v>16</v>
      </c>
      <c r="H142" s="8"/>
      <c r="I142" s="8"/>
      <c r="J142" s="8"/>
      <c r="K142" s="8">
        <f t="shared" si="2"/>
        <v>0</v>
      </c>
      <c r="L142" s="1" t="s">
        <v>239</v>
      </c>
      <c r="M142" s="32" t="s">
        <v>231</v>
      </c>
    </row>
    <row r="143" spans="1:13" ht="30" x14ac:dyDescent="0.25">
      <c r="A143" s="38" t="s">
        <v>244</v>
      </c>
      <c r="B143" s="1" t="s">
        <v>16</v>
      </c>
      <c r="C143" s="1" t="s">
        <v>16</v>
      </c>
      <c r="D143" s="1" t="s">
        <v>16</v>
      </c>
      <c r="E143" s="1" t="s">
        <v>16</v>
      </c>
      <c r="F143" s="1" t="s">
        <v>16</v>
      </c>
      <c r="G143" s="1" t="s">
        <v>16</v>
      </c>
      <c r="H143" s="8"/>
      <c r="I143" s="8">
        <v>1</v>
      </c>
      <c r="J143" s="8"/>
      <c r="K143" s="8">
        <f t="shared" si="2"/>
        <v>1</v>
      </c>
      <c r="L143" s="1" t="s">
        <v>239</v>
      </c>
      <c r="M143" s="32" t="s">
        <v>231</v>
      </c>
    </row>
    <row r="144" spans="1:13" ht="30" x14ac:dyDescent="0.25">
      <c r="A144" s="35" t="s">
        <v>245</v>
      </c>
      <c r="B144" s="1" t="s">
        <v>16</v>
      </c>
      <c r="C144" s="1" t="s">
        <v>16</v>
      </c>
      <c r="D144" s="1" t="s">
        <v>16</v>
      </c>
      <c r="E144" s="1" t="s">
        <v>16</v>
      </c>
      <c r="F144" s="1" t="s">
        <v>16</v>
      </c>
      <c r="G144" s="1" t="s">
        <v>16</v>
      </c>
      <c r="H144" s="8"/>
      <c r="I144" s="8"/>
      <c r="J144" s="8"/>
      <c r="K144" s="8">
        <f t="shared" si="2"/>
        <v>0</v>
      </c>
      <c r="L144" s="1" t="s">
        <v>246</v>
      </c>
      <c r="M144" s="32" t="s">
        <v>231</v>
      </c>
    </row>
    <row r="145" spans="1:13" ht="30" x14ac:dyDescent="0.25">
      <c r="A145" s="37" t="s">
        <v>247</v>
      </c>
      <c r="B145" s="1" t="s">
        <v>16</v>
      </c>
      <c r="C145" s="1" t="s">
        <v>16</v>
      </c>
      <c r="D145" s="1" t="s">
        <v>16</v>
      </c>
      <c r="E145" s="1" t="s">
        <v>16</v>
      </c>
      <c r="F145" s="1" t="s">
        <v>16</v>
      </c>
      <c r="G145" s="1" t="s">
        <v>16</v>
      </c>
      <c r="H145" s="8"/>
      <c r="I145" s="8"/>
      <c r="J145" s="8"/>
      <c r="K145" s="8">
        <f t="shared" si="2"/>
        <v>0</v>
      </c>
      <c r="L145" s="1" t="s">
        <v>246</v>
      </c>
      <c r="M145" s="32" t="s">
        <v>231</v>
      </c>
    </row>
    <row r="146" spans="1:13" ht="30" x14ac:dyDescent="0.25">
      <c r="A146" s="35" t="s">
        <v>248</v>
      </c>
      <c r="B146" s="1" t="s">
        <v>16</v>
      </c>
      <c r="C146" s="1" t="s">
        <v>16</v>
      </c>
      <c r="D146" s="1" t="s">
        <v>16</v>
      </c>
      <c r="E146" s="1" t="s">
        <v>16</v>
      </c>
      <c r="F146" s="1" t="s">
        <v>16</v>
      </c>
      <c r="G146" s="1" t="s">
        <v>16</v>
      </c>
      <c r="H146" s="8"/>
      <c r="I146" s="8"/>
      <c r="J146" s="8"/>
      <c r="K146" s="8">
        <f t="shared" si="2"/>
        <v>0</v>
      </c>
      <c r="L146" s="1" t="s">
        <v>249</v>
      </c>
      <c r="M146" s="32" t="s">
        <v>231</v>
      </c>
    </row>
    <row r="147" spans="1:13" ht="30" x14ac:dyDescent="0.25">
      <c r="A147" s="35" t="s">
        <v>250</v>
      </c>
      <c r="B147" s="1" t="s">
        <v>16</v>
      </c>
      <c r="C147" s="1" t="s">
        <v>16</v>
      </c>
      <c r="D147" s="1" t="s">
        <v>16</v>
      </c>
      <c r="E147" s="1" t="s">
        <v>16</v>
      </c>
      <c r="F147" s="1" t="s">
        <v>16</v>
      </c>
      <c r="G147" s="1" t="s">
        <v>16</v>
      </c>
      <c r="H147" s="8"/>
      <c r="I147" s="8">
        <v>1</v>
      </c>
      <c r="J147" s="8"/>
      <c r="K147" s="8">
        <f t="shared" si="2"/>
        <v>1</v>
      </c>
      <c r="L147" s="1" t="s">
        <v>249</v>
      </c>
      <c r="M147" s="32" t="s">
        <v>231</v>
      </c>
    </row>
    <row r="148" spans="1:13" x14ac:dyDescent="0.25">
      <c r="A148" s="35" t="s">
        <v>251</v>
      </c>
      <c r="B148" s="1" t="s">
        <v>16</v>
      </c>
      <c r="C148" s="1" t="s">
        <v>16</v>
      </c>
      <c r="D148" s="1" t="s">
        <v>16</v>
      </c>
      <c r="E148" s="1" t="s">
        <v>16</v>
      </c>
      <c r="F148" s="1" t="s">
        <v>16</v>
      </c>
      <c r="G148" s="1" t="s">
        <v>16</v>
      </c>
      <c r="H148" s="8"/>
      <c r="I148" s="8"/>
      <c r="J148" s="8"/>
      <c r="K148" s="8">
        <f t="shared" si="2"/>
        <v>0</v>
      </c>
      <c r="L148" s="1" t="s">
        <v>252</v>
      </c>
      <c r="M148" s="32" t="s">
        <v>231</v>
      </c>
    </row>
    <row r="149" spans="1:13" x14ac:dyDescent="0.25">
      <c r="A149" s="35" t="s">
        <v>253</v>
      </c>
      <c r="B149" s="1" t="s">
        <v>16</v>
      </c>
      <c r="C149" s="1" t="s">
        <v>16</v>
      </c>
      <c r="D149" s="1" t="s">
        <v>16</v>
      </c>
      <c r="E149" s="1" t="s">
        <v>16</v>
      </c>
      <c r="F149" s="1" t="s">
        <v>16</v>
      </c>
      <c r="G149" s="1" t="s">
        <v>16</v>
      </c>
      <c r="H149" s="8"/>
      <c r="I149" s="8"/>
      <c r="J149" s="8"/>
      <c r="K149" s="8">
        <f t="shared" si="2"/>
        <v>0</v>
      </c>
      <c r="L149" s="1" t="s">
        <v>252</v>
      </c>
      <c r="M149" s="32" t="s">
        <v>231</v>
      </c>
    </row>
    <row r="150" spans="1:13" ht="30" x14ac:dyDescent="0.25">
      <c r="A150" s="39" t="s">
        <v>254</v>
      </c>
      <c r="B150" s="1" t="s">
        <v>16</v>
      </c>
      <c r="C150" s="1" t="s">
        <v>16</v>
      </c>
      <c r="D150" s="1" t="s">
        <v>16</v>
      </c>
      <c r="E150" s="1" t="s">
        <v>16</v>
      </c>
      <c r="F150" s="1" t="s">
        <v>16</v>
      </c>
      <c r="G150" s="1" t="s">
        <v>16</v>
      </c>
      <c r="H150" s="8"/>
      <c r="I150" s="8"/>
      <c r="J150" s="8"/>
      <c r="K150" s="8">
        <f t="shared" si="2"/>
        <v>0</v>
      </c>
      <c r="L150" s="1" t="s">
        <v>255</v>
      </c>
      <c r="M150" s="32" t="s">
        <v>231</v>
      </c>
    </row>
    <row r="151" spans="1:13" x14ac:dyDescent="0.25">
      <c r="A151" s="39" t="s">
        <v>256</v>
      </c>
      <c r="B151" s="1" t="s">
        <v>16</v>
      </c>
      <c r="C151" s="1" t="s">
        <v>16</v>
      </c>
      <c r="D151" s="1" t="s">
        <v>16</v>
      </c>
      <c r="E151" s="1" t="s">
        <v>16</v>
      </c>
      <c r="F151" s="1" t="s">
        <v>16</v>
      </c>
      <c r="G151" s="1" t="s">
        <v>16</v>
      </c>
      <c r="H151" s="8"/>
      <c r="I151" s="8"/>
      <c r="J151" s="8"/>
      <c r="K151" s="8">
        <f t="shared" si="2"/>
        <v>0</v>
      </c>
      <c r="L151" s="1" t="s">
        <v>257</v>
      </c>
      <c r="M151" s="32" t="s">
        <v>231</v>
      </c>
    </row>
    <row r="152" spans="1:13" x14ac:dyDescent="0.25">
      <c r="A152" s="35" t="s">
        <v>258</v>
      </c>
      <c r="B152" s="1" t="s">
        <v>16</v>
      </c>
      <c r="C152" s="1" t="s">
        <v>16</v>
      </c>
      <c r="D152" s="1" t="s">
        <v>16</v>
      </c>
      <c r="E152" s="1" t="s">
        <v>16</v>
      </c>
      <c r="F152" s="1" t="s">
        <v>16</v>
      </c>
      <c r="G152" s="1" t="s">
        <v>16</v>
      </c>
      <c r="H152" s="8"/>
      <c r="I152" s="8"/>
      <c r="J152" s="8"/>
      <c r="K152" s="8">
        <f t="shared" si="2"/>
        <v>0</v>
      </c>
      <c r="L152" s="1" t="s">
        <v>259</v>
      </c>
      <c r="M152" s="32" t="s">
        <v>260</v>
      </c>
    </row>
    <row r="153" spans="1:13" ht="30" x14ac:dyDescent="0.25">
      <c r="A153" s="35" t="s">
        <v>261</v>
      </c>
      <c r="B153" s="1" t="s">
        <v>16</v>
      </c>
      <c r="C153" s="1" t="s">
        <v>16</v>
      </c>
      <c r="D153" s="1" t="s">
        <v>16</v>
      </c>
      <c r="E153" s="1" t="s">
        <v>16</v>
      </c>
      <c r="F153" s="1" t="s">
        <v>16</v>
      </c>
      <c r="G153" s="1" t="s">
        <v>16</v>
      </c>
      <c r="H153" s="8"/>
      <c r="I153" s="8"/>
      <c r="J153" s="8"/>
      <c r="K153" s="8">
        <f t="shared" si="2"/>
        <v>0</v>
      </c>
      <c r="L153" s="1" t="s">
        <v>259</v>
      </c>
      <c r="M153" s="32" t="s">
        <v>260</v>
      </c>
    </row>
    <row r="154" spans="1:13" x14ac:dyDescent="0.25">
      <c r="A154" s="35" t="s">
        <v>262</v>
      </c>
      <c r="B154" s="1" t="s">
        <v>16</v>
      </c>
      <c r="C154" s="1" t="s">
        <v>16</v>
      </c>
      <c r="D154" s="1" t="s">
        <v>16</v>
      </c>
      <c r="E154" s="1" t="s">
        <v>16</v>
      </c>
      <c r="F154" s="1" t="s">
        <v>16</v>
      </c>
      <c r="G154" s="1" t="s">
        <v>16</v>
      </c>
      <c r="H154" s="8">
        <v>1</v>
      </c>
      <c r="I154" s="8"/>
      <c r="J154" s="8">
        <v>1</v>
      </c>
      <c r="K154" s="8">
        <f t="shared" si="2"/>
        <v>2</v>
      </c>
      <c r="L154" s="1" t="s">
        <v>263</v>
      </c>
      <c r="M154" s="32" t="s">
        <v>260</v>
      </c>
    </row>
    <row r="155" spans="1:13" ht="30.75" thickBot="1" x14ac:dyDescent="0.3">
      <c r="A155" s="41" t="s">
        <v>264</v>
      </c>
      <c r="B155" s="33" t="s">
        <v>16</v>
      </c>
      <c r="C155" s="33" t="s">
        <v>16</v>
      </c>
      <c r="D155" s="33" t="s">
        <v>16</v>
      </c>
      <c r="E155" s="33" t="s">
        <v>16</v>
      </c>
      <c r="F155" s="33" t="s">
        <v>16</v>
      </c>
      <c r="G155" s="33" t="s">
        <v>16</v>
      </c>
      <c r="H155" s="8"/>
      <c r="I155" s="8">
        <v>1</v>
      </c>
      <c r="J155" s="8"/>
      <c r="K155" s="8">
        <f t="shared" si="2"/>
        <v>1</v>
      </c>
      <c r="L155" s="33" t="s">
        <v>265</v>
      </c>
      <c r="M155" s="34" t="s">
        <v>260</v>
      </c>
    </row>
    <row r="156" spans="1:13" x14ac:dyDescent="0.25">
      <c r="H156">
        <f>48-SUM(H4:H155)</f>
        <v>0</v>
      </c>
      <c r="I156">
        <f t="shared" ref="I156:J156" si="3">48-SUM(I4:I155)</f>
        <v>0</v>
      </c>
      <c r="J156">
        <f t="shared" si="3"/>
        <v>0</v>
      </c>
    </row>
    <row r="160" spans="1:13" x14ac:dyDescent="0.25">
      <c r="I160" t="s">
        <v>266</v>
      </c>
    </row>
  </sheetData>
  <sortState xmlns:xlrd2="http://schemas.microsoft.com/office/spreadsheetml/2017/richdata2" ref="A4:M155">
    <sortCondition ref="M4:M155"/>
  </sortState>
  <mergeCells count="8">
    <mergeCell ref="M1:M3"/>
    <mergeCell ref="B1:G1"/>
    <mergeCell ref="D2:F2"/>
    <mergeCell ref="B2:C2"/>
    <mergeCell ref="A1:A3"/>
    <mergeCell ref="L1:L3"/>
    <mergeCell ref="H1:J2"/>
    <mergeCell ref="K1:K3"/>
  </mergeCells>
  <dataValidations count="1">
    <dataValidation type="list" allowBlank="1" showInputMessage="1" showErrorMessage="1" sqref="B4:G155" xr:uid="{CE93B0E3-147E-4291-96AD-9F205950C3BB}">
      <formula1>"Sí, No"</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A93A5-EDBB-4FB8-9313-C63D4795A01E}">
  <dimension ref="A1:G27"/>
  <sheetViews>
    <sheetView workbookViewId="0">
      <selection activeCell="D9" sqref="D9"/>
    </sheetView>
  </sheetViews>
  <sheetFormatPr baseColWidth="10" defaultColWidth="11.42578125" defaultRowHeight="15" x14ac:dyDescent="0.25"/>
  <cols>
    <col min="1" max="1" width="22" bestFit="1" customWidth="1"/>
    <col min="2" max="2" width="80.42578125" bestFit="1" customWidth="1"/>
    <col min="4" max="4" width="18.7109375" customWidth="1"/>
    <col min="5" max="5" width="11.42578125" bestFit="1" customWidth="1"/>
  </cols>
  <sheetData>
    <row r="1" spans="1:2" x14ac:dyDescent="0.25">
      <c r="A1" s="57" t="s">
        <v>272</v>
      </c>
      <c r="B1" s="58" t="str">
        <f>"ESC-CAL-"&amp;'Escenarios de calidad'!$A$8&amp;"-01"</f>
        <v>ESC-CAL-CAR-FLX-03-01</v>
      </c>
    </row>
    <row r="2" spans="1:2" x14ac:dyDescent="0.25">
      <c r="A2" s="59" t="s">
        <v>314</v>
      </c>
      <c r="B2" s="60" t="s">
        <v>291</v>
      </c>
    </row>
    <row r="3" spans="1:2" x14ac:dyDescent="0.25">
      <c r="A3" s="59" t="s">
        <v>4</v>
      </c>
      <c r="B3" s="60" t="str">
        <f>'Escenarios de calidad'!$D$8</f>
        <v>Recordar usuario</v>
      </c>
    </row>
    <row r="4" spans="1:2" x14ac:dyDescent="0.25">
      <c r="A4" s="59" t="s">
        <v>274</v>
      </c>
      <c r="B4" s="60" t="str">
        <f>'Escenarios de calidad'!$E$8</f>
        <v>Flexibilidad</v>
      </c>
    </row>
    <row r="5" spans="1:2" x14ac:dyDescent="0.25">
      <c r="A5" s="59" t="s">
        <v>315</v>
      </c>
      <c r="B5" s="61" t="s">
        <v>316</v>
      </c>
    </row>
    <row r="6" spans="1:2" x14ac:dyDescent="0.25">
      <c r="A6" s="59" t="s">
        <v>317</v>
      </c>
      <c r="B6" s="61" t="s">
        <v>24</v>
      </c>
    </row>
    <row r="7" spans="1:2" ht="30" x14ac:dyDescent="0.25">
      <c r="A7" s="59" t="s">
        <v>318</v>
      </c>
      <c r="B7" s="62" t="s">
        <v>367</v>
      </c>
    </row>
    <row r="8" spans="1:2" x14ac:dyDescent="0.25">
      <c r="A8" s="63" t="s">
        <v>320</v>
      </c>
      <c r="B8" s="45" t="s">
        <v>344</v>
      </c>
    </row>
    <row r="9" spans="1:2" x14ac:dyDescent="0.25">
      <c r="A9" s="63" t="s">
        <v>321</v>
      </c>
      <c r="B9" s="45" t="s">
        <v>368</v>
      </c>
    </row>
    <row r="10" spans="1:2" x14ac:dyDescent="0.25">
      <c r="A10" s="63" t="s">
        <v>323</v>
      </c>
      <c r="B10" s="45" t="s">
        <v>324</v>
      </c>
    </row>
    <row r="11" spans="1:2" x14ac:dyDescent="0.25">
      <c r="A11" s="63" t="s">
        <v>325</v>
      </c>
      <c r="B11" s="45" t="s">
        <v>326</v>
      </c>
    </row>
    <row r="12" spans="1:2" x14ac:dyDescent="0.25">
      <c r="A12" s="63" t="s">
        <v>1</v>
      </c>
      <c r="B12" s="45" t="s">
        <v>369</v>
      </c>
    </row>
    <row r="13" spans="1:2" ht="30.75" thickBot="1" x14ac:dyDescent="0.3">
      <c r="A13" s="65" t="s">
        <v>328</v>
      </c>
      <c r="B13" s="86" t="s">
        <v>370</v>
      </c>
    </row>
    <row r="14" spans="1:2" ht="15.75" thickBot="1" x14ac:dyDescent="0.3"/>
    <row r="15" spans="1:2" x14ac:dyDescent="0.25">
      <c r="A15" s="57" t="s">
        <v>272</v>
      </c>
      <c r="B15" s="58" t="str">
        <f>"ESC-CAL-"&amp;'Escenarios de calidad'!$A$8&amp;"-02"</f>
        <v>ESC-CAL-CAR-FLX-03-02</v>
      </c>
    </row>
    <row r="16" spans="1:2" x14ac:dyDescent="0.25">
      <c r="A16" s="59" t="s">
        <v>314</v>
      </c>
      <c r="B16" s="60" t="s">
        <v>291</v>
      </c>
    </row>
    <row r="17" spans="1:7" x14ac:dyDescent="0.25">
      <c r="A17" s="59" t="s">
        <v>4</v>
      </c>
      <c r="B17" s="60" t="str">
        <f>'Escenarios de calidad'!$D$8</f>
        <v>Recordar usuario</v>
      </c>
    </row>
    <row r="18" spans="1:7" x14ac:dyDescent="0.25">
      <c r="A18" s="59" t="s">
        <v>274</v>
      </c>
      <c r="B18" s="60" t="str">
        <f>'Escenarios de calidad'!$E$8</f>
        <v>Flexibilidad</v>
      </c>
    </row>
    <row r="19" spans="1:7" x14ac:dyDescent="0.25">
      <c r="A19" s="59" t="s">
        <v>315</v>
      </c>
      <c r="B19" s="61" t="s">
        <v>331</v>
      </c>
    </row>
    <row r="20" spans="1:7" x14ac:dyDescent="0.25">
      <c r="A20" s="59" t="s">
        <v>317</v>
      </c>
      <c r="B20" s="61" t="s">
        <v>24</v>
      </c>
    </row>
    <row r="21" spans="1:7" ht="30" x14ac:dyDescent="0.25">
      <c r="A21" s="59" t="s">
        <v>318</v>
      </c>
      <c r="B21" s="62" t="s">
        <v>371</v>
      </c>
    </row>
    <row r="22" spans="1:7" x14ac:dyDescent="0.25">
      <c r="A22" s="63" t="s">
        <v>320</v>
      </c>
      <c r="B22" s="45" t="s">
        <v>344</v>
      </c>
    </row>
    <row r="23" spans="1:7" x14ac:dyDescent="0.25">
      <c r="A23" s="63" t="s">
        <v>321</v>
      </c>
      <c r="B23" s="45" t="s">
        <v>372</v>
      </c>
      <c r="G23" t="s">
        <v>373</v>
      </c>
    </row>
    <row r="24" spans="1:7" x14ac:dyDescent="0.25">
      <c r="A24" s="63" t="s">
        <v>323</v>
      </c>
      <c r="B24" s="45" t="s">
        <v>324</v>
      </c>
    </row>
    <row r="25" spans="1:7" x14ac:dyDescent="0.25">
      <c r="A25" s="63" t="s">
        <v>325</v>
      </c>
      <c r="B25" s="45" t="s">
        <v>326</v>
      </c>
    </row>
    <row r="26" spans="1:7" x14ac:dyDescent="0.25">
      <c r="A26" s="63" t="s">
        <v>1</v>
      </c>
      <c r="B26" s="45" t="s">
        <v>374</v>
      </c>
    </row>
    <row r="27" spans="1:7" ht="30.75" thickBot="1" x14ac:dyDescent="0.3">
      <c r="A27" s="65" t="s">
        <v>328</v>
      </c>
      <c r="B27" s="66" t="s">
        <v>375</v>
      </c>
    </row>
  </sheetData>
  <hyperlinks>
    <hyperlink ref="B3" location="'Escenarios de calidad'!D5" display="'Escenarios de calidad'!D5" xr:uid="{3C8E2763-059A-4B87-B215-81BEDBF08DC8}"/>
    <hyperlink ref="B4" location="'Escenarios de calidad'!E5" display="'Escenarios de calidad'!E5" xr:uid="{69646ED1-F472-4C2F-B8BF-1B702DA61AAF}"/>
    <hyperlink ref="B2" location="'Escenarios de calidad'!A4" display="CAR-FLX-03" xr:uid="{AF50A478-803A-4D06-BD61-A7DE2EF8BD05}"/>
    <hyperlink ref="B17" location="Hoja3!D9" display="Hoja3!D9" xr:uid="{5B9DD56C-55CC-413A-8F97-63B9284C8F66}"/>
    <hyperlink ref="B18" location="Hoja3!E9" display="Hoja3!E9" xr:uid="{E9407DC8-E147-4174-8636-A858CA43B674}"/>
    <hyperlink ref="B16" location="'Escenarios de calidad'!A4" display="CAR-FLX-03" xr:uid="{59632DFF-9BED-4862-9E13-92A21967039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D8C8E-FCE3-49C6-99C1-4DC82BD1E7BB}">
  <dimension ref="A1:B27"/>
  <sheetViews>
    <sheetView workbookViewId="0">
      <selection activeCell="D13" sqref="D13"/>
    </sheetView>
  </sheetViews>
  <sheetFormatPr baseColWidth="10" defaultColWidth="11.42578125" defaultRowHeight="15" x14ac:dyDescent="0.25"/>
  <cols>
    <col min="1" max="1" width="22" bestFit="1" customWidth="1"/>
    <col min="2" max="2" width="79" bestFit="1" customWidth="1"/>
    <col min="3" max="3" width="32.140625" customWidth="1"/>
    <col min="4" max="4" width="105.85546875" customWidth="1"/>
  </cols>
  <sheetData>
    <row r="1" spans="1:2" x14ac:dyDescent="0.25">
      <c r="A1" s="57" t="s">
        <v>272</v>
      </c>
      <c r="B1" s="58" t="str">
        <f>"ESC-CAL-"&amp;'Escenarios de calidad'!$A$12&amp;"-01"</f>
        <v>ESC-CAL-CAR-POR-04-01</v>
      </c>
    </row>
    <row r="2" spans="1:2" x14ac:dyDescent="0.25">
      <c r="A2" s="59" t="s">
        <v>314</v>
      </c>
      <c r="B2" s="60" t="str">
        <f>'Escenarios de calidad'!$A$12</f>
        <v>CAR-POR-04</v>
      </c>
    </row>
    <row r="3" spans="1:2" x14ac:dyDescent="0.25">
      <c r="A3" s="59" t="s">
        <v>4</v>
      </c>
      <c r="B3" s="60" t="str">
        <f>'Escenarios de calidad'!$D$12</f>
        <v>Dispositivos compatibles</v>
      </c>
    </row>
    <row r="4" spans="1:2" x14ac:dyDescent="0.25">
      <c r="A4" s="59" t="s">
        <v>274</v>
      </c>
      <c r="B4" s="60" t="str">
        <f>'Escenarios de calidad'!$E$12</f>
        <v>Portabilidad</v>
      </c>
    </row>
    <row r="5" spans="1:2" x14ac:dyDescent="0.25">
      <c r="A5" s="59" t="s">
        <v>315</v>
      </c>
      <c r="B5" s="61" t="s">
        <v>316</v>
      </c>
    </row>
    <row r="6" spans="1:2" x14ac:dyDescent="0.25">
      <c r="A6" s="59" t="s">
        <v>317</v>
      </c>
      <c r="B6" s="61" t="s">
        <v>24</v>
      </c>
    </row>
    <row r="7" spans="1:2" x14ac:dyDescent="0.25">
      <c r="A7" s="59" t="s">
        <v>318</v>
      </c>
      <c r="B7" s="62" t="s">
        <v>376</v>
      </c>
    </row>
    <row r="8" spans="1:2" x14ac:dyDescent="0.25">
      <c r="A8" s="63" t="s">
        <v>320</v>
      </c>
      <c r="B8" s="45" t="s">
        <v>344</v>
      </c>
    </row>
    <row r="9" spans="1:2" x14ac:dyDescent="0.25">
      <c r="A9" s="63" t="s">
        <v>321</v>
      </c>
      <c r="B9" s="45" t="s">
        <v>377</v>
      </c>
    </row>
    <row r="10" spans="1:2" x14ac:dyDescent="0.25">
      <c r="A10" s="63" t="s">
        <v>323</v>
      </c>
      <c r="B10" s="45" t="s">
        <v>324</v>
      </c>
    </row>
    <row r="11" spans="1:2" x14ac:dyDescent="0.25">
      <c r="A11" s="63" t="s">
        <v>325</v>
      </c>
      <c r="B11" s="45" t="s">
        <v>326</v>
      </c>
    </row>
    <row r="12" spans="1:2" x14ac:dyDescent="0.25">
      <c r="A12" s="63" t="s">
        <v>1</v>
      </c>
      <c r="B12" s="45" t="s">
        <v>378</v>
      </c>
    </row>
    <row r="13" spans="1:2" ht="30.75" thickBot="1" x14ac:dyDescent="0.3">
      <c r="A13" s="65" t="s">
        <v>328</v>
      </c>
      <c r="B13" s="86" t="s">
        <v>379</v>
      </c>
    </row>
    <row r="14" spans="1:2" ht="15.75" thickBot="1" x14ac:dyDescent="0.3"/>
    <row r="15" spans="1:2" x14ac:dyDescent="0.25">
      <c r="A15" s="57" t="s">
        <v>272</v>
      </c>
      <c r="B15" s="58" t="str">
        <f>"ESC-CAL-"&amp;'Escenarios de calidad'!$A$12&amp;"-02"</f>
        <v>ESC-CAL-CAR-POR-04-02</v>
      </c>
    </row>
    <row r="16" spans="1:2" x14ac:dyDescent="0.25">
      <c r="A16" s="59" t="s">
        <v>314</v>
      </c>
      <c r="B16" s="60" t="s">
        <v>295</v>
      </c>
    </row>
    <row r="17" spans="1:2" x14ac:dyDescent="0.25">
      <c r="A17" s="59" t="s">
        <v>4</v>
      </c>
      <c r="B17" s="60" t="str">
        <f>'Escenarios de calidad'!$D$12</f>
        <v>Dispositivos compatibles</v>
      </c>
    </row>
    <row r="18" spans="1:2" x14ac:dyDescent="0.25">
      <c r="A18" s="59" t="s">
        <v>274</v>
      </c>
      <c r="B18" s="60" t="str">
        <f>'Escenarios de calidad'!$E$12</f>
        <v>Portabilidad</v>
      </c>
    </row>
    <row r="19" spans="1:2" x14ac:dyDescent="0.25">
      <c r="A19" s="59" t="s">
        <v>315</v>
      </c>
      <c r="B19" s="61" t="s">
        <v>331</v>
      </c>
    </row>
    <row r="20" spans="1:2" x14ac:dyDescent="0.25">
      <c r="A20" s="59" t="s">
        <v>317</v>
      </c>
      <c r="B20" s="61" t="s">
        <v>24</v>
      </c>
    </row>
    <row r="21" spans="1:2" x14ac:dyDescent="0.25">
      <c r="A21" s="59" t="s">
        <v>318</v>
      </c>
      <c r="B21" s="62" t="s">
        <v>380</v>
      </c>
    </row>
    <row r="22" spans="1:2" x14ac:dyDescent="0.25">
      <c r="A22" s="63" t="s">
        <v>320</v>
      </c>
      <c r="B22" s="45" t="s">
        <v>344</v>
      </c>
    </row>
    <row r="23" spans="1:2" x14ac:dyDescent="0.25">
      <c r="A23" s="63" t="s">
        <v>321</v>
      </c>
      <c r="B23" s="45" t="s">
        <v>381</v>
      </c>
    </row>
    <row r="24" spans="1:2" x14ac:dyDescent="0.25">
      <c r="A24" s="63" t="s">
        <v>323</v>
      </c>
      <c r="B24" s="45" t="s">
        <v>324</v>
      </c>
    </row>
    <row r="25" spans="1:2" x14ac:dyDescent="0.25">
      <c r="A25" s="63" t="s">
        <v>325</v>
      </c>
      <c r="B25" s="45" t="s">
        <v>326</v>
      </c>
    </row>
    <row r="26" spans="1:2" x14ac:dyDescent="0.25">
      <c r="A26" s="63" t="s">
        <v>1</v>
      </c>
      <c r="B26" s="45" t="s">
        <v>382</v>
      </c>
    </row>
    <row r="27" spans="1:2" ht="15.75" thickBot="1" x14ac:dyDescent="0.3">
      <c r="A27" s="65" t="s">
        <v>328</v>
      </c>
      <c r="B27" s="86" t="s">
        <v>383</v>
      </c>
    </row>
  </sheetData>
  <hyperlinks>
    <hyperlink ref="B3" location="'Escenarios de calidad'!D5" display="='Escenarios de calidad'!$D$5" xr:uid="{B6CBE7DC-D189-4CA9-8F52-6C2FE9669890}"/>
    <hyperlink ref="B4" location="'Escenarios de calidad'!E5" display="='Escenarios de calidad'!$E$5" xr:uid="{BDF9E509-4E60-4EB1-B0B8-6E7B825253E4}"/>
    <hyperlink ref="B2" location="'Escenarios de calidad'!A5" display="='Escenarios de calidad'!$A$5" xr:uid="{AA399D7C-33CF-49B1-8F7D-A4B3E04AED22}"/>
    <hyperlink ref="B17" location="'Escenarios de calidad'!D5" display="='Escenarios de calidad'!$D$5" xr:uid="{FD58FE98-A48B-473A-BAAB-3ABAA280BD17}"/>
    <hyperlink ref="B18" location="'Escenarios de calidad'!E5" display="='Escenarios de calidad'!$E$5" xr:uid="{FE879F1A-3B31-40B6-8FA0-246AF8051DA1}"/>
    <hyperlink ref="B16" location="'Escenarios de calidad'!A5" display="CAR-POR-04" xr:uid="{1568BD37-4796-429E-86B1-2E656FEA88B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E3C4B-477A-462D-9134-A23AD5AEF7E1}">
  <dimension ref="A1:B27"/>
  <sheetViews>
    <sheetView workbookViewId="0">
      <selection activeCell="D20" sqref="D20"/>
    </sheetView>
  </sheetViews>
  <sheetFormatPr baseColWidth="10" defaultColWidth="11.42578125" defaultRowHeight="15" x14ac:dyDescent="0.25"/>
  <cols>
    <col min="1" max="1" width="22" bestFit="1" customWidth="1"/>
    <col min="2" max="2" width="79" bestFit="1" customWidth="1"/>
    <col min="3" max="3" width="32.140625" customWidth="1"/>
    <col min="4" max="4" width="105.85546875" customWidth="1"/>
  </cols>
  <sheetData>
    <row r="1" spans="1:2" x14ac:dyDescent="0.25">
      <c r="A1" s="57" t="s">
        <v>272</v>
      </c>
      <c r="B1" s="58" t="str">
        <f>"ESC-CAL-"&amp;'Escenarios de calidad'!$A$14&amp;"-01"</f>
        <v>ESC-CAL-CAR-POR-05-01</v>
      </c>
    </row>
    <row r="2" spans="1:2" x14ac:dyDescent="0.25">
      <c r="A2" s="59" t="s">
        <v>314</v>
      </c>
      <c r="B2" s="60" t="str">
        <f>'Escenarios de calidad'!$A$14</f>
        <v>CAR-POR-05</v>
      </c>
    </row>
    <row r="3" spans="1:2" x14ac:dyDescent="0.25">
      <c r="A3" s="59" t="s">
        <v>4</v>
      </c>
      <c r="B3" s="60" t="str">
        <f>'Escenarios de calidad'!$D$14</f>
        <v>Dispositivos compatibles</v>
      </c>
    </row>
    <row r="4" spans="1:2" x14ac:dyDescent="0.25">
      <c r="A4" s="59" t="s">
        <v>274</v>
      </c>
      <c r="B4" s="60" t="str">
        <f>'Escenarios de calidad'!$E$14</f>
        <v>Portabilidad</v>
      </c>
    </row>
    <row r="5" spans="1:2" x14ac:dyDescent="0.25">
      <c r="A5" s="59" t="s">
        <v>315</v>
      </c>
      <c r="B5" s="61" t="s">
        <v>316</v>
      </c>
    </row>
    <row r="6" spans="1:2" x14ac:dyDescent="0.25">
      <c r="A6" s="59" t="s">
        <v>317</v>
      </c>
      <c r="B6" s="61" t="s">
        <v>24</v>
      </c>
    </row>
    <row r="7" spans="1:2" x14ac:dyDescent="0.25">
      <c r="A7" s="59" t="s">
        <v>318</v>
      </c>
      <c r="B7" s="62" t="s">
        <v>384</v>
      </c>
    </row>
    <row r="8" spans="1:2" x14ac:dyDescent="0.25">
      <c r="A8" s="63" t="s">
        <v>320</v>
      </c>
      <c r="B8" s="45" t="s">
        <v>344</v>
      </c>
    </row>
    <row r="9" spans="1:2" x14ac:dyDescent="0.25">
      <c r="A9" s="63" t="s">
        <v>321</v>
      </c>
      <c r="B9" s="45" t="s">
        <v>385</v>
      </c>
    </row>
    <row r="10" spans="1:2" x14ac:dyDescent="0.25">
      <c r="A10" s="63" t="s">
        <v>323</v>
      </c>
      <c r="B10" s="45" t="s">
        <v>324</v>
      </c>
    </row>
    <row r="11" spans="1:2" x14ac:dyDescent="0.25">
      <c r="A11" s="63" t="s">
        <v>325</v>
      </c>
      <c r="B11" s="45" t="s">
        <v>326</v>
      </c>
    </row>
    <row r="12" spans="1:2" x14ac:dyDescent="0.25">
      <c r="A12" s="63" t="s">
        <v>1</v>
      </c>
      <c r="B12" s="45" t="s">
        <v>386</v>
      </c>
    </row>
    <row r="13" spans="1:2" ht="30" x14ac:dyDescent="0.25">
      <c r="A13" s="65" t="s">
        <v>328</v>
      </c>
      <c r="B13" s="86" t="s">
        <v>387</v>
      </c>
    </row>
    <row r="15" spans="1:2" x14ac:dyDescent="0.25">
      <c r="A15" s="57" t="s">
        <v>272</v>
      </c>
      <c r="B15" s="58" t="str">
        <f>"ESC-CAL-"&amp;'Escenarios de calidad'!$A$14&amp;"-02"</f>
        <v>ESC-CAL-CAR-POR-05-02</v>
      </c>
    </row>
    <row r="16" spans="1:2" x14ac:dyDescent="0.25">
      <c r="A16" s="59" t="s">
        <v>314</v>
      </c>
      <c r="B16" s="60" t="s">
        <v>297</v>
      </c>
    </row>
    <row r="17" spans="1:2" x14ac:dyDescent="0.25">
      <c r="A17" s="59" t="s">
        <v>4</v>
      </c>
      <c r="B17" s="60" t="str">
        <f>'Escenarios de calidad'!$D$12</f>
        <v>Dispositivos compatibles</v>
      </c>
    </row>
    <row r="18" spans="1:2" x14ac:dyDescent="0.25">
      <c r="A18" s="59" t="s">
        <v>274</v>
      </c>
      <c r="B18" s="60" t="str">
        <f>'Escenarios de calidad'!$E$12</f>
        <v>Portabilidad</v>
      </c>
    </row>
    <row r="19" spans="1:2" x14ac:dyDescent="0.25">
      <c r="A19" s="59" t="s">
        <v>315</v>
      </c>
      <c r="B19" s="61" t="s">
        <v>331</v>
      </c>
    </row>
    <row r="20" spans="1:2" x14ac:dyDescent="0.25">
      <c r="A20" s="59" t="s">
        <v>317</v>
      </c>
      <c r="B20" s="61" t="s">
        <v>24</v>
      </c>
    </row>
    <row r="21" spans="1:2" x14ac:dyDescent="0.25">
      <c r="A21" s="59" t="s">
        <v>318</v>
      </c>
      <c r="B21" s="62" t="s">
        <v>388</v>
      </c>
    </row>
    <row r="22" spans="1:2" x14ac:dyDescent="0.25">
      <c r="A22" s="63" t="s">
        <v>320</v>
      </c>
      <c r="B22" s="45" t="s">
        <v>344</v>
      </c>
    </row>
    <row r="23" spans="1:2" x14ac:dyDescent="0.25">
      <c r="A23" s="63" t="s">
        <v>321</v>
      </c>
      <c r="B23" s="45" t="s">
        <v>385</v>
      </c>
    </row>
    <row r="24" spans="1:2" x14ac:dyDescent="0.25">
      <c r="A24" s="63" t="s">
        <v>323</v>
      </c>
      <c r="B24" s="45" t="s">
        <v>324</v>
      </c>
    </row>
    <row r="25" spans="1:2" x14ac:dyDescent="0.25">
      <c r="A25" s="63" t="s">
        <v>325</v>
      </c>
      <c r="B25" s="45" t="s">
        <v>326</v>
      </c>
    </row>
    <row r="26" spans="1:2" x14ac:dyDescent="0.25">
      <c r="A26" s="63" t="s">
        <v>1</v>
      </c>
      <c r="B26" s="45" t="s">
        <v>389</v>
      </c>
    </row>
    <row r="27" spans="1:2" ht="30" x14ac:dyDescent="0.25">
      <c r="A27" s="65" t="s">
        <v>328</v>
      </c>
      <c r="B27" s="86" t="s">
        <v>390</v>
      </c>
    </row>
  </sheetData>
  <hyperlinks>
    <hyperlink ref="B3" location="'Escenarios de calidad'!D6" display="='Escenarios de calidad'!$D$6" xr:uid="{6538510F-602B-4FE2-9330-F3439E99CE5B}"/>
    <hyperlink ref="B4" location="'Escenarios de calidad'!E6" display="='Escenarios de calidad'!$E$6" xr:uid="{8CD07D03-1041-4BE5-B72E-A98480019A7A}"/>
    <hyperlink ref="B2" location="'Escenarios de calidad'!A6" display="='Escenarios de calidad'!$A$5" xr:uid="{0BFD6A94-7DDE-4034-96A1-67409AF7D61A}"/>
    <hyperlink ref="B17" location="'Escenarios de calidad'!D6" display="='Escenarios de calidad'!$D$5" xr:uid="{8C9FE222-1E6A-4212-82A0-D067084A5B37}"/>
    <hyperlink ref="B18" location="'Escenarios de calidad'!E6" display="='Escenarios de calidad'!$E$5" xr:uid="{D633DB65-D777-49D5-AC26-99B3314AD0FF}"/>
    <hyperlink ref="B16" location="'Escenarios de calidad'!A6" display="CAR-POR-05" xr:uid="{C080DD57-7D20-4972-9BA4-61F9D012801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8A400-748B-4853-BBE3-C1460417EBF1}">
  <dimension ref="A1:B127"/>
  <sheetViews>
    <sheetView workbookViewId="0"/>
  </sheetViews>
  <sheetFormatPr baseColWidth="10" defaultColWidth="11.42578125" defaultRowHeight="15" x14ac:dyDescent="0.25"/>
  <cols>
    <col min="1" max="1" width="20.5703125" bestFit="1" customWidth="1"/>
    <col min="2" max="2" width="78" customWidth="1"/>
  </cols>
  <sheetData>
    <row r="1" spans="1:2" x14ac:dyDescent="0.25">
      <c r="A1" s="57" t="s">
        <v>272</v>
      </c>
      <c r="B1" s="58" t="str">
        <f>"ESC-CAL-"&amp;'Escenarios de calidad'!$A$16&amp;"-01"</f>
        <v>ESC-CAL-CAR-SEG-06-01</v>
      </c>
    </row>
    <row r="2" spans="1:2" x14ac:dyDescent="0.25">
      <c r="A2" s="59" t="s">
        <v>314</v>
      </c>
      <c r="B2" s="60" t="str">
        <f>'Escenarios de calidad'!$A$16</f>
        <v>CAR-SEG-06</v>
      </c>
    </row>
    <row r="3" spans="1:2" x14ac:dyDescent="0.25">
      <c r="A3" s="59" t="s">
        <v>4</v>
      </c>
      <c r="B3" s="60" t="str">
        <f>'Escenarios de calidad'!$D$16</f>
        <v>Autenticación</v>
      </c>
    </row>
    <row r="4" spans="1:2" x14ac:dyDescent="0.25">
      <c r="A4" s="59" t="s">
        <v>274</v>
      </c>
      <c r="B4" s="60" t="str">
        <f>'Escenarios de calidad'!$E$16</f>
        <v>Seguridad</v>
      </c>
    </row>
    <row r="5" spans="1:2" x14ac:dyDescent="0.25">
      <c r="A5" s="59" t="s">
        <v>315</v>
      </c>
      <c r="B5" s="61" t="s">
        <v>316</v>
      </c>
    </row>
    <row r="6" spans="1:2" x14ac:dyDescent="0.25">
      <c r="A6" s="59" t="s">
        <v>317</v>
      </c>
      <c r="B6" s="61" t="s">
        <v>24</v>
      </c>
    </row>
    <row r="7" spans="1:2" ht="30" x14ac:dyDescent="0.25">
      <c r="A7" s="59" t="s">
        <v>318</v>
      </c>
      <c r="B7" s="90" t="s">
        <v>391</v>
      </c>
    </row>
    <row r="8" spans="1:2" x14ac:dyDescent="0.25">
      <c r="A8" s="63" t="s">
        <v>320</v>
      </c>
      <c r="B8" s="45" t="s">
        <v>344</v>
      </c>
    </row>
    <row r="9" spans="1:2" x14ac:dyDescent="0.25">
      <c r="A9" s="63" t="s">
        <v>321</v>
      </c>
      <c r="B9" s="45" t="s">
        <v>392</v>
      </c>
    </row>
    <row r="10" spans="1:2" x14ac:dyDescent="0.25">
      <c r="A10" s="63" t="s">
        <v>323</v>
      </c>
      <c r="B10" s="45" t="s">
        <v>324</v>
      </c>
    </row>
    <row r="11" spans="1:2" x14ac:dyDescent="0.25">
      <c r="A11" s="63" t="s">
        <v>325</v>
      </c>
      <c r="B11" s="45" t="s">
        <v>326</v>
      </c>
    </row>
    <row r="12" spans="1:2" x14ac:dyDescent="0.25">
      <c r="A12" s="63" t="s">
        <v>1</v>
      </c>
      <c r="B12" s="45" t="s">
        <v>393</v>
      </c>
    </row>
    <row r="13" spans="1:2" ht="30" x14ac:dyDescent="0.25">
      <c r="A13" s="65" t="s">
        <v>328</v>
      </c>
      <c r="B13" s="86" t="s">
        <v>394</v>
      </c>
    </row>
    <row r="15" spans="1:2" x14ac:dyDescent="0.25">
      <c r="A15" s="57" t="s">
        <v>272</v>
      </c>
      <c r="B15" s="58" t="str">
        <f>"ESC-CAL-"&amp;'Escenarios de calidad'!$A$16&amp;"-02"</f>
        <v>ESC-CAL-CAR-SEG-06-02</v>
      </c>
    </row>
    <row r="16" spans="1:2" x14ac:dyDescent="0.25">
      <c r="A16" s="59" t="s">
        <v>314</v>
      </c>
      <c r="B16" s="60" t="str">
        <f>'Escenarios de calidad'!$A$16</f>
        <v>CAR-SEG-06</v>
      </c>
    </row>
    <row r="17" spans="1:2" x14ac:dyDescent="0.25">
      <c r="A17" s="59" t="s">
        <v>4</v>
      </c>
      <c r="B17" s="60" t="str">
        <f>'Escenarios de calidad'!$D$16</f>
        <v>Autenticación</v>
      </c>
    </row>
    <row r="18" spans="1:2" x14ac:dyDescent="0.25">
      <c r="A18" s="59" t="s">
        <v>274</v>
      </c>
      <c r="B18" s="60" t="str">
        <f>'Escenarios de calidad'!$E$16</f>
        <v>Seguridad</v>
      </c>
    </row>
    <row r="19" spans="1:2" x14ac:dyDescent="0.25">
      <c r="A19" s="59" t="s">
        <v>315</v>
      </c>
      <c r="B19" s="61" t="s">
        <v>316</v>
      </c>
    </row>
    <row r="20" spans="1:2" x14ac:dyDescent="0.25">
      <c r="A20" s="59" t="s">
        <v>317</v>
      </c>
      <c r="B20" s="61" t="s">
        <v>24</v>
      </c>
    </row>
    <row r="21" spans="1:2" ht="30" x14ac:dyDescent="0.25">
      <c r="A21" s="59" t="s">
        <v>318</v>
      </c>
      <c r="B21" s="90" t="s">
        <v>395</v>
      </c>
    </row>
    <row r="22" spans="1:2" x14ac:dyDescent="0.25">
      <c r="A22" s="63" t="s">
        <v>320</v>
      </c>
      <c r="B22" s="45" t="s">
        <v>344</v>
      </c>
    </row>
    <row r="23" spans="1:2" x14ac:dyDescent="0.25">
      <c r="A23" s="63" t="s">
        <v>321</v>
      </c>
      <c r="B23" s="45" t="s">
        <v>396</v>
      </c>
    </row>
    <row r="24" spans="1:2" x14ac:dyDescent="0.25">
      <c r="A24" s="63" t="s">
        <v>323</v>
      </c>
      <c r="B24" s="45" t="s">
        <v>324</v>
      </c>
    </row>
    <row r="25" spans="1:2" x14ac:dyDescent="0.25">
      <c r="A25" s="63" t="s">
        <v>325</v>
      </c>
      <c r="B25" s="45" t="s">
        <v>326</v>
      </c>
    </row>
    <row r="26" spans="1:2" x14ac:dyDescent="0.25">
      <c r="A26" s="63" t="s">
        <v>1</v>
      </c>
      <c r="B26" s="45" t="s">
        <v>397</v>
      </c>
    </row>
    <row r="27" spans="1:2" ht="30" x14ac:dyDescent="0.25">
      <c r="A27" s="65" t="s">
        <v>328</v>
      </c>
      <c r="B27" s="86" t="s">
        <v>398</v>
      </c>
    </row>
    <row r="29" spans="1:2" x14ac:dyDescent="0.25">
      <c r="A29" s="57" t="s">
        <v>272</v>
      </c>
      <c r="B29" s="58" t="str">
        <f>"ESC-CAL-"&amp;'Escenarios de calidad'!$A$16&amp;"-03"</f>
        <v>ESC-CAL-CAR-SEG-06-03</v>
      </c>
    </row>
    <row r="30" spans="1:2" x14ac:dyDescent="0.25">
      <c r="A30" s="59" t="s">
        <v>314</v>
      </c>
      <c r="B30" s="60" t="str">
        <f>'Escenarios de calidad'!$A$16</f>
        <v>CAR-SEG-06</v>
      </c>
    </row>
    <row r="31" spans="1:2" x14ac:dyDescent="0.25">
      <c r="A31" s="59" t="s">
        <v>4</v>
      </c>
      <c r="B31" s="60" t="str">
        <f>'Escenarios de calidad'!$D$16</f>
        <v>Autenticación</v>
      </c>
    </row>
    <row r="32" spans="1:2" x14ac:dyDescent="0.25">
      <c r="A32" s="59" t="s">
        <v>274</v>
      </c>
      <c r="B32" s="60" t="str">
        <f>'Escenarios de calidad'!$E$16</f>
        <v>Seguridad</v>
      </c>
    </row>
    <row r="33" spans="1:2" x14ac:dyDescent="0.25">
      <c r="A33" s="59" t="s">
        <v>315</v>
      </c>
      <c r="B33" s="61" t="s">
        <v>331</v>
      </c>
    </row>
    <row r="34" spans="1:2" x14ac:dyDescent="0.25">
      <c r="A34" s="59" t="s">
        <v>317</v>
      </c>
      <c r="B34" s="61" t="s">
        <v>24</v>
      </c>
    </row>
    <row r="35" spans="1:2" x14ac:dyDescent="0.25">
      <c r="A35" s="59" t="s">
        <v>318</v>
      </c>
      <c r="B35" s="90" t="s">
        <v>399</v>
      </c>
    </row>
    <row r="36" spans="1:2" x14ac:dyDescent="0.25">
      <c r="A36" s="63" t="s">
        <v>320</v>
      </c>
      <c r="B36" s="45" t="s">
        <v>344</v>
      </c>
    </row>
    <row r="37" spans="1:2" x14ac:dyDescent="0.25">
      <c r="A37" s="63" t="s">
        <v>321</v>
      </c>
      <c r="B37" s="45" t="s">
        <v>392</v>
      </c>
    </row>
    <row r="38" spans="1:2" x14ac:dyDescent="0.25">
      <c r="A38" s="63" t="s">
        <v>323</v>
      </c>
      <c r="B38" s="45" t="s">
        <v>324</v>
      </c>
    </row>
    <row r="39" spans="1:2" x14ac:dyDescent="0.25">
      <c r="A39" s="63" t="s">
        <v>325</v>
      </c>
      <c r="B39" s="45" t="s">
        <v>326</v>
      </c>
    </row>
    <row r="40" spans="1:2" x14ac:dyDescent="0.25">
      <c r="A40" s="63" t="s">
        <v>1</v>
      </c>
      <c r="B40" s="45" t="s">
        <v>400</v>
      </c>
    </row>
    <row r="41" spans="1:2" ht="30" x14ac:dyDescent="0.25">
      <c r="A41" s="65" t="s">
        <v>328</v>
      </c>
      <c r="B41" s="86" t="s">
        <v>401</v>
      </c>
    </row>
    <row r="43" spans="1:2" x14ac:dyDescent="0.25">
      <c r="A43" s="57" t="s">
        <v>272</v>
      </c>
      <c r="B43" s="58" t="str">
        <f>"ESC-CAL-"&amp;'Escenarios de calidad'!$A$16&amp;"-04"</f>
        <v>ESC-CAL-CAR-SEG-06-04</v>
      </c>
    </row>
    <row r="44" spans="1:2" x14ac:dyDescent="0.25">
      <c r="A44" s="59" t="s">
        <v>314</v>
      </c>
      <c r="B44" s="60" t="str">
        <f>'Escenarios de calidad'!$A$16</f>
        <v>CAR-SEG-06</v>
      </c>
    </row>
    <row r="45" spans="1:2" x14ac:dyDescent="0.25">
      <c r="A45" s="59" t="s">
        <v>4</v>
      </c>
      <c r="B45" s="60" t="str">
        <f>'Escenarios de calidad'!$D$16</f>
        <v>Autenticación</v>
      </c>
    </row>
    <row r="46" spans="1:2" x14ac:dyDescent="0.25">
      <c r="A46" s="59" t="s">
        <v>274</v>
      </c>
      <c r="B46" s="60" t="str">
        <f>'Escenarios de calidad'!$E$16</f>
        <v>Seguridad</v>
      </c>
    </row>
    <row r="47" spans="1:2" x14ac:dyDescent="0.25">
      <c r="A47" s="59" t="s">
        <v>315</v>
      </c>
      <c r="B47" s="61" t="s">
        <v>316</v>
      </c>
    </row>
    <row r="48" spans="1:2" x14ac:dyDescent="0.25">
      <c r="A48" s="59" t="s">
        <v>317</v>
      </c>
      <c r="B48" s="61" t="s">
        <v>24</v>
      </c>
    </row>
    <row r="49" spans="1:2" ht="30" x14ac:dyDescent="0.25">
      <c r="A49" s="59" t="s">
        <v>318</v>
      </c>
      <c r="B49" s="90" t="s">
        <v>402</v>
      </c>
    </row>
    <row r="50" spans="1:2" x14ac:dyDescent="0.25">
      <c r="A50" s="63" t="s">
        <v>320</v>
      </c>
      <c r="B50" s="45" t="s">
        <v>344</v>
      </c>
    </row>
    <row r="51" spans="1:2" x14ac:dyDescent="0.25">
      <c r="A51" s="63" t="s">
        <v>321</v>
      </c>
      <c r="B51" s="45" t="s">
        <v>396</v>
      </c>
    </row>
    <row r="52" spans="1:2" x14ac:dyDescent="0.25">
      <c r="A52" s="63" t="s">
        <v>323</v>
      </c>
      <c r="B52" s="45" t="s">
        <v>324</v>
      </c>
    </row>
    <row r="53" spans="1:2" x14ac:dyDescent="0.25">
      <c r="A53" s="63" t="s">
        <v>325</v>
      </c>
      <c r="B53" s="45" t="s">
        <v>326</v>
      </c>
    </row>
    <row r="54" spans="1:2" x14ac:dyDescent="0.25">
      <c r="A54" s="63" t="s">
        <v>1</v>
      </c>
      <c r="B54" s="45" t="s">
        <v>403</v>
      </c>
    </row>
    <row r="55" spans="1:2" ht="30" x14ac:dyDescent="0.25">
      <c r="A55" s="65" t="s">
        <v>328</v>
      </c>
      <c r="B55" s="86" t="s">
        <v>404</v>
      </c>
    </row>
    <row r="115" spans="1:2" x14ac:dyDescent="0.25">
      <c r="A115" s="12" t="s">
        <v>272</v>
      </c>
      <c r="B115" s="13" t="str">
        <f>"ESC-CAL-"&amp;'Escenarios de calidad'!$A$16&amp;"-01"</f>
        <v>ESC-CAL-CAR-SEG-06-01</v>
      </c>
    </row>
    <row r="116" spans="1:2" x14ac:dyDescent="0.25">
      <c r="A116" s="12" t="s">
        <v>314</v>
      </c>
      <c r="B116" s="14" t="str">
        <f>'Escenarios de calidad'!$A$16</f>
        <v>CAR-SEG-06</v>
      </c>
    </row>
    <row r="117" spans="1:2" x14ac:dyDescent="0.25">
      <c r="A117" s="12" t="s">
        <v>4</v>
      </c>
      <c r="B117" s="14" t="str">
        <f>'Escenarios de calidad'!$D$16</f>
        <v>Autenticación</v>
      </c>
    </row>
    <row r="118" spans="1:2" x14ac:dyDescent="0.25">
      <c r="A118" s="12" t="s">
        <v>274</v>
      </c>
      <c r="B118" s="14" t="str">
        <f>'Escenarios de calidad'!$E$16</f>
        <v>Seguridad</v>
      </c>
    </row>
    <row r="119" spans="1:2" x14ac:dyDescent="0.25">
      <c r="A119" s="12" t="s">
        <v>315</v>
      </c>
      <c r="B119" s="13" t="s">
        <v>316</v>
      </c>
    </row>
    <row r="120" spans="1:2" x14ac:dyDescent="0.25">
      <c r="A120" s="12" t="s">
        <v>317</v>
      </c>
      <c r="B120" s="79" t="s">
        <v>24</v>
      </c>
    </row>
    <row r="121" spans="1:2" ht="30" x14ac:dyDescent="0.25">
      <c r="A121" s="78" t="s">
        <v>318</v>
      </c>
      <c r="B121" s="80" t="s">
        <v>405</v>
      </c>
    </row>
    <row r="122" spans="1:2" x14ac:dyDescent="0.25">
      <c r="A122" s="16" t="s">
        <v>320</v>
      </c>
      <c r="B122" s="77" t="s">
        <v>344</v>
      </c>
    </row>
    <row r="123" spans="1:2" x14ac:dyDescent="0.25">
      <c r="A123" s="16" t="s">
        <v>321</v>
      </c>
      <c r="B123" s="17" t="s">
        <v>406</v>
      </c>
    </row>
    <row r="124" spans="1:2" x14ac:dyDescent="0.25">
      <c r="A124" s="16" t="s">
        <v>323</v>
      </c>
      <c r="B124" s="17" t="s">
        <v>324</v>
      </c>
    </row>
    <row r="125" spans="1:2" x14ac:dyDescent="0.25">
      <c r="A125" s="16" t="s">
        <v>325</v>
      </c>
      <c r="B125" s="17" t="s">
        <v>326</v>
      </c>
    </row>
    <row r="126" spans="1:2" x14ac:dyDescent="0.25">
      <c r="A126" s="16" t="s">
        <v>1</v>
      </c>
      <c r="B126" s="17" t="s">
        <v>407</v>
      </c>
    </row>
    <row r="127" spans="1:2" ht="30" x14ac:dyDescent="0.25">
      <c r="A127" s="16" t="s">
        <v>328</v>
      </c>
      <c r="B127" s="56" t="s">
        <v>408</v>
      </c>
    </row>
  </sheetData>
  <hyperlinks>
    <hyperlink ref="B117" location="'Escenarios de calidad'!D7" display="'Escenarios de calidad'!D7" xr:uid="{7BF32968-4309-40FB-831B-E50D78C24794}"/>
    <hyperlink ref="B118" location="'Escenarios de calidad'!E7" display="'Escenarios de calidad'!E7" xr:uid="{80CE838B-2159-4DE3-AA1D-15A8836797AC}"/>
    <hyperlink ref="B116" location="'Escenarios de calidad'!A7" display="'Escenarios de calidad'!A7" xr:uid="{AFD5519C-E67A-4882-B1D3-66B110B708B9}"/>
    <hyperlink ref="B3" location="'Escenarios de calidad'!D7" display="'Escenarios de calidad'!D7" xr:uid="{B6D1B1D2-CC8A-40D8-9BBE-75C448199736}"/>
    <hyperlink ref="B4" location="'Escenarios de calidad'!E7" display="'Escenarios de calidad'!E7" xr:uid="{8302046C-BD5A-4E72-BEEC-5FCBB162E201}"/>
    <hyperlink ref="B2" location="'Escenarios de calidad'!A7" display="'Escenarios de calidad'!A7" xr:uid="{7F054D57-2FAB-4111-B482-8BEC38B81F5F}"/>
    <hyperlink ref="B17" location="'Escenarios de calidad'!D7" display="'Escenarios de calidad'!D7" xr:uid="{39F9343A-14DB-4A93-8395-8C64012D240B}"/>
    <hyperlink ref="B18" location="'Escenarios de calidad'!E7" display="'Escenarios de calidad'!E7" xr:uid="{04054E10-B30F-4DFB-9971-7790D6AB0258}"/>
    <hyperlink ref="B16" location="'Escenarios de calidad'!A7" display="'Escenarios de calidad'!A7" xr:uid="{F0DA1349-DB3B-4469-AF28-3D02BA718549}"/>
    <hyperlink ref="B31" location="'Escenarios de calidad'!D7" display="'Escenarios de calidad'!D7" xr:uid="{EDC5B5F8-FC4E-42DD-AA1D-3D0153E9208A}"/>
    <hyperlink ref="B32" location="'Escenarios de calidad'!E7" display="'Escenarios de calidad'!E7" xr:uid="{CEE5C61E-9B68-48E7-8059-8A66342E4984}"/>
    <hyperlink ref="B30" location="'Escenarios de calidad'!A7" display="'Escenarios de calidad'!A7" xr:uid="{32BED523-C20C-4B92-BC56-43159090A30F}"/>
    <hyperlink ref="B45" location="'Escenarios de calidad'!D7" display="'Escenarios de calidad'!D7" xr:uid="{C13B7E8F-94DD-432E-8C4B-F82040D1C07E}"/>
    <hyperlink ref="B46" location="'Escenarios de calidad'!E7" display="'Escenarios de calidad'!E7" xr:uid="{E8566FC0-5249-407B-8E57-07B5EC19EDEE}"/>
    <hyperlink ref="B44" location="'Escenarios de calidad'!A7" display="'Escenarios de calidad'!A7" xr:uid="{EC21420F-C48A-482F-8B0C-A903F75174A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8C1D-233B-4C96-95D8-8ABD03527862}">
  <dimension ref="A1:B41"/>
  <sheetViews>
    <sheetView workbookViewId="0"/>
  </sheetViews>
  <sheetFormatPr baseColWidth="10" defaultColWidth="11.42578125" defaultRowHeight="15" x14ac:dyDescent="0.25"/>
  <cols>
    <col min="1" max="1" width="22" bestFit="1" customWidth="1"/>
    <col min="2" max="2" width="74.42578125" customWidth="1"/>
    <col min="3" max="3" width="78.85546875" customWidth="1"/>
  </cols>
  <sheetData>
    <row r="1" spans="1:2" x14ac:dyDescent="0.25">
      <c r="A1" s="57" t="s">
        <v>272</v>
      </c>
      <c r="B1" s="58" t="str">
        <f>"ESC-CAL-"&amp;'Escenarios de calidad'!$A$18&amp;"-01"</f>
        <v>ESC-CAL-CAR-SEG-07-01</v>
      </c>
    </row>
    <row r="2" spans="1:2" x14ac:dyDescent="0.25">
      <c r="A2" s="59" t="s">
        <v>314</v>
      </c>
      <c r="B2" s="60" t="str">
        <f>'Escenarios de calidad'!$A$18</f>
        <v>CAR-SEG-07</v>
      </c>
    </row>
    <row r="3" spans="1:2" x14ac:dyDescent="0.25">
      <c r="A3" s="59" t="s">
        <v>4</v>
      </c>
      <c r="B3" s="60" t="str">
        <f>'Escenarios de calidad'!$D$16</f>
        <v>Autenticación</v>
      </c>
    </row>
    <row r="4" spans="1:2" x14ac:dyDescent="0.25">
      <c r="A4" s="59" t="s">
        <v>274</v>
      </c>
      <c r="B4" s="60" t="str">
        <f>'Escenarios de calidad'!$E$16</f>
        <v>Seguridad</v>
      </c>
    </row>
    <row r="5" spans="1:2" x14ac:dyDescent="0.25">
      <c r="A5" s="59" t="s">
        <v>315</v>
      </c>
      <c r="B5" s="61" t="s">
        <v>316</v>
      </c>
    </row>
    <row r="6" spans="1:2" x14ac:dyDescent="0.25">
      <c r="A6" s="59" t="s">
        <v>317</v>
      </c>
      <c r="B6" s="61" t="s">
        <v>24</v>
      </c>
    </row>
    <row r="7" spans="1:2" ht="30" x14ac:dyDescent="0.25">
      <c r="A7" s="59" t="s">
        <v>318</v>
      </c>
      <c r="B7" s="62" t="s">
        <v>409</v>
      </c>
    </row>
    <row r="8" spans="1:2" x14ac:dyDescent="0.25">
      <c r="A8" s="63" t="s">
        <v>320</v>
      </c>
      <c r="B8" s="45" t="s">
        <v>344</v>
      </c>
    </row>
    <row r="9" spans="1:2" x14ac:dyDescent="0.25">
      <c r="A9" s="63" t="s">
        <v>321</v>
      </c>
      <c r="B9" s="45" t="s">
        <v>410</v>
      </c>
    </row>
    <row r="10" spans="1:2" x14ac:dyDescent="0.25">
      <c r="A10" s="63" t="s">
        <v>323</v>
      </c>
      <c r="B10" s="45" t="s">
        <v>324</v>
      </c>
    </row>
    <row r="11" spans="1:2" x14ac:dyDescent="0.25">
      <c r="A11" s="63" t="s">
        <v>325</v>
      </c>
      <c r="B11" s="45" t="s">
        <v>326</v>
      </c>
    </row>
    <row r="12" spans="1:2" x14ac:dyDescent="0.25">
      <c r="A12" s="63" t="s">
        <v>1</v>
      </c>
      <c r="B12" s="64" t="s">
        <v>411</v>
      </c>
    </row>
    <row r="13" spans="1:2" ht="30.75" thickBot="1" x14ac:dyDescent="0.3">
      <c r="A13" s="65" t="s">
        <v>328</v>
      </c>
      <c r="B13" s="66" t="s">
        <v>412</v>
      </c>
    </row>
    <row r="14" spans="1:2" ht="15.75" thickBot="1" x14ac:dyDescent="0.3"/>
    <row r="15" spans="1:2" x14ac:dyDescent="0.25">
      <c r="A15" s="57" t="s">
        <v>272</v>
      </c>
      <c r="B15" s="58" t="str">
        <f>"ESC-CAL-"&amp;'Escenarios de calidad'!$A$18&amp;"-02"</f>
        <v>ESC-CAL-CAR-SEG-07-02</v>
      </c>
    </row>
    <row r="16" spans="1:2" x14ac:dyDescent="0.25">
      <c r="A16" s="59" t="s">
        <v>314</v>
      </c>
      <c r="B16" s="60" t="str">
        <f>'Escenarios de calidad'!$A$18</f>
        <v>CAR-SEG-07</v>
      </c>
    </row>
    <row r="17" spans="1:2" x14ac:dyDescent="0.25">
      <c r="A17" s="59" t="s">
        <v>4</v>
      </c>
      <c r="B17" s="60" t="str">
        <f>'Escenarios de calidad'!$D$16</f>
        <v>Autenticación</v>
      </c>
    </row>
    <row r="18" spans="1:2" x14ac:dyDescent="0.25">
      <c r="A18" s="59" t="s">
        <v>274</v>
      </c>
      <c r="B18" s="60" t="str">
        <f>'Escenarios de calidad'!$E$16</f>
        <v>Seguridad</v>
      </c>
    </row>
    <row r="19" spans="1:2" x14ac:dyDescent="0.25">
      <c r="A19" s="59" t="s">
        <v>315</v>
      </c>
      <c r="B19" s="61" t="s">
        <v>331</v>
      </c>
    </row>
    <row r="20" spans="1:2" x14ac:dyDescent="0.25">
      <c r="A20" s="59" t="s">
        <v>317</v>
      </c>
      <c r="B20" s="61" t="s">
        <v>24</v>
      </c>
    </row>
    <row r="21" spans="1:2" x14ac:dyDescent="0.25">
      <c r="A21" s="59" t="s">
        <v>318</v>
      </c>
      <c r="B21" s="62" t="s">
        <v>413</v>
      </c>
    </row>
    <row r="22" spans="1:2" x14ac:dyDescent="0.25">
      <c r="A22" s="63" t="s">
        <v>320</v>
      </c>
      <c r="B22" s="45" t="s">
        <v>344</v>
      </c>
    </row>
    <row r="23" spans="1:2" x14ac:dyDescent="0.25">
      <c r="A23" s="63" t="s">
        <v>321</v>
      </c>
      <c r="B23" s="45" t="s">
        <v>414</v>
      </c>
    </row>
    <row r="24" spans="1:2" x14ac:dyDescent="0.25">
      <c r="A24" s="63" t="s">
        <v>323</v>
      </c>
      <c r="B24" s="45" t="s">
        <v>324</v>
      </c>
    </row>
    <row r="25" spans="1:2" x14ac:dyDescent="0.25">
      <c r="A25" s="63" t="s">
        <v>325</v>
      </c>
      <c r="B25" s="45" t="s">
        <v>326</v>
      </c>
    </row>
    <row r="26" spans="1:2" x14ac:dyDescent="0.25">
      <c r="A26" s="63" t="s">
        <v>1</v>
      </c>
      <c r="B26" s="64" t="s">
        <v>415</v>
      </c>
    </row>
    <row r="27" spans="1:2" ht="30.75" thickBot="1" x14ac:dyDescent="0.3">
      <c r="A27" s="65" t="s">
        <v>328</v>
      </c>
      <c r="B27" s="66" t="s">
        <v>416</v>
      </c>
    </row>
    <row r="28" spans="1:2" ht="15.75" thickBot="1" x14ac:dyDescent="0.3"/>
    <row r="29" spans="1:2" x14ac:dyDescent="0.25">
      <c r="A29" s="57" t="s">
        <v>272</v>
      </c>
      <c r="B29" s="58" t="str">
        <f>"ESC-CAL-"&amp;'Escenarios de calidad'!$A$18&amp;"-03"</f>
        <v>ESC-CAL-CAR-SEG-07-03</v>
      </c>
    </row>
    <row r="30" spans="1:2" x14ac:dyDescent="0.25">
      <c r="A30" s="59" t="s">
        <v>314</v>
      </c>
      <c r="B30" s="60" t="str">
        <f>'Escenarios de calidad'!$A$18</f>
        <v>CAR-SEG-07</v>
      </c>
    </row>
    <row r="31" spans="1:2" x14ac:dyDescent="0.25">
      <c r="A31" s="59" t="s">
        <v>4</v>
      </c>
      <c r="B31" s="60" t="str">
        <f>'Escenarios de calidad'!$D$16</f>
        <v>Autenticación</v>
      </c>
    </row>
    <row r="32" spans="1:2" x14ac:dyDescent="0.25">
      <c r="A32" s="59" t="s">
        <v>274</v>
      </c>
      <c r="B32" s="60" t="str">
        <f>'Escenarios de calidad'!$E$16</f>
        <v>Seguridad</v>
      </c>
    </row>
    <row r="33" spans="1:2" x14ac:dyDescent="0.25">
      <c r="A33" s="59" t="s">
        <v>315</v>
      </c>
      <c r="B33" s="61" t="s">
        <v>316</v>
      </c>
    </row>
    <row r="34" spans="1:2" x14ac:dyDescent="0.25">
      <c r="A34" s="59" t="s">
        <v>317</v>
      </c>
      <c r="B34" s="61" t="s">
        <v>24</v>
      </c>
    </row>
    <row r="35" spans="1:2" ht="30" x14ac:dyDescent="0.25">
      <c r="A35" s="59" t="s">
        <v>318</v>
      </c>
      <c r="B35" s="62" t="s">
        <v>417</v>
      </c>
    </row>
    <row r="36" spans="1:2" x14ac:dyDescent="0.25">
      <c r="A36" s="63" t="s">
        <v>320</v>
      </c>
      <c r="B36" s="45" t="s">
        <v>344</v>
      </c>
    </row>
    <row r="37" spans="1:2" x14ac:dyDescent="0.25">
      <c r="A37" s="63" t="s">
        <v>321</v>
      </c>
      <c r="B37" s="45" t="s">
        <v>418</v>
      </c>
    </row>
    <row r="38" spans="1:2" x14ac:dyDescent="0.25">
      <c r="A38" s="63" t="s">
        <v>323</v>
      </c>
      <c r="B38" s="45" t="s">
        <v>324</v>
      </c>
    </row>
    <row r="39" spans="1:2" x14ac:dyDescent="0.25">
      <c r="A39" s="63" t="s">
        <v>325</v>
      </c>
      <c r="B39" s="45" t="s">
        <v>326</v>
      </c>
    </row>
    <row r="40" spans="1:2" x14ac:dyDescent="0.25">
      <c r="A40" s="63" t="s">
        <v>1</v>
      </c>
      <c r="B40" s="64" t="s">
        <v>419</v>
      </c>
    </row>
    <row r="41" spans="1:2" ht="30.75" thickBot="1" x14ac:dyDescent="0.3">
      <c r="A41" s="65" t="s">
        <v>328</v>
      </c>
      <c r="B41" s="66" t="s">
        <v>420</v>
      </c>
    </row>
  </sheetData>
  <hyperlinks>
    <hyperlink ref="B3" location="'Escenarios de calidad'!D8" display="'Escenarios de calidad'!D8" xr:uid="{F5C7CF19-E70A-461F-A882-A7136D19089C}"/>
    <hyperlink ref="B4" location="'Escenarios de calidad'!E8" display="'Escenarios de calidad'!E8" xr:uid="{2169427E-C19A-41FD-B2C2-F61FB5E7A307}"/>
    <hyperlink ref="B2" location="'Escenarios de calidad'!A8" display="'Escenarios de calidad'!A8" xr:uid="{C0411DBE-3DFF-4B54-B54F-1C71F2A93CD7}"/>
    <hyperlink ref="B17" location="'Escenarios de calidad'!D8" display="'Escenarios de calidad'!D8" xr:uid="{0F25B959-7290-474B-B620-10B9B2EA2E1A}"/>
    <hyperlink ref="B18" location="'Escenarios de calidad'!E8" display="'Escenarios de calidad'!E8" xr:uid="{EE278E75-114B-4ADD-8396-1DE083080BBC}"/>
    <hyperlink ref="B16" location="'Escenarios de calidad'!A8" display="'Escenarios de calidad'!A8" xr:uid="{46DEF434-0FFA-49CC-9C42-6C598A2908AA}"/>
    <hyperlink ref="B31" location="'Escenarios de calidad'!D8" display="'Escenarios de calidad'!D8" xr:uid="{86040624-079A-44D7-B146-EBBB5D771CFD}"/>
    <hyperlink ref="B32" location="'Escenarios de calidad'!E8" display="'Escenarios de calidad'!E8" xr:uid="{2DCD2AA6-04E4-4372-8919-8FA3C2EDE2FA}"/>
    <hyperlink ref="B30" location="'Escenarios de calidad'!A8" display="'Escenarios de calidad'!A8" xr:uid="{30795797-BF1D-4A7E-840A-BB2D56500E9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6863F-7F04-427D-B70B-9A302CC59B6B}">
  <dimension ref="A1:C69"/>
  <sheetViews>
    <sheetView workbookViewId="0">
      <selection activeCell="C12" sqref="C12"/>
    </sheetView>
  </sheetViews>
  <sheetFormatPr baseColWidth="10" defaultColWidth="11.42578125" defaultRowHeight="15" x14ac:dyDescent="0.25"/>
  <cols>
    <col min="1" max="1" width="22.42578125" bestFit="1" customWidth="1"/>
    <col min="2" max="2" width="77.7109375" bestFit="1" customWidth="1"/>
    <col min="3" max="3" width="59.140625" customWidth="1"/>
  </cols>
  <sheetData>
    <row r="1" spans="1:3" x14ac:dyDescent="0.25">
      <c r="A1" s="57" t="s">
        <v>272</v>
      </c>
      <c r="B1" s="58" t="str">
        <f>"ESC-CAL-"&amp;'Escenarios de calidad'!$A$19&amp;"-01"</f>
        <v>ESC-CAL-CAR-SEG-08-01</v>
      </c>
    </row>
    <row r="2" spans="1:3" x14ac:dyDescent="0.25">
      <c r="A2" s="59" t="s">
        <v>314</v>
      </c>
      <c r="B2" s="60" t="str">
        <f>'Escenarios de calidad'!$A$19</f>
        <v>CAR-SEG-08</v>
      </c>
    </row>
    <row r="3" spans="1:3" x14ac:dyDescent="0.25">
      <c r="A3" s="59" t="s">
        <v>4</v>
      </c>
      <c r="B3" s="60" t="str">
        <f>'Escenarios de calidad'!$D$19</f>
        <v>Autorización</v>
      </c>
    </row>
    <row r="4" spans="1:3" x14ac:dyDescent="0.25">
      <c r="A4" s="59" t="s">
        <v>274</v>
      </c>
      <c r="B4" s="60" t="str">
        <f>'Escenarios de calidad'!$E$19</f>
        <v>Seguridad</v>
      </c>
    </row>
    <row r="5" spans="1:3" x14ac:dyDescent="0.25">
      <c r="A5" s="59" t="s">
        <v>315</v>
      </c>
      <c r="B5" s="61" t="s">
        <v>316</v>
      </c>
    </row>
    <row r="6" spans="1:3" x14ac:dyDescent="0.25">
      <c r="A6" s="59" t="s">
        <v>317</v>
      </c>
      <c r="B6" s="61" t="s">
        <v>24</v>
      </c>
    </row>
    <row r="7" spans="1:3" ht="30" x14ac:dyDescent="0.25">
      <c r="A7" s="59" t="s">
        <v>318</v>
      </c>
      <c r="B7" s="62" t="s">
        <v>421</v>
      </c>
    </row>
    <row r="8" spans="1:3" x14ac:dyDescent="0.25">
      <c r="A8" s="63" t="s">
        <v>320</v>
      </c>
      <c r="B8" s="45" t="s">
        <v>11</v>
      </c>
    </row>
    <row r="9" spans="1:3" x14ac:dyDescent="0.25">
      <c r="A9" s="63" t="s">
        <v>321</v>
      </c>
      <c r="B9" s="45" t="s">
        <v>422</v>
      </c>
      <c r="C9" s="51"/>
    </row>
    <row r="10" spans="1:3" x14ac:dyDescent="0.25">
      <c r="A10" s="63" t="s">
        <v>323</v>
      </c>
      <c r="B10" s="45" t="s">
        <v>324</v>
      </c>
    </row>
    <row r="11" spans="1:3" x14ac:dyDescent="0.25">
      <c r="A11" s="63" t="s">
        <v>325</v>
      </c>
      <c r="B11" s="45" t="s">
        <v>326</v>
      </c>
    </row>
    <row r="12" spans="1:3" x14ac:dyDescent="0.25">
      <c r="A12" s="63" t="s">
        <v>1</v>
      </c>
      <c r="B12" s="64" t="s">
        <v>423</v>
      </c>
    </row>
    <row r="13" spans="1:3" ht="30.75" thickBot="1" x14ac:dyDescent="0.3">
      <c r="A13" s="65" t="s">
        <v>328</v>
      </c>
      <c r="B13" s="66" t="s">
        <v>424</v>
      </c>
    </row>
    <row r="14" spans="1:3" ht="15.75" thickBot="1" x14ac:dyDescent="0.3"/>
    <row r="15" spans="1:3" x14ac:dyDescent="0.25">
      <c r="A15" s="57" t="s">
        <v>272</v>
      </c>
      <c r="B15" s="58" t="str">
        <f>"ESC-CAL-"&amp;'Escenarios de calidad'!$A$19&amp;"-02"</f>
        <v>ESC-CAL-CAR-SEG-08-02</v>
      </c>
    </row>
    <row r="16" spans="1:3" x14ac:dyDescent="0.25">
      <c r="A16" s="59" t="s">
        <v>314</v>
      </c>
      <c r="B16" s="60" t="str">
        <f>'Escenarios de calidad'!$A$19</f>
        <v>CAR-SEG-08</v>
      </c>
    </row>
    <row r="17" spans="1:2" x14ac:dyDescent="0.25">
      <c r="A17" s="59" t="s">
        <v>4</v>
      </c>
      <c r="B17" s="60" t="str">
        <f>'Escenarios de calidad'!$D$19</f>
        <v>Autorización</v>
      </c>
    </row>
    <row r="18" spans="1:2" x14ac:dyDescent="0.25">
      <c r="A18" s="59" t="s">
        <v>274</v>
      </c>
      <c r="B18" s="60" t="str">
        <f>'Escenarios de calidad'!$E$19</f>
        <v>Seguridad</v>
      </c>
    </row>
    <row r="19" spans="1:2" x14ac:dyDescent="0.25">
      <c r="A19" s="59" t="s">
        <v>315</v>
      </c>
      <c r="B19" s="61" t="s">
        <v>316</v>
      </c>
    </row>
    <row r="20" spans="1:2" x14ac:dyDescent="0.25">
      <c r="A20" s="59" t="s">
        <v>317</v>
      </c>
      <c r="B20" s="61" t="s">
        <v>24</v>
      </c>
    </row>
    <row r="21" spans="1:2" ht="30" x14ac:dyDescent="0.25">
      <c r="A21" s="59" t="s">
        <v>318</v>
      </c>
      <c r="B21" s="62" t="s">
        <v>425</v>
      </c>
    </row>
    <row r="22" spans="1:2" x14ac:dyDescent="0.25">
      <c r="A22" s="63" t="s">
        <v>320</v>
      </c>
      <c r="B22" s="45" t="s">
        <v>426</v>
      </c>
    </row>
    <row r="23" spans="1:2" x14ac:dyDescent="0.25">
      <c r="A23" s="63" t="s">
        <v>321</v>
      </c>
      <c r="B23" s="45" t="s">
        <v>427</v>
      </c>
    </row>
    <row r="24" spans="1:2" x14ac:dyDescent="0.25">
      <c r="A24" s="63" t="s">
        <v>323</v>
      </c>
      <c r="B24" s="45" t="s">
        <v>324</v>
      </c>
    </row>
    <row r="25" spans="1:2" x14ac:dyDescent="0.25">
      <c r="A25" s="63" t="s">
        <v>325</v>
      </c>
      <c r="B25" s="45" t="s">
        <v>326</v>
      </c>
    </row>
    <row r="26" spans="1:2" x14ac:dyDescent="0.25">
      <c r="A26" s="63" t="s">
        <v>1</v>
      </c>
      <c r="B26" s="64" t="s">
        <v>428</v>
      </c>
    </row>
    <row r="27" spans="1:2" ht="30.75" thickBot="1" x14ac:dyDescent="0.3">
      <c r="A27" s="65" t="s">
        <v>328</v>
      </c>
      <c r="B27" s="66" t="s">
        <v>429</v>
      </c>
    </row>
    <row r="29" spans="1:2" x14ac:dyDescent="0.25">
      <c r="A29" s="12" t="s">
        <v>272</v>
      </c>
      <c r="B29" s="13" t="str">
        <f>"ESC-CAL-"&amp;'Escenarios de calidad'!$A$19&amp;"-03"</f>
        <v>ESC-CAL-CAR-SEG-08-03</v>
      </c>
    </row>
    <row r="30" spans="1:2" x14ac:dyDescent="0.25">
      <c r="A30" s="12" t="s">
        <v>314</v>
      </c>
      <c r="B30" s="14" t="str">
        <f>'Escenarios de calidad'!$A$19</f>
        <v>CAR-SEG-08</v>
      </c>
    </row>
    <row r="31" spans="1:2" x14ac:dyDescent="0.25">
      <c r="A31" s="12" t="s">
        <v>4</v>
      </c>
      <c r="B31" s="14" t="str">
        <f>'Escenarios de calidad'!$D$19</f>
        <v>Autorización</v>
      </c>
    </row>
    <row r="32" spans="1:2" x14ac:dyDescent="0.25">
      <c r="A32" s="12" t="s">
        <v>274</v>
      </c>
      <c r="B32" s="14" t="str">
        <f>'Escenarios de calidad'!$E$19</f>
        <v>Seguridad</v>
      </c>
    </row>
    <row r="33" spans="1:2" x14ac:dyDescent="0.25">
      <c r="A33" s="12" t="s">
        <v>315</v>
      </c>
      <c r="B33" s="13" t="s">
        <v>316</v>
      </c>
    </row>
    <row r="34" spans="1:2" x14ac:dyDescent="0.25">
      <c r="A34" s="12" t="s">
        <v>317</v>
      </c>
      <c r="B34" s="13" t="s">
        <v>24</v>
      </c>
    </row>
    <row r="35" spans="1:2" ht="30" x14ac:dyDescent="0.25">
      <c r="A35" s="12" t="s">
        <v>318</v>
      </c>
      <c r="B35" s="15" t="s">
        <v>430</v>
      </c>
    </row>
    <row r="36" spans="1:2" x14ac:dyDescent="0.25">
      <c r="A36" s="16" t="s">
        <v>320</v>
      </c>
      <c r="B36" s="17" t="s">
        <v>10</v>
      </c>
    </row>
    <row r="37" spans="1:2" x14ac:dyDescent="0.25">
      <c r="A37" s="16" t="s">
        <v>321</v>
      </c>
      <c r="B37" s="17" t="s">
        <v>427</v>
      </c>
    </row>
    <row r="38" spans="1:2" x14ac:dyDescent="0.25">
      <c r="A38" s="16" t="s">
        <v>323</v>
      </c>
      <c r="B38" s="17" t="s">
        <v>324</v>
      </c>
    </row>
    <row r="39" spans="1:2" x14ac:dyDescent="0.25">
      <c r="A39" s="16" t="s">
        <v>325</v>
      </c>
      <c r="B39" s="17" t="s">
        <v>326</v>
      </c>
    </row>
    <row r="40" spans="1:2" x14ac:dyDescent="0.25">
      <c r="A40" s="16" t="s">
        <v>1</v>
      </c>
      <c r="B40" s="18" t="s">
        <v>431</v>
      </c>
    </row>
    <row r="41" spans="1:2" ht="30" x14ac:dyDescent="0.25">
      <c r="A41" s="16" t="s">
        <v>328</v>
      </c>
      <c r="B41" s="18" t="s">
        <v>432</v>
      </c>
    </row>
    <row r="43" spans="1:2" x14ac:dyDescent="0.25">
      <c r="A43" s="12" t="s">
        <v>272</v>
      </c>
      <c r="B43" s="13" t="str">
        <f>"ESC-CAL-"&amp;'Escenarios de calidad'!$A$19&amp;"-04"</f>
        <v>ESC-CAL-CAR-SEG-08-04</v>
      </c>
    </row>
    <row r="44" spans="1:2" x14ac:dyDescent="0.25">
      <c r="A44" s="12" t="s">
        <v>314</v>
      </c>
      <c r="B44" s="14" t="str">
        <f>'Escenarios de calidad'!$A$19</f>
        <v>CAR-SEG-08</v>
      </c>
    </row>
    <row r="45" spans="1:2" x14ac:dyDescent="0.25">
      <c r="A45" s="12" t="s">
        <v>4</v>
      </c>
      <c r="B45" s="14" t="str">
        <f>'Escenarios de calidad'!$D$19</f>
        <v>Autorización</v>
      </c>
    </row>
    <row r="46" spans="1:2" x14ac:dyDescent="0.25">
      <c r="A46" s="12" t="s">
        <v>274</v>
      </c>
      <c r="B46" s="14" t="str">
        <f>'Escenarios de calidad'!$E$19</f>
        <v>Seguridad</v>
      </c>
    </row>
    <row r="47" spans="1:2" x14ac:dyDescent="0.25">
      <c r="A47" s="12" t="s">
        <v>315</v>
      </c>
      <c r="B47" s="13" t="s">
        <v>331</v>
      </c>
    </row>
    <row r="48" spans="1:2" x14ac:dyDescent="0.25">
      <c r="A48" s="12" t="s">
        <v>317</v>
      </c>
      <c r="B48" s="13" t="s">
        <v>24</v>
      </c>
    </row>
    <row r="49" spans="1:3" ht="30" x14ac:dyDescent="0.25">
      <c r="A49" s="12" t="s">
        <v>318</v>
      </c>
      <c r="B49" s="15" t="s">
        <v>433</v>
      </c>
      <c r="C49" s="51"/>
    </row>
    <row r="50" spans="1:3" x14ac:dyDescent="0.25">
      <c r="A50" s="16" t="s">
        <v>320</v>
      </c>
      <c r="B50" s="17" t="s">
        <v>344</v>
      </c>
    </row>
    <row r="51" spans="1:3" x14ac:dyDescent="0.25">
      <c r="A51" s="16" t="s">
        <v>321</v>
      </c>
      <c r="B51" s="17" t="s">
        <v>434</v>
      </c>
    </row>
    <row r="52" spans="1:3" x14ac:dyDescent="0.25">
      <c r="A52" s="16" t="s">
        <v>323</v>
      </c>
      <c r="B52" s="17" t="s">
        <v>324</v>
      </c>
    </row>
    <row r="53" spans="1:3" x14ac:dyDescent="0.25">
      <c r="A53" s="16" t="s">
        <v>325</v>
      </c>
      <c r="B53" s="17" t="s">
        <v>326</v>
      </c>
    </row>
    <row r="54" spans="1:3" x14ac:dyDescent="0.25">
      <c r="A54" s="16" t="s">
        <v>1</v>
      </c>
      <c r="B54" s="18" t="s">
        <v>435</v>
      </c>
    </row>
    <row r="55" spans="1:3" ht="30" x14ac:dyDescent="0.25">
      <c r="A55" s="16" t="s">
        <v>328</v>
      </c>
      <c r="B55" s="18" t="s">
        <v>436</v>
      </c>
    </row>
    <row r="57" spans="1:3" x14ac:dyDescent="0.25">
      <c r="A57" s="12" t="s">
        <v>272</v>
      </c>
      <c r="B57" s="13" t="str">
        <f>"ESC-CAL-"&amp;'Escenarios de calidad'!$A$19&amp;"-05"</f>
        <v>ESC-CAL-CAR-SEG-08-05</v>
      </c>
    </row>
    <row r="58" spans="1:3" x14ac:dyDescent="0.25">
      <c r="A58" s="12" t="s">
        <v>314</v>
      </c>
      <c r="B58" s="14" t="str">
        <f>'Escenarios de calidad'!$A$19</f>
        <v>CAR-SEG-08</v>
      </c>
    </row>
    <row r="59" spans="1:3" x14ac:dyDescent="0.25">
      <c r="A59" s="12" t="s">
        <v>4</v>
      </c>
      <c r="B59" s="14" t="str">
        <f>'Escenarios de calidad'!$D$19</f>
        <v>Autorización</v>
      </c>
    </row>
    <row r="60" spans="1:3" x14ac:dyDescent="0.25">
      <c r="A60" s="12" t="s">
        <v>274</v>
      </c>
      <c r="B60" s="14" t="str">
        <f>'Escenarios de calidad'!$E$19</f>
        <v>Seguridad</v>
      </c>
    </row>
    <row r="61" spans="1:3" x14ac:dyDescent="0.25">
      <c r="A61" s="12" t="s">
        <v>315</v>
      </c>
      <c r="B61" s="13" t="s">
        <v>331</v>
      </c>
    </row>
    <row r="62" spans="1:3" x14ac:dyDescent="0.25">
      <c r="A62" s="12" t="s">
        <v>317</v>
      </c>
      <c r="B62" s="13" t="s">
        <v>24</v>
      </c>
    </row>
    <row r="63" spans="1:3" ht="30" x14ac:dyDescent="0.25">
      <c r="A63" s="12" t="s">
        <v>318</v>
      </c>
      <c r="B63" s="15" t="s">
        <v>437</v>
      </c>
    </row>
    <row r="64" spans="1:3" x14ac:dyDescent="0.25">
      <c r="A64" s="16" t="s">
        <v>320</v>
      </c>
      <c r="B64" s="17" t="s">
        <v>344</v>
      </c>
    </row>
    <row r="65" spans="1:2" x14ac:dyDescent="0.25">
      <c r="A65" s="16" t="s">
        <v>321</v>
      </c>
      <c r="B65" s="17" t="s">
        <v>434</v>
      </c>
    </row>
    <row r="66" spans="1:2" x14ac:dyDescent="0.25">
      <c r="A66" s="16" t="s">
        <v>323</v>
      </c>
      <c r="B66" s="17" t="s">
        <v>324</v>
      </c>
    </row>
    <row r="67" spans="1:2" x14ac:dyDescent="0.25">
      <c r="A67" s="16" t="s">
        <v>325</v>
      </c>
      <c r="B67" s="17" t="s">
        <v>326</v>
      </c>
    </row>
    <row r="68" spans="1:2" x14ac:dyDescent="0.25">
      <c r="A68" s="16" t="s">
        <v>1</v>
      </c>
      <c r="B68" s="18" t="s">
        <v>438</v>
      </c>
    </row>
    <row r="69" spans="1:2" ht="30" x14ac:dyDescent="0.25">
      <c r="A69" s="16" t="s">
        <v>328</v>
      </c>
      <c r="B69" s="18" t="s">
        <v>439</v>
      </c>
    </row>
  </sheetData>
  <hyperlinks>
    <hyperlink ref="B3" location="'Escenarios de calidad'!D9" display="'Escenarios de calidad'!D9" xr:uid="{5938C79E-66AF-4395-86DA-53588FAEA48E}"/>
    <hyperlink ref="B4" location="'Escenarios de calidad'!E9" display="'Escenarios de calidad'!E9" xr:uid="{7AA47A12-DDE4-42BB-9219-657F03728E93}"/>
    <hyperlink ref="B2" location="'Escenarios de calidad'!A9" display="'Escenarios de calidad'!A9" xr:uid="{1F6EA0EC-C369-4ED9-9994-26E3A93B11C8}"/>
    <hyperlink ref="B17" location="'Escenarios de calidad'!D9" display="'Escenarios de calidad'!D9" xr:uid="{FFB7BE28-2BB9-4D6C-BEAD-831D5FD6B9B5}"/>
    <hyperlink ref="B18" location="'Escenarios de calidad'!E9" display="'Escenarios de calidad'!E9" xr:uid="{6C915841-9941-441B-A8B7-EC7CF3AA7710}"/>
    <hyperlink ref="B16" location="'Escenarios de calidad'!A9" display="'Escenarios de calidad'!A9" xr:uid="{E4F290EF-3343-4B3F-846F-991524F2624F}"/>
    <hyperlink ref="B31" location="'Escenarios de calidad'!D9" display="'Escenarios de calidad'!D9" xr:uid="{AA6A6BCF-21EA-4D89-9CAC-9F6EB9EFCA91}"/>
    <hyperlink ref="B32" location="'Escenarios de calidad'!E9" display="'Escenarios de calidad'!E9" xr:uid="{F6859E24-7299-4190-B362-85DF17EFEDC4}"/>
    <hyperlink ref="B30" location="'Escenarios de calidad'!A9" display="'Escenarios de calidad'!A9" xr:uid="{73E7E1A1-4B0E-439A-87C4-062D9FF514EA}"/>
    <hyperlink ref="B45" location="'Escenarios de calidad'!D9" display="'Escenarios de calidad'!D9" xr:uid="{71AC6AA0-CC9C-47F1-A7AE-9A2F7C759A90}"/>
    <hyperlink ref="B46" location="'Escenarios de calidad'!E9" display="'Escenarios de calidad'!E9" xr:uid="{422B769B-D424-4FC2-B6C6-3163E535F6FF}"/>
    <hyperlink ref="B44" location="'Escenarios de calidad'!A9" display="'Escenarios de calidad'!A9" xr:uid="{ABC4E316-1A11-4827-BD17-8D2E4022F136}"/>
    <hyperlink ref="B59" location="'Escenarios de calidad'!D9" display="'Escenarios de calidad'!D9" xr:uid="{6AAAB7A9-03D5-4A5A-9566-74F6C99EA55C}"/>
    <hyperlink ref="B60" location="'Escenarios de calidad'!E9" display="'Escenarios de calidad'!E9" xr:uid="{469FAD9F-C467-4E4B-911E-17CF065E291F}"/>
    <hyperlink ref="B58" location="'Escenarios de calidad'!A9" display="'Escenarios de calidad'!A9" xr:uid="{01DE68C1-500B-4C95-A5C3-503127DC16B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4DD8B-0CFF-4144-9AC0-52B299797843}">
  <dimension ref="A1:D41"/>
  <sheetViews>
    <sheetView topLeftCell="A4" workbookViewId="0">
      <selection activeCell="D13" sqref="D13"/>
    </sheetView>
  </sheetViews>
  <sheetFormatPr baseColWidth="10" defaultColWidth="11.42578125" defaultRowHeight="15" x14ac:dyDescent="0.25"/>
  <cols>
    <col min="1" max="1" width="22" bestFit="1" customWidth="1"/>
    <col min="2" max="2" width="78.42578125" bestFit="1" customWidth="1"/>
    <col min="3" max="3" width="32.140625" customWidth="1"/>
    <col min="4" max="4" width="105.85546875" customWidth="1"/>
  </cols>
  <sheetData>
    <row r="1" spans="1:4" x14ac:dyDescent="0.25">
      <c r="A1" s="57" t="s">
        <v>272</v>
      </c>
      <c r="B1" s="58" t="str">
        <f>"ESC-CAL-"&amp;'Escenarios de calidad'!$A$21&amp;"-01"</f>
        <v>ESC-CAL-CAR-SEG-09-01</v>
      </c>
    </row>
    <row r="2" spans="1:4" x14ac:dyDescent="0.25">
      <c r="A2" s="59" t="s">
        <v>314</v>
      </c>
      <c r="B2" s="60" t="str">
        <f>'Escenarios de calidad'!$A$21</f>
        <v>CAR-SEG-09</v>
      </c>
    </row>
    <row r="3" spans="1:4" x14ac:dyDescent="0.25">
      <c r="A3" s="59" t="s">
        <v>4</v>
      </c>
      <c r="B3" s="60" t="str">
        <f>'Escenarios de calidad'!$D$21</f>
        <v>Autenticación</v>
      </c>
    </row>
    <row r="4" spans="1:4" x14ac:dyDescent="0.25">
      <c r="A4" s="59" t="s">
        <v>274</v>
      </c>
      <c r="B4" s="60" t="str">
        <f>'Escenarios de calidad'!$E$21</f>
        <v>Seguridad</v>
      </c>
    </row>
    <row r="5" spans="1:4" x14ac:dyDescent="0.25">
      <c r="A5" s="59" t="s">
        <v>315</v>
      </c>
      <c r="B5" s="61" t="s">
        <v>316</v>
      </c>
    </row>
    <row r="6" spans="1:4" x14ac:dyDescent="0.25">
      <c r="A6" s="59" t="s">
        <v>317</v>
      </c>
      <c r="B6" s="61" t="s">
        <v>24</v>
      </c>
    </row>
    <row r="7" spans="1:4" ht="30" x14ac:dyDescent="0.25">
      <c r="A7" s="59" t="s">
        <v>318</v>
      </c>
      <c r="B7" s="62" t="s">
        <v>440</v>
      </c>
    </row>
    <row r="8" spans="1:4" x14ac:dyDescent="0.25">
      <c r="A8" s="63" t="s">
        <v>320</v>
      </c>
      <c r="B8" s="45" t="s">
        <v>344</v>
      </c>
    </row>
    <row r="9" spans="1:4" x14ac:dyDescent="0.25">
      <c r="A9" s="63" t="s">
        <v>321</v>
      </c>
      <c r="B9" s="45" t="s">
        <v>441</v>
      </c>
    </row>
    <row r="10" spans="1:4" x14ac:dyDescent="0.25">
      <c r="A10" s="63" t="s">
        <v>323</v>
      </c>
      <c r="B10" s="45" t="s">
        <v>324</v>
      </c>
    </row>
    <row r="11" spans="1:4" x14ac:dyDescent="0.25">
      <c r="A11" s="63" t="s">
        <v>325</v>
      </c>
      <c r="B11" s="45" t="s">
        <v>326</v>
      </c>
      <c r="D11" s="11"/>
    </row>
    <row r="12" spans="1:4" x14ac:dyDescent="0.25">
      <c r="A12" s="63" t="s">
        <v>1</v>
      </c>
      <c r="B12" s="45" t="s">
        <v>442</v>
      </c>
    </row>
    <row r="13" spans="1:4" ht="30.75" thickBot="1" x14ac:dyDescent="0.3">
      <c r="A13" s="65" t="s">
        <v>328</v>
      </c>
      <c r="B13" s="86" t="s">
        <v>443</v>
      </c>
    </row>
    <row r="14" spans="1:4" ht="15.75" thickBot="1" x14ac:dyDescent="0.3"/>
    <row r="15" spans="1:4" x14ac:dyDescent="0.25">
      <c r="A15" s="57" t="s">
        <v>272</v>
      </c>
      <c r="B15" s="58" t="str">
        <f>"ESC-CAL-"&amp;'Escenarios de calidad'!$A$21&amp;"-02"</f>
        <v>ESC-CAL-CAR-SEG-09-02</v>
      </c>
    </row>
    <row r="16" spans="1:4" x14ac:dyDescent="0.25">
      <c r="A16" s="59" t="s">
        <v>314</v>
      </c>
      <c r="B16" s="60" t="str">
        <f>'Escenarios de calidad'!$A$21</f>
        <v>CAR-SEG-09</v>
      </c>
    </row>
    <row r="17" spans="1:2" x14ac:dyDescent="0.25">
      <c r="A17" s="59" t="s">
        <v>4</v>
      </c>
      <c r="B17" s="60" t="str">
        <f>'Escenarios de calidad'!$D$21</f>
        <v>Autenticación</v>
      </c>
    </row>
    <row r="18" spans="1:2" x14ac:dyDescent="0.25">
      <c r="A18" s="59" t="s">
        <v>274</v>
      </c>
      <c r="B18" s="60" t="str">
        <f>'Escenarios de calidad'!$E$21</f>
        <v>Seguridad</v>
      </c>
    </row>
    <row r="19" spans="1:2" x14ac:dyDescent="0.25">
      <c r="A19" s="59" t="s">
        <v>315</v>
      </c>
      <c r="B19" s="61" t="s">
        <v>331</v>
      </c>
    </row>
    <row r="20" spans="1:2" x14ac:dyDescent="0.25">
      <c r="A20" s="59" t="s">
        <v>317</v>
      </c>
      <c r="B20" s="61" t="s">
        <v>24</v>
      </c>
    </row>
    <row r="21" spans="1:2" ht="30" x14ac:dyDescent="0.25">
      <c r="A21" s="59" t="s">
        <v>318</v>
      </c>
      <c r="B21" s="62" t="s">
        <v>444</v>
      </c>
    </row>
    <row r="22" spans="1:2" x14ac:dyDescent="0.25">
      <c r="A22" s="63" t="s">
        <v>320</v>
      </c>
      <c r="B22" s="45" t="s">
        <v>344</v>
      </c>
    </row>
    <row r="23" spans="1:2" x14ac:dyDescent="0.25">
      <c r="A23" s="63" t="s">
        <v>321</v>
      </c>
      <c r="B23" s="45" t="s">
        <v>441</v>
      </c>
    </row>
    <row r="24" spans="1:2" x14ac:dyDescent="0.25">
      <c r="A24" s="63" t="s">
        <v>323</v>
      </c>
      <c r="B24" s="45" t="s">
        <v>324</v>
      </c>
    </row>
    <row r="25" spans="1:2" x14ac:dyDescent="0.25">
      <c r="A25" s="63" t="s">
        <v>325</v>
      </c>
      <c r="B25" s="45" t="s">
        <v>326</v>
      </c>
    </row>
    <row r="26" spans="1:2" x14ac:dyDescent="0.25">
      <c r="A26" s="63" t="s">
        <v>1</v>
      </c>
      <c r="B26" s="45" t="s">
        <v>445</v>
      </c>
    </row>
    <row r="27" spans="1:2" ht="30.75" thickBot="1" x14ac:dyDescent="0.3">
      <c r="A27" s="65" t="s">
        <v>328</v>
      </c>
      <c r="B27" s="86" t="s">
        <v>446</v>
      </c>
    </row>
    <row r="28" spans="1:2" ht="15.75" thickBot="1" x14ac:dyDescent="0.3"/>
    <row r="29" spans="1:2" x14ac:dyDescent="0.25">
      <c r="A29" s="12" t="s">
        <v>272</v>
      </c>
      <c r="B29" s="58" t="str">
        <f>"ESC-CAL-"&amp;'Escenarios de calidad'!$A$21&amp;"-03"</f>
        <v>ESC-CAL-CAR-SEG-09-03</v>
      </c>
    </row>
    <row r="30" spans="1:2" x14ac:dyDescent="0.25">
      <c r="A30" s="12" t="s">
        <v>314</v>
      </c>
      <c r="B30" s="60" t="str">
        <f>'Escenarios de calidad'!$A$21</f>
        <v>CAR-SEG-09</v>
      </c>
    </row>
    <row r="31" spans="1:2" x14ac:dyDescent="0.25">
      <c r="A31" s="12" t="s">
        <v>4</v>
      </c>
      <c r="B31" s="60" t="str">
        <f>'Escenarios de calidad'!$D$21</f>
        <v>Autenticación</v>
      </c>
    </row>
    <row r="32" spans="1:2" x14ac:dyDescent="0.25">
      <c r="A32" s="12" t="s">
        <v>274</v>
      </c>
      <c r="B32" s="60" t="str">
        <f>'Escenarios de calidad'!$E$21</f>
        <v>Seguridad</v>
      </c>
    </row>
    <row r="33" spans="1:2" x14ac:dyDescent="0.25">
      <c r="A33" s="12" t="s">
        <v>315</v>
      </c>
      <c r="B33" s="13" t="s">
        <v>316</v>
      </c>
    </row>
    <row r="34" spans="1:2" x14ac:dyDescent="0.25">
      <c r="A34" s="12" t="s">
        <v>317</v>
      </c>
      <c r="B34" s="13" t="s">
        <v>24</v>
      </c>
    </row>
    <row r="35" spans="1:2" ht="30" x14ac:dyDescent="0.25">
      <c r="A35" s="12" t="s">
        <v>318</v>
      </c>
      <c r="B35" s="15" t="s">
        <v>447</v>
      </c>
    </row>
    <row r="36" spans="1:2" x14ac:dyDescent="0.25">
      <c r="A36" s="16" t="s">
        <v>320</v>
      </c>
      <c r="B36" s="17" t="s">
        <v>344</v>
      </c>
    </row>
    <row r="37" spans="1:2" x14ac:dyDescent="0.25">
      <c r="A37" s="16" t="s">
        <v>321</v>
      </c>
      <c r="B37" s="17" t="s">
        <v>448</v>
      </c>
    </row>
    <row r="38" spans="1:2" x14ac:dyDescent="0.25">
      <c r="A38" s="16" t="s">
        <v>323</v>
      </c>
      <c r="B38" s="17" t="s">
        <v>324</v>
      </c>
    </row>
    <row r="39" spans="1:2" x14ac:dyDescent="0.25">
      <c r="A39" s="16" t="s">
        <v>325</v>
      </c>
      <c r="B39" s="17" t="s">
        <v>326</v>
      </c>
    </row>
    <row r="40" spans="1:2" x14ac:dyDescent="0.25">
      <c r="A40" s="16" t="s">
        <v>1</v>
      </c>
      <c r="B40" s="17" t="s">
        <v>445</v>
      </c>
    </row>
    <row r="41" spans="1:2" ht="30" x14ac:dyDescent="0.25">
      <c r="A41" s="16" t="s">
        <v>328</v>
      </c>
      <c r="B41" s="56" t="s">
        <v>449</v>
      </c>
    </row>
  </sheetData>
  <hyperlinks>
    <hyperlink ref="B3" location="'Escenarios de calidad'!D10" display="'Escenarios de calidad'!D10" xr:uid="{08DE27B6-B189-4BE7-8F98-B741055E5D5C}"/>
    <hyperlink ref="B4" location="'Escenarios de calidad'!E10" display="'Escenarios de calidad'!E10" xr:uid="{2495C1BE-6339-4487-A61F-0EBB908BA3DA}"/>
    <hyperlink ref="B2" location="'Escenarios de calidad'!A10" display="'Escenarios de calidad'!A10" xr:uid="{ACEA1D25-96B6-4C0B-B0F9-D75CC11C74FB}"/>
    <hyperlink ref="B17" location="'Escenarios de calidad'!D6" display="='Escenarios de calidad'!$D$6" xr:uid="{701DFCEB-9022-4ADE-8D68-22B9B04A8A2B}"/>
    <hyperlink ref="B18" location="'Escenarios de calidad'!E6" display="='Escenarios de calidad'!$E$6" xr:uid="{5C7196E5-15F6-412A-AE07-5820B5A06027}"/>
    <hyperlink ref="B16" location="'Escenarios de calidad'!A10" display="'Escenarios de calidad'!A10" xr:uid="{2BFE50EB-7C91-40B5-ABE8-EA36510CAFB5}"/>
    <hyperlink ref="B31" location="'Escenarios de calidad'!D6" display="='Escenarios de calidad'!$D$6" xr:uid="{0A71BDA1-ABA5-4E23-9E85-12DCBE7BD5EB}"/>
    <hyperlink ref="B32" location="'Escenarios de calidad'!E6" display="='Escenarios de calidad'!$E$6" xr:uid="{35E84AB7-24C1-489D-BD1D-E0F2039A0DB7}"/>
    <hyperlink ref="B30" location="'Escenarios de calidad'!A10" display="'Escenarios de calidad'!A10" xr:uid="{65E66B00-8117-4D85-A46E-3390E70E8014}"/>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D354F-1153-4FE0-873E-6AF5AB1CCE3A}">
  <dimension ref="A1:D41"/>
  <sheetViews>
    <sheetView workbookViewId="0">
      <selection activeCell="C12" sqref="C12"/>
    </sheetView>
  </sheetViews>
  <sheetFormatPr baseColWidth="10" defaultColWidth="11.42578125" defaultRowHeight="15" x14ac:dyDescent="0.25"/>
  <cols>
    <col min="1" max="1" width="22" bestFit="1" customWidth="1"/>
    <col min="2" max="2" width="89.7109375" bestFit="1" customWidth="1"/>
    <col min="3" max="3" width="32.140625" customWidth="1"/>
    <col min="4" max="4" width="105.85546875" customWidth="1"/>
  </cols>
  <sheetData>
    <row r="1" spans="1:4" x14ac:dyDescent="0.25">
      <c r="A1" s="57" t="s">
        <v>272</v>
      </c>
      <c r="B1" s="58" t="str">
        <f>"ESC-CAL-"&amp;'Escenarios de calidad'!$A$22&amp;"-01"</f>
        <v>ESC-CAL-CAR-SEG-10-01</v>
      </c>
    </row>
    <row r="2" spans="1:4" x14ac:dyDescent="0.25">
      <c r="A2" s="59" t="s">
        <v>314</v>
      </c>
      <c r="B2" s="60" t="str">
        <f>'Escenarios de calidad'!$A$22</f>
        <v>CAR-SEG-10</v>
      </c>
    </row>
    <row r="3" spans="1:4" x14ac:dyDescent="0.25">
      <c r="A3" s="59" t="s">
        <v>4</v>
      </c>
      <c r="B3" s="60" t="str">
        <f>'Escenarios de calidad'!$D$22</f>
        <v>Autenticación</v>
      </c>
    </row>
    <row r="4" spans="1:4" x14ac:dyDescent="0.25">
      <c r="A4" s="59" t="s">
        <v>274</v>
      </c>
      <c r="B4" s="60" t="str">
        <f>'Escenarios de calidad'!$E$22</f>
        <v>Seguridad</v>
      </c>
    </row>
    <row r="5" spans="1:4" x14ac:dyDescent="0.25">
      <c r="A5" s="59" t="s">
        <v>315</v>
      </c>
      <c r="B5" s="61" t="s">
        <v>316</v>
      </c>
    </row>
    <row r="6" spans="1:4" x14ac:dyDescent="0.25">
      <c r="A6" s="59" t="s">
        <v>317</v>
      </c>
      <c r="B6" s="61" t="s">
        <v>24</v>
      </c>
      <c r="D6" s="91"/>
    </row>
    <row r="7" spans="1:4" ht="30" x14ac:dyDescent="0.25">
      <c r="A7" s="59" t="s">
        <v>318</v>
      </c>
      <c r="B7" s="62" t="s">
        <v>450</v>
      </c>
    </row>
    <row r="8" spans="1:4" x14ac:dyDescent="0.25">
      <c r="A8" s="63" t="s">
        <v>320</v>
      </c>
      <c r="B8" s="45" t="s">
        <v>344</v>
      </c>
    </row>
    <row r="9" spans="1:4" x14ac:dyDescent="0.25">
      <c r="A9" s="63" t="s">
        <v>321</v>
      </c>
      <c r="B9" s="45" t="s">
        <v>451</v>
      </c>
    </row>
    <row r="10" spans="1:4" x14ac:dyDescent="0.25">
      <c r="A10" s="63" t="s">
        <v>323</v>
      </c>
      <c r="B10" s="45" t="s">
        <v>324</v>
      </c>
    </row>
    <row r="11" spans="1:4" x14ac:dyDescent="0.25">
      <c r="A11" s="63" t="s">
        <v>325</v>
      </c>
      <c r="B11" s="45" t="s">
        <v>326</v>
      </c>
    </row>
    <row r="12" spans="1:4" x14ac:dyDescent="0.25">
      <c r="A12" s="63" t="s">
        <v>1</v>
      </c>
      <c r="B12" s="45" t="s">
        <v>452</v>
      </c>
    </row>
    <row r="13" spans="1:4" ht="30" x14ac:dyDescent="0.25">
      <c r="A13" s="65" t="s">
        <v>328</v>
      </c>
      <c r="B13" s="86" t="s">
        <v>453</v>
      </c>
    </row>
    <row r="15" spans="1:4" x14ac:dyDescent="0.25">
      <c r="A15" s="57" t="s">
        <v>272</v>
      </c>
      <c r="B15" s="58" t="str">
        <f>"ESC-CAL-"&amp;'Escenarios de calidad'!$A$22&amp;"-02"</f>
        <v>ESC-CAL-CAR-SEG-10-02</v>
      </c>
    </row>
    <row r="16" spans="1:4" x14ac:dyDescent="0.25">
      <c r="A16" s="59" t="s">
        <v>314</v>
      </c>
      <c r="B16" s="60" t="str">
        <f>'Escenarios de calidad'!$A$22</f>
        <v>CAR-SEG-10</v>
      </c>
    </row>
    <row r="17" spans="1:2" x14ac:dyDescent="0.25">
      <c r="A17" s="59" t="s">
        <v>4</v>
      </c>
      <c r="B17" s="60" t="str">
        <f>'Escenarios de calidad'!$D$22</f>
        <v>Autenticación</v>
      </c>
    </row>
    <row r="18" spans="1:2" x14ac:dyDescent="0.25">
      <c r="A18" s="59" t="s">
        <v>274</v>
      </c>
      <c r="B18" s="60" t="str">
        <f>'Escenarios de calidad'!$E$22</f>
        <v>Seguridad</v>
      </c>
    </row>
    <row r="19" spans="1:2" x14ac:dyDescent="0.25">
      <c r="A19" s="59" t="s">
        <v>315</v>
      </c>
      <c r="B19" s="61" t="s">
        <v>331</v>
      </c>
    </row>
    <row r="20" spans="1:2" x14ac:dyDescent="0.25">
      <c r="A20" s="59" t="s">
        <v>317</v>
      </c>
      <c r="B20" s="61" t="s">
        <v>24</v>
      </c>
    </row>
    <row r="21" spans="1:2" ht="30" x14ac:dyDescent="0.25">
      <c r="A21" s="59" t="s">
        <v>318</v>
      </c>
      <c r="B21" s="62" t="s">
        <v>454</v>
      </c>
    </row>
    <row r="22" spans="1:2" x14ac:dyDescent="0.25">
      <c r="A22" s="63" t="s">
        <v>320</v>
      </c>
      <c r="B22" s="45" t="s">
        <v>344</v>
      </c>
    </row>
    <row r="23" spans="1:2" x14ac:dyDescent="0.25">
      <c r="A23" s="63" t="s">
        <v>321</v>
      </c>
      <c r="B23" s="45" t="s">
        <v>451</v>
      </c>
    </row>
    <row r="24" spans="1:2" x14ac:dyDescent="0.25">
      <c r="A24" s="63" t="s">
        <v>323</v>
      </c>
      <c r="B24" s="45" t="s">
        <v>324</v>
      </c>
    </row>
    <row r="25" spans="1:2" x14ac:dyDescent="0.25">
      <c r="A25" s="63" t="s">
        <v>325</v>
      </c>
      <c r="B25" s="45" t="s">
        <v>326</v>
      </c>
    </row>
    <row r="26" spans="1:2" x14ac:dyDescent="0.25">
      <c r="A26" s="63" t="s">
        <v>1</v>
      </c>
      <c r="B26" s="45" t="s">
        <v>455</v>
      </c>
    </row>
    <row r="27" spans="1:2" ht="30" x14ac:dyDescent="0.25">
      <c r="A27" s="65" t="s">
        <v>328</v>
      </c>
      <c r="B27" s="86" t="s">
        <v>456</v>
      </c>
    </row>
    <row r="29" spans="1:2" x14ac:dyDescent="0.25">
      <c r="A29" s="57" t="s">
        <v>272</v>
      </c>
      <c r="B29" s="58" t="str">
        <f>"ESC-CAL-"&amp;'Escenarios de calidad'!$A$22&amp;"-03"</f>
        <v>ESC-CAL-CAR-SEG-10-03</v>
      </c>
    </row>
    <row r="30" spans="1:2" x14ac:dyDescent="0.25">
      <c r="A30" s="59" t="s">
        <v>314</v>
      </c>
      <c r="B30" s="60" t="str">
        <f>'Escenarios de calidad'!$A$22</f>
        <v>CAR-SEG-10</v>
      </c>
    </row>
    <row r="31" spans="1:2" x14ac:dyDescent="0.25">
      <c r="A31" s="59" t="s">
        <v>4</v>
      </c>
      <c r="B31" s="60" t="str">
        <f>'Escenarios de calidad'!$D$22</f>
        <v>Autenticación</v>
      </c>
    </row>
    <row r="32" spans="1:2" x14ac:dyDescent="0.25">
      <c r="A32" s="59" t="s">
        <v>274</v>
      </c>
      <c r="B32" s="60" t="str">
        <f>'Escenarios de calidad'!$E$22</f>
        <v>Seguridad</v>
      </c>
    </row>
    <row r="33" spans="1:2" x14ac:dyDescent="0.25">
      <c r="A33" s="59" t="s">
        <v>315</v>
      </c>
      <c r="B33" s="61" t="s">
        <v>331</v>
      </c>
    </row>
    <row r="34" spans="1:2" x14ac:dyDescent="0.25">
      <c r="A34" s="59" t="s">
        <v>317</v>
      </c>
      <c r="B34" s="61" t="s">
        <v>24</v>
      </c>
    </row>
    <row r="35" spans="1:2" ht="30" x14ac:dyDescent="0.25">
      <c r="A35" s="59" t="s">
        <v>318</v>
      </c>
      <c r="B35" s="62" t="s">
        <v>450</v>
      </c>
    </row>
    <row r="36" spans="1:2" x14ac:dyDescent="0.25">
      <c r="A36" s="63" t="s">
        <v>320</v>
      </c>
      <c r="B36" s="45" t="s">
        <v>344</v>
      </c>
    </row>
    <row r="37" spans="1:2" x14ac:dyDescent="0.25">
      <c r="A37" s="63" t="s">
        <v>321</v>
      </c>
      <c r="B37" s="45" t="s">
        <v>451</v>
      </c>
    </row>
    <row r="38" spans="1:2" x14ac:dyDescent="0.25">
      <c r="A38" s="63" t="s">
        <v>323</v>
      </c>
      <c r="B38" s="45" t="s">
        <v>324</v>
      </c>
    </row>
    <row r="39" spans="1:2" x14ac:dyDescent="0.25">
      <c r="A39" s="63" t="s">
        <v>325</v>
      </c>
      <c r="B39" s="45" t="s">
        <v>326</v>
      </c>
    </row>
    <row r="40" spans="1:2" x14ac:dyDescent="0.25">
      <c r="A40" s="63" t="s">
        <v>1</v>
      </c>
      <c r="B40" s="45" t="s">
        <v>457</v>
      </c>
    </row>
    <row r="41" spans="1:2" ht="30" x14ac:dyDescent="0.25">
      <c r="A41" s="65" t="s">
        <v>328</v>
      </c>
      <c r="B41" s="86" t="s">
        <v>458</v>
      </c>
    </row>
  </sheetData>
  <hyperlinks>
    <hyperlink ref="B4" location="'Escenarios de calidad'!E11" display="='Escenarios de calidad'!$E$11" xr:uid="{693BE289-1BFF-478B-B072-4CF8E8DDAA5B}"/>
    <hyperlink ref="B2" location="'Escenarios de calidad'!A11" display="='Escenarios de calidad'!$A$6" xr:uid="{1ADA97FD-2C93-4ADC-A0FD-A25B652750CE}"/>
    <hyperlink ref="B3" location="'Escenarios de calidad'!D11" display="='Escenarios de calidad'!$D$11" xr:uid="{AF1F1574-0D71-481C-9F66-1ED01B0CF9E1}"/>
    <hyperlink ref="B18" location="'Escenarios de calidad'!E11" display="='Escenarios de calidad'!$E$11" xr:uid="{88421228-3229-43A4-8B7C-16B9CF6C0927}"/>
    <hyperlink ref="B16" location="'Escenarios de calidad'!A11" display="='Escenarios de calidad'!$A$6" xr:uid="{C244038A-FF9A-4B64-8D79-131E472CE46C}"/>
    <hyperlink ref="B17" location="'Escenarios de calidad'!D11" display="='Escenarios de calidad'!$D$11" xr:uid="{B37E3BF7-4906-4B17-B22A-074A52098C61}"/>
    <hyperlink ref="B32" location="'Escenarios de calidad'!E11" display="='Escenarios de calidad'!$E$11" xr:uid="{B6529B4B-11F9-4952-B413-4C47D7330EC8}"/>
    <hyperlink ref="B30" location="'Escenarios de calidad'!A11" display="='Escenarios de calidad'!$A$6" xr:uid="{76871E55-473B-4B36-9974-02002BE78341}"/>
    <hyperlink ref="B31" location="'Escenarios de calidad'!D11" display="='Escenarios de calidad'!$D$11" xr:uid="{AECAD245-E17D-41B6-9647-20B6A3D3E0FD}"/>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8EEFA-1E0F-4C7C-81CB-252B5F4F7F29}">
  <dimension ref="A1:F156"/>
  <sheetViews>
    <sheetView zoomScale="75" workbookViewId="0">
      <selection activeCell="C21" sqref="C21"/>
    </sheetView>
  </sheetViews>
  <sheetFormatPr baseColWidth="10" defaultColWidth="11.42578125" defaultRowHeight="15" x14ac:dyDescent="0.25"/>
  <cols>
    <col min="1" max="1" width="12.42578125" bestFit="1" customWidth="1"/>
    <col min="2" max="2" width="53.42578125" customWidth="1"/>
    <col min="3" max="3" width="68.7109375" customWidth="1"/>
    <col min="4" max="4" width="38.85546875" customWidth="1"/>
    <col min="5" max="5" width="53" customWidth="1"/>
    <col min="6" max="6" width="49.140625" customWidth="1"/>
  </cols>
  <sheetData>
    <row r="1" spans="1:6" x14ac:dyDescent="0.25">
      <c r="A1" s="81" t="s">
        <v>272</v>
      </c>
      <c r="B1" s="82" t="s">
        <v>459</v>
      </c>
      <c r="C1" s="83" t="s">
        <v>460</v>
      </c>
      <c r="D1" s="81" t="s">
        <v>275</v>
      </c>
      <c r="E1" s="82" t="s">
        <v>565</v>
      </c>
      <c r="F1" s="83" t="s">
        <v>566</v>
      </c>
    </row>
    <row r="2" spans="1:6" ht="105" x14ac:dyDescent="0.25">
      <c r="A2" s="189" t="s">
        <v>461</v>
      </c>
      <c r="B2" s="159" t="s">
        <v>462</v>
      </c>
      <c r="C2" s="191" t="s">
        <v>463</v>
      </c>
      <c r="D2" s="117" t="s">
        <v>580</v>
      </c>
      <c r="E2" s="55" t="s">
        <v>588</v>
      </c>
      <c r="F2" s="55" t="s">
        <v>589</v>
      </c>
    </row>
    <row r="3" spans="1:6" ht="60" x14ac:dyDescent="0.25">
      <c r="A3" s="190"/>
      <c r="B3" s="160"/>
      <c r="C3" s="192"/>
      <c r="D3" s="117" t="s">
        <v>582</v>
      </c>
      <c r="E3" s="55" t="s">
        <v>590</v>
      </c>
      <c r="F3" s="55" t="s">
        <v>591</v>
      </c>
    </row>
    <row r="4" spans="1:6" ht="75" x14ac:dyDescent="0.25">
      <c r="A4" s="199" t="s">
        <v>464</v>
      </c>
      <c r="B4" s="168" t="s">
        <v>465</v>
      </c>
      <c r="C4" s="196" t="s">
        <v>466</v>
      </c>
      <c r="D4" s="114" t="s">
        <v>642</v>
      </c>
      <c r="E4" s="111" t="s">
        <v>568</v>
      </c>
      <c r="F4" s="111" t="s">
        <v>569</v>
      </c>
    </row>
    <row r="5" spans="1:6" ht="75" x14ac:dyDescent="0.25">
      <c r="A5" s="200"/>
      <c r="B5" s="170"/>
      <c r="C5" s="198"/>
      <c r="D5" s="114" t="s">
        <v>570</v>
      </c>
      <c r="E5" s="111" t="s">
        <v>643</v>
      </c>
      <c r="F5" s="111" t="s">
        <v>571</v>
      </c>
    </row>
    <row r="6" spans="1:6" ht="60" customHeight="1" x14ac:dyDescent="0.25">
      <c r="A6" s="184" t="s">
        <v>467</v>
      </c>
      <c r="B6" s="159" t="s">
        <v>469</v>
      </c>
      <c r="C6" s="159" t="s">
        <v>470</v>
      </c>
      <c r="D6" s="55" t="s">
        <v>644</v>
      </c>
      <c r="E6" s="55" t="s">
        <v>593</v>
      </c>
      <c r="F6" s="55" t="s">
        <v>596</v>
      </c>
    </row>
    <row r="7" spans="1:6" ht="60" x14ac:dyDescent="0.25">
      <c r="A7" s="185"/>
      <c r="B7" s="160"/>
      <c r="C7" s="160"/>
      <c r="D7" s="55" t="s">
        <v>592</v>
      </c>
      <c r="E7" s="55" t="s">
        <v>594</v>
      </c>
      <c r="F7" s="55" t="s">
        <v>597</v>
      </c>
    </row>
    <row r="8" spans="1:6" ht="60" x14ac:dyDescent="0.25">
      <c r="A8" s="186"/>
      <c r="B8" s="161"/>
      <c r="C8" s="161"/>
      <c r="D8" s="55" t="s">
        <v>645</v>
      </c>
      <c r="E8" s="55" t="s">
        <v>595</v>
      </c>
      <c r="F8" s="55" t="s">
        <v>598</v>
      </c>
    </row>
    <row r="9" spans="1:6" ht="90" x14ac:dyDescent="0.25">
      <c r="A9" s="193" t="s">
        <v>468</v>
      </c>
      <c r="B9" s="168" t="s">
        <v>472</v>
      </c>
      <c r="C9" s="196" t="s">
        <v>473</v>
      </c>
      <c r="D9" s="111" t="s">
        <v>572</v>
      </c>
      <c r="E9" s="111" t="s">
        <v>573</v>
      </c>
      <c r="F9" s="111" t="s">
        <v>574</v>
      </c>
    </row>
    <row r="10" spans="1:6" ht="105" x14ac:dyDescent="0.25">
      <c r="A10" s="194"/>
      <c r="B10" s="169"/>
      <c r="C10" s="197"/>
      <c r="D10" s="111" t="s">
        <v>575</v>
      </c>
      <c r="E10" s="111" t="s">
        <v>576</v>
      </c>
      <c r="F10" s="111" t="s">
        <v>577</v>
      </c>
    </row>
    <row r="11" spans="1:6" ht="105" x14ac:dyDescent="0.25">
      <c r="A11" s="195"/>
      <c r="B11" s="170"/>
      <c r="C11" s="198"/>
      <c r="D11" s="111" t="s">
        <v>578</v>
      </c>
      <c r="E11" s="111" t="s">
        <v>579</v>
      </c>
      <c r="F11" s="111" t="s">
        <v>581</v>
      </c>
    </row>
    <row r="12" spans="1:6" ht="75" x14ac:dyDescent="0.25">
      <c r="A12" s="109" t="s">
        <v>471</v>
      </c>
      <c r="B12" s="55" t="s">
        <v>475</v>
      </c>
      <c r="C12" s="108" t="s">
        <v>476</v>
      </c>
      <c r="D12" s="55" t="s">
        <v>583</v>
      </c>
      <c r="E12" s="55" t="s">
        <v>646</v>
      </c>
      <c r="F12" s="55" t="s">
        <v>585</v>
      </c>
    </row>
    <row r="13" spans="1:6" ht="75" customHeight="1" x14ac:dyDescent="0.25">
      <c r="A13" s="187" t="s">
        <v>474</v>
      </c>
      <c r="B13" s="168" t="s">
        <v>478</v>
      </c>
      <c r="C13" s="168" t="s">
        <v>479</v>
      </c>
      <c r="D13" s="111" t="s">
        <v>647</v>
      </c>
      <c r="E13" s="111" t="s">
        <v>600</v>
      </c>
      <c r="F13" s="111" t="s">
        <v>602</v>
      </c>
    </row>
    <row r="14" spans="1:6" ht="45" x14ac:dyDescent="0.25">
      <c r="A14" s="188"/>
      <c r="B14" s="169"/>
      <c r="C14" s="169"/>
      <c r="D14" s="111" t="s">
        <v>648</v>
      </c>
      <c r="E14" s="111" t="s">
        <v>601</v>
      </c>
      <c r="F14" s="111" t="s">
        <v>599</v>
      </c>
    </row>
    <row r="15" spans="1:6" ht="75" x14ac:dyDescent="0.25">
      <c r="A15" s="182" t="s">
        <v>477</v>
      </c>
      <c r="B15" s="159" t="s">
        <v>480</v>
      </c>
      <c r="C15" s="159" t="s">
        <v>481</v>
      </c>
      <c r="D15" s="55" t="s">
        <v>606</v>
      </c>
      <c r="E15" s="55" t="s">
        <v>649</v>
      </c>
      <c r="F15" s="55" t="s">
        <v>584</v>
      </c>
    </row>
    <row r="16" spans="1:6" ht="45" x14ac:dyDescent="0.25">
      <c r="A16" s="183"/>
      <c r="B16" s="161"/>
      <c r="C16" s="161"/>
      <c r="D16" s="55" t="s">
        <v>607</v>
      </c>
      <c r="E16" s="55" t="s">
        <v>586</v>
      </c>
      <c r="F16" s="55" t="s">
        <v>587</v>
      </c>
    </row>
    <row r="17" spans="1:3" x14ac:dyDescent="0.25">
      <c r="A17" s="7"/>
      <c r="B17" s="11"/>
      <c r="C17" s="11"/>
    </row>
    <row r="18" spans="1:3" x14ac:dyDescent="0.25">
      <c r="A18" s="11"/>
      <c r="B18" s="11"/>
      <c r="C18" s="11"/>
    </row>
    <row r="19" spans="1:3" x14ac:dyDescent="0.25">
      <c r="A19" s="7"/>
      <c r="B19" s="11"/>
      <c r="C19" s="11"/>
    </row>
    <row r="20" spans="1:3" x14ac:dyDescent="0.25">
      <c r="A20" s="11"/>
      <c r="B20" s="11"/>
      <c r="C20" s="11"/>
    </row>
    <row r="21" spans="1:3" x14ac:dyDescent="0.25">
      <c r="A21" s="7"/>
      <c r="B21" s="11"/>
      <c r="C21" s="11"/>
    </row>
    <row r="22" spans="1:3" x14ac:dyDescent="0.25">
      <c r="A22" s="11"/>
      <c r="B22" s="11"/>
      <c r="C22" s="11"/>
    </row>
    <row r="23" spans="1:3" x14ac:dyDescent="0.25">
      <c r="A23" s="7"/>
      <c r="B23" s="11"/>
      <c r="C23" s="11"/>
    </row>
    <row r="24" spans="1:3" x14ac:dyDescent="0.25">
      <c r="A24" s="11"/>
      <c r="B24" s="11"/>
      <c r="C24" s="11"/>
    </row>
    <row r="25" spans="1:3" x14ac:dyDescent="0.25">
      <c r="A25" s="7"/>
      <c r="B25" s="11"/>
      <c r="C25" s="11"/>
    </row>
    <row r="26" spans="1:3" x14ac:dyDescent="0.25">
      <c r="A26" s="11"/>
      <c r="B26" s="11"/>
      <c r="C26" s="11"/>
    </row>
    <row r="27" spans="1:3" x14ac:dyDescent="0.25">
      <c r="A27" s="7"/>
      <c r="B27" s="11"/>
      <c r="C27" s="11"/>
    </row>
    <row r="28" spans="1:3" x14ac:dyDescent="0.25">
      <c r="A28" s="11"/>
      <c r="B28" s="11"/>
      <c r="C28" s="11"/>
    </row>
    <row r="29" spans="1:3" x14ac:dyDescent="0.25">
      <c r="A29" s="11"/>
      <c r="B29" s="11"/>
      <c r="C29" s="11"/>
    </row>
    <row r="30" spans="1:3" x14ac:dyDescent="0.25">
      <c r="A30" s="11"/>
      <c r="B30" s="11"/>
      <c r="C30" s="11"/>
    </row>
    <row r="31" spans="1:3" x14ac:dyDescent="0.25">
      <c r="A31" s="11"/>
      <c r="B31" s="11"/>
      <c r="C31" s="11"/>
    </row>
    <row r="32" spans="1:3" x14ac:dyDescent="0.25">
      <c r="A32" s="11"/>
      <c r="B32" s="11"/>
      <c r="C32" s="11"/>
    </row>
    <row r="33" spans="1:3" x14ac:dyDescent="0.25">
      <c r="A33" s="11"/>
      <c r="B33" s="11"/>
      <c r="C33" s="11"/>
    </row>
    <row r="34" spans="1:3" x14ac:dyDescent="0.25">
      <c r="A34" s="11"/>
      <c r="B34" s="11"/>
      <c r="C34" s="11"/>
    </row>
    <row r="35" spans="1:3" x14ac:dyDescent="0.25">
      <c r="A35" s="11"/>
      <c r="B35" s="11"/>
      <c r="C35" s="11"/>
    </row>
    <row r="36" spans="1:3" x14ac:dyDescent="0.25">
      <c r="A36" s="11"/>
      <c r="B36" s="11"/>
      <c r="C36" s="11"/>
    </row>
    <row r="37" spans="1:3" x14ac:dyDescent="0.25">
      <c r="A37" s="7"/>
      <c r="B37" s="7"/>
      <c r="C37" s="7"/>
    </row>
    <row r="38" spans="1:3" x14ac:dyDescent="0.25">
      <c r="A38" s="7"/>
      <c r="B38" s="7"/>
      <c r="C38" s="7"/>
    </row>
    <row r="39" spans="1:3" x14ac:dyDescent="0.25">
      <c r="A39" s="7"/>
      <c r="B39" s="7"/>
      <c r="C39" s="7"/>
    </row>
    <row r="40" spans="1:3" x14ac:dyDescent="0.25">
      <c r="A40" s="7"/>
      <c r="B40" s="7"/>
      <c r="C40" s="7"/>
    </row>
    <row r="41" spans="1:3" x14ac:dyDescent="0.25">
      <c r="A41" s="7"/>
      <c r="B41" s="7"/>
      <c r="C41" s="7"/>
    </row>
    <row r="42" spans="1:3" x14ac:dyDescent="0.25">
      <c r="A42" s="7"/>
      <c r="B42" s="7"/>
      <c r="C42" s="7"/>
    </row>
    <row r="43" spans="1:3" x14ac:dyDescent="0.25">
      <c r="A43" s="7"/>
      <c r="B43" s="7"/>
      <c r="C43" s="7"/>
    </row>
    <row r="44" spans="1:3" x14ac:dyDescent="0.25">
      <c r="A44" s="7"/>
      <c r="B44" s="7"/>
      <c r="C44" s="7"/>
    </row>
    <row r="45" spans="1:3" x14ac:dyDescent="0.25">
      <c r="A45" s="7"/>
      <c r="B45" s="7"/>
      <c r="C45" s="7"/>
    </row>
    <row r="46" spans="1:3" x14ac:dyDescent="0.25">
      <c r="A46" s="7"/>
      <c r="B46" s="7"/>
      <c r="C46" s="7"/>
    </row>
    <row r="47" spans="1:3" x14ac:dyDescent="0.25">
      <c r="A47" s="7"/>
      <c r="B47" s="7"/>
      <c r="C47" s="7"/>
    </row>
    <row r="48" spans="1:3" x14ac:dyDescent="0.25">
      <c r="A48" s="7"/>
      <c r="B48" s="7"/>
      <c r="C48" s="7"/>
    </row>
    <row r="49" spans="1:3" x14ac:dyDescent="0.25">
      <c r="A49" s="7"/>
      <c r="B49" s="7"/>
      <c r="C49" s="7"/>
    </row>
    <row r="50" spans="1:3" x14ac:dyDescent="0.25">
      <c r="A50" s="7"/>
      <c r="B50" s="7"/>
      <c r="C50" s="7"/>
    </row>
    <row r="51" spans="1:3" x14ac:dyDescent="0.25">
      <c r="A51" s="7"/>
      <c r="B51" s="7"/>
      <c r="C51" s="7"/>
    </row>
    <row r="52" spans="1:3" x14ac:dyDescent="0.25">
      <c r="A52" s="7"/>
      <c r="B52" s="7"/>
      <c r="C52" s="7"/>
    </row>
    <row r="53" spans="1:3" x14ac:dyDescent="0.25">
      <c r="A53" s="7"/>
      <c r="B53" s="7"/>
      <c r="C53" s="7"/>
    </row>
    <row r="54" spans="1:3" x14ac:dyDescent="0.25">
      <c r="A54" s="7"/>
      <c r="B54" s="7"/>
      <c r="C54" s="7"/>
    </row>
    <row r="55" spans="1:3" x14ac:dyDescent="0.25">
      <c r="A55" s="7"/>
      <c r="B55" s="7"/>
      <c r="C55" s="7"/>
    </row>
    <row r="56" spans="1:3" x14ac:dyDescent="0.25">
      <c r="A56" s="7"/>
      <c r="B56" s="7"/>
      <c r="C56" s="7"/>
    </row>
    <row r="57" spans="1:3" x14ac:dyDescent="0.25">
      <c r="A57" s="7"/>
      <c r="B57" s="7"/>
      <c r="C57" s="7"/>
    </row>
    <row r="58" spans="1:3" x14ac:dyDescent="0.25">
      <c r="A58" s="7"/>
      <c r="B58" s="7"/>
      <c r="C58" s="7"/>
    </row>
    <row r="59" spans="1:3" x14ac:dyDescent="0.25">
      <c r="A59" s="7"/>
      <c r="B59" s="7"/>
      <c r="C59" s="7"/>
    </row>
    <row r="60" spans="1:3" x14ac:dyDescent="0.25">
      <c r="A60" s="7"/>
      <c r="B60" s="7"/>
      <c r="C60" s="7"/>
    </row>
    <row r="61" spans="1:3" x14ac:dyDescent="0.25">
      <c r="A61" s="7"/>
      <c r="B61" s="7"/>
      <c r="C61" s="7"/>
    </row>
    <row r="62" spans="1:3" x14ac:dyDescent="0.25">
      <c r="A62" s="7"/>
      <c r="B62" s="7"/>
      <c r="C62" s="7"/>
    </row>
    <row r="63" spans="1:3" x14ac:dyDescent="0.25">
      <c r="A63" s="7"/>
      <c r="B63" s="7"/>
      <c r="C63" s="7"/>
    </row>
    <row r="64" spans="1:3" x14ac:dyDescent="0.25">
      <c r="A64" s="7"/>
      <c r="B64" s="7"/>
      <c r="C64" s="7"/>
    </row>
    <row r="65" spans="1:3" x14ac:dyDescent="0.25">
      <c r="A65" s="7"/>
      <c r="B65" s="7"/>
      <c r="C65" s="7"/>
    </row>
    <row r="66" spans="1:3" x14ac:dyDescent="0.25">
      <c r="A66" s="7"/>
      <c r="B66" s="7"/>
      <c r="C66" s="7"/>
    </row>
    <row r="67" spans="1:3" x14ac:dyDescent="0.25">
      <c r="A67" s="7"/>
      <c r="B67" s="7"/>
      <c r="C67" s="7"/>
    </row>
    <row r="68" spans="1:3" x14ac:dyDescent="0.25">
      <c r="A68" s="7"/>
      <c r="B68" s="7"/>
      <c r="C68" s="7"/>
    </row>
    <row r="69" spans="1:3" x14ac:dyDescent="0.25">
      <c r="A69" s="7"/>
      <c r="B69" s="7"/>
      <c r="C69" s="7"/>
    </row>
    <row r="70" spans="1:3" x14ac:dyDescent="0.25">
      <c r="A70" s="7"/>
      <c r="B70" s="7"/>
      <c r="C70" s="7"/>
    </row>
    <row r="71" spans="1:3" x14ac:dyDescent="0.25">
      <c r="A71" s="7"/>
      <c r="B71" s="7"/>
      <c r="C71" s="7"/>
    </row>
    <row r="72" spans="1:3" x14ac:dyDescent="0.25">
      <c r="A72" s="7"/>
      <c r="B72" s="7"/>
      <c r="C72" s="7"/>
    </row>
    <row r="73" spans="1:3" x14ac:dyDescent="0.25">
      <c r="A73" s="7"/>
      <c r="B73" s="7"/>
      <c r="C73" s="7"/>
    </row>
    <row r="74" spans="1:3" x14ac:dyDescent="0.25">
      <c r="A74" s="7"/>
      <c r="B74" s="7"/>
      <c r="C74" s="7"/>
    </row>
    <row r="75" spans="1:3" x14ac:dyDescent="0.25">
      <c r="A75" s="7"/>
      <c r="B75" s="7"/>
      <c r="C75" s="7"/>
    </row>
    <row r="76" spans="1:3" x14ac:dyDescent="0.25">
      <c r="A76" s="7"/>
      <c r="B76" s="7"/>
      <c r="C76" s="7"/>
    </row>
    <row r="77" spans="1:3" x14ac:dyDescent="0.25">
      <c r="A77" s="7"/>
      <c r="B77" s="7"/>
      <c r="C77" s="7"/>
    </row>
    <row r="78" spans="1:3" x14ac:dyDescent="0.25">
      <c r="A78" s="7"/>
      <c r="B78" s="7"/>
      <c r="C78" s="7"/>
    </row>
    <row r="79" spans="1:3" x14ac:dyDescent="0.25">
      <c r="A79" s="7"/>
      <c r="B79" s="7"/>
      <c r="C79" s="7"/>
    </row>
    <row r="80" spans="1:3" x14ac:dyDescent="0.25">
      <c r="A80" s="7"/>
      <c r="B80" s="7"/>
      <c r="C80" s="7"/>
    </row>
    <row r="81" spans="1:3" x14ac:dyDescent="0.25">
      <c r="A81" s="7"/>
      <c r="B81" s="7"/>
      <c r="C81" s="7"/>
    </row>
    <row r="82" spans="1:3" x14ac:dyDescent="0.25">
      <c r="A82" s="7"/>
      <c r="B82" s="7"/>
      <c r="C82" s="7"/>
    </row>
    <row r="83" spans="1:3" x14ac:dyDescent="0.25">
      <c r="A83" s="7"/>
      <c r="B83" s="7"/>
      <c r="C83" s="7"/>
    </row>
    <row r="84" spans="1:3" x14ac:dyDescent="0.25">
      <c r="A84" s="7"/>
      <c r="B84" s="7"/>
      <c r="C84" s="7"/>
    </row>
    <row r="85" spans="1:3" x14ac:dyDescent="0.25">
      <c r="A85" s="7"/>
      <c r="B85" s="7"/>
      <c r="C85" s="7"/>
    </row>
    <row r="86" spans="1:3" x14ac:dyDescent="0.25">
      <c r="A86" s="7"/>
      <c r="B86" s="7"/>
      <c r="C86" s="7"/>
    </row>
    <row r="87" spans="1:3" x14ac:dyDescent="0.25">
      <c r="A87" s="7"/>
      <c r="B87" s="7"/>
      <c r="C87" s="7"/>
    </row>
    <row r="88" spans="1:3" x14ac:dyDescent="0.25">
      <c r="A88" s="7"/>
      <c r="B88" s="7"/>
      <c r="C88" s="7"/>
    </row>
    <row r="89" spans="1:3" x14ac:dyDescent="0.25">
      <c r="A89" s="7"/>
      <c r="B89" s="7"/>
      <c r="C89" s="7"/>
    </row>
    <row r="90" spans="1:3" x14ac:dyDescent="0.25">
      <c r="A90" s="7"/>
      <c r="B90" s="7"/>
      <c r="C90" s="7"/>
    </row>
    <row r="91" spans="1:3" x14ac:dyDescent="0.25">
      <c r="A91" s="7"/>
      <c r="B91" s="7"/>
      <c r="C91" s="7"/>
    </row>
    <row r="92" spans="1:3" x14ac:dyDescent="0.25">
      <c r="A92" s="7"/>
      <c r="B92" s="7"/>
      <c r="C92" s="7"/>
    </row>
    <row r="93" spans="1:3" x14ac:dyDescent="0.25">
      <c r="A93" s="7"/>
      <c r="B93" s="7"/>
      <c r="C93" s="7"/>
    </row>
    <row r="94" spans="1:3" x14ac:dyDescent="0.25">
      <c r="A94" s="7"/>
      <c r="B94" s="7"/>
      <c r="C94" s="7"/>
    </row>
    <row r="95" spans="1:3" x14ac:dyDescent="0.25">
      <c r="A95" s="7"/>
      <c r="B95" s="7"/>
      <c r="C95" s="7"/>
    </row>
    <row r="96" spans="1:3" x14ac:dyDescent="0.25">
      <c r="A96" s="7"/>
      <c r="B96" s="7"/>
      <c r="C96" s="7"/>
    </row>
    <row r="97" spans="1:3" x14ac:dyDescent="0.25">
      <c r="A97" s="7"/>
      <c r="B97" s="7"/>
      <c r="C97" s="7"/>
    </row>
    <row r="98" spans="1:3" x14ac:dyDescent="0.25">
      <c r="A98" s="7"/>
      <c r="B98" s="7"/>
      <c r="C98" s="7"/>
    </row>
    <row r="99" spans="1:3" x14ac:dyDescent="0.25">
      <c r="A99" s="7"/>
      <c r="B99" s="7"/>
      <c r="C99" s="7"/>
    </row>
    <row r="100" spans="1:3" x14ac:dyDescent="0.25">
      <c r="A100" s="7"/>
      <c r="B100" s="7"/>
      <c r="C100" s="7"/>
    </row>
    <row r="101" spans="1:3" x14ac:dyDescent="0.25">
      <c r="A101" s="7"/>
      <c r="B101" s="7"/>
      <c r="C101" s="7"/>
    </row>
    <row r="102" spans="1:3" x14ac:dyDescent="0.25">
      <c r="A102" s="7"/>
      <c r="B102" s="7"/>
      <c r="C102" s="7"/>
    </row>
    <row r="103" spans="1:3" x14ac:dyDescent="0.25">
      <c r="A103" s="7"/>
      <c r="B103" s="7"/>
      <c r="C103" s="7"/>
    </row>
    <row r="104" spans="1:3" x14ac:dyDescent="0.25">
      <c r="A104" s="7"/>
      <c r="B104" s="7"/>
      <c r="C104" s="7"/>
    </row>
    <row r="105" spans="1:3" x14ac:dyDescent="0.25">
      <c r="A105" s="7"/>
      <c r="B105" s="7"/>
      <c r="C105" s="7"/>
    </row>
    <row r="106" spans="1:3" x14ac:dyDescent="0.25">
      <c r="A106" s="7"/>
      <c r="B106" s="7"/>
      <c r="C106" s="7"/>
    </row>
    <row r="107" spans="1:3" x14ac:dyDescent="0.25">
      <c r="A107" s="7"/>
      <c r="B107" s="7"/>
      <c r="C107" s="7"/>
    </row>
    <row r="108" spans="1:3" x14ac:dyDescent="0.25">
      <c r="A108" s="7"/>
      <c r="B108" s="7"/>
      <c r="C108" s="7"/>
    </row>
    <row r="109" spans="1:3" x14ac:dyDescent="0.25">
      <c r="A109" s="7"/>
      <c r="B109" s="7"/>
      <c r="C109" s="7"/>
    </row>
    <row r="110" spans="1:3" x14ac:dyDescent="0.25">
      <c r="A110" s="7"/>
      <c r="B110" s="7"/>
      <c r="C110" s="7"/>
    </row>
    <row r="111" spans="1:3" x14ac:dyDescent="0.25">
      <c r="A111" s="7"/>
      <c r="B111" s="7"/>
      <c r="C111" s="7"/>
    </row>
    <row r="112" spans="1:3" x14ac:dyDescent="0.25">
      <c r="A112" s="7"/>
      <c r="B112" s="7"/>
      <c r="C112" s="7"/>
    </row>
    <row r="113" spans="1:3" x14ac:dyDescent="0.25">
      <c r="A113" s="7"/>
      <c r="B113" s="7"/>
      <c r="C113" s="7"/>
    </row>
    <row r="114" spans="1:3" x14ac:dyDescent="0.25">
      <c r="A114" s="7"/>
      <c r="B114" s="7"/>
      <c r="C114" s="7"/>
    </row>
    <row r="115" spans="1:3" x14ac:dyDescent="0.25">
      <c r="A115" s="7"/>
      <c r="B115" s="7"/>
      <c r="C115" s="7"/>
    </row>
    <row r="116" spans="1:3" x14ac:dyDescent="0.25">
      <c r="A116" s="7"/>
      <c r="B116" s="7"/>
      <c r="C116" s="7"/>
    </row>
    <row r="117" spans="1:3" x14ac:dyDescent="0.25">
      <c r="A117" s="7"/>
      <c r="B117" s="7"/>
      <c r="C117" s="7"/>
    </row>
    <row r="118" spans="1:3" x14ac:dyDescent="0.25">
      <c r="A118" s="7"/>
      <c r="B118" s="7"/>
      <c r="C118" s="7"/>
    </row>
    <row r="119" spans="1:3" x14ac:dyDescent="0.25">
      <c r="A119" s="7"/>
      <c r="B119" s="7"/>
      <c r="C119" s="7"/>
    </row>
    <row r="120" spans="1:3" x14ac:dyDescent="0.25">
      <c r="A120" s="7"/>
      <c r="B120" s="7"/>
      <c r="C120" s="7"/>
    </row>
    <row r="121" spans="1:3" x14ac:dyDescent="0.25">
      <c r="A121" s="7"/>
      <c r="B121" s="7"/>
      <c r="C121" s="7"/>
    </row>
    <row r="122" spans="1:3" x14ac:dyDescent="0.25">
      <c r="A122" s="7"/>
      <c r="B122" s="7"/>
      <c r="C122" s="7"/>
    </row>
    <row r="123" spans="1:3" x14ac:dyDescent="0.25">
      <c r="A123" s="7"/>
      <c r="B123" s="7"/>
      <c r="C123" s="7"/>
    </row>
    <row r="124" spans="1:3" x14ac:dyDescent="0.25">
      <c r="A124" s="7"/>
      <c r="B124" s="7"/>
      <c r="C124" s="7"/>
    </row>
    <row r="125" spans="1:3" x14ac:dyDescent="0.25">
      <c r="A125" s="7"/>
      <c r="B125" s="7"/>
      <c r="C125" s="7"/>
    </row>
    <row r="126" spans="1:3" x14ac:dyDescent="0.25">
      <c r="A126" s="7"/>
      <c r="B126" s="7"/>
      <c r="C126" s="7"/>
    </row>
    <row r="127" spans="1:3" x14ac:dyDescent="0.25">
      <c r="A127" s="7"/>
      <c r="B127" s="7"/>
      <c r="C127" s="7"/>
    </row>
    <row r="128" spans="1:3" x14ac:dyDescent="0.25">
      <c r="A128" s="7"/>
      <c r="B128" s="7"/>
      <c r="C128" s="7"/>
    </row>
    <row r="129" spans="1:3" x14ac:dyDescent="0.25">
      <c r="A129" s="7"/>
      <c r="B129" s="7"/>
      <c r="C129" s="7"/>
    </row>
    <row r="130" spans="1:3" x14ac:dyDescent="0.25">
      <c r="A130" s="7"/>
      <c r="B130" s="7"/>
      <c r="C130" s="7"/>
    </row>
    <row r="131" spans="1:3" x14ac:dyDescent="0.25">
      <c r="A131" s="7"/>
      <c r="B131" s="7"/>
      <c r="C131" s="7"/>
    </row>
    <row r="132" spans="1:3" x14ac:dyDescent="0.25">
      <c r="A132" s="7"/>
      <c r="B132" s="7"/>
      <c r="C132" s="7"/>
    </row>
    <row r="133" spans="1:3" x14ac:dyDescent="0.25">
      <c r="A133" s="7"/>
      <c r="B133" s="7"/>
      <c r="C133" s="7"/>
    </row>
    <row r="134" spans="1:3" x14ac:dyDescent="0.25">
      <c r="A134" s="7"/>
      <c r="B134" s="7"/>
      <c r="C134" s="7"/>
    </row>
    <row r="135" spans="1:3" x14ac:dyDescent="0.25">
      <c r="A135" s="7"/>
      <c r="B135" s="7"/>
      <c r="C135" s="7"/>
    </row>
    <row r="136" spans="1:3" x14ac:dyDescent="0.25">
      <c r="A136" s="7"/>
      <c r="B136" s="7"/>
      <c r="C136" s="7"/>
    </row>
    <row r="137" spans="1:3" x14ac:dyDescent="0.25">
      <c r="A137" s="7"/>
      <c r="B137" s="7"/>
      <c r="C137" s="7"/>
    </row>
    <row r="138" spans="1:3" x14ac:dyDescent="0.25">
      <c r="A138" s="7"/>
      <c r="B138" s="7"/>
      <c r="C138" s="7"/>
    </row>
    <row r="139" spans="1:3" x14ac:dyDescent="0.25">
      <c r="A139" s="7"/>
      <c r="B139" s="7"/>
      <c r="C139" s="7"/>
    </row>
    <row r="140" spans="1:3" x14ac:dyDescent="0.25">
      <c r="A140" s="7"/>
      <c r="B140" s="7"/>
      <c r="C140" s="7"/>
    </row>
    <row r="141" spans="1:3" x14ac:dyDescent="0.25">
      <c r="A141" s="7"/>
      <c r="B141" s="7"/>
      <c r="C141" s="7"/>
    </row>
    <row r="142" spans="1:3" x14ac:dyDescent="0.25">
      <c r="A142" s="7"/>
      <c r="B142" s="7"/>
      <c r="C142" s="7"/>
    </row>
    <row r="143" spans="1:3" x14ac:dyDescent="0.25">
      <c r="A143" s="7"/>
      <c r="B143" s="7"/>
      <c r="C143" s="7"/>
    </row>
    <row r="144" spans="1:3" x14ac:dyDescent="0.25">
      <c r="A144" s="7"/>
      <c r="B144" s="7"/>
      <c r="C144" s="7"/>
    </row>
    <row r="145" spans="1:3" x14ac:dyDescent="0.25">
      <c r="A145" s="7"/>
      <c r="B145" s="7"/>
      <c r="C145" s="7"/>
    </row>
    <row r="146" spans="1:3" x14ac:dyDescent="0.25">
      <c r="A146" s="7"/>
      <c r="B146" s="7"/>
      <c r="C146" s="7"/>
    </row>
    <row r="147" spans="1:3" x14ac:dyDescent="0.25">
      <c r="A147" s="7"/>
      <c r="B147" s="7"/>
      <c r="C147" s="7"/>
    </row>
    <row r="148" spans="1:3" x14ac:dyDescent="0.25">
      <c r="A148" s="7"/>
      <c r="B148" s="7"/>
      <c r="C148" s="7"/>
    </row>
    <row r="149" spans="1:3" x14ac:dyDescent="0.25">
      <c r="A149" s="7"/>
      <c r="B149" s="7"/>
      <c r="C149" s="7"/>
    </row>
    <row r="150" spans="1:3" x14ac:dyDescent="0.25">
      <c r="A150" s="7"/>
      <c r="B150" s="7"/>
      <c r="C150" s="7"/>
    </row>
    <row r="151" spans="1:3" x14ac:dyDescent="0.25">
      <c r="A151" s="7"/>
      <c r="B151" s="7"/>
      <c r="C151" s="7"/>
    </row>
    <row r="152" spans="1:3" x14ac:dyDescent="0.25">
      <c r="A152" s="7"/>
      <c r="B152" s="7"/>
      <c r="C152" s="7"/>
    </row>
    <row r="153" spans="1:3" x14ac:dyDescent="0.25">
      <c r="A153" s="7"/>
      <c r="B153" s="7"/>
      <c r="C153" s="7"/>
    </row>
    <row r="154" spans="1:3" x14ac:dyDescent="0.25">
      <c r="A154" s="7"/>
      <c r="B154" s="7"/>
      <c r="C154" s="7"/>
    </row>
    <row r="155" spans="1:3" x14ac:dyDescent="0.25">
      <c r="A155" s="7"/>
      <c r="B155" s="7"/>
      <c r="C155" s="7"/>
    </row>
    <row r="156" spans="1:3" x14ac:dyDescent="0.25">
      <c r="A156" s="7"/>
      <c r="B156" s="7"/>
      <c r="C156" s="7"/>
    </row>
  </sheetData>
  <mergeCells count="18">
    <mergeCell ref="A2:A3"/>
    <mergeCell ref="B2:B3"/>
    <mergeCell ref="C2:C3"/>
    <mergeCell ref="A9:A11"/>
    <mergeCell ref="B9:B11"/>
    <mergeCell ref="C9:C11"/>
    <mergeCell ref="A4:A5"/>
    <mergeCell ref="B4:B5"/>
    <mergeCell ref="C4:C5"/>
    <mergeCell ref="A15:A16"/>
    <mergeCell ref="B15:B16"/>
    <mergeCell ref="C15:C16"/>
    <mergeCell ref="B6:B8"/>
    <mergeCell ref="C6:C8"/>
    <mergeCell ref="A6:A8"/>
    <mergeCell ref="B13:B14"/>
    <mergeCell ref="C13:C14"/>
    <mergeCell ref="A13:A14"/>
  </mergeCells>
  <phoneticPr fontId="8"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A8BD0-E832-431E-974E-D23B84FB1113}">
  <dimension ref="A1:F8"/>
  <sheetViews>
    <sheetView workbookViewId="0">
      <selection activeCell="C1" sqref="A1:C1"/>
    </sheetView>
  </sheetViews>
  <sheetFormatPr baseColWidth="10" defaultColWidth="11.42578125" defaultRowHeight="15" x14ac:dyDescent="0.25"/>
  <cols>
    <col min="2" max="2" width="60.140625" customWidth="1"/>
    <col min="3" max="3" width="45.85546875" customWidth="1"/>
  </cols>
  <sheetData>
    <row r="1" spans="1:6" x14ac:dyDescent="0.25">
      <c r="A1" s="123" t="s">
        <v>482</v>
      </c>
      <c r="B1" s="124" t="s">
        <v>483</v>
      </c>
      <c r="C1" s="124" t="s">
        <v>460</v>
      </c>
    </row>
    <row r="2" spans="1:6" ht="45" x14ac:dyDescent="0.25">
      <c r="A2" s="201" t="s">
        <v>484</v>
      </c>
      <c r="B2" s="122" t="s">
        <v>485</v>
      </c>
      <c r="C2" s="55" t="s">
        <v>486</v>
      </c>
    </row>
    <row r="3" spans="1:6" ht="45" x14ac:dyDescent="0.25">
      <c r="A3" s="201"/>
      <c r="B3" s="55" t="s">
        <v>487</v>
      </c>
      <c r="C3" s="55" t="s">
        <v>488</v>
      </c>
    </row>
    <row r="4" spans="1:6" ht="30" x14ac:dyDescent="0.25">
      <c r="A4" s="201"/>
      <c r="B4" s="55" t="s">
        <v>489</v>
      </c>
      <c r="C4" s="55" t="s">
        <v>490</v>
      </c>
    </row>
    <row r="5" spans="1:6" ht="45" x14ac:dyDescent="0.25">
      <c r="A5" s="115" t="s">
        <v>491</v>
      </c>
      <c r="B5" s="111" t="s">
        <v>492</v>
      </c>
      <c r="C5" s="111" t="s">
        <v>493</v>
      </c>
    </row>
    <row r="6" spans="1:6" ht="45" x14ac:dyDescent="0.25">
      <c r="A6" s="8" t="s">
        <v>358</v>
      </c>
      <c r="B6" s="55" t="s">
        <v>494</v>
      </c>
      <c r="C6" s="55" t="s">
        <v>495</v>
      </c>
    </row>
    <row r="7" spans="1:6" ht="30" x14ac:dyDescent="0.25">
      <c r="A7" s="115" t="s">
        <v>496</v>
      </c>
      <c r="B7" s="111" t="s">
        <v>497</v>
      </c>
      <c r="C7" s="111" t="s">
        <v>498</v>
      </c>
      <c r="F7" s="71"/>
    </row>
    <row r="8" spans="1:6" ht="45" x14ac:dyDescent="0.25">
      <c r="A8" s="8" t="s">
        <v>499</v>
      </c>
      <c r="B8" s="55" t="s">
        <v>500</v>
      </c>
      <c r="C8" s="55" t="s">
        <v>501</v>
      </c>
    </row>
  </sheetData>
  <mergeCells count="1">
    <mergeCell ref="A2:A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062A0-FCCB-49DF-927D-726CFA0CA87A}">
  <dimension ref="A1:B9"/>
  <sheetViews>
    <sheetView workbookViewId="0">
      <selection activeCell="D7" sqref="D7"/>
    </sheetView>
  </sheetViews>
  <sheetFormatPr baseColWidth="10" defaultRowHeight="15" x14ac:dyDescent="0.25"/>
  <cols>
    <col min="1" max="1" width="43.7109375" customWidth="1"/>
    <col min="2" max="2" width="100.42578125" customWidth="1"/>
  </cols>
  <sheetData>
    <row r="1" spans="1:2" x14ac:dyDescent="0.25">
      <c r="A1" s="118" t="s">
        <v>612</v>
      </c>
      <c r="B1" s="119" t="s">
        <v>613</v>
      </c>
    </row>
    <row r="2" spans="1:2" ht="30" x14ac:dyDescent="0.25">
      <c r="A2" s="120" t="s">
        <v>614</v>
      </c>
      <c r="B2" s="121" t="s">
        <v>625</v>
      </c>
    </row>
    <row r="3" spans="1:2" x14ac:dyDescent="0.25">
      <c r="A3" s="120" t="s">
        <v>615</v>
      </c>
      <c r="B3" s="121" t="s">
        <v>616</v>
      </c>
    </row>
    <row r="4" spans="1:2" x14ac:dyDescent="0.25">
      <c r="A4" s="120" t="s">
        <v>617</v>
      </c>
      <c r="B4" s="121" t="s">
        <v>618</v>
      </c>
    </row>
    <row r="5" spans="1:2" ht="60" x14ac:dyDescent="0.25">
      <c r="A5" s="120" t="s">
        <v>619</v>
      </c>
      <c r="B5" s="121" t="s">
        <v>620</v>
      </c>
    </row>
    <row r="6" spans="1:2" x14ac:dyDescent="0.25">
      <c r="A6" s="120" t="s">
        <v>621</v>
      </c>
      <c r="B6" s="121" t="s">
        <v>626</v>
      </c>
    </row>
    <row r="7" spans="1:2" ht="45" x14ac:dyDescent="0.25">
      <c r="A7" s="120" t="s">
        <v>622</v>
      </c>
      <c r="B7" s="121" t="s">
        <v>623</v>
      </c>
    </row>
    <row r="8" spans="1:2" x14ac:dyDescent="0.25">
      <c r="A8" s="136" t="s">
        <v>624</v>
      </c>
      <c r="B8" s="137"/>
    </row>
    <row r="9" spans="1:2" ht="107.45" customHeight="1" thickBot="1" x14ac:dyDescent="0.3">
      <c r="A9" s="138" t="str">
        <f>"Para "&amp;B1&amp;" que "&amp;B2&amp;", "&amp;B3&amp;" es un "&amp;B4&amp;" que "&amp;B5&amp;". A diferencia de "&amp;B6&amp;", nuestro producto "&amp;B7&amp;"."</f>
        <v>Para Cualquier persona (especialmente foráneos) que necesite comunicarse con otras personas en idiomas que no conozca o domine, TalkLate es un una aplicación móvil que brindará a sus usuarios la oportunidad de comunicarse con personas en el lugar donde se encuentren y que no hablen su lengua,  sea por turismo, trabajo u otras razones; Esto será posible gracias a hablantes nativos que desean ofrecer sus servicios como traductores, permitiendo así que los usuarios puedan desenvolverse con más facilidad en un entorno cultural y/o espacial probablemente desconocido. A diferencia de Google Translater, Upwork, entre otras aplicaciones para traducir, nuestro producto se basa en traductores nativos del lugar, lo que implica que la traducción no solo será precisa desde el punto de vista lingüístico, sino que también estará impregnada de la autenticidad cultural y los matices que solo los hablantes nativos pueden ofrecer.</v>
      </c>
      <c r="B9" s="139"/>
    </row>
  </sheetData>
  <mergeCells count="2">
    <mergeCell ref="A8:B8"/>
    <mergeCell ref="A9:B9"/>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71FA9-2F75-4A5A-8590-E75557FF7737}">
  <dimension ref="A1:C14"/>
  <sheetViews>
    <sheetView workbookViewId="0"/>
  </sheetViews>
  <sheetFormatPr baseColWidth="10" defaultColWidth="11.42578125" defaultRowHeight="15" x14ac:dyDescent="0.25"/>
  <cols>
    <col min="1" max="1" width="24.140625" bestFit="1" customWidth="1"/>
    <col min="2" max="2" width="56.140625" customWidth="1"/>
    <col min="3" max="3" width="57.42578125" customWidth="1"/>
    <col min="8" max="8" width="135.140625" bestFit="1" customWidth="1"/>
  </cols>
  <sheetData>
    <row r="1" spans="1:3" x14ac:dyDescent="0.25">
      <c r="A1" s="89" t="s">
        <v>482</v>
      </c>
      <c r="B1" s="88" t="s">
        <v>483</v>
      </c>
      <c r="C1" s="87" t="s">
        <v>460</v>
      </c>
    </row>
    <row r="2" spans="1:3" ht="30" x14ac:dyDescent="0.25">
      <c r="A2" s="70" t="s">
        <v>502</v>
      </c>
      <c r="B2" s="76" t="s">
        <v>503</v>
      </c>
      <c r="C2" s="84" t="s">
        <v>504</v>
      </c>
    </row>
    <row r="3" spans="1:3" ht="60" x14ac:dyDescent="0.25">
      <c r="A3" s="189" t="s">
        <v>505</v>
      </c>
      <c r="B3" s="76" t="s">
        <v>506</v>
      </c>
      <c r="C3" s="84" t="s">
        <v>507</v>
      </c>
    </row>
    <row r="4" spans="1:3" ht="30" x14ac:dyDescent="0.25">
      <c r="A4" s="189"/>
      <c r="B4" s="76" t="s">
        <v>508</v>
      </c>
      <c r="C4" s="84" t="s">
        <v>509</v>
      </c>
    </row>
    <row r="5" spans="1:3" ht="30" x14ac:dyDescent="0.25">
      <c r="A5" s="189"/>
      <c r="B5" s="76" t="s">
        <v>510</v>
      </c>
      <c r="C5" s="84" t="s">
        <v>511</v>
      </c>
    </row>
    <row r="6" spans="1:3" ht="60" x14ac:dyDescent="0.25">
      <c r="A6" s="189"/>
      <c r="B6" s="76" t="s">
        <v>512</v>
      </c>
      <c r="C6" s="84" t="s">
        <v>513</v>
      </c>
    </row>
    <row r="7" spans="1:3" ht="45" x14ac:dyDescent="0.25">
      <c r="A7" s="189" t="s">
        <v>514</v>
      </c>
      <c r="B7" s="76" t="s">
        <v>515</v>
      </c>
      <c r="C7" s="84" t="s">
        <v>516</v>
      </c>
    </row>
    <row r="8" spans="1:3" ht="45" x14ac:dyDescent="0.25">
      <c r="A8" s="190"/>
      <c r="B8" s="76" t="s">
        <v>517</v>
      </c>
      <c r="C8" s="84" t="s">
        <v>518</v>
      </c>
    </row>
    <row r="9" spans="1:3" ht="45" x14ac:dyDescent="0.25">
      <c r="A9" s="190"/>
      <c r="B9" s="76" t="s">
        <v>519</v>
      </c>
      <c r="C9" s="84" t="s">
        <v>520</v>
      </c>
    </row>
    <row r="10" spans="1:3" ht="30" x14ac:dyDescent="0.25">
      <c r="A10" s="190"/>
      <c r="B10" s="76" t="s">
        <v>521</v>
      </c>
      <c r="C10" s="84" t="s">
        <v>522</v>
      </c>
    </row>
    <row r="11" spans="1:3" ht="45" x14ac:dyDescent="0.25">
      <c r="A11" s="202" t="s">
        <v>523</v>
      </c>
      <c r="B11" s="76" t="s">
        <v>524</v>
      </c>
      <c r="C11" s="84" t="s">
        <v>525</v>
      </c>
    </row>
    <row r="12" spans="1:3" ht="45" x14ac:dyDescent="0.25">
      <c r="A12" s="202"/>
      <c r="B12" s="76" t="s">
        <v>526</v>
      </c>
      <c r="C12" s="84" t="s">
        <v>527</v>
      </c>
    </row>
    <row r="13" spans="1:3" ht="30" x14ac:dyDescent="0.25">
      <c r="A13" s="92" t="s">
        <v>528</v>
      </c>
      <c r="B13" s="93" t="s">
        <v>529</v>
      </c>
      <c r="C13" s="85" t="s">
        <v>530</v>
      </c>
    </row>
    <row r="14" spans="1:3" x14ac:dyDescent="0.25">
      <c r="B14" s="51"/>
    </row>
  </sheetData>
  <mergeCells count="3">
    <mergeCell ref="A3:A6"/>
    <mergeCell ref="A11:A12"/>
    <mergeCell ref="A7:A10"/>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87071-4D97-4C0C-A26D-5C0BA108BEC5}">
  <dimension ref="A1"/>
  <sheetViews>
    <sheetView tabSelected="1" workbookViewId="0">
      <selection activeCell="N16" sqref="N16"/>
    </sheetView>
  </sheetViews>
  <sheetFormatPr baseColWidth="10"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79707-7F4C-4148-81A4-3CBC79036ED6}">
  <dimension ref="A1:N15"/>
  <sheetViews>
    <sheetView workbookViewId="0">
      <selection activeCell="R12" sqref="R12"/>
    </sheetView>
  </sheetViews>
  <sheetFormatPr baseColWidth="10" defaultColWidth="11.42578125" defaultRowHeight="15" x14ac:dyDescent="0.25"/>
  <cols>
    <col min="1" max="1" width="34.28515625" customWidth="1"/>
    <col min="2" max="14" width="4.140625" customWidth="1"/>
  </cols>
  <sheetData>
    <row r="1" spans="1:14" x14ac:dyDescent="0.25">
      <c r="A1" s="140" t="s">
        <v>267</v>
      </c>
      <c r="B1" s="129" t="s">
        <v>268</v>
      </c>
      <c r="C1" s="129"/>
      <c r="D1" s="129"/>
      <c r="E1" s="129"/>
      <c r="F1" s="129"/>
      <c r="G1" s="129"/>
      <c r="H1" s="129"/>
      <c r="I1" s="129"/>
      <c r="J1" s="129"/>
      <c r="K1" s="129"/>
      <c r="L1" s="129"/>
      <c r="M1" s="129"/>
      <c r="N1" s="129"/>
    </row>
    <row r="2" spans="1:14" x14ac:dyDescent="0.25">
      <c r="A2" s="140"/>
      <c r="B2" s="5">
        <v>1</v>
      </c>
      <c r="C2" s="5">
        <v>2</v>
      </c>
      <c r="D2" s="5">
        <v>3</v>
      </c>
      <c r="E2" s="5">
        <v>4</v>
      </c>
      <c r="F2" s="5">
        <v>5</v>
      </c>
      <c r="G2" s="5">
        <v>6</v>
      </c>
      <c r="H2" s="5">
        <v>7</v>
      </c>
      <c r="I2" s="5">
        <v>8</v>
      </c>
      <c r="J2" s="5">
        <v>9</v>
      </c>
      <c r="K2" s="5">
        <v>10</v>
      </c>
      <c r="L2" s="73">
        <v>11</v>
      </c>
      <c r="M2" s="73">
        <v>12</v>
      </c>
      <c r="N2" s="73">
        <v>13</v>
      </c>
    </row>
    <row r="3" spans="1:14" x14ac:dyDescent="0.25">
      <c r="A3" s="1" t="s">
        <v>231</v>
      </c>
      <c r="B3" s="1"/>
      <c r="C3" s="1"/>
      <c r="D3" s="1"/>
      <c r="E3" s="1"/>
      <c r="F3" s="1"/>
      <c r="G3" s="1"/>
      <c r="H3" s="1"/>
      <c r="I3" s="1"/>
      <c r="J3" s="1"/>
      <c r="K3" s="72"/>
      <c r="L3" s="1"/>
      <c r="M3" s="1"/>
      <c r="N3" s="6"/>
    </row>
    <row r="4" spans="1:14" x14ac:dyDescent="0.25">
      <c r="A4" s="1" t="s">
        <v>199</v>
      </c>
      <c r="B4" s="1"/>
      <c r="C4" s="1"/>
      <c r="D4" s="1"/>
      <c r="E4" s="1"/>
      <c r="F4" s="1"/>
      <c r="G4" s="1"/>
      <c r="H4" s="1"/>
      <c r="I4" s="1"/>
      <c r="J4" s="1"/>
      <c r="K4" s="72"/>
      <c r="L4" s="6"/>
      <c r="M4" s="1"/>
      <c r="N4" s="1"/>
    </row>
    <row r="5" spans="1:14" x14ac:dyDescent="0.25">
      <c r="A5" s="1" t="s">
        <v>153</v>
      </c>
      <c r="B5" s="1"/>
      <c r="C5" s="1"/>
      <c r="D5" s="1"/>
      <c r="E5" s="1"/>
      <c r="F5" s="1"/>
      <c r="G5" s="1"/>
      <c r="H5" s="6"/>
      <c r="I5" s="1"/>
      <c r="J5" s="1"/>
      <c r="K5" s="72"/>
      <c r="L5" s="1"/>
      <c r="M5" s="1"/>
      <c r="N5" s="1"/>
    </row>
    <row r="6" spans="1:14" x14ac:dyDescent="0.25">
      <c r="A6" s="1" t="s">
        <v>85</v>
      </c>
      <c r="B6" s="1"/>
      <c r="C6" s="1"/>
      <c r="D6" s="1"/>
      <c r="E6" s="1"/>
      <c r="F6" s="1"/>
      <c r="G6" s="1"/>
      <c r="H6" s="1"/>
      <c r="I6" s="1"/>
      <c r="J6" s="1"/>
      <c r="K6" s="1"/>
      <c r="L6" s="3"/>
      <c r="M6" s="74"/>
      <c r="N6" s="3"/>
    </row>
    <row r="7" spans="1:14" x14ac:dyDescent="0.25">
      <c r="A7" s="1" t="s">
        <v>41</v>
      </c>
      <c r="C7" s="1"/>
      <c r="D7" s="6"/>
      <c r="E7" s="1"/>
      <c r="F7" s="1"/>
      <c r="G7" s="1"/>
      <c r="H7" s="1"/>
      <c r="J7" s="4"/>
      <c r="K7" s="1"/>
      <c r="L7" s="1"/>
      <c r="M7" s="1"/>
      <c r="N7" s="1"/>
    </row>
    <row r="8" spans="1:14" x14ac:dyDescent="0.25">
      <c r="A8" s="1" t="s">
        <v>187</v>
      </c>
      <c r="B8" s="1"/>
      <c r="C8" s="1"/>
      <c r="D8" s="1"/>
      <c r="E8" s="1"/>
      <c r="F8" s="6"/>
      <c r="G8" s="1"/>
      <c r="H8" s="1"/>
      <c r="I8" s="1"/>
      <c r="J8" s="1"/>
      <c r="K8" s="1"/>
      <c r="L8" s="1"/>
      <c r="M8" s="75"/>
      <c r="N8" s="1"/>
    </row>
    <row r="9" spans="1:14" x14ac:dyDescent="0.25">
      <c r="A9" s="1" t="s">
        <v>145</v>
      </c>
      <c r="B9" s="1"/>
      <c r="C9" s="1"/>
      <c r="D9" s="1"/>
      <c r="E9" s="6"/>
      <c r="F9" s="1"/>
      <c r="G9" s="1"/>
      <c r="H9" s="1"/>
      <c r="I9" s="1"/>
      <c r="J9" s="1"/>
      <c r="K9" s="1"/>
      <c r="L9" s="1"/>
      <c r="M9" s="1"/>
      <c r="N9" s="1"/>
    </row>
    <row r="10" spans="1:14" x14ac:dyDescent="0.25">
      <c r="A10" s="1" t="s">
        <v>77</v>
      </c>
      <c r="B10" s="1"/>
      <c r="C10" s="1"/>
      <c r="D10" s="1"/>
      <c r="E10" s="1"/>
      <c r="F10" s="1"/>
      <c r="G10" s="1"/>
      <c r="H10" s="1"/>
      <c r="I10" s="1"/>
      <c r="J10" s="6"/>
      <c r="K10" s="1"/>
      <c r="L10" s="1"/>
      <c r="M10" s="1"/>
      <c r="N10" s="1"/>
    </row>
    <row r="11" spans="1:14" x14ac:dyDescent="0.25">
      <c r="A11" s="1" t="s">
        <v>222</v>
      </c>
      <c r="B11" s="1"/>
      <c r="C11" s="1"/>
      <c r="D11" s="1"/>
      <c r="E11" s="1"/>
      <c r="F11" s="1"/>
      <c r="G11" s="6"/>
      <c r="H11" s="1"/>
      <c r="I11" s="1"/>
      <c r="J11" s="1"/>
      <c r="K11" s="1"/>
      <c r="L11" s="1"/>
      <c r="M11" s="1"/>
      <c r="N11" s="1"/>
    </row>
    <row r="12" spans="1:14" x14ac:dyDescent="0.25">
      <c r="A12" s="1" t="s">
        <v>260</v>
      </c>
      <c r="B12" s="6"/>
      <c r="C12" s="1"/>
      <c r="E12" s="1"/>
      <c r="F12" s="1"/>
      <c r="G12" s="1"/>
      <c r="H12" s="1"/>
      <c r="I12" s="1"/>
      <c r="J12" s="1"/>
      <c r="K12" s="1"/>
      <c r="L12" s="1"/>
      <c r="M12" s="1"/>
      <c r="N12" s="1"/>
    </row>
    <row r="13" spans="1:14" x14ac:dyDescent="0.25">
      <c r="A13" s="1" t="s">
        <v>18</v>
      </c>
      <c r="B13" s="1"/>
      <c r="C13" s="6"/>
      <c r="D13" s="1"/>
      <c r="E13" s="1"/>
      <c r="F13" s="1"/>
      <c r="G13" s="1"/>
      <c r="H13" s="1"/>
      <c r="I13" s="1"/>
      <c r="J13" s="1"/>
      <c r="K13" s="1"/>
      <c r="L13" s="1"/>
      <c r="M13" s="1"/>
      <c r="N13" s="1"/>
    </row>
    <row r="14" spans="1:14" x14ac:dyDescent="0.25">
      <c r="A14" s="1" t="s">
        <v>215</v>
      </c>
      <c r="C14" s="1"/>
      <c r="D14" s="1"/>
      <c r="E14" s="1"/>
      <c r="F14" s="1"/>
      <c r="G14" s="1"/>
      <c r="H14" s="1"/>
      <c r="J14" s="1"/>
      <c r="K14" s="95"/>
      <c r="L14" s="1"/>
      <c r="M14" s="1"/>
      <c r="N14" s="1"/>
    </row>
    <row r="15" spans="1:14" x14ac:dyDescent="0.25">
      <c r="A15" s="1" t="s">
        <v>26</v>
      </c>
      <c r="B15" s="1"/>
      <c r="C15" s="1"/>
      <c r="D15" s="1"/>
      <c r="E15" s="1"/>
      <c r="F15" s="1"/>
      <c r="G15" s="1"/>
      <c r="H15" s="1"/>
      <c r="I15" s="6"/>
      <c r="J15" s="72"/>
      <c r="K15" s="1"/>
      <c r="L15" s="94"/>
      <c r="M15" s="1"/>
      <c r="N15" s="1"/>
    </row>
  </sheetData>
  <mergeCells count="2">
    <mergeCell ref="A1:A2"/>
    <mergeCell ref="B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A451C-D8C2-47A2-B4B0-20A50045EAFC}">
  <dimension ref="A1:M17"/>
  <sheetViews>
    <sheetView workbookViewId="0">
      <selection activeCell="O11" sqref="O11"/>
    </sheetView>
  </sheetViews>
  <sheetFormatPr baseColWidth="10" defaultColWidth="11.42578125" defaultRowHeight="15" x14ac:dyDescent="0.25"/>
  <cols>
    <col min="1" max="1" width="34.28515625" customWidth="1"/>
    <col min="2" max="2" width="12.28515625" customWidth="1"/>
    <col min="3" max="3" width="21.42578125" customWidth="1"/>
    <col min="4" max="4" width="7.7109375" hidden="1" customWidth="1"/>
    <col min="5" max="5" width="8.140625" hidden="1" customWidth="1"/>
    <col min="6" max="6" width="15.28515625" customWidth="1"/>
    <col min="7" max="7" width="10.7109375" customWidth="1"/>
    <col min="8" max="8" width="9.5703125" customWidth="1"/>
    <col min="9" max="10" width="8" hidden="1" customWidth="1"/>
    <col min="11" max="11" width="19.140625" bestFit="1" customWidth="1"/>
    <col min="12" max="12" width="12.28515625" hidden="1" customWidth="1"/>
  </cols>
  <sheetData>
    <row r="1" spans="1:13" x14ac:dyDescent="0.25">
      <c r="A1" s="141" t="s">
        <v>267</v>
      </c>
      <c r="B1" s="128" t="s">
        <v>2</v>
      </c>
      <c r="C1" s="128"/>
      <c r="D1" s="128"/>
      <c r="E1" s="128"/>
      <c r="F1" s="128"/>
      <c r="G1" s="128"/>
      <c r="H1" s="128"/>
      <c r="I1" s="128"/>
      <c r="J1" s="128"/>
      <c r="K1" s="128"/>
      <c r="L1" s="144"/>
    </row>
    <row r="2" spans="1:13" x14ac:dyDescent="0.25">
      <c r="A2" s="142"/>
      <c r="B2" s="133" t="s">
        <v>6</v>
      </c>
      <c r="C2" s="133"/>
      <c r="D2" s="133"/>
      <c r="E2" s="133"/>
      <c r="F2" s="133" t="s">
        <v>269</v>
      </c>
      <c r="G2" s="133"/>
      <c r="H2" s="133"/>
      <c r="I2" s="133"/>
      <c r="J2" s="133"/>
      <c r="K2" s="133" t="s">
        <v>270</v>
      </c>
      <c r="L2" s="127"/>
    </row>
    <row r="3" spans="1:13" x14ac:dyDescent="0.25">
      <c r="A3" s="143"/>
      <c r="B3" s="29" t="s">
        <v>8</v>
      </c>
      <c r="C3" s="29" t="s">
        <v>9</v>
      </c>
      <c r="D3" s="98"/>
      <c r="E3" s="125" t="s">
        <v>271</v>
      </c>
      <c r="F3" s="29" t="s">
        <v>10</v>
      </c>
      <c r="G3" s="29" t="s">
        <v>11</v>
      </c>
      <c r="H3" s="29" t="s">
        <v>12</v>
      </c>
      <c r="I3" s="98"/>
      <c r="J3" s="125" t="s">
        <v>271</v>
      </c>
      <c r="K3" s="29" t="s">
        <v>13</v>
      </c>
      <c r="L3" s="96" t="s">
        <v>271</v>
      </c>
    </row>
    <row r="4" spans="1:13" x14ac:dyDescent="0.25">
      <c r="A4" s="19" t="s">
        <v>231</v>
      </c>
      <c r="B4" s="8">
        <v>12</v>
      </c>
      <c r="C4" s="8">
        <v>10</v>
      </c>
      <c r="D4" s="8">
        <f>SUM(B4:C4)</f>
        <v>22</v>
      </c>
      <c r="E4" s="10">
        <f>D4/$D$17</f>
        <v>0.12087912087912088</v>
      </c>
      <c r="F4" s="8">
        <v>9</v>
      </c>
      <c r="G4" s="8">
        <v>10</v>
      </c>
      <c r="H4" s="8">
        <v>12</v>
      </c>
      <c r="I4" s="8">
        <f>SUM(F4:H4)</f>
        <v>31</v>
      </c>
      <c r="J4" s="10">
        <f>I4/$I$17</f>
        <v>0.11355311355311355</v>
      </c>
      <c r="K4" s="8">
        <v>13</v>
      </c>
      <c r="L4" s="20">
        <f>K4/$K$17</f>
        <v>0.14285714285714285</v>
      </c>
    </row>
    <row r="5" spans="1:13" x14ac:dyDescent="0.25">
      <c r="A5" s="19" t="s">
        <v>199</v>
      </c>
      <c r="B5" s="8">
        <v>13</v>
      </c>
      <c r="C5" s="8">
        <v>8</v>
      </c>
      <c r="D5" s="8">
        <f t="shared" ref="D5:D16" si="0">SUM(B5:C5)</f>
        <v>21</v>
      </c>
      <c r="E5" s="10">
        <f t="shared" ref="E5:E16" si="1">D5/$D$17</f>
        <v>0.11538461538461539</v>
      </c>
      <c r="F5" s="8">
        <v>10</v>
      </c>
      <c r="G5" s="8">
        <v>6</v>
      </c>
      <c r="H5" s="8">
        <v>11</v>
      </c>
      <c r="I5" s="8">
        <f t="shared" ref="I5:I16" si="2">SUM(F5:H5)</f>
        <v>27</v>
      </c>
      <c r="J5" s="10">
        <f t="shared" ref="J5:J16" si="3">I5/$I$17</f>
        <v>9.8901098901098897E-2</v>
      </c>
      <c r="K5" s="8">
        <v>10</v>
      </c>
      <c r="L5" s="20">
        <f t="shared" ref="L5:L16" si="4">K5/$K$17</f>
        <v>0.10989010989010989</v>
      </c>
    </row>
    <row r="6" spans="1:13" x14ac:dyDescent="0.25">
      <c r="A6" s="19" t="s">
        <v>153</v>
      </c>
      <c r="B6" s="8">
        <v>7</v>
      </c>
      <c r="C6" s="8">
        <v>1</v>
      </c>
      <c r="D6" s="8">
        <f t="shared" si="0"/>
        <v>8</v>
      </c>
      <c r="E6" s="10">
        <f t="shared" si="1"/>
        <v>4.3956043956043959E-2</v>
      </c>
      <c r="F6" s="8">
        <v>2</v>
      </c>
      <c r="G6" s="8">
        <v>3</v>
      </c>
      <c r="H6" s="8">
        <v>7</v>
      </c>
      <c r="I6" s="8">
        <f t="shared" si="2"/>
        <v>12</v>
      </c>
      <c r="J6" s="10">
        <f t="shared" si="3"/>
        <v>4.3956043956043959E-2</v>
      </c>
      <c r="K6" s="8">
        <v>2</v>
      </c>
      <c r="L6" s="20">
        <f t="shared" si="4"/>
        <v>2.197802197802198E-2</v>
      </c>
    </row>
    <row r="7" spans="1:13" x14ac:dyDescent="0.25">
      <c r="A7" s="19" t="s">
        <v>85</v>
      </c>
      <c r="B7" s="8">
        <v>11</v>
      </c>
      <c r="C7" s="8">
        <v>12</v>
      </c>
      <c r="D7" s="8">
        <f t="shared" si="0"/>
        <v>23</v>
      </c>
      <c r="E7" s="10">
        <f t="shared" si="1"/>
        <v>0.12637362637362637</v>
      </c>
      <c r="F7" s="8">
        <v>11</v>
      </c>
      <c r="G7" s="8">
        <v>8</v>
      </c>
      <c r="H7" s="8">
        <v>10</v>
      </c>
      <c r="I7" s="8">
        <f t="shared" si="2"/>
        <v>29</v>
      </c>
      <c r="J7" s="10">
        <f t="shared" si="3"/>
        <v>0.10622710622710622</v>
      </c>
      <c r="K7" s="8">
        <v>11</v>
      </c>
      <c r="L7" s="20">
        <f t="shared" si="4"/>
        <v>0.12087912087912088</v>
      </c>
    </row>
    <row r="8" spans="1:13" x14ac:dyDescent="0.25">
      <c r="A8" s="19" t="s">
        <v>41</v>
      </c>
      <c r="B8" s="8">
        <v>8</v>
      </c>
      <c r="C8" s="8">
        <v>2</v>
      </c>
      <c r="D8" s="8">
        <f t="shared" si="0"/>
        <v>10</v>
      </c>
      <c r="E8" s="10">
        <f t="shared" si="1"/>
        <v>5.4945054945054944E-2</v>
      </c>
      <c r="F8" s="8">
        <v>8</v>
      </c>
      <c r="G8" s="8">
        <v>7</v>
      </c>
      <c r="H8" s="8">
        <v>4</v>
      </c>
      <c r="I8" s="8">
        <f t="shared" si="2"/>
        <v>19</v>
      </c>
      <c r="J8" s="10">
        <f t="shared" si="3"/>
        <v>6.95970695970696E-2</v>
      </c>
      <c r="K8" s="8">
        <v>6</v>
      </c>
      <c r="L8" s="20">
        <f t="shared" si="4"/>
        <v>6.5934065934065936E-2</v>
      </c>
    </row>
    <row r="9" spans="1:13" x14ac:dyDescent="0.25">
      <c r="A9" s="19" t="s">
        <v>187</v>
      </c>
      <c r="B9" s="8">
        <v>5</v>
      </c>
      <c r="C9" s="8">
        <v>6</v>
      </c>
      <c r="D9" s="8">
        <f t="shared" si="0"/>
        <v>11</v>
      </c>
      <c r="E9" s="10">
        <f t="shared" si="1"/>
        <v>6.043956043956044E-2</v>
      </c>
      <c r="F9" s="8">
        <v>5</v>
      </c>
      <c r="G9" s="8">
        <v>5</v>
      </c>
      <c r="H9" s="8">
        <v>9</v>
      </c>
      <c r="I9" s="8">
        <f t="shared" si="2"/>
        <v>19</v>
      </c>
      <c r="J9" s="10">
        <f t="shared" si="3"/>
        <v>6.95970695970696E-2</v>
      </c>
      <c r="K9" s="8">
        <v>8</v>
      </c>
      <c r="L9" s="20">
        <f t="shared" si="4"/>
        <v>8.7912087912087919E-2</v>
      </c>
    </row>
    <row r="10" spans="1:13" x14ac:dyDescent="0.25">
      <c r="A10" s="19" t="s">
        <v>145</v>
      </c>
      <c r="B10" s="8">
        <v>4</v>
      </c>
      <c r="C10" s="8">
        <v>7</v>
      </c>
      <c r="D10" s="8">
        <f t="shared" si="0"/>
        <v>11</v>
      </c>
      <c r="E10" s="10">
        <f t="shared" si="1"/>
        <v>6.043956043956044E-2</v>
      </c>
      <c r="F10" s="8">
        <v>6</v>
      </c>
      <c r="G10" s="8">
        <v>11</v>
      </c>
      <c r="H10" s="8">
        <v>5</v>
      </c>
      <c r="I10" s="8">
        <f t="shared" si="2"/>
        <v>22</v>
      </c>
      <c r="J10" s="10">
        <f t="shared" si="3"/>
        <v>8.0586080586080591E-2</v>
      </c>
      <c r="K10" s="8">
        <v>7</v>
      </c>
      <c r="L10" s="20">
        <f t="shared" si="4"/>
        <v>7.6923076923076927E-2</v>
      </c>
    </row>
    <row r="11" spans="1:13" x14ac:dyDescent="0.25">
      <c r="A11" s="19" t="s">
        <v>77</v>
      </c>
      <c r="B11" s="8">
        <v>9</v>
      </c>
      <c r="C11" s="8">
        <v>11</v>
      </c>
      <c r="D11" s="8">
        <f t="shared" si="0"/>
        <v>20</v>
      </c>
      <c r="E11" s="10">
        <f t="shared" si="1"/>
        <v>0.10989010989010989</v>
      </c>
      <c r="F11" s="8">
        <v>7</v>
      </c>
      <c r="G11" s="8">
        <v>12</v>
      </c>
      <c r="H11" s="8">
        <v>13</v>
      </c>
      <c r="I11" s="8">
        <f t="shared" si="2"/>
        <v>32</v>
      </c>
      <c r="J11" s="10">
        <f t="shared" si="3"/>
        <v>0.11721611721611722</v>
      </c>
      <c r="K11" s="8">
        <v>5</v>
      </c>
      <c r="L11" s="20">
        <f t="shared" si="4"/>
        <v>5.4945054945054944E-2</v>
      </c>
    </row>
    <row r="12" spans="1:13" x14ac:dyDescent="0.25">
      <c r="A12" s="19" t="s">
        <v>222</v>
      </c>
      <c r="B12" s="8">
        <v>3</v>
      </c>
      <c r="C12" s="8">
        <v>13</v>
      </c>
      <c r="D12" s="8">
        <f t="shared" si="0"/>
        <v>16</v>
      </c>
      <c r="E12" s="10">
        <f t="shared" si="1"/>
        <v>8.7912087912087919E-2</v>
      </c>
      <c r="F12" s="8">
        <v>12</v>
      </c>
      <c r="G12" s="8">
        <v>13</v>
      </c>
      <c r="H12" s="8">
        <v>6</v>
      </c>
      <c r="I12" s="8">
        <f t="shared" si="2"/>
        <v>31</v>
      </c>
      <c r="J12" s="10">
        <f t="shared" si="3"/>
        <v>0.11355311355311355</v>
      </c>
      <c r="K12" s="8">
        <v>9</v>
      </c>
      <c r="L12" s="20">
        <f t="shared" si="4"/>
        <v>9.8901098901098897E-2</v>
      </c>
    </row>
    <row r="13" spans="1:13" x14ac:dyDescent="0.25">
      <c r="A13" s="19" t="s">
        <v>260</v>
      </c>
      <c r="B13" s="8">
        <v>6</v>
      </c>
      <c r="C13" s="8">
        <v>4</v>
      </c>
      <c r="D13" s="8">
        <f t="shared" si="0"/>
        <v>10</v>
      </c>
      <c r="E13" s="10">
        <f t="shared" si="1"/>
        <v>5.4945054945054944E-2</v>
      </c>
      <c r="F13" s="8">
        <v>4</v>
      </c>
      <c r="G13" s="8">
        <v>2</v>
      </c>
      <c r="H13" s="8">
        <v>1</v>
      </c>
      <c r="I13" s="8">
        <f t="shared" si="2"/>
        <v>7</v>
      </c>
      <c r="J13" s="10">
        <f t="shared" si="3"/>
        <v>2.564102564102564E-2</v>
      </c>
      <c r="K13" s="8">
        <v>3</v>
      </c>
      <c r="L13" s="20">
        <f t="shared" si="4"/>
        <v>3.2967032967032968E-2</v>
      </c>
    </row>
    <row r="14" spans="1:13" x14ac:dyDescent="0.25">
      <c r="A14" s="19" t="s">
        <v>18</v>
      </c>
      <c r="B14" s="8">
        <v>1</v>
      </c>
      <c r="C14" s="8">
        <v>5</v>
      </c>
      <c r="D14" s="8">
        <f t="shared" si="0"/>
        <v>6</v>
      </c>
      <c r="E14" s="10">
        <f t="shared" si="1"/>
        <v>3.2967032967032968E-2</v>
      </c>
      <c r="F14" s="8">
        <v>1</v>
      </c>
      <c r="G14" s="8">
        <v>4</v>
      </c>
      <c r="H14" s="8">
        <v>2</v>
      </c>
      <c r="I14" s="8">
        <f t="shared" si="2"/>
        <v>7</v>
      </c>
      <c r="J14" s="10">
        <f t="shared" si="3"/>
        <v>2.564102564102564E-2</v>
      </c>
      <c r="K14" s="8">
        <v>1</v>
      </c>
      <c r="L14" s="20">
        <f t="shared" si="4"/>
        <v>1.098901098901099E-2</v>
      </c>
      <c r="M14" s="9"/>
    </row>
    <row r="15" spans="1:13" x14ac:dyDescent="0.25">
      <c r="A15" s="19" t="s">
        <v>215</v>
      </c>
      <c r="B15" s="8">
        <v>2</v>
      </c>
      <c r="C15" s="8">
        <v>9</v>
      </c>
      <c r="D15" s="8">
        <f t="shared" si="0"/>
        <v>11</v>
      </c>
      <c r="E15" s="10">
        <f t="shared" si="1"/>
        <v>6.043956043956044E-2</v>
      </c>
      <c r="F15" s="8">
        <v>3</v>
      </c>
      <c r="G15" s="8">
        <v>9</v>
      </c>
      <c r="H15" s="8">
        <v>8</v>
      </c>
      <c r="I15" s="8">
        <f t="shared" si="2"/>
        <v>20</v>
      </c>
      <c r="J15" s="10">
        <f t="shared" si="3"/>
        <v>7.3260073260073263E-2</v>
      </c>
      <c r="K15" s="8">
        <v>12</v>
      </c>
      <c r="L15" s="20">
        <f t="shared" si="4"/>
        <v>0.13186813186813187</v>
      </c>
    </row>
    <row r="16" spans="1:13" x14ac:dyDescent="0.25">
      <c r="A16" s="21" t="s">
        <v>26</v>
      </c>
      <c r="B16" s="22">
        <v>10</v>
      </c>
      <c r="C16" s="22">
        <v>3</v>
      </c>
      <c r="D16" s="22">
        <f t="shared" si="0"/>
        <v>13</v>
      </c>
      <c r="E16" s="23">
        <f t="shared" si="1"/>
        <v>7.1428571428571425E-2</v>
      </c>
      <c r="F16" s="22">
        <v>13</v>
      </c>
      <c r="G16" s="22">
        <v>1</v>
      </c>
      <c r="H16" s="22">
        <v>3</v>
      </c>
      <c r="I16" s="22">
        <f t="shared" si="2"/>
        <v>17</v>
      </c>
      <c r="J16" s="23">
        <f t="shared" si="3"/>
        <v>6.2271062271062272E-2</v>
      </c>
      <c r="K16" s="22">
        <v>4</v>
      </c>
      <c r="L16" s="24">
        <f t="shared" si="4"/>
        <v>4.3956043956043959E-2</v>
      </c>
    </row>
    <row r="17" spans="1:12" x14ac:dyDescent="0.25">
      <c r="A17" s="3"/>
      <c r="B17" s="25">
        <f t="shared" ref="B17:L17" si="5">SUM(B4:B16)</f>
        <v>91</v>
      </c>
      <c r="C17" s="25">
        <f t="shared" si="5"/>
        <v>91</v>
      </c>
      <c r="D17" s="26">
        <f t="shared" si="5"/>
        <v>182</v>
      </c>
      <c r="E17" s="27">
        <f t="shared" si="5"/>
        <v>1</v>
      </c>
      <c r="F17" s="25">
        <f t="shared" si="5"/>
        <v>91</v>
      </c>
      <c r="G17" s="25">
        <f t="shared" si="5"/>
        <v>91</v>
      </c>
      <c r="H17" s="25">
        <f t="shared" si="5"/>
        <v>91</v>
      </c>
      <c r="I17" s="25">
        <f t="shared" si="5"/>
        <v>273</v>
      </c>
      <c r="J17" s="27">
        <f t="shared" si="5"/>
        <v>1</v>
      </c>
      <c r="K17" s="25">
        <f t="shared" si="5"/>
        <v>91</v>
      </c>
      <c r="L17" s="27">
        <f t="shared" si="5"/>
        <v>0.99999999999999989</v>
      </c>
    </row>
  </sheetData>
  <mergeCells count="5">
    <mergeCell ref="A1:A3"/>
    <mergeCell ref="K2:L2"/>
    <mergeCell ref="B2:E2"/>
    <mergeCell ref="F2:J2"/>
    <mergeCell ref="B1:L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9DA4-AC9F-4F9B-93F9-5BEE098A0C7C}">
  <dimension ref="A1:L17"/>
  <sheetViews>
    <sheetView workbookViewId="0">
      <selection activeCell="M2" sqref="M2"/>
    </sheetView>
  </sheetViews>
  <sheetFormatPr baseColWidth="10" defaultColWidth="11.42578125" defaultRowHeight="15" x14ac:dyDescent="0.25"/>
  <cols>
    <col min="1" max="1" width="30" bestFit="1" customWidth="1"/>
    <col min="2" max="4" width="0" hidden="1" customWidth="1"/>
    <col min="5" max="5" width="14.85546875" customWidth="1"/>
    <col min="6" max="9" width="0" hidden="1" customWidth="1"/>
    <col min="10" max="10" width="15.42578125" customWidth="1"/>
    <col min="11" max="11" width="0" hidden="1" customWidth="1"/>
    <col min="12" max="12" width="14.140625" customWidth="1"/>
  </cols>
  <sheetData>
    <row r="1" spans="1:12" x14ac:dyDescent="0.25">
      <c r="A1" s="141" t="s">
        <v>267</v>
      </c>
      <c r="B1" s="128" t="s">
        <v>2</v>
      </c>
      <c r="C1" s="128"/>
      <c r="D1" s="128"/>
      <c r="E1" s="128"/>
      <c r="F1" s="128"/>
      <c r="G1" s="128"/>
      <c r="H1" s="128"/>
      <c r="I1" s="128"/>
      <c r="J1" s="128"/>
      <c r="K1" s="128"/>
      <c r="L1" s="144"/>
    </row>
    <row r="2" spans="1:12" x14ac:dyDescent="0.25">
      <c r="A2" s="142"/>
      <c r="B2" s="145" t="s">
        <v>6</v>
      </c>
      <c r="C2" s="146"/>
      <c r="D2" s="146"/>
      <c r="E2" s="147"/>
      <c r="F2" s="145" t="s">
        <v>269</v>
      </c>
      <c r="G2" s="146"/>
      <c r="H2" s="146"/>
      <c r="I2" s="146"/>
      <c r="J2" s="147"/>
      <c r="K2" s="145" t="s">
        <v>270</v>
      </c>
      <c r="L2" s="151"/>
    </row>
    <row r="3" spans="1:12" hidden="1" x14ac:dyDescent="0.25">
      <c r="A3" s="143"/>
      <c r="B3" s="148"/>
      <c r="C3" s="149"/>
      <c r="D3" s="149"/>
      <c r="E3" s="150"/>
      <c r="F3" s="148"/>
      <c r="G3" s="149"/>
      <c r="H3" s="149"/>
      <c r="I3" s="149"/>
      <c r="J3" s="150"/>
      <c r="K3" s="148"/>
      <c r="L3" s="152"/>
    </row>
    <row r="4" spans="1:12" x14ac:dyDescent="0.25">
      <c r="A4" s="19" t="s">
        <v>231</v>
      </c>
      <c r="B4" s="8">
        <v>12</v>
      </c>
      <c r="C4" s="8">
        <v>10</v>
      </c>
      <c r="D4" s="8">
        <f>SUM(B4:C4)</f>
        <v>22</v>
      </c>
      <c r="E4" s="10">
        <f>D4/$D$17</f>
        <v>0.12087912087912088</v>
      </c>
      <c r="F4" s="8">
        <v>9</v>
      </c>
      <c r="G4" s="8">
        <v>10</v>
      </c>
      <c r="H4" s="8">
        <v>12</v>
      </c>
      <c r="I4" s="8">
        <f>SUM(F4:H4)</f>
        <v>31</v>
      </c>
      <c r="J4" s="10">
        <f>I4/$I$17</f>
        <v>0.11355311355311355</v>
      </c>
      <c r="K4" s="8">
        <v>13</v>
      </c>
      <c r="L4" s="20">
        <f>K4/$K$17</f>
        <v>0.14285714285714285</v>
      </c>
    </row>
    <row r="5" spans="1:12" x14ac:dyDescent="0.25">
      <c r="A5" s="19" t="s">
        <v>199</v>
      </c>
      <c r="B5" s="8">
        <v>13</v>
      </c>
      <c r="C5" s="8">
        <v>8</v>
      </c>
      <c r="D5" s="8">
        <f t="shared" ref="D5:D16" si="0">SUM(B5:C5)</f>
        <v>21</v>
      </c>
      <c r="E5" s="10">
        <f t="shared" ref="E5:E16" si="1">D5/$D$17</f>
        <v>0.11538461538461539</v>
      </c>
      <c r="F5" s="8">
        <v>10</v>
      </c>
      <c r="G5" s="8">
        <v>6</v>
      </c>
      <c r="H5" s="8">
        <v>11</v>
      </c>
      <c r="I5" s="8">
        <f t="shared" ref="I5:I16" si="2">SUM(F5:H5)</f>
        <v>27</v>
      </c>
      <c r="J5" s="10">
        <f t="shared" ref="J5:J16" si="3">I5/$I$17</f>
        <v>9.8901098901098897E-2</v>
      </c>
      <c r="K5" s="8">
        <v>10</v>
      </c>
      <c r="L5" s="20">
        <f t="shared" ref="L5:L16" si="4">K5/$K$17</f>
        <v>0.10989010989010989</v>
      </c>
    </row>
    <row r="6" spans="1:12" x14ac:dyDescent="0.25">
      <c r="A6" s="19" t="s">
        <v>153</v>
      </c>
      <c r="B6" s="8">
        <v>7</v>
      </c>
      <c r="C6" s="8">
        <v>1</v>
      </c>
      <c r="D6" s="8">
        <f t="shared" si="0"/>
        <v>8</v>
      </c>
      <c r="E6" s="10">
        <f t="shared" si="1"/>
        <v>4.3956043956043959E-2</v>
      </c>
      <c r="F6" s="8">
        <v>2</v>
      </c>
      <c r="G6" s="8">
        <v>3</v>
      </c>
      <c r="H6" s="8">
        <v>7</v>
      </c>
      <c r="I6" s="8">
        <f t="shared" si="2"/>
        <v>12</v>
      </c>
      <c r="J6" s="10">
        <f t="shared" si="3"/>
        <v>4.3956043956043959E-2</v>
      </c>
      <c r="K6" s="8">
        <v>2</v>
      </c>
      <c r="L6" s="20">
        <f t="shared" si="4"/>
        <v>2.197802197802198E-2</v>
      </c>
    </row>
    <row r="7" spans="1:12" x14ac:dyDescent="0.25">
      <c r="A7" s="19" t="s">
        <v>85</v>
      </c>
      <c r="B7" s="8">
        <v>11</v>
      </c>
      <c r="C7" s="8">
        <v>12</v>
      </c>
      <c r="D7" s="8">
        <f t="shared" si="0"/>
        <v>23</v>
      </c>
      <c r="E7" s="10">
        <f t="shared" si="1"/>
        <v>0.12637362637362637</v>
      </c>
      <c r="F7" s="8">
        <v>11</v>
      </c>
      <c r="G7" s="8">
        <v>8</v>
      </c>
      <c r="H7" s="8">
        <v>10</v>
      </c>
      <c r="I7" s="8">
        <f t="shared" si="2"/>
        <v>29</v>
      </c>
      <c r="J7" s="10">
        <f t="shared" si="3"/>
        <v>0.10622710622710622</v>
      </c>
      <c r="K7" s="8">
        <v>11</v>
      </c>
      <c r="L7" s="20">
        <f t="shared" si="4"/>
        <v>0.12087912087912088</v>
      </c>
    </row>
    <row r="8" spans="1:12" x14ac:dyDescent="0.25">
      <c r="A8" s="19" t="s">
        <v>41</v>
      </c>
      <c r="B8" s="8">
        <v>8</v>
      </c>
      <c r="C8" s="8">
        <v>2</v>
      </c>
      <c r="D8" s="8">
        <f t="shared" si="0"/>
        <v>10</v>
      </c>
      <c r="E8" s="10">
        <f t="shared" si="1"/>
        <v>5.4945054945054944E-2</v>
      </c>
      <c r="F8" s="8">
        <v>8</v>
      </c>
      <c r="G8" s="8">
        <v>7</v>
      </c>
      <c r="H8" s="8">
        <v>4</v>
      </c>
      <c r="I8" s="8">
        <f t="shared" si="2"/>
        <v>19</v>
      </c>
      <c r="J8" s="10">
        <f t="shared" si="3"/>
        <v>6.95970695970696E-2</v>
      </c>
      <c r="K8" s="8">
        <v>6</v>
      </c>
      <c r="L8" s="20">
        <f t="shared" si="4"/>
        <v>6.5934065934065936E-2</v>
      </c>
    </row>
    <row r="9" spans="1:12" x14ac:dyDescent="0.25">
      <c r="A9" s="19" t="s">
        <v>187</v>
      </c>
      <c r="B9" s="8">
        <v>5</v>
      </c>
      <c r="C9" s="8">
        <v>6</v>
      </c>
      <c r="D9" s="8">
        <f t="shared" si="0"/>
        <v>11</v>
      </c>
      <c r="E9" s="10">
        <f t="shared" si="1"/>
        <v>6.043956043956044E-2</v>
      </c>
      <c r="F9" s="8">
        <v>5</v>
      </c>
      <c r="G9" s="8">
        <v>5</v>
      </c>
      <c r="H9" s="8">
        <v>9</v>
      </c>
      <c r="I9" s="8">
        <f t="shared" si="2"/>
        <v>19</v>
      </c>
      <c r="J9" s="10">
        <f t="shared" si="3"/>
        <v>6.95970695970696E-2</v>
      </c>
      <c r="K9" s="8">
        <v>8</v>
      </c>
      <c r="L9" s="20">
        <f t="shared" si="4"/>
        <v>8.7912087912087919E-2</v>
      </c>
    </row>
    <row r="10" spans="1:12" x14ac:dyDescent="0.25">
      <c r="A10" s="19" t="s">
        <v>145</v>
      </c>
      <c r="B10" s="8">
        <v>4</v>
      </c>
      <c r="C10" s="8">
        <v>7</v>
      </c>
      <c r="D10" s="8">
        <f t="shared" si="0"/>
        <v>11</v>
      </c>
      <c r="E10" s="10">
        <f t="shared" si="1"/>
        <v>6.043956043956044E-2</v>
      </c>
      <c r="F10" s="8">
        <v>6</v>
      </c>
      <c r="G10" s="8">
        <v>11</v>
      </c>
      <c r="H10" s="8">
        <v>5</v>
      </c>
      <c r="I10" s="8">
        <f t="shared" si="2"/>
        <v>22</v>
      </c>
      <c r="J10" s="10">
        <f t="shared" si="3"/>
        <v>8.0586080586080591E-2</v>
      </c>
      <c r="K10" s="8">
        <v>7</v>
      </c>
      <c r="L10" s="20">
        <f t="shared" si="4"/>
        <v>7.6923076923076927E-2</v>
      </c>
    </row>
    <row r="11" spans="1:12" x14ac:dyDescent="0.25">
      <c r="A11" s="19" t="s">
        <v>77</v>
      </c>
      <c r="B11" s="8">
        <v>9</v>
      </c>
      <c r="C11" s="8">
        <v>11</v>
      </c>
      <c r="D11" s="8">
        <f t="shared" si="0"/>
        <v>20</v>
      </c>
      <c r="E11" s="10">
        <f t="shared" si="1"/>
        <v>0.10989010989010989</v>
      </c>
      <c r="F11" s="8">
        <v>7</v>
      </c>
      <c r="G11" s="8">
        <v>12</v>
      </c>
      <c r="H11" s="8">
        <v>13</v>
      </c>
      <c r="I11" s="8">
        <f t="shared" si="2"/>
        <v>32</v>
      </c>
      <c r="J11" s="10">
        <f t="shared" si="3"/>
        <v>0.11721611721611722</v>
      </c>
      <c r="K11" s="8">
        <v>5</v>
      </c>
      <c r="L11" s="20">
        <f t="shared" si="4"/>
        <v>5.4945054945054944E-2</v>
      </c>
    </row>
    <row r="12" spans="1:12" x14ac:dyDescent="0.25">
      <c r="A12" s="19" t="s">
        <v>222</v>
      </c>
      <c r="B12" s="8">
        <v>3</v>
      </c>
      <c r="C12" s="8">
        <v>13</v>
      </c>
      <c r="D12" s="8">
        <f t="shared" si="0"/>
        <v>16</v>
      </c>
      <c r="E12" s="10">
        <f t="shared" si="1"/>
        <v>8.7912087912087919E-2</v>
      </c>
      <c r="F12" s="8">
        <v>12</v>
      </c>
      <c r="G12" s="8">
        <v>13</v>
      </c>
      <c r="H12" s="8">
        <v>6</v>
      </c>
      <c r="I12" s="8">
        <f t="shared" si="2"/>
        <v>31</v>
      </c>
      <c r="J12" s="10">
        <f t="shared" si="3"/>
        <v>0.11355311355311355</v>
      </c>
      <c r="K12" s="8">
        <v>9</v>
      </c>
      <c r="L12" s="20">
        <f t="shared" si="4"/>
        <v>9.8901098901098897E-2</v>
      </c>
    </row>
    <row r="13" spans="1:12" x14ac:dyDescent="0.25">
      <c r="A13" s="19" t="s">
        <v>260</v>
      </c>
      <c r="B13" s="8">
        <v>6</v>
      </c>
      <c r="C13" s="8">
        <v>4</v>
      </c>
      <c r="D13" s="8">
        <f t="shared" si="0"/>
        <v>10</v>
      </c>
      <c r="E13" s="10">
        <f t="shared" si="1"/>
        <v>5.4945054945054944E-2</v>
      </c>
      <c r="F13" s="8">
        <v>4</v>
      </c>
      <c r="G13" s="8">
        <v>2</v>
      </c>
      <c r="H13" s="8">
        <v>1</v>
      </c>
      <c r="I13" s="8">
        <f t="shared" si="2"/>
        <v>7</v>
      </c>
      <c r="J13" s="10">
        <f t="shared" si="3"/>
        <v>2.564102564102564E-2</v>
      </c>
      <c r="K13" s="8">
        <v>3</v>
      </c>
      <c r="L13" s="20">
        <f t="shared" si="4"/>
        <v>3.2967032967032968E-2</v>
      </c>
    </row>
    <row r="14" spans="1:12" x14ac:dyDescent="0.25">
      <c r="A14" s="19" t="s">
        <v>18</v>
      </c>
      <c r="B14" s="8">
        <v>1</v>
      </c>
      <c r="C14" s="8">
        <v>5</v>
      </c>
      <c r="D14" s="8">
        <f t="shared" si="0"/>
        <v>6</v>
      </c>
      <c r="E14" s="10">
        <f t="shared" si="1"/>
        <v>3.2967032967032968E-2</v>
      </c>
      <c r="F14" s="8">
        <v>1</v>
      </c>
      <c r="G14" s="8">
        <v>4</v>
      </c>
      <c r="H14" s="8">
        <v>2</v>
      </c>
      <c r="I14" s="8">
        <f t="shared" si="2"/>
        <v>7</v>
      </c>
      <c r="J14" s="10">
        <f t="shared" si="3"/>
        <v>2.564102564102564E-2</v>
      </c>
      <c r="K14" s="8">
        <v>1</v>
      </c>
      <c r="L14" s="20">
        <f t="shared" si="4"/>
        <v>1.098901098901099E-2</v>
      </c>
    </row>
    <row r="15" spans="1:12" x14ac:dyDescent="0.25">
      <c r="A15" s="19" t="s">
        <v>215</v>
      </c>
      <c r="B15" s="8">
        <v>2</v>
      </c>
      <c r="C15" s="8">
        <v>9</v>
      </c>
      <c r="D15" s="8">
        <f t="shared" si="0"/>
        <v>11</v>
      </c>
      <c r="E15" s="10">
        <f t="shared" si="1"/>
        <v>6.043956043956044E-2</v>
      </c>
      <c r="F15" s="8">
        <v>3</v>
      </c>
      <c r="G15" s="8">
        <v>9</v>
      </c>
      <c r="H15" s="8">
        <v>8</v>
      </c>
      <c r="I15" s="8">
        <f t="shared" si="2"/>
        <v>20</v>
      </c>
      <c r="J15" s="10">
        <f t="shared" si="3"/>
        <v>7.3260073260073263E-2</v>
      </c>
      <c r="K15" s="8">
        <v>12</v>
      </c>
      <c r="L15" s="20">
        <f t="shared" si="4"/>
        <v>0.13186813186813187</v>
      </c>
    </row>
    <row r="16" spans="1:12" ht="15.75" thickBot="1" x14ac:dyDescent="0.3">
      <c r="A16" s="21" t="s">
        <v>26</v>
      </c>
      <c r="B16" s="22">
        <v>10</v>
      </c>
      <c r="C16" s="22">
        <v>3</v>
      </c>
      <c r="D16" s="22">
        <f t="shared" si="0"/>
        <v>13</v>
      </c>
      <c r="E16" s="23">
        <f t="shared" si="1"/>
        <v>7.1428571428571425E-2</v>
      </c>
      <c r="F16" s="22">
        <v>13</v>
      </c>
      <c r="G16" s="22">
        <v>1</v>
      </c>
      <c r="H16" s="22">
        <v>3</v>
      </c>
      <c r="I16" s="22">
        <f t="shared" si="2"/>
        <v>17</v>
      </c>
      <c r="J16" s="23">
        <f t="shared" si="3"/>
        <v>6.2271062271062272E-2</v>
      </c>
      <c r="K16" s="22">
        <v>4</v>
      </c>
      <c r="L16" s="24">
        <f t="shared" si="4"/>
        <v>4.3956043956043959E-2</v>
      </c>
    </row>
    <row r="17" spans="1:12" x14ac:dyDescent="0.25">
      <c r="A17" s="3"/>
      <c r="B17" s="25">
        <f t="shared" ref="B17:L17" si="5">SUM(B4:B16)</f>
        <v>91</v>
      </c>
      <c r="C17" s="25">
        <f t="shared" si="5"/>
        <v>91</v>
      </c>
      <c r="D17" s="26">
        <f t="shared" si="5"/>
        <v>182</v>
      </c>
      <c r="E17" s="27">
        <f t="shared" si="5"/>
        <v>1</v>
      </c>
      <c r="F17" s="25">
        <f t="shared" si="5"/>
        <v>91</v>
      </c>
      <c r="G17" s="25">
        <f t="shared" si="5"/>
        <v>91</v>
      </c>
      <c r="H17" s="25">
        <f t="shared" si="5"/>
        <v>91</v>
      </c>
      <c r="I17" s="25">
        <f t="shared" si="5"/>
        <v>273</v>
      </c>
      <c r="J17" s="27">
        <f t="shared" si="5"/>
        <v>1</v>
      </c>
      <c r="K17" s="25">
        <f t="shared" si="5"/>
        <v>91</v>
      </c>
      <c r="L17" s="27">
        <f t="shared" si="5"/>
        <v>0.99999999999999989</v>
      </c>
    </row>
  </sheetData>
  <mergeCells count="5">
    <mergeCell ref="A1:A3"/>
    <mergeCell ref="B1:L1"/>
    <mergeCell ref="B2:E3"/>
    <mergeCell ref="F2:J3"/>
    <mergeCell ref="K2:L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DB5C6-50DC-40D0-B35F-493F97DBD1B5}">
  <dimension ref="A1:AC28"/>
  <sheetViews>
    <sheetView topLeftCell="D1" zoomScale="90" zoomScaleNormal="90" workbookViewId="0">
      <selection activeCell="H6" sqref="H6"/>
    </sheetView>
  </sheetViews>
  <sheetFormatPr baseColWidth="10" defaultColWidth="11.42578125" defaultRowHeight="15" x14ac:dyDescent="0.25"/>
  <cols>
    <col min="1" max="1" width="14.28515625" customWidth="1"/>
    <col min="2" max="2" width="55.7109375" customWidth="1"/>
    <col min="3" max="3" width="47.5703125" customWidth="1"/>
    <col min="4" max="4" width="25.28515625" customWidth="1"/>
    <col min="5" max="5" width="22.42578125" customWidth="1"/>
    <col min="6" max="6" width="10.140625" bestFit="1" customWidth="1"/>
    <col min="7" max="7" width="37.7109375" style="7" customWidth="1"/>
    <col min="8" max="8" width="76.42578125" customWidth="1"/>
    <col min="9" max="9" width="68.140625" customWidth="1"/>
    <col min="10" max="10" width="15" customWidth="1"/>
    <col min="11" max="11" width="40" customWidth="1"/>
  </cols>
  <sheetData>
    <row r="1" spans="1:11" x14ac:dyDescent="0.25">
      <c r="A1" s="68" t="s">
        <v>272</v>
      </c>
      <c r="B1" s="42" t="s">
        <v>0</v>
      </c>
      <c r="C1" s="42" t="s">
        <v>273</v>
      </c>
      <c r="D1" s="42" t="s">
        <v>4</v>
      </c>
      <c r="E1" s="69" t="s">
        <v>274</v>
      </c>
      <c r="F1" s="67" t="s">
        <v>1</v>
      </c>
      <c r="G1" s="110" t="s">
        <v>275</v>
      </c>
      <c r="H1" s="67" t="s">
        <v>276</v>
      </c>
      <c r="I1" s="67" t="s">
        <v>277</v>
      </c>
    </row>
    <row r="2" spans="1:11" ht="45" x14ac:dyDescent="0.25">
      <c r="A2" s="171" t="s">
        <v>278</v>
      </c>
      <c r="B2" s="173" t="s">
        <v>279</v>
      </c>
      <c r="C2" s="159" t="s">
        <v>280</v>
      </c>
      <c r="D2" s="153" t="s">
        <v>56</v>
      </c>
      <c r="E2" s="153" t="s">
        <v>41</v>
      </c>
      <c r="F2" s="153" t="s">
        <v>16</v>
      </c>
      <c r="G2" s="99" t="s">
        <v>281</v>
      </c>
      <c r="H2" s="55" t="s">
        <v>282</v>
      </c>
      <c r="I2" s="55" t="s">
        <v>627</v>
      </c>
      <c r="K2" s="51"/>
    </row>
    <row r="3" spans="1:11" ht="60" x14ac:dyDescent="0.25">
      <c r="A3" s="172"/>
      <c r="B3" s="174"/>
      <c r="C3" s="161"/>
      <c r="D3" s="155"/>
      <c r="E3" s="155"/>
      <c r="F3" s="155"/>
      <c r="G3" s="55" t="s">
        <v>283</v>
      </c>
      <c r="H3" s="55" t="s">
        <v>284</v>
      </c>
      <c r="I3" s="55" t="s">
        <v>628</v>
      </c>
      <c r="K3" s="51" t="s">
        <v>285</v>
      </c>
    </row>
    <row r="4" spans="1:11" ht="45" x14ac:dyDescent="0.25">
      <c r="A4" s="162" t="s">
        <v>286</v>
      </c>
      <c r="B4" s="165" t="s">
        <v>287</v>
      </c>
      <c r="C4" s="168" t="s">
        <v>288</v>
      </c>
      <c r="D4" s="175" t="s">
        <v>81</v>
      </c>
      <c r="E4" s="175" t="s">
        <v>77</v>
      </c>
      <c r="F4" s="175" t="s">
        <v>16</v>
      </c>
      <c r="G4" s="111" t="s">
        <v>535</v>
      </c>
      <c r="H4" s="111" t="s">
        <v>536</v>
      </c>
      <c r="I4" s="111" t="s">
        <v>542</v>
      </c>
    </row>
    <row r="5" spans="1:11" ht="60" x14ac:dyDescent="0.25">
      <c r="A5" s="163"/>
      <c r="B5" s="166"/>
      <c r="C5" s="169"/>
      <c r="D5" s="176"/>
      <c r="E5" s="176"/>
      <c r="F5" s="176"/>
      <c r="G5" s="111" t="s">
        <v>629</v>
      </c>
      <c r="H5" s="111" t="s">
        <v>531</v>
      </c>
      <c r="I5" s="111" t="s">
        <v>544</v>
      </c>
    </row>
    <row r="6" spans="1:11" ht="45" x14ac:dyDescent="0.25">
      <c r="A6" s="163"/>
      <c r="B6" s="166"/>
      <c r="C6" s="169"/>
      <c r="D6" s="176"/>
      <c r="E6" s="176"/>
      <c r="F6" s="176"/>
      <c r="G6" s="111" t="s">
        <v>289</v>
      </c>
      <c r="H6" s="111" t="s">
        <v>532</v>
      </c>
      <c r="I6" s="111" t="s">
        <v>543</v>
      </c>
    </row>
    <row r="7" spans="1:11" ht="60" x14ac:dyDescent="0.25">
      <c r="A7" s="164"/>
      <c r="B7" s="167"/>
      <c r="C7" s="170"/>
      <c r="D7" s="177"/>
      <c r="E7" s="177"/>
      <c r="F7" s="177"/>
      <c r="G7" s="112" t="s">
        <v>290</v>
      </c>
      <c r="H7" s="111" t="s">
        <v>533</v>
      </c>
      <c r="I7" s="111" t="s">
        <v>541</v>
      </c>
    </row>
    <row r="8" spans="1:11" x14ac:dyDescent="0.25">
      <c r="A8" s="156" t="s">
        <v>291</v>
      </c>
      <c r="B8" s="159" t="s">
        <v>292</v>
      </c>
      <c r="C8" s="159" t="s">
        <v>293</v>
      </c>
      <c r="D8" s="153" t="s">
        <v>176</v>
      </c>
      <c r="E8" s="153" t="s">
        <v>153</v>
      </c>
      <c r="F8" s="153" t="s">
        <v>16</v>
      </c>
      <c r="G8" s="55" t="s">
        <v>534</v>
      </c>
      <c r="H8" s="55" t="s">
        <v>630</v>
      </c>
      <c r="I8" s="55" t="s">
        <v>537</v>
      </c>
    </row>
    <row r="9" spans="1:11" ht="30" x14ac:dyDescent="0.25">
      <c r="A9" s="157"/>
      <c r="B9" s="160"/>
      <c r="C9" s="160"/>
      <c r="D9" s="154"/>
      <c r="E9" s="154"/>
      <c r="F9" s="154"/>
      <c r="G9" s="55" t="s">
        <v>538</v>
      </c>
      <c r="H9" s="55" t="s">
        <v>631</v>
      </c>
      <c r="I9" s="55" t="s">
        <v>640</v>
      </c>
    </row>
    <row r="10" spans="1:11" x14ac:dyDescent="0.25">
      <c r="A10" s="157"/>
      <c r="B10" s="160"/>
      <c r="C10" s="160"/>
      <c r="D10" s="154"/>
      <c r="E10" s="154"/>
      <c r="F10" s="154"/>
      <c r="G10" s="55" t="s">
        <v>294</v>
      </c>
      <c r="H10" s="55" t="s">
        <v>539</v>
      </c>
      <c r="I10" s="55" t="s">
        <v>540</v>
      </c>
    </row>
    <row r="11" spans="1:11" x14ac:dyDescent="0.25">
      <c r="A11" s="158"/>
      <c r="B11" s="161"/>
      <c r="C11" s="161"/>
      <c r="D11" s="155"/>
      <c r="E11" s="155"/>
      <c r="F11" s="155"/>
      <c r="G11" s="55" t="s">
        <v>545</v>
      </c>
      <c r="H11" s="55" t="s">
        <v>546</v>
      </c>
      <c r="I11" s="55" t="s">
        <v>547</v>
      </c>
    </row>
    <row r="12" spans="1:11" ht="75" x14ac:dyDescent="0.25">
      <c r="A12" s="180" t="s">
        <v>295</v>
      </c>
      <c r="B12" s="168" t="s">
        <v>296</v>
      </c>
      <c r="C12" s="168" t="s">
        <v>299</v>
      </c>
      <c r="D12" s="175" t="s">
        <v>214</v>
      </c>
      <c r="E12" s="175" t="s">
        <v>215</v>
      </c>
      <c r="F12" s="175" t="s">
        <v>16</v>
      </c>
      <c r="G12" s="111" t="s">
        <v>548</v>
      </c>
      <c r="H12" s="111" t="s">
        <v>632</v>
      </c>
      <c r="I12" s="111" t="s">
        <v>551</v>
      </c>
    </row>
    <row r="13" spans="1:11" ht="60" x14ac:dyDescent="0.25">
      <c r="A13" s="181"/>
      <c r="B13" s="169"/>
      <c r="C13" s="169"/>
      <c r="D13" s="176"/>
      <c r="E13" s="176"/>
      <c r="F13" s="176"/>
      <c r="G13" s="111" t="s">
        <v>553</v>
      </c>
      <c r="H13" s="111" t="s">
        <v>554</v>
      </c>
      <c r="I13" s="111" t="s">
        <v>556</v>
      </c>
    </row>
    <row r="14" spans="1:11" ht="60" x14ac:dyDescent="0.25">
      <c r="A14" s="178" t="s">
        <v>297</v>
      </c>
      <c r="B14" s="159" t="s">
        <v>298</v>
      </c>
      <c r="C14" s="159" t="s">
        <v>299</v>
      </c>
      <c r="D14" s="153" t="s">
        <v>214</v>
      </c>
      <c r="E14" s="153" t="s">
        <v>215</v>
      </c>
      <c r="F14" s="153" t="s">
        <v>16</v>
      </c>
      <c r="G14" s="55" t="s">
        <v>641</v>
      </c>
      <c r="H14" s="55" t="s">
        <v>633</v>
      </c>
      <c r="I14" s="55" t="s">
        <v>608</v>
      </c>
      <c r="J14" s="71"/>
    </row>
    <row r="15" spans="1:11" ht="60" x14ac:dyDescent="0.25">
      <c r="A15" s="179"/>
      <c r="B15" s="160"/>
      <c r="C15" s="160"/>
      <c r="D15" s="154"/>
      <c r="E15" s="154"/>
      <c r="F15" s="154"/>
      <c r="G15" s="55" t="s">
        <v>634</v>
      </c>
      <c r="H15" s="55" t="s">
        <v>609</v>
      </c>
      <c r="I15" s="55" t="s">
        <v>635</v>
      </c>
      <c r="J15" s="71"/>
    </row>
    <row r="16" spans="1:11" ht="45" x14ac:dyDescent="0.25">
      <c r="A16" s="162" t="s">
        <v>300</v>
      </c>
      <c r="B16" s="168" t="s">
        <v>301</v>
      </c>
      <c r="C16" s="168" t="s">
        <v>604</v>
      </c>
      <c r="D16" s="175" t="s">
        <v>230</v>
      </c>
      <c r="E16" s="175" t="s">
        <v>231</v>
      </c>
      <c r="F16" s="175" t="s">
        <v>16</v>
      </c>
      <c r="G16" s="111" t="s">
        <v>636</v>
      </c>
      <c r="H16" s="111" t="s">
        <v>549</v>
      </c>
      <c r="I16" s="111" t="s">
        <v>550</v>
      </c>
      <c r="J16" s="105"/>
    </row>
    <row r="17" spans="1:29" ht="45" x14ac:dyDescent="0.25">
      <c r="A17" s="164"/>
      <c r="B17" s="170"/>
      <c r="C17" s="170"/>
      <c r="D17" s="177"/>
      <c r="E17" s="177"/>
      <c r="F17" s="177"/>
      <c r="G17" s="111" t="s">
        <v>637</v>
      </c>
      <c r="H17" s="111" t="s">
        <v>552</v>
      </c>
      <c r="I17" s="111" t="s">
        <v>555</v>
      </c>
      <c r="J17" s="105"/>
    </row>
    <row r="18" spans="1:29" s="101" customFormat="1" ht="45" x14ac:dyDescent="0.25">
      <c r="A18" s="102" t="s">
        <v>302</v>
      </c>
      <c r="B18" s="106" t="s">
        <v>303</v>
      </c>
      <c r="C18" s="97" t="s">
        <v>304</v>
      </c>
      <c r="D18" s="107" t="s">
        <v>230</v>
      </c>
      <c r="E18" s="107" t="s">
        <v>231</v>
      </c>
      <c r="F18" s="107" t="s">
        <v>16</v>
      </c>
      <c r="G18" s="55" t="s">
        <v>567</v>
      </c>
      <c r="H18" s="53" t="s">
        <v>638</v>
      </c>
      <c r="I18" s="53" t="s">
        <v>603</v>
      </c>
      <c r="J18"/>
      <c r="K18"/>
      <c r="L18"/>
      <c r="M18"/>
      <c r="N18"/>
      <c r="O18"/>
      <c r="P18"/>
      <c r="Q18"/>
      <c r="R18"/>
      <c r="S18"/>
      <c r="T18"/>
      <c r="U18"/>
      <c r="V18"/>
      <c r="W18"/>
      <c r="X18"/>
      <c r="Y18"/>
      <c r="Z18"/>
      <c r="AA18"/>
    </row>
    <row r="19" spans="1:29" s="101" customFormat="1" ht="75" x14ac:dyDescent="0.25">
      <c r="A19" s="162" t="s">
        <v>305</v>
      </c>
      <c r="B19" s="168" t="s">
        <v>306</v>
      </c>
      <c r="C19" s="168" t="s">
        <v>307</v>
      </c>
      <c r="D19" s="175" t="s">
        <v>239</v>
      </c>
      <c r="E19" s="175" t="s">
        <v>231</v>
      </c>
      <c r="F19" s="175" t="s">
        <v>16</v>
      </c>
      <c r="G19" s="111" t="s">
        <v>557</v>
      </c>
      <c r="H19" s="111" t="s">
        <v>558</v>
      </c>
      <c r="I19" s="111" t="s">
        <v>560</v>
      </c>
      <c r="J19"/>
      <c r="K19"/>
      <c r="L19"/>
      <c r="M19"/>
      <c r="N19"/>
      <c r="O19"/>
      <c r="P19"/>
      <c r="Q19"/>
      <c r="R19"/>
      <c r="S19"/>
      <c r="T19"/>
      <c r="U19"/>
      <c r="V19"/>
      <c r="W19"/>
      <c r="X19"/>
      <c r="Y19"/>
      <c r="Z19"/>
      <c r="AA19"/>
      <c r="AB19"/>
      <c r="AC19"/>
    </row>
    <row r="20" spans="1:29" ht="90" x14ac:dyDescent="0.25">
      <c r="A20" s="164"/>
      <c r="B20" s="170"/>
      <c r="C20" s="170"/>
      <c r="D20" s="177"/>
      <c r="E20" s="177"/>
      <c r="F20" s="177"/>
      <c r="G20" s="111" t="s">
        <v>605</v>
      </c>
      <c r="H20" s="111" t="s">
        <v>610</v>
      </c>
      <c r="I20" s="111" t="s">
        <v>611</v>
      </c>
    </row>
    <row r="21" spans="1:29" s="101" customFormat="1" ht="45" x14ac:dyDescent="0.25">
      <c r="A21" s="102" t="s">
        <v>308</v>
      </c>
      <c r="B21" s="103" t="s">
        <v>309</v>
      </c>
      <c r="C21" s="103" t="s">
        <v>310</v>
      </c>
      <c r="D21" s="107" t="s">
        <v>230</v>
      </c>
      <c r="E21" s="104" t="s">
        <v>231</v>
      </c>
      <c r="F21" s="104" t="s">
        <v>16</v>
      </c>
      <c r="G21" s="100" t="s">
        <v>559</v>
      </c>
      <c r="H21" s="103" t="s">
        <v>561</v>
      </c>
      <c r="I21" s="103" t="s">
        <v>639</v>
      </c>
      <c r="J21"/>
      <c r="K21"/>
      <c r="L21"/>
      <c r="M21"/>
      <c r="N21"/>
      <c r="O21"/>
      <c r="P21"/>
      <c r="Q21"/>
      <c r="R21"/>
      <c r="S21"/>
      <c r="T21"/>
      <c r="U21"/>
      <c r="V21"/>
      <c r="W21"/>
      <c r="X21"/>
      <c r="Y21"/>
      <c r="Z21"/>
      <c r="AA21"/>
      <c r="AB21"/>
      <c r="AC21"/>
    </row>
    <row r="22" spans="1:29" s="101" customFormat="1" ht="75" x14ac:dyDescent="0.25">
      <c r="A22" s="113" t="s">
        <v>311</v>
      </c>
      <c r="B22" s="114" t="s">
        <v>312</v>
      </c>
      <c r="C22" s="114" t="s">
        <v>313</v>
      </c>
      <c r="D22" s="115" t="s">
        <v>230</v>
      </c>
      <c r="E22" s="115" t="s">
        <v>231</v>
      </c>
      <c r="F22" s="115" t="s">
        <v>16</v>
      </c>
      <c r="G22" s="116" t="s">
        <v>562</v>
      </c>
      <c r="H22" s="111" t="s">
        <v>563</v>
      </c>
      <c r="I22" s="111" t="s">
        <v>564</v>
      </c>
      <c r="J22"/>
      <c r="K22"/>
      <c r="L22"/>
      <c r="M22"/>
      <c r="N22"/>
      <c r="O22"/>
      <c r="P22"/>
      <c r="Q22"/>
      <c r="R22"/>
      <c r="S22"/>
      <c r="T22"/>
      <c r="U22"/>
      <c r="V22"/>
      <c r="W22"/>
      <c r="X22"/>
      <c r="Y22"/>
      <c r="Z22"/>
      <c r="AA22"/>
      <c r="AB22"/>
      <c r="AC22"/>
    </row>
    <row r="25" spans="1:29" x14ac:dyDescent="0.25">
      <c r="B25" s="52"/>
    </row>
    <row r="28" spans="1:29" x14ac:dyDescent="0.25">
      <c r="C28" s="54"/>
    </row>
  </sheetData>
  <sortState xmlns:xlrd2="http://schemas.microsoft.com/office/spreadsheetml/2017/richdata2" ref="A2:G22">
    <sortCondition ref="E2:E22"/>
  </sortState>
  <mergeCells count="42">
    <mergeCell ref="F12:F13"/>
    <mergeCell ref="A12:A13"/>
    <mergeCell ref="B12:B13"/>
    <mergeCell ref="C12:C13"/>
    <mergeCell ref="D12:D13"/>
    <mergeCell ref="E12:E13"/>
    <mergeCell ref="A19:A20"/>
    <mergeCell ref="B19:B20"/>
    <mergeCell ref="F16:F17"/>
    <mergeCell ref="C19:C20"/>
    <mergeCell ref="D19:D20"/>
    <mergeCell ref="A16:A17"/>
    <mergeCell ref="E19:E20"/>
    <mergeCell ref="F19:F20"/>
    <mergeCell ref="F14:F15"/>
    <mergeCell ref="B16:B17"/>
    <mergeCell ref="C16:C17"/>
    <mergeCell ref="D16:D17"/>
    <mergeCell ref="E16:E17"/>
    <mergeCell ref="A14:A15"/>
    <mergeCell ref="B14:B15"/>
    <mergeCell ref="C14:C15"/>
    <mergeCell ref="D14:D15"/>
    <mergeCell ref="E14:E15"/>
    <mergeCell ref="F2:F3"/>
    <mergeCell ref="A4:A7"/>
    <mergeCell ref="B4:B7"/>
    <mergeCell ref="C4:C7"/>
    <mergeCell ref="A2:A3"/>
    <mergeCell ref="B2:B3"/>
    <mergeCell ref="C2:C3"/>
    <mergeCell ref="D2:D3"/>
    <mergeCell ref="E2:E3"/>
    <mergeCell ref="D4:D7"/>
    <mergeCell ref="E4:E7"/>
    <mergeCell ref="F4:F7"/>
    <mergeCell ref="F8:F11"/>
    <mergeCell ref="A8:A11"/>
    <mergeCell ref="B8:B11"/>
    <mergeCell ref="C8:C11"/>
    <mergeCell ref="D8:D11"/>
    <mergeCell ref="E8:E11"/>
  </mergeCells>
  <dataValidations count="1">
    <dataValidation type="list" allowBlank="1" showInputMessage="1" showErrorMessage="1" sqref="F2 F4 F8 F16 F14 F19 F12 F18 F21:F22" xr:uid="{AEE360F3-5502-46E0-AD8F-C9BC6910C45A}">
      <formula1>"Sí, No"</formula1>
    </dataValidation>
  </dataValidations>
  <hyperlinks>
    <hyperlink ref="A4" location="'CAR-DIS-02'!A1" display="CAR-DIS-02" xr:uid="{F438D47D-8467-4FAA-A221-402343B45DDD}"/>
    <hyperlink ref="A2" location="'CAR-CON-01'!A1" display="CAR-CON-01" xr:uid="{BCD575AE-26BD-464C-9755-F83596357C9A}"/>
    <hyperlink ref="A8" location="'CAR-FLX-03'!A1" display="CAR-FLX-03" xr:uid="{91A69A73-97C5-47AD-A5DF-D95EAC999172}"/>
    <hyperlink ref="A18" location="'CAR-SEG-07'!A1" display="CAR-SEG-07" xr:uid="{BB499D84-8104-400E-821B-61D9D58C8C9F}"/>
    <hyperlink ref="A14" location="'CAR-POR-05'!A1" display="CAR-POR-05" xr:uid="{AA006954-A2FB-46B3-9CE5-A37A7EA165F1}"/>
    <hyperlink ref="A19" location="'CAR-SEG-08'!A1" display="CAR-SEG-08" xr:uid="{61B024B4-1AA6-4F1D-AD73-6205A1788789}"/>
    <hyperlink ref="A16" location="'CAR-SEG-06'!A1" display="CAR-SEG-06" xr:uid="{8FFC689C-0A75-445A-8636-5FD4CD3345C1}"/>
    <hyperlink ref="A22" location="'CAR-SEG-10'!A1" display="CAR-SEG-10" xr:uid="{01700897-C413-4459-A2B7-5D868453790D}"/>
    <hyperlink ref="A12" location="'CAR-POR-04'!A1" display="CAR-POR-04" xr:uid="{73C1E7EE-652A-4FE6-8805-C6BFED5BBFC1}"/>
    <hyperlink ref="A21" location="'CAR-SEG-09'!A1" display="CAR-SEG-09" xr:uid="{75D1B9D8-8839-4F27-BB2C-C519F0F240D4}"/>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C3D93-E589-4EF2-8C93-8E71A8D2EC44}">
  <dimension ref="A1:B55"/>
  <sheetViews>
    <sheetView workbookViewId="0">
      <selection activeCell="B7" sqref="B7"/>
    </sheetView>
  </sheetViews>
  <sheetFormatPr baseColWidth="10" defaultColWidth="11.42578125" defaultRowHeight="15" x14ac:dyDescent="0.25"/>
  <cols>
    <col min="1" max="1" width="22" bestFit="1" customWidth="1"/>
    <col min="2" max="2" width="79" bestFit="1" customWidth="1"/>
    <col min="4" max="4" width="105.85546875" customWidth="1"/>
  </cols>
  <sheetData>
    <row r="1" spans="1:2" x14ac:dyDescent="0.25">
      <c r="A1" s="57" t="s">
        <v>272</v>
      </c>
      <c r="B1" s="58" t="str">
        <f>"ESC-CAL-"&amp;'Escenarios de calidad'!$A$2&amp;"-01"</f>
        <v>ESC-CAL-CAR-CON-01-01</v>
      </c>
    </row>
    <row r="2" spans="1:2" x14ac:dyDescent="0.25">
      <c r="A2" s="59" t="s">
        <v>314</v>
      </c>
      <c r="B2" s="60" t="str">
        <f>'Escenarios de calidad'!$A$2</f>
        <v>CAR-CON-01</v>
      </c>
    </row>
    <row r="3" spans="1:2" x14ac:dyDescent="0.25">
      <c r="A3" s="59" t="s">
        <v>4</v>
      </c>
      <c r="B3" s="60" t="str">
        <f>'Escenarios de calidad'!$D$2</f>
        <v>Capacitación y orientación</v>
      </c>
    </row>
    <row r="4" spans="1:2" x14ac:dyDescent="0.25">
      <c r="A4" s="59" t="s">
        <v>274</v>
      </c>
      <c r="B4" s="60" t="str">
        <f>'Escenarios de calidad'!$E$2</f>
        <v>Conformidad</v>
      </c>
    </row>
    <row r="5" spans="1:2" x14ac:dyDescent="0.25">
      <c r="A5" s="59" t="s">
        <v>315</v>
      </c>
      <c r="B5" s="61" t="s">
        <v>316</v>
      </c>
    </row>
    <row r="6" spans="1:2" x14ac:dyDescent="0.25">
      <c r="A6" s="59" t="s">
        <v>317</v>
      </c>
      <c r="B6" s="61" t="s">
        <v>24</v>
      </c>
    </row>
    <row r="7" spans="1:2" ht="30" x14ac:dyDescent="0.25">
      <c r="A7" s="59" t="s">
        <v>318</v>
      </c>
      <c r="B7" s="62" t="s">
        <v>319</v>
      </c>
    </row>
    <row r="8" spans="1:2" x14ac:dyDescent="0.25">
      <c r="A8" s="63" t="s">
        <v>320</v>
      </c>
      <c r="B8" s="45" t="s">
        <v>11</v>
      </c>
    </row>
    <row r="9" spans="1:2" x14ac:dyDescent="0.25">
      <c r="A9" s="63" t="s">
        <v>321</v>
      </c>
      <c r="B9" s="45" t="s">
        <v>322</v>
      </c>
    </row>
    <row r="10" spans="1:2" x14ac:dyDescent="0.25">
      <c r="A10" s="63" t="s">
        <v>323</v>
      </c>
      <c r="B10" s="45" t="s">
        <v>324</v>
      </c>
    </row>
    <row r="11" spans="1:2" x14ac:dyDescent="0.25">
      <c r="A11" s="63" t="s">
        <v>325</v>
      </c>
      <c r="B11" s="45" t="s">
        <v>326</v>
      </c>
    </row>
    <row r="12" spans="1:2" x14ac:dyDescent="0.25">
      <c r="A12" s="63" t="s">
        <v>1</v>
      </c>
      <c r="B12" s="45" t="s">
        <v>327</v>
      </c>
    </row>
    <row r="13" spans="1:2" ht="45" x14ac:dyDescent="0.25">
      <c r="A13" s="65" t="s">
        <v>328</v>
      </c>
      <c r="B13" s="66" t="s">
        <v>329</v>
      </c>
    </row>
    <row r="15" spans="1:2" x14ac:dyDescent="0.25">
      <c r="A15" s="57" t="s">
        <v>272</v>
      </c>
      <c r="B15" s="58" t="str">
        <f>"ESC-CAL-"&amp;'Escenarios de calidad'!$A$2&amp;"-02"</f>
        <v>ESC-CAL-CAR-CON-01-02</v>
      </c>
    </row>
    <row r="16" spans="1:2" x14ac:dyDescent="0.25">
      <c r="A16" s="59" t="s">
        <v>314</v>
      </c>
      <c r="B16" s="60" t="s">
        <v>330</v>
      </c>
    </row>
    <row r="17" spans="1:2" x14ac:dyDescent="0.25">
      <c r="A17" s="59" t="s">
        <v>4</v>
      </c>
      <c r="B17" s="60" t="str">
        <f>'Escenarios de calidad'!$D$16</f>
        <v>Autenticación</v>
      </c>
    </row>
    <row r="18" spans="1:2" x14ac:dyDescent="0.25">
      <c r="A18" s="59" t="s">
        <v>274</v>
      </c>
      <c r="B18" s="60" t="str">
        <f>'Escenarios de calidad'!$E$16</f>
        <v>Seguridad</v>
      </c>
    </row>
    <row r="19" spans="1:2" x14ac:dyDescent="0.25">
      <c r="A19" s="59" t="s">
        <v>315</v>
      </c>
      <c r="B19" s="61" t="s">
        <v>331</v>
      </c>
    </row>
    <row r="20" spans="1:2" x14ac:dyDescent="0.25">
      <c r="A20" s="59" t="s">
        <v>317</v>
      </c>
      <c r="B20" s="61" t="s">
        <v>24</v>
      </c>
    </row>
    <row r="21" spans="1:2" ht="30" x14ac:dyDescent="0.25">
      <c r="A21" s="59" t="s">
        <v>318</v>
      </c>
      <c r="B21" s="62" t="s">
        <v>332</v>
      </c>
    </row>
    <row r="22" spans="1:2" x14ac:dyDescent="0.25">
      <c r="A22" s="63" t="s">
        <v>320</v>
      </c>
      <c r="B22" s="45" t="str">
        <f>B8</f>
        <v>Traductor</v>
      </c>
    </row>
    <row r="23" spans="1:2" x14ac:dyDescent="0.25">
      <c r="A23" s="63" t="s">
        <v>321</v>
      </c>
      <c r="B23" s="45" t="s">
        <v>333</v>
      </c>
    </row>
    <row r="24" spans="1:2" x14ac:dyDescent="0.25">
      <c r="A24" s="63" t="s">
        <v>323</v>
      </c>
      <c r="B24" s="45" t="s">
        <v>324</v>
      </c>
    </row>
    <row r="25" spans="1:2" x14ac:dyDescent="0.25">
      <c r="A25" s="63" t="s">
        <v>325</v>
      </c>
      <c r="B25" s="45" t="s">
        <v>326</v>
      </c>
    </row>
    <row r="26" spans="1:2" x14ac:dyDescent="0.25">
      <c r="A26" s="63" t="s">
        <v>1</v>
      </c>
      <c r="B26" s="45" t="s">
        <v>334</v>
      </c>
    </row>
    <row r="27" spans="1:2" ht="30" x14ac:dyDescent="0.25">
      <c r="A27" s="65" t="s">
        <v>328</v>
      </c>
      <c r="B27" s="66" t="s">
        <v>335</v>
      </c>
    </row>
    <row r="29" spans="1:2" x14ac:dyDescent="0.25">
      <c r="A29" s="57" t="s">
        <v>272</v>
      </c>
      <c r="B29" s="58" t="str">
        <f>"ESC-CAL-"&amp;'Escenarios de calidad'!$A$2&amp;"-03"</f>
        <v>ESC-CAL-CAR-CON-01-03</v>
      </c>
    </row>
    <row r="30" spans="1:2" x14ac:dyDescent="0.25">
      <c r="A30" s="59" t="s">
        <v>314</v>
      </c>
      <c r="B30" s="60" t="s">
        <v>330</v>
      </c>
    </row>
    <row r="31" spans="1:2" x14ac:dyDescent="0.25">
      <c r="A31" s="59" t="s">
        <v>4</v>
      </c>
      <c r="B31" s="60" t="str">
        <f>'Escenarios de calidad'!$D$16</f>
        <v>Autenticación</v>
      </c>
    </row>
    <row r="32" spans="1:2" x14ac:dyDescent="0.25">
      <c r="A32" s="59" t="s">
        <v>274</v>
      </c>
      <c r="B32" s="60" t="str">
        <f>'Escenarios de calidad'!$E$16</f>
        <v>Seguridad</v>
      </c>
    </row>
    <row r="33" spans="1:2" x14ac:dyDescent="0.25">
      <c r="A33" s="59" t="s">
        <v>315</v>
      </c>
      <c r="B33" s="61" t="s">
        <v>336</v>
      </c>
    </row>
    <row r="34" spans="1:2" x14ac:dyDescent="0.25">
      <c r="A34" s="59" t="s">
        <v>317</v>
      </c>
      <c r="B34" s="61" t="s">
        <v>24</v>
      </c>
    </row>
    <row r="35" spans="1:2" ht="30" x14ac:dyDescent="0.25">
      <c r="A35" s="59" t="s">
        <v>318</v>
      </c>
      <c r="B35" s="62" t="s">
        <v>337</v>
      </c>
    </row>
    <row r="36" spans="1:2" x14ac:dyDescent="0.25">
      <c r="A36" s="63" t="s">
        <v>320</v>
      </c>
      <c r="B36" s="45" t="str">
        <f>B22</f>
        <v>Traductor</v>
      </c>
    </row>
    <row r="37" spans="1:2" x14ac:dyDescent="0.25">
      <c r="A37" s="63" t="s">
        <v>321</v>
      </c>
      <c r="B37" s="45" t="s">
        <v>333</v>
      </c>
    </row>
    <row r="38" spans="1:2" x14ac:dyDescent="0.25">
      <c r="A38" s="63" t="s">
        <v>323</v>
      </c>
      <c r="B38" s="45" t="s">
        <v>324</v>
      </c>
    </row>
    <row r="39" spans="1:2" x14ac:dyDescent="0.25">
      <c r="A39" s="63" t="s">
        <v>325</v>
      </c>
      <c r="B39" s="45" t="s">
        <v>326</v>
      </c>
    </row>
    <row r="40" spans="1:2" x14ac:dyDescent="0.25">
      <c r="A40" s="63" t="s">
        <v>1</v>
      </c>
      <c r="B40" s="45" t="s">
        <v>327</v>
      </c>
    </row>
    <row r="41" spans="1:2" ht="45" x14ac:dyDescent="0.25">
      <c r="A41" s="65" t="s">
        <v>328</v>
      </c>
      <c r="B41" s="66" t="s">
        <v>338</v>
      </c>
    </row>
    <row r="43" spans="1:2" x14ac:dyDescent="0.25">
      <c r="A43" s="12" t="s">
        <v>272</v>
      </c>
      <c r="B43" s="13" t="str">
        <f>"ESC-CAL-"&amp;'Escenarios de calidad'!$A$2&amp;"-04"</f>
        <v>ESC-CAL-CAR-CON-01-04</v>
      </c>
    </row>
    <row r="44" spans="1:2" x14ac:dyDescent="0.25">
      <c r="A44" s="12" t="s">
        <v>314</v>
      </c>
      <c r="B44" s="14" t="str">
        <f>'Escenarios de calidad'!$A$2</f>
        <v>CAR-CON-01</v>
      </c>
    </row>
    <row r="45" spans="1:2" x14ac:dyDescent="0.25">
      <c r="A45" s="12" t="s">
        <v>4</v>
      </c>
      <c r="B45" s="14" t="str">
        <f>'Escenarios de calidad'!$D$2</f>
        <v>Capacitación y orientación</v>
      </c>
    </row>
    <row r="46" spans="1:2" x14ac:dyDescent="0.25">
      <c r="A46" s="12" t="s">
        <v>274</v>
      </c>
      <c r="B46" s="14" t="str">
        <f>'Escenarios de calidad'!$E$2</f>
        <v>Conformidad</v>
      </c>
    </row>
    <row r="47" spans="1:2" x14ac:dyDescent="0.25">
      <c r="A47" s="12" t="s">
        <v>315</v>
      </c>
      <c r="B47" s="13" t="s">
        <v>316</v>
      </c>
    </row>
    <row r="48" spans="1:2" x14ac:dyDescent="0.25">
      <c r="A48" s="12" t="s">
        <v>317</v>
      </c>
      <c r="B48" s="13" t="s">
        <v>24</v>
      </c>
    </row>
    <row r="49" spans="1:2" ht="30" x14ac:dyDescent="0.25">
      <c r="A49" s="12" t="s">
        <v>318</v>
      </c>
      <c r="B49" s="15" t="s">
        <v>339</v>
      </c>
    </row>
    <row r="50" spans="1:2" x14ac:dyDescent="0.25">
      <c r="A50" s="16" t="s">
        <v>320</v>
      </c>
      <c r="B50" s="17" t="str">
        <f>B36</f>
        <v>Traductor</v>
      </c>
    </row>
    <row r="51" spans="1:2" x14ac:dyDescent="0.25">
      <c r="A51" s="16" t="s">
        <v>321</v>
      </c>
      <c r="B51" s="17" t="s">
        <v>340</v>
      </c>
    </row>
    <row r="52" spans="1:2" x14ac:dyDescent="0.25">
      <c r="A52" s="16" t="s">
        <v>323</v>
      </c>
      <c r="B52" s="17" t="s">
        <v>324</v>
      </c>
    </row>
    <row r="53" spans="1:2" x14ac:dyDescent="0.25">
      <c r="A53" s="16" t="s">
        <v>325</v>
      </c>
      <c r="B53" s="17" t="s">
        <v>326</v>
      </c>
    </row>
    <row r="54" spans="1:2" x14ac:dyDescent="0.25">
      <c r="A54" s="16" t="s">
        <v>1</v>
      </c>
      <c r="B54" s="17" t="s">
        <v>341</v>
      </c>
    </row>
    <row r="55" spans="1:2" ht="45" x14ac:dyDescent="0.25">
      <c r="A55" s="16" t="s">
        <v>328</v>
      </c>
      <c r="B55" s="18" t="s">
        <v>342</v>
      </c>
    </row>
  </sheetData>
  <hyperlinks>
    <hyperlink ref="B3" location="'Escenarios de calidad'!D2" display="'Escenarios de calidad'!D2" xr:uid="{D81700F1-3206-46AB-A62A-2598CFD01951}"/>
    <hyperlink ref="B4" location="'Escenarios de calidad'!E2" display="'Escenarios de calidad'!E2" xr:uid="{005F4D17-EB12-4794-93D3-25F194F6239E}"/>
    <hyperlink ref="B2" location="'Escenarios de calidad'!A2" display="'Escenarios de calidad'!A2" xr:uid="{19840AC0-9078-4F8B-A55E-3CCDE60A28DC}"/>
    <hyperlink ref="B17" location="Hoja3!D9" display="Hoja3!D9" xr:uid="{BDB37702-B9A8-4F12-949D-188D5D136EF7}"/>
    <hyperlink ref="B18" location="Hoja3!E9" display="Hoja3!E9" xr:uid="{EA9BBA2C-798E-4D74-B97B-7E538D67A6A5}"/>
    <hyperlink ref="B16" location="Hoja3!A9" display="CAR-CON-0006" xr:uid="{273A54F6-B635-4951-BB6B-8C60393749AA}"/>
    <hyperlink ref="B31" location="Hoja3!D9" display="Hoja3!D9" xr:uid="{8C52C34A-B131-418F-9A08-1A047C221B7F}"/>
    <hyperlink ref="B32" location="Hoja3!E9" display="Hoja3!E9" xr:uid="{B50AA924-760B-4872-A374-14E281CEBA83}"/>
    <hyperlink ref="B30" location="Hoja3!A9" display="CAR-CON-0006" xr:uid="{0A28EE81-2BBE-4447-9B2A-7AEC23ED7BBA}"/>
    <hyperlink ref="B45" location="'Escenarios de calidad'!D2" display="'Escenarios de calidad'!D2" xr:uid="{6AF77235-7193-463D-9EC1-0BC3474AB960}"/>
    <hyperlink ref="B46" location="'Escenarios de calidad'!E2" display="'Escenarios de calidad'!E2" xr:uid="{CAE4D72A-FA1C-450A-A2E8-5DACD978CFC9}"/>
    <hyperlink ref="B44" location="'Escenarios de calidad'!A2" display="'Escenarios de calidad'!A2" xr:uid="{7426BE9C-0880-4E7C-893B-DB80114C499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2B303-3C80-49B4-901D-9175BAE0BAC4}">
  <dimension ref="A1:B41"/>
  <sheetViews>
    <sheetView workbookViewId="0">
      <selection activeCell="C9" sqref="C9"/>
    </sheetView>
  </sheetViews>
  <sheetFormatPr baseColWidth="10" defaultColWidth="11.42578125" defaultRowHeight="15" x14ac:dyDescent="0.25"/>
  <cols>
    <col min="1" max="1" width="22" bestFit="1" customWidth="1"/>
    <col min="2" max="2" width="78" customWidth="1"/>
  </cols>
  <sheetData>
    <row r="1" spans="1:2" x14ac:dyDescent="0.25">
      <c r="A1" s="57" t="s">
        <v>272</v>
      </c>
      <c r="B1" s="58" t="str">
        <f>"ESC-CAL-"&amp;'Escenarios de calidad'!$A$4&amp;"-01"</f>
        <v>ESC-CAL-CAR-DIS-02-01</v>
      </c>
    </row>
    <row r="2" spans="1:2" x14ac:dyDescent="0.25">
      <c r="A2" s="59" t="s">
        <v>314</v>
      </c>
      <c r="B2" s="60" t="str">
        <f>'Escenarios de calidad'!$A$4</f>
        <v>CAR-DIS-02</v>
      </c>
    </row>
    <row r="3" spans="1:2" x14ac:dyDescent="0.25">
      <c r="A3" s="59" t="s">
        <v>4</v>
      </c>
      <c r="B3" s="60" t="str">
        <f>'Escenarios de calidad'!$D$4</f>
        <v>Operaciones simultaneas</v>
      </c>
    </row>
    <row r="4" spans="1:2" x14ac:dyDescent="0.25">
      <c r="A4" s="59" t="s">
        <v>274</v>
      </c>
      <c r="B4" s="60" t="str">
        <f>'Escenarios de calidad'!$E$4</f>
        <v>Disponibilidad</v>
      </c>
    </row>
    <row r="5" spans="1:2" x14ac:dyDescent="0.25">
      <c r="A5" s="59" t="s">
        <v>315</v>
      </c>
      <c r="B5" s="61" t="s">
        <v>316</v>
      </c>
    </row>
    <row r="6" spans="1:2" x14ac:dyDescent="0.25">
      <c r="A6" s="59" t="s">
        <v>317</v>
      </c>
      <c r="B6" s="61" t="s">
        <v>24</v>
      </c>
    </row>
    <row r="7" spans="1:2" ht="30" x14ac:dyDescent="0.25">
      <c r="A7" s="59" t="s">
        <v>318</v>
      </c>
      <c r="B7" s="62" t="s">
        <v>343</v>
      </c>
    </row>
    <row r="8" spans="1:2" x14ac:dyDescent="0.25">
      <c r="A8" s="63" t="s">
        <v>320</v>
      </c>
      <c r="B8" s="45" t="s">
        <v>344</v>
      </c>
    </row>
    <row r="9" spans="1:2" x14ac:dyDescent="0.25">
      <c r="A9" s="63" t="s">
        <v>321</v>
      </c>
      <c r="B9" s="45" t="s">
        <v>345</v>
      </c>
    </row>
    <row r="10" spans="1:2" x14ac:dyDescent="0.25">
      <c r="A10" s="63" t="s">
        <v>323</v>
      </c>
      <c r="B10" s="45" t="s">
        <v>324</v>
      </c>
    </row>
    <row r="11" spans="1:2" x14ac:dyDescent="0.25">
      <c r="A11" s="63" t="s">
        <v>325</v>
      </c>
      <c r="B11" s="45" t="s">
        <v>346</v>
      </c>
    </row>
    <row r="12" spans="1:2" x14ac:dyDescent="0.25">
      <c r="A12" s="63" t="s">
        <v>1</v>
      </c>
      <c r="B12" s="64" t="s">
        <v>347</v>
      </c>
    </row>
    <row r="13" spans="1:2" ht="30.75" thickBot="1" x14ac:dyDescent="0.3">
      <c r="A13" s="65" t="s">
        <v>328</v>
      </c>
      <c r="B13" s="66" t="s">
        <v>348</v>
      </c>
    </row>
    <row r="14" spans="1:2" ht="15.75" thickBot="1" x14ac:dyDescent="0.3"/>
    <row r="15" spans="1:2" x14ac:dyDescent="0.25">
      <c r="A15" s="57" t="s">
        <v>272</v>
      </c>
      <c r="B15" s="58" t="str">
        <f>"ESC-CAL-"&amp;'Escenarios de calidad'!$A$4&amp;"-02"</f>
        <v>ESC-CAL-CAR-DIS-02-02</v>
      </c>
    </row>
    <row r="16" spans="1:2" x14ac:dyDescent="0.25">
      <c r="A16" s="59" t="s">
        <v>314</v>
      </c>
      <c r="B16" s="60" t="str">
        <f>'Escenarios de calidad'!$A$4</f>
        <v>CAR-DIS-02</v>
      </c>
    </row>
    <row r="17" spans="1:2" x14ac:dyDescent="0.25">
      <c r="A17" s="59" t="s">
        <v>4</v>
      </c>
      <c r="B17" s="60" t="str">
        <f>'Escenarios de calidad'!$D$4</f>
        <v>Operaciones simultaneas</v>
      </c>
    </row>
    <row r="18" spans="1:2" x14ac:dyDescent="0.25">
      <c r="A18" s="59" t="s">
        <v>274</v>
      </c>
      <c r="B18" s="60" t="str">
        <f>'Escenarios de calidad'!$E$4</f>
        <v>Disponibilidad</v>
      </c>
    </row>
    <row r="19" spans="1:2" x14ac:dyDescent="0.25">
      <c r="A19" s="59" t="s">
        <v>315</v>
      </c>
      <c r="B19" s="61" t="s">
        <v>331</v>
      </c>
    </row>
    <row r="20" spans="1:2" x14ac:dyDescent="0.25">
      <c r="A20" s="59" t="s">
        <v>317</v>
      </c>
      <c r="B20" s="61" t="s">
        <v>24</v>
      </c>
    </row>
    <row r="21" spans="1:2" ht="30" x14ac:dyDescent="0.25">
      <c r="A21" s="59" t="s">
        <v>318</v>
      </c>
      <c r="B21" s="62" t="s">
        <v>349</v>
      </c>
    </row>
    <row r="22" spans="1:2" x14ac:dyDescent="0.25">
      <c r="A22" s="63" t="s">
        <v>320</v>
      </c>
      <c r="B22" s="45" t="s">
        <v>344</v>
      </c>
    </row>
    <row r="23" spans="1:2" x14ac:dyDescent="0.25">
      <c r="A23" s="63" t="s">
        <v>321</v>
      </c>
      <c r="B23" s="45" t="s">
        <v>345</v>
      </c>
    </row>
    <row r="24" spans="1:2" x14ac:dyDescent="0.25">
      <c r="A24" s="63" t="s">
        <v>323</v>
      </c>
      <c r="B24" s="45" t="s">
        <v>324</v>
      </c>
    </row>
    <row r="25" spans="1:2" x14ac:dyDescent="0.25">
      <c r="A25" s="63" t="s">
        <v>325</v>
      </c>
      <c r="B25" s="45" t="s">
        <v>346</v>
      </c>
    </row>
    <row r="26" spans="1:2" x14ac:dyDescent="0.25">
      <c r="A26" s="63" t="s">
        <v>1</v>
      </c>
      <c r="B26" s="64" t="s">
        <v>350</v>
      </c>
    </row>
    <row r="27" spans="1:2" ht="30.75" thickBot="1" x14ac:dyDescent="0.3">
      <c r="A27" s="65" t="s">
        <v>328</v>
      </c>
      <c r="B27" s="66" t="s">
        <v>351</v>
      </c>
    </row>
    <row r="29" spans="1:2" x14ac:dyDescent="0.25">
      <c r="A29" s="12" t="s">
        <v>272</v>
      </c>
      <c r="B29" s="13" t="str">
        <f>"ESC-CAL-"&amp;'Escenarios de calidad'!$A$4&amp;"-03"</f>
        <v>ESC-CAL-CAR-DIS-02-03</v>
      </c>
    </row>
    <row r="30" spans="1:2" x14ac:dyDescent="0.25">
      <c r="A30" s="12" t="s">
        <v>314</v>
      </c>
      <c r="B30" s="14" t="str">
        <f>'Escenarios de calidad'!$A$4</f>
        <v>CAR-DIS-02</v>
      </c>
    </row>
    <row r="31" spans="1:2" x14ac:dyDescent="0.25">
      <c r="A31" s="12" t="s">
        <v>4</v>
      </c>
      <c r="B31" s="14" t="str">
        <f>'Escenarios de calidad'!$D$4</f>
        <v>Operaciones simultaneas</v>
      </c>
    </row>
    <row r="32" spans="1:2" x14ac:dyDescent="0.25">
      <c r="A32" s="12" t="s">
        <v>274</v>
      </c>
      <c r="B32" s="14" t="str">
        <f>'Escenarios de calidad'!$E$4</f>
        <v>Disponibilidad</v>
      </c>
    </row>
    <row r="33" spans="1:2" x14ac:dyDescent="0.25">
      <c r="A33" s="12" t="s">
        <v>315</v>
      </c>
      <c r="B33" s="13" t="s">
        <v>331</v>
      </c>
    </row>
    <row r="34" spans="1:2" x14ac:dyDescent="0.25">
      <c r="A34" s="12" t="s">
        <v>317</v>
      </c>
      <c r="B34" s="13" t="s">
        <v>24</v>
      </c>
    </row>
    <row r="35" spans="1:2" ht="30" x14ac:dyDescent="0.25">
      <c r="A35" s="12" t="s">
        <v>318</v>
      </c>
      <c r="B35" s="15" t="s">
        <v>352</v>
      </c>
    </row>
    <row r="36" spans="1:2" x14ac:dyDescent="0.25">
      <c r="A36" s="16" t="s">
        <v>320</v>
      </c>
      <c r="B36" s="17" t="s">
        <v>344</v>
      </c>
    </row>
    <row r="37" spans="1:2" x14ac:dyDescent="0.25">
      <c r="A37" s="16" t="s">
        <v>321</v>
      </c>
      <c r="B37" s="17" t="s">
        <v>345</v>
      </c>
    </row>
    <row r="38" spans="1:2" x14ac:dyDescent="0.25">
      <c r="A38" s="16" t="s">
        <v>323</v>
      </c>
      <c r="B38" s="17" t="s">
        <v>324</v>
      </c>
    </row>
    <row r="39" spans="1:2" x14ac:dyDescent="0.25">
      <c r="A39" s="16" t="s">
        <v>325</v>
      </c>
      <c r="B39" s="17" t="s">
        <v>346</v>
      </c>
    </row>
    <row r="40" spans="1:2" x14ac:dyDescent="0.25">
      <c r="A40" s="16" t="s">
        <v>1</v>
      </c>
      <c r="B40" s="18" t="s">
        <v>353</v>
      </c>
    </row>
    <row r="41" spans="1:2" ht="30" x14ac:dyDescent="0.25">
      <c r="A41" s="16" t="s">
        <v>328</v>
      </c>
      <c r="B41" s="18" t="s">
        <v>354</v>
      </c>
    </row>
  </sheetData>
  <hyperlinks>
    <hyperlink ref="B3" location="'Escenarios de calidad'!D3" display="='Escenarios de calidad'!$D$3" xr:uid="{3ED82BD9-923E-420E-89B0-DD6B267266F0}"/>
    <hyperlink ref="B4" location="'Escenarios de calidad'!E3" display="='Escenarios de calidad'!$E$3" xr:uid="{B2CF04C9-8684-4CC7-8A79-EA26C0EB8594}"/>
    <hyperlink ref="B2" location="'Escenarios de calidad'!A3" display="='Escenarios de calidad'!$A$3" xr:uid="{A8DB70FA-AFCF-450E-B5A9-EEE47683CD60}"/>
    <hyperlink ref="B17" location="'Escenarios de calidad'!D3" display="='Escenarios de calidad'!$D$3" xr:uid="{5E21194C-0AC1-4F8B-894E-E5D88DDE994D}"/>
    <hyperlink ref="B18" location="'Escenarios de calidad'!E3" display="='Escenarios de calidad'!$E$3" xr:uid="{1FD65CD2-ACB3-4E06-9320-6CA55197CE3B}"/>
    <hyperlink ref="B16" location="'Escenarios de calidad'!A3" display="='Escenarios de calidad'!$A$3" xr:uid="{DCF47CEB-FA28-45F5-B4A2-E59593D359C0}"/>
    <hyperlink ref="B31" location="'Escenarios de calidad'!D3" display="='Escenarios de calidad'!$D$3" xr:uid="{7FA2632A-44A5-4833-8502-A6FA0739E203}"/>
    <hyperlink ref="B32" location="'Escenarios de calidad'!E3" display="='Escenarios de calidad'!$E$3" xr:uid="{1E7B229C-5008-401B-9934-63DA1764AD39}"/>
    <hyperlink ref="B30" location="'Escenarios de calidad'!A3" display="='Escenarios de calidad'!$A$3" xr:uid="{A87E7416-8EA3-4BC9-8900-AE1FE10AB71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D5F3B-0944-45B1-94C7-8B4D2BDC1201}">
  <dimension ref="A1:C27"/>
  <sheetViews>
    <sheetView workbookViewId="0">
      <selection activeCell="G10" sqref="G10"/>
    </sheetView>
  </sheetViews>
  <sheetFormatPr baseColWidth="10" defaultColWidth="11.42578125" defaultRowHeight="15" x14ac:dyDescent="0.25"/>
  <cols>
    <col min="1" max="1" width="22" bestFit="1" customWidth="1"/>
    <col min="2" max="2" width="78.28515625" bestFit="1" customWidth="1"/>
    <col min="3" max="3" width="9.7109375" customWidth="1"/>
  </cols>
  <sheetData>
    <row r="1" spans="1:3" x14ac:dyDescent="0.25">
      <c r="A1" s="57" t="s">
        <v>272</v>
      </c>
      <c r="B1" s="58" t="str">
        <f>"ESC-CAL-"&amp;'Escenarios de calidad'!$A$8&amp;"-01"</f>
        <v>ESC-CAL-CAR-FLX-03-01</v>
      </c>
    </row>
    <row r="2" spans="1:3" x14ac:dyDescent="0.25">
      <c r="A2" s="59" t="s">
        <v>355</v>
      </c>
      <c r="B2" s="60" t="str">
        <f>'Escenarios de calidad'!$A$8</f>
        <v>CAR-FLX-03</v>
      </c>
    </row>
    <row r="3" spans="1:3" x14ac:dyDescent="0.25">
      <c r="A3" s="59" t="s">
        <v>4</v>
      </c>
      <c r="B3" s="60" t="str">
        <f>'Escenarios de calidad'!$D$8</f>
        <v>Recordar usuario</v>
      </c>
    </row>
    <row r="4" spans="1:3" x14ac:dyDescent="0.25">
      <c r="A4" s="59" t="s">
        <v>274</v>
      </c>
      <c r="B4" s="60" t="str">
        <f>'Escenarios de calidad'!$E$8</f>
        <v>Flexibilidad</v>
      </c>
    </row>
    <row r="5" spans="1:3" x14ac:dyDescent="0.25">
      <c r="A5" s="59" t="s">
        <v>315</v>
      </c>
      <c r="B5" s="61" t="s">
        <v>316</v>
      </c>
    </row>
    <row r="6" spans="1:3" x14ac:dyDescent="0.25">
      <c r="A6" s="59" t="s">
        <v>317</v>
      </c>
      <c r="B6" s="61" t="s">
        <v>24</v>
      </c>
    </row>
    <row r="7" spans="1:3" x14ac:dyDescent="0.25">
      <c r="A7" s="59" t="s">
        <v>318</v>
      </c>
      <c r="B7" s="62" t="s">
        <v>356</v>
      </c>
    </row>
    <row r="8" spans="1:3" x14ac:dyDescent="0.25">
      <c r="A8" s="63" t="s">
        <v>357</v>
      </c>
      <c r="B8" s="45" t="s">
        <v>358</v>
      </c>
    </row>
    <row r="9" spans="1:3" x14ac:dyDescent="0.25">
      <c r="A9" s="63" t="s">
        <v>321</v>
      </c>
      <c r="B9" s="45" t="s">
        <v>359</v>
      </c>
      <c r="C9" s="51"/>
    </row>
    <row r="10" spans="1:3" x14ac:dyDescent="0.25">
      <c r="A10" s="63" t="s">
        <v>323</v>
      </c>
      <c r="B10" s="45" t="s">
        <v>324</v>
      </c>
    </row>
    <row r="11" spans="1:3" x14ac:dyDescent="0.25">
      <c r="A11" s="63" t="s">
        <v>325</v>
      </c>
      <c r="B11" s="45" t="s">
        <v>326</v>
      </c>
    </row>
    <row r="12" spans="1:3" x14ac:dyDescent="0.25">
      <c r="A12" s="63" t="s">
        <v>1</v>
      </c>
      <c r="B12" s="64" t="s">
        <v>360</v>
      </c>
    </row>
    <row r="13" spans="1:3" ht="30.75" thickBot="1" x14ac:dyDescent="0.3">
      <c r="A13" s="65" t="s">
        <v>328</v>
      </c>
      <c r="B13" s="66" t="s">
        <v>361</v>
      </c>
    </row>
    <row r="14" spans="1:3" ht="15.75" thickBot="1" x14ac:dyDescent="0.3"/>
    <row r="15" spans="1:3" x14ac:dyDescent="0.25">
      <c r="A15" s="57" t="s">
        <v>272</v>
      </c>
      <c r="B15" s="58" t="str">
        <f>"ESC-CAL-"&amp;'Escenarios de calidad'!$A$8&amp;"-02"</f>
        <v>ESC-CAL-CAR-FLX-03-02</v>
      </c>
    </row>
    <row r="16" spans="1:3" x14ac:dyDescent="0.25">
      <c r="A16" s="59" t="s">
        <v>355</v>
      </c>
      <c r="B16" s="60" t="str">
        <f>'Escenarios de calidad'!$A$8</f>
        <v>CAR-FLX-03</v>
      </c>
    </row>
    <row r="17" spans="1:3" x14ac:dyDescent="0.25">
      <c r="A17" s="59" t="s">
        <v>4</v>
      </c>
      <c r="B17" s="60" t="str">
        <f>'Escenarios de calidad'!$D$8</f>
        <v>Recordar usuario</v>
      </c>
    </row>
    <row r="18" spans="1:3" x14ac:dyDescent="0.25">
      <c r="A18" s="59" t="s">
        <v>274</v>
      </c>
      <c r="B18" s="60" t="str">
        <f>'Escenarios de calidad'!$E$8</f>
        <v>Flexibilidad</v>
      </c>
    </row>
    <row r="19" spans="1:3" x14ac:dyDescent="0.25">
      <c r="A19" s="59" t="s">
        <v>315</v>
      </c>
      <c r="B19" s="61" t="s">
        <v>336</v>
      </c>
    </row>
    <row r="20" spans="1:3" x14ac:dyDescent="0.25">
      <c r="A20" s="59" t="s">
        <v>317</v>
      </c>
      <c r="B20" s="61" t="s">
        <v>24</v>
      </c>
    </row>
    <row r="21" spans="1:3" ht="30" x14ac:dyDescent="0.25">
      <c r="A21" s="59" t="s">
        <v>318</v>
      </c>
      <c r="B21" s="62" t="s">
        <v>362</v>
      </c>
      <c r="C21" t="s">
        <v>363</v>
      </c>
    </row>
    <row r="22" spans="1:3" x14ac:dyDescent="0.25">
      <c r="A22" s="63" t="s">
        <v>357</v>
      </c>
      <c r="B22" s="45" t="s">
        <v>358</v>
      </c>
    </row>
    <row r="23" spans="1:3" x14ac:dyDescent="0.25">
      <c r="A23" s="63" t="s">
        <v>321</v>
      </c>
      <c r="B23" s="45" t="s">
        <v>364</v>
      </c>
    </row>
    <row r="24" spans="1:3" x14ac:dyDescent="0.25">
      <c r="A24" s="63" t="s">
        <v>323</v>
      </c>
      <c r="B24" s="45" t="s">
        <v>324</v>
      </c>
    </row>
    <row r="25" spans="1:3" x14ac:dyDescent="0.25">
      <c r="A25" s="63" t="s">
        <v>325</v>
      </c>
      <c r="B25" s="45" t="s">
        <v>326</v>
      </c>
    </row>
    <row r="26" spans="1:3" x14ac:dyDescent="0.25">
      <c r="A26" s="63" t="s">
        <v>1</v>
      </c>
      <c r="B26" s="64" t="s">
        <v>365</v>
      </c>
    </row>
    <row r="27" spans="1:3" ht="30.75" thickBot="1" x14ac:dyDescent="0.3">
      <c r="A27" s="65" t="s">
        <v>328</v>
      </c>
      <c r="B27" s="66" t="s">
        <v>366</v>
      </c>
    </row>
  </sheetData>
  <hyperlinks>
    <hyperlink ref="B3" location="'Escenarios de calidad'!D4" display="'Escenarios de calidad'!D4" xr:uid="{CCD50D8F-B532-466A-8C0E-D441473A0605}"/>
    <hyperlink ref="B4" location="'Escenarios de calidad'!E4" display="'Escenarios de calidad'!E4" xr:uid="{8B032C7E-30B4-4EA6-9FFD-18D2489EB91A}"/>
    <hyperlink ref="B2" location="'Escenarios de calidad'!A4" display="'Escenarios de calidad'!A4" xr:uid="{4007F137-2A57-4AAD-9B1E-BFFE26306620}"/>
    <hyperlink ref="B17" location="'Escenarios de calidad'!D4" display="'Escenarios de calidad'!D4" xr:uid="{54BED1C6-0A45-4285-9E4B-FA1055142C3F}"/>
    <hyperlink ref="B18" location="'Escenarios de calidad'!E4" display="'Escenarios de calidad'!E4" xr:uid="{613FBF63-D6EA-4C34-8044-2CA4EE5BF7EC}"/>
    <hyperlink ref="B16" location="'Escenarios de calidad'!A4" display="'Escenarios de calidad'!A4" xr:uid="{9A76EA13-5E24-4E3A-8BCE-AB8CAD90973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2e0a27b8-5b7e-47a0-9e75-492092a31f9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CC1F915A89ED7458A1A6F67ADEC4DC7" ma:contentTypeVersion="8" ma:contentTypeDescription="Create a new document." ma:contentTypeScope="" ma:versionID="08405d647195b81d334ce5dc27a03004">
  <xsd:schema xmlns:xsd="http://www.w3.org/2001/XMLSchema" xmlns:xs="http://www.w3.org/2001/XMLSchema" xmlns:p="http://schemas.microsoft.com/office/2006/metadata/properties" xmlns:ns3="61dda2a3-c5ba-4725-8063-ada742ce15bd" xmlns:ns4="2e0a27b8-5b7e-47a0-9e75-492092a31f94" targetNamespace="http://schemas.microsoft.com/office/2006/metadata/properties" ma:root="true" ma:fieldsID="c200c18b8fc5eb7fbd06130d0813810f" ns3:_="" ns4:_="">
    <xsd:import namespace="61dda2a3-c5ba-4725-8063-ada742ce15bd"/>
    <xsd:import namespace="2e0a27b8-5b7e-47a0-9e75-492092a31f9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dda2a3-c5ba-4725-8063-ada742ce15b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e0a27b8-5b7e-47a0-9e75-492092a31f9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48C292-DD58-45BB-A835-83D573CC5446}">
  <ds:schemaRefs>
    <ds:schemaRef ds:uri="http://schemas.microsoft.com/sharepoint/v3/contenttype/forms"/>
  </ds:schemaRefs>
</ds:datastoreItem>
</file>

<file path=customXml/itemProps2.xml><?xml version="1.0" encoding="utf-8"?>
<ds:datastoreItem xmlns:ds="http://schemas.openxmlformats.org/officeDocument/2006/customXml" ds:itemID="{A93B5596-8BD2-4B8C-B94A-E0A816A8E341}">
  <ds:schemaRefs>
    <ds:schemaRef ds:uri="http://purl.org/dc/elements/1.1/"/>
    <ds:schemaRef ds:uri="http://www.w3.org/XML/1998/namespace"/>
    <ds:schemaRef ds:uri="2e0a27b8-5b7e-47a0-9e75-492092a31f94"/>
    <ds:schemaRef ds:uri="http://purl.org/dc/terms/"/>
    <ds:schemaRef ds:uri="61dda2a3-c5ba-4725-8063-ada742ce15bd"/>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B67C5E64-5A6F-487C-AA71-B008491503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1dda2a3-c5ba-4725-8063-ada742ce15bd"/>
    <ds:schemaRef ds:uri="2e0a27b8-5b7e-47a0-9e75-492092a31f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Lista de caracterización</vt:lpstr>
      <vt:lpstr>Visión</vt:lpstr>
      <vt:lpstr>Trade-Off QA</vt:lpstr>
      <vt:lpstr>Mapa de empatía</vt:lpstr>
      <vt:lpstr>Ponderación final</vt:lpstr>
      <vt:lpstr>Escenarios de calidad</vt:lpstr>
      <vt:lpstr>CAR-CON-01</vt:lpstr>
      <vt:lpstr>CAR-DIS-02</vt:lpstr>
      <vt:lpstr>CAR-FIA-01</vt:lpstr>
      <vt:lpstr>CAR-FLX-03</vt:lpstr>
      <vt:lpstr>CAR-POR-04</vt:lpstr>
      <vt:lpstr>CAR-POR-05</vt:lpstr>
      <vt:lpstr>CAR-SEG-06</vt:lpstr>
      <vt:lpstr>CAR-SEG-07</vt:lpstr>
      <vt:lpstr>CAR-SEG-08</vt:lpstr>
      <vt:lpstr>CAR-SEG-09</vt:lpstr>
      <vt:lpstr>CAR-SEG-10</vt:lpstr>
      <vt:lpstr>Funcionalidades criticas</vt:lpstr>
      <vt:lpstr>Restricciones de negocio</vt:lpstr>
      <vt:lpstr>Restricciones Técnicas</vt:lpstr>
      <vt:lpstr>Diagrama de contexto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Julian Diaz</dc:creator>
  <cp:keywords/>
  <dc:description/>
  <cp:lastModifiedBy>Julian Diaz</cp:lastModifiedBy>
  <cp:revision/>
  <dcterms:created xsi:type="dcterms:W3CDTF">2023-08-26T18:47:36Z</dcterms:created>
  <dcterms:modified xsi:type="dcterms:W3CDTF">2023-09-11T01:06:39Z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0x0101001CC1F915A89ED7458A1A6F67ADEC4DC7</vt:lpwstr>
  </property>
</Properties>
</file>