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4E22236C-4F37-4870-A227-CBE1574638CF}" xr6:coauthVersionLast="44" xr6:coauthVersionMax="44" xr10:uidLastSave="{00000000-0000-0000-0000-000000000000}"/>
  <bookViews>
    <workbookView xWindow="-25335" yWindow="3570" windowWidth="21600" windowHeight="11385" firstSheet="2" activeTab="7" xr2:uid="{00000000-000D-0000-FFFF-FFFF00000000}"/>
  </bookViews>
  <sheets>
    <sheet name="Ch61-1" sheetId="2" r:id="rId1"/>
    <sheet name="Ch61-2" sheetId="4" r:id="rId2"/>
    <sheet name="Ch61-3" sheetId="3" r:id="rId3"/>
    <sheet name="Coupondata" sheetId="5" r:id="rId4"/>
    <sheet name="Twowayanova-1" sheetId="6" r:id="rId5"/>
    <sheet name="Twowayanova-2" sheetId="7" r:id="rId6"/>
    <sheet name="Twowayanova-3" sheetId="8" r:id="rId7"/>
    <sheet name="Twowayanova-4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1" i="9" l="1"/>
  <c r="E51" i="8"/>
  <c r="E51" i="7"/>
  <c r="L10" i="7"/>
  <c r="K10" i="7"/>
  <c r="J10" i="7"/>
  <c r="L9" i="7"/>
  <c r="K9" i="7"/>
  <c r="J9" i="7"/>
  <c r="L8" i="7"/>
  <c r="K8" i="7"/>
  <c r="J8" i="7"/>
  <c r="D1" i="7"/>
  <c r="F13" i="7" s="1"/>
  <c r="E32" i="6"/>
  <c r="G21" i="6"/>
  <c r="G17" i="6"/>
  <c r="G12" i="6"/>
  <c r="G24" i="6" s="1"/>
  <c r="G4" i="7" l="1"/>
  <c r="G10" i="7"/>
  <c r="D13" i="7"/>
  <c r="E54" i="7"/>
  <c r="G7" i="7"/>
  <c r="E13" i="7"/>
  <c r="G18" i="6"/>
  <c r="G22" i="6"/>
  <c r="G15" i="6"/>
  <c r="G19" i="6"/>
  <c r="G23" i="6"/>
  <c r="G16" i="6"/>
  <c r="D38" i="6" s="1"/>
  <c r="G20" i="6"/>
  <c r="E56" i="7" l="1"/>
  <c r="E55" i="7"/>
  <c r="D40" i="6"/>
  <c r="D39" i="6"/>
  <c r="G11" i="5" l="1"/>
  <c r="F11" i="5"/>
</calcChain>
</file>

<file path=xl/sharedStrings.xml><?xml version="1.0" encoding="utf-8"?>
<sst xmlns="http://schemas.openxmlformats.org/spreadsheetml/2006/main" count="236" uniqueCount="67">
  <si>
    <t>Temp</t>
  </si>
  <si>
    <t>Low</t>
  </si>
  <si>
    <t>Medium</t>
  </si>
  <si>
    <t>High</t>
  </si>
  <si>
    <t>Pressure</t>
  </si>
  <si>
    <t>Visits</t>
  </si>
  <si>
    <t>Rep 1</t>
  </si>
  <si>
    <t>Rep 2</t>
  </si>
  <si>
    <t>Rep 3</t>
  </si>
  <si>
    <t>Rep 4</t>
  </si>
  <si>
    <t>COUPON</t>
  </si>
  <si>
    <t>No coupon</t>
  </si>
  <si>
    <t>No ad</t>
  </si>
  <si>
    <t>ad</t>
  </si>
  <si>
    <t>mean</t>
  </si>
  <si>
    <t xml:space="preserve"> Rep 1</t>
  </si>
  <si>
    <t xml:space="preserve"> Rep 3</t>
  </si>
  <si>
    <t xml:space="preserve"> Rep 4</t>
  </si>
  <si>
    <t>Dist 1</t>
  </si>
  <si>
    <t>Dist 2</t>
  </si>
  <si>
    <t>Dist 3</t>
  </si>
  <si>
    <t>Dist 4</t>
  </si>
  <si>
    <t>Dist 5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</si>
  <si>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</si>
  <si>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</si>
  <si>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</si>
  <si>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</si>
  <si>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</si>
  <si>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</si>
  <si>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</si>
  <si>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</si>
  <si>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</si>
  <si>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</si>
  <si>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</si>
  <si>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</si>
  <si>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</si>
  <si>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</si>
  <si>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</si>
  <si>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</si>
  <si>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</si>
  <si>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stdev</t>
  </si>
  <si>
    <t>Total</t>
  </si>
  <si>
    <t>District 2</t>
  </si>
  <si>
    <t>Rep 4 Forecast</t>
  </si>
  <si>
    <t>Mean</t>
  </si>
  <si>
    <t>Lower</t>
  </si>
  <si>
    <t>Upper</t>
  </si>
  <si>
    <t>Price</t>
  </si>
  <si>
    <t>Effect</t>
  </si>
  <si>
    <t>Adv</t>
  </si>
  <si>
    <t>Low ad</t>
  </si>
  <si>
    <t>Medium ad</t>
  </si>
  <si>
    <t>High ad</t>
  </si>
  <si>
    <t>Low price</t>
  </si>
  <si>
    <t>Medium Price</t>
  </si>
  <si>
    <t>High Price</t>
  </si>
  <si>
    <t>Anova: Two-Factor With Replication</t>
  </si>
  <si>
    <t>Sample</t>
  </si>
  <si>
    <t>Interaction</t>
  </si>
  <si>
    <t>Within</t>
  </si>
  <si>
    <t>Stdev</t>
  </si>
  <si>
    <t>Medium Ad</t>
  </si>
  <si>
    <t xml:space="preserve">Lower </t>
  </si>
  <si>
    <t>Low Price</t>
  </si>
  <si>
    <t>Low Ad</t>
  </si>
  <si>
    <t>High Ad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</si>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</sst>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1" fillId="0" borderId="0" xfId="1"/>
    <xf numFmtId="0" fontId="4" fillId="0" borderId="1" xfId="1" applyFont="1" applyBorder="1" applyAlignment="1">
      <alignment horizontal="right"/>
    </xf>
    <xf numFmtId="0" fontId="5" fillId="0" borderId="2" xfId="1" applyFont="1" applyBorder="1" applyAlignment="1">
      <alignment horizontal="center"/>
    </xf>
    <xf numFmtId="0" fontId="1" fillId="0" borderId="3" xfId="1" applyBorder="1"/>
    <xf numFmtId="0" fontId="6" fillId="0" borderId="0" xfId="2" applyFont="1"/>
    <xf numFmtId="0" fontId="7" fillId="0" borderId="2" xfId="2" applyFont="1" applyBorder="1" applyAlignment="1">
      <alignment horizontal="center"/>
    </xf>
    <xf numFmtId="0" fontId="6" fillId="0" borderId="3" xfId="2" applyFont="1" applyBorder="1"/>
    <xf numFmtId="0" fontId="8" fillId="0" borderId="1" xfId="2" applyFont="1" applyBorder="1" applyAlignment="1">
      <alignment horizontal="right"/>
    </xf>
  </cellXfs>
  <cellStyles count="3">
    <cellStyle name="Normal" xfId="0" builtinId="0"/>
    <cellStyle name="Normal 2" xfId="1" xr:uid="{83BAB4C5-FE11-40C1-B567-B15A44FD0983}"/>
    <cellStyle name="Normal 3" xfId="2" xr:uid="{CDBC12D9-B767-429E-B5F4-12441DADE68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'Twowayanova-2'!$I$8</c:f>
              <c:strCache>
                <c:ptCount val="1"/>
                <c:pt idx="0">
                  <c:v>Low 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'Twowayanova-2'!$J$7:$L$7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xVal>
          <c:yVal>
            <c:numRef>
              <c:f>'Twowayanova-2'!$J$8:$L$8</c:f>
              <c:numCache>
                <c:formatCode>General</c:formatCode>
                <c:ptCount val="3"/>
                <c:pt idx="0">
                  <c:v>29.666666666666668</c:v>
                </c:pt>
                <c:pt idx="1">
                  <c:v>30</c:v>
                </c:pt>
                <c:pt idx="2">
                  <c:v>42.333333333333336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B7-4157-944E-2A7EED49CF5F}"/>
            </c:ext>
          </c:extLst>
        </c:ser>
        <c:ser>
          <c:idx val="1"/>
          <c:order val="1"/>
          <c:tx>
            <c:strRef>
              <c:f>'Twowayanova-2'!$I$9</c:f>
              <c:strCache>
                <c:ptCount val="1"/>
                <c:pt idx="0">
                  <c:v>Medium 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'Twowayanova-2'!$J$7:$L$7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xVal>
          <c:yVal>
            <c:numRef>
              <c:f>'Twowayanova-2'!$J$9:$L$9</c:f>
              <c:numCache>
                <c:formatCode>General</c:formatCode>
                <c:ptCount val="3"/>
                <c:pt idx="0">
                  <c:v>19</c:v>
                </c:pt>
                <c:pt idx="1">
                  <c:v>22.666666666666668</c:v>
                </c:pt>
                <c:pt idx="2">
                  <c:v>32.666666666666664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B7-4157-944E-2A7EED49CF5F}"/>
            </c:ext>
          </c:extLst>
        </c:ser>
        <c:ser>
          <c:idx val="2"/>
          <c:order val="2"/>
          <c:tx>
            <c:strRef>
              <c:f>'Twowayanova-2'!$I$10</c:f>
              <c:strCache>
                <c:ptCount val="1"/>
                <c:pt idx="0">
                  <c:v>High Price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'Twowayanova-2'!$J$7:$L$7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xVal>
          <c:yVal>
            <c:numRef>
              <c:f>'Twowayanova-2'!$J$10:$L$10</c:f>
              <c:numCache>
                <c:formatCode>General</c:formatCode>
                <c:ptCount val="3"/>
                <c:pt idx="0">
                  <c:v>9.6666666666666661</c:v>
                </c:pt>
                <c:pt idx="1">
                  <c:v>17</c:v>
                </c:pt>
                <c:pt idx="2">
                  <c:v>22.333333333333332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B7-4157-944E-2A7EED49C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90464"/>
        <c:axId val="402391248"/>
      </c:scatterChart>
      <c:valAx>
        <c:axId val="40239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91248"/>
        <c:crosses val="autoZero"/>
        <c:crossBetween val="midCat"/>
      </c:valAx>
      <c:valAx>
        <c:axId val="40239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9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Two Way ANOVA with Significant Interaction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'Twowayanova-3'!$I$20</c:f>
              <c:strCache>
                <c:ptCount val="1"/>
                <c:pt idx="0">
                  <c:v>Low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'Twowayanova-3'!$H$21:$H$23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cat>
          <c:val>
            <c:numRef>
              <c:f>'Twowayanova-3'!$I$21:$I$23</c:f>
              <c:numCache>
                <c:formatCode>General</c:formatCode>
                <c:ptCount val="3"/>
                <c:pt idx="0">
                  <c:v>29.666666666666668</c:v>
                </c:pt>
                <c:pt idx="1">
                  <c:v>30</c:v>
                </c:pt>
                <c:pt idx="2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7-4245-9C8D-CCE93B9EFEC5}"/>
            </c:ext>
          </c:extLst>
        </c:ser>
        <c:ser>
          <c:idx val="1"/>
          <c:order val="1"/>
          <c:tx>
            <c:strRef>
              <c:f>'Twowayanova-3'!$J$20</c:f>
              <c:strCache>
                <c:ptCount val="1"/>
                <c:pt idx="0">
                  <c:v>Medium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'Twowayanova-3'!$H$21:$H$23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cat>
          <c:val>
            <c:numRef>
              <c:f>'Twowayanova-3'!$J$21:$J$23</c:f>
              <c:numCache>
                <c:formatCode>General</c:formatCode>
                <c:ptCount val="3"/>
                <c:pt idx="0">
                  <c:v>19</c:v>
                </c:pt>
                <c:pt idx="1">
                  <c:v>22.666666666666668</c:v>
                </c:pt>
                <c:pt idx="2">
                  <c:v>35.333333333333336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07-4245-9C8D-CCE93B9EFEC5}"/>
            </c:ext>
          </c:extLst>
        </c:ser>
        <c:ser>
          <c:idx val="2"/>
          <c:order val="2"/>
          <c:tx>
            <c:strRef>
              <c:f>'Twowayanova-3'!$K$20</c:f>
              <c:strCache>
                <c:ptCount val="1"/>
                <c:pt idx="0">
                  <c:v>High 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'Twowayanova-3'!$H$21:$H$23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cat>
          <c:val>
            <c:numRef>
              <c:f>'Twowayanova-3'!$K$21:$K$23</c:f>
              <c:numCache>
                <c:formatCode>General</c:formatCode>
                <c:ptCount val="3"/>
                <c:pt idx="0">
                  <c:v>14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07-4245-9C8D-CCE93B9EF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2088752"/>
        <c:axId val="702087968"/>
      </c:lineChart>
      <c:catAx>
        <c:axId val="70208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087968"/>
        <c:crosses val="autoZero"/>
        <c:auto val="1"/>
        <c:lblAlgn val="ctr"/>
        <c:lblOffset val="100"/>
        <c:noMultiLvlLbl val="0"/>
      </c:catAx>
      <c:valAx>
        <c:axId val="70208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08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and Advertising do not Interact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'Twowayanova-4'!$I$20</c:f>
              <c:strCache>
                <c:ptCount val="1"/>
                <c:pt idx="0">
                  <c:v>Low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'Twowayanova-4'!$H$21:$H$23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cat>
          <c:val>
            <c:numRef>
              <c:f>'Twowayanova-4'!$I$21:$I$23</c:f>
              <c:numCache>
                <c:formatCode>General</c:formatCode>
                <c:ptCount val="3"/>
                <c:pt idx="0">
                  <c:v>29.666666666666668</c:v>
                </c:pt>
                <c:pt idx="1">
                  <c:v>30</c:v>
                </c:pt>
                <c:pt idx="2">
                  <c:v>42.333333333333336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F0-4BAC-A64A-BC7A9BC827F3}"/>
            </c:ext>
          </c:extLst>
        </c:ser>
        <c:ser>
          <c:idx val="1"/>
          <c:order val="1"/>
          <c:tx>
            <c:strRef>
              <c:f>'Twowayanova-4'!$J$20</c:f>
              <c:strCache>
                <c:ptCount val="1"/>
                <c:pt idx="0">
                  <c:v>Medium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'Twowayanova-4'!$H$21:$H$23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cat>
          <c:val>
            <c:numRef>
              <c:f>'Twowayanova-4'!$J$21:$J$23</c:f>
              <c:numCache>
                <c:formatCode>General</c:formatCode>
                <c:ptCount val="3"/>
                <c:pt idx="0">
                  <c:v>19</c:v>
                </c:pt>
                <c:pt idx="1">
                  <c:v>22.666666666666668</c:v>
                </c:pt>
                <c:pt idx="2">
                  <c:v>32.666666666666664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0-4BAC-A64A-BC7A9BC827F3}"/>
            </c:ext>
          </c:extLst>
        </c:ser>
        <c:ser>
          <c:idx val="2"/>
          <c:order val="2"/>
          <c:tx>
            <c:strRef>
              <c:f>'Twowayanova-4'!$K$20</c:f>
              <c:strCache>
                <c:ptCount val="1"/>
                <c:pt idx="0">
                  <c:v>High 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'Twowayanova-4'!$H$21:$H$23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cat>
          <c:val>
            <c:numRef>
              <c:f>'Twowayanova-4'!$K$21:$K$23</c:f>
              <c:numCache>
                <c:formatCode>General</c:formatCode>
                <c:ptCount val="3"/>
                <c:pt idx="0">
                  <c:v>9.6666666666666661</c:v>
                </c:pt>
                <c:pt idx="1">
                  <c:v>17</c:v>
                </c:pt>
                <c:pt idx="2">
                  <c:v>22.333333333333332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F0-4BAC-A64A-BC7A9BC82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2088360"/>
        <c:axId val="702091104"/>
      </c:lineChart>
      <c:catAx>
        <c:axId val="702088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091104"/>
        <c:crosses val="autoZero"/>
        <c:auto val="1"/>
        <c:lblAlgn val="ctr"/>
        <c:lblOffset val="100"/>
        <c:noMultiLvlLbl val="0"/>
      </c:catAx>
      <c:valAx>
        <c:axId val="7020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088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762000</xdr:colOff>
      <xdr:row>11</xdr:row>
      <xdr:rowOff>7620</xdr:rowOff>
    </xdr:from>
    <xdr:to>
      <xdr:col>14</xdr:col>
      <xdr:colOff>586740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05F6C1-C34D-4A52-BE48-353DFCA73A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25</xdr:row>
      <xdr:rowOff>114300</xdr:rowOff>
    </xdr:from>
    <xdr:to>
      <xdr:col>14</xdr:col>
      <xdr:colOff>487680</xdr:colOff>
      <xdr:row>41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2CBF46-8F16-4139-9F48-FE112B561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24</xdr:row>
      <xdr:rowOff>15240</xdr:rowOff>
    </xdr:from>
    <xdr:to>
      <xdr:col>13</xdr:col>
      <xdr:colOff>320040</xdr:colOff>
      <xdr:row>40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C3294-9001-4F83-99F8-734900EF3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G10"/>
  <sheetViews>
    <sheetView workbookViewId="0">
      <selection activeCell="A12" sqref="A12"/>
    </sheetView>
  </sheetViews>
  <sheetFormatPr defaultRowHeight="12.75" x14ac:dyDescent="0.2"/>
  <sheetData>
    <row r="4" spans="1:7" x14ac:dyDescent="0.2">
      <c r="D4" t="s">
        <v>6</v>
      </c>
      <c r="E4" t="s">
        <v>7</v>
      </c>
      <c r="F4" t="s">
        <v>8</v>
      </c>
      <c r="G4" t="s">
        <v>9</v>
      </c>
    </row>
    <row r="5" spans="1:7" x14ac:dyDescent="0.2">
      <c r="C5">
        <v>1</v>
      </c>
      <c r="D5">
        <v>2</v>
      </c>
      <c r="E5">
        <v>3</v>
      </c>
      <c r="F5">
        <v>4</v>
      </c>
      <c r="G5">
        <v>3</v>
      </c>
    </row>
    <row r="6" spans="1:7" x14ac:dyDescent="0.2">
      <c r="A6" t="s">
        <v>5</v>
      </c>
      <c r="D6">
        <v>4</v>
      </c>
      <c r="E6">
        <v>5</v>
      </c>
      <c r="F6">
        <v>5</v>
      </c>
      <c r="G6">
        <v>12</v>
      </c>
    </row>
    <row r="7" spans="1:7" x14ac:dyDescent="0.2">
      <c r="C7">
        <v>3</v>
      </c>
      <c r="D7">
        <v>4</v>
      </c>
      <c r="E7">
        <v>5</v>
      </c>
      <c r="F7">
        <v>4</v>
      </c>
      <c r="G7">
        <v>6</v>
      </c>
    </row>
    <row r="8" spans="1:7" x14ac:dyDescent="0.2">
      <c r="D8">
        <v>6</v>
      </c>
      <c r="E8">
        <v>7</v>
      </c>
      <c r="F8">
        <v>4</v>
      </c>
      <c r="G8">
        <v>6</v>
      </c>
    </row>
    <row r="9" spans="1:7" x14ac:dyDescent="0.2">
      <c r="C9">
        <v>5</v>
      </c>
      <c r="D9">
        <v>8</v>
      </c>
      <c r="E9">
        <v>10</v>
      </c>
      <c r="F9">
        <v>5</v>
      </c>
      <c r="G9">
        <v>5</v>
      </c>
    </row>
    <row r="10" spans="1:7" x14ac:dyDescent="0.2">
      <c r="D10">
        <v>10</v>
      </c>
      <c r="E10">
        <v>13</v>
      </c>
      <c r="F10">
        <v>5</v>
      </c>
      <c r="G10">
        <v>5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G10"/>
  <sheetViews>
    <sheetView workbookViewId="0">
      <selection activeCell="A8" sqref="A8"/>
    </sheetView>
  </sheetViews>
  <sheetFormatPr defaultRowHeight="12.75" x14ac:dyDescent="0.2"/>
  <sheetData>
    <row r="3" spans="1:7" x14ac:dyDescent="0.2">
      <c r="D3">
        <v>2</v>
      </c>
      <c r="E3">
        <v>3</v>
      </c>
      <c r="F3">
        <v>4</v>
      </c>
      <c r="G3">
        <v>5</v>
      </c>
    </row>
    <row r="4" spans="1:7" x14ac:dyDescent="0.2">
      <c r="D4" t="s">
        <v>6</v>
      </c>
      <c r="E4" t="s">
        <v>7</v>
      </c>
      <c r="F4" t="s">
        <v>8</v>
      </c>
      <c r="G4" t="s">
        <v>9</v>
      </c>
    </row>
    <row r="5" spans="1:7" x14ac:dyDescent="0.2">
      <c r="C5">
        <v>1</v>
      </c>
      <c r="D5">
        <v>3</v>
      </c>
      <c r="E5">
        <v>1</v>
      </c>
      <c r="F5">
        <v>3</v>
      </c>
      <c r="G5">
        <v>1</v>
      </c>
    </row>
    <row r="6" spans="1:7" x14ac:dyDescent="0.2">
      <c r="A6" t="s">
        <v>5</v>
      </c>
      <c r="D6">
        <v>3</v>
      </c>
      <c r="E6">
        <v>3</v>
      </c>
      <c r="F6">
        <v>2</v>
      </c>
      <c r="G6">
        <v>2</v>
      </c>
    </row>
    <row r="7" spans="1:7" x14ac:dyDescent="0.2">
      <c r="C7">
        <v>3</v>
      </c>
      <c r="D7">
        <v>5</v>
      </c>
      <c r="E7">
        <v>3</v>
      </c>
      <c r="F7">
        <v>4</v>
      </c>
      <c r="G7">
        <v>3</v>
      </c>
    </row>
    <row r="8" spans="1:7" x14ac:dyDescent="0.2">
      <c r="D8">
        <v>3</v>
      </c>
      <c r="E8">
        <v>5</v>
      </c>
      <c r="F8">
        <v>5</v>
      </c>
      <c r="G8">
        <v>4</v>
      </c>
    </row>
    <row r="9" spans="1:7" x14ac:dyDescent="0.2">
      <c r="C9">
        <v>5</v>
      </c>
      <c r="D9">
        <v>7</v>
      </c>
      <c r="E9">
        <v>8</v>
      </c>
      <c r="F9">
        <v>5</v>
      </c>
      <c r="G9">
        <v>6</v>
      </c>
    </row>
    <row r="10" spans="1:7" x14ac:dyDescent="0.2">
      <c r="D10">
        <v>5</v>
      </c>
      <c r="E10">
        <v>4</v>
      </c>
      <c r="F10">
        <v>8</v>
      </c>
      <c r="G10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1:F6"/>
  <sheetViews>
    <sheetView workbookViewId="0">
      <selection activeCell="A15" sqref="A15"/>
    </sheetView>
  </sheetViews>
  <sheetFormatPr defaultRowHeight="12.75" x14ac:dyDescent="0.2"/>
  <sheetData>
    <row r="1" spans="3:6" x14ac:dyDescent="0.2">
      <c r="E1" t="s">
        <v>4</v>
      </c>
    </row>
    <row r="3" spans="3:6" x14ac:dyDescent="0.2">
      <c r="C3" t="s">
        <v>0</v>
      </c>
      <c r="D3" t="s">
        <v>1</v>
      </c>
      <c r="E3" t="s">
        <v>2</v>
      </c>
      <c r="F3" t="s">
        <v>3</v>
      </c>
    </row>
    <row r="4" spans="3:6" x14ac:dyDescent="0.2">
      <c r="C4" t="s">
        <v>1</v>
      </c>
      <c r="D4">
        <v>15</v>
      </c>
      <c r="E4">
        <v>13</v>
      </c>
      <c r="F4">
        <v>8</v>
      </c>
    </row>
    <row r="5" spans="3:6" x14ac:dyDescent="0.2">
      <c r="C5" t="s">
        <v>2</v>
      </c>
      <c r="D5">
        <v>18</v>
      </c>
      <c r="E5">
        <v>16</v>
      </c>
      <c r="F5">
        <v>11</v>
      </c>
    </row>
    <row r="6" spans="3:6" x14ac:dyDescent="0.2">
      <c r="C6" t="s">
        <v>3</v>
      </c>
      <c r="D6">
        <v>7</v>
      </c>
      <c r="E6">
        <v>4</v>
      </c>
      <c r="F6">
        <v>1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B3D5-3288-48FA-9265-1E1F2B47601E}">
  <sheetPr codeName="Sheet4"/>
  <dimension ref="E4:K45"/>
  <sheetViews>
    <sheetView topLeftCell="A5" workbookViewId="0">
      <selection activeCell="D12" sqref="D12:G15"/>
    </sheetView>
  </sheetViews>
  <sheetFormatPr defaultRowHeight="15" x14ac:dyDescent="0.25"/>
  <cols>
    <col min="1" max="16384" width="9.140625" style="1"/>
  </cols>
  <sheetData>
    <row r="4" spans="5:7" x14ac:dyDescent="0.25">
      <c r="F4" s="1" t="s">
        <v>10</v>
      </c>
      <c r="G4" s="1" t="s">
        <v>11</v>
      </c>
    </row>
    <row r="5" spans="5:7" x14ac:dyDescent="0.25">
      <c r="E5" s="1" t="s">
        <v>12</v>
      </c>
      <c r="F5" s="1">
        <v>95</v>
      </c>
      <c r="G5" s="1">
        <v>60</v>
      </c>
    </row>
    <row r="6" spans="5:7" x14ac:dyDescent="0.25">
      <c r="F6" s="1">
        <v>90</v>
      </c>
      <c r="G6" s="1">
        <v>75</v>
      </c>
    </row>
    <row r="7" spans="5:7" x14ac:dyDescent="0.25">
      <c r="F7" s="1">
        <v>85</v>
      </c>
      <c r="G7" s="1">
        <v>79</v>
      </c>
    </row>
    <row r="8" spans="5:7" x14ac:dyDescent="0.25">
      <c r="E8" s="1" t="s">
        <v>13</v>
      </c>
      <c r="F8" s="1">
        <v>170</v>
      </c>
      <c r="G8" s="1">
        <v>130</v>
      </c>
    </row>
    <row r="9" spans="5:7" x14ac:dyDescent="0.25">
      <c r="F9" s="1">
        <v>150</v>
      </c>
      <c r="G9" s="1">
        <v>140</v>
      </c>
    </row>
    <row r="10" spans="5:7" x14ac:dyDescent="0.25">
      <c r="F10" s="1">
        <v>190</v>
      </c>
      <c r="G10" s="1">
        <v>170</v>
      </c>
    </row>
    <row r="11" spans="5:7" x14ac:dyDescent="0.25">
      <c r="E11" s="1" t="s">
        <v>14</v>
      </c>
      <c r="F11" s="1">
        <f>AVERAGE(F5:F10)</f>
        <v>130</v>
      </c>
      <c r="G11" s="1">
        <f>AVERAGE(G5:G10)</f>
        <v>109</v>
      </c>
    </row>
    <row r="19" spans="5:8" ht="15.75" thickBot="1" x14ac:dyDescent="0.3">
      <c r="E19" s="2"/>
      <c r="F19" s="2"/>
      <c r="G19" s="2"/>
      <c r="H19" s="2"/>
    </row>
    <row r="25" spans="5:8" ht="15.75" thickBot="1" x14ac:dyDescent="0.3">
      <c r="E25" s="2"/>
      <c r="F25" s="2"/>
      <c r="G25" s="2"/>
      <c r="H25" s="2"/>
    </row>
    <row r="31" spans="5:8" ht="15.75" thickBot="1" x14ac:dyDescent="0.3">
      <c r="E31" s="2"/>
      <c r="F31" s="2"/>
      <c r="G31" s="2"/>
      <c r="H31" s="2"/>
    </row>
    <row r="38" spans="5:11" ht="15.75" thickBot="1" x14ac:dyDescent="0.3"/>
    <row r="39" spans="5:11" x14ac:dyDescent="0.25">
      <c r="E39" s="3"/>
      <c r="F39" s="3"/>
      <c r="G39" s="3"/>
      <c r="H39" s="3"/>
      <c r="I39" s="3"/>
      <c r="J39" s="3"/>
      <c r="K39" s="3"/>
    </row>
    <row r="45" spans="5:11" ht="15.75" thickBot="1" x14ac:dyDescent="0.3">
      <c r="E45" s="4"/>
      <c r="F45" s="4"/>
      <c r="G45" s="4"/>
      <c r="H45" s="4"/>
      <c r="I45" s="4"/>
      <c r="J45" s="4"/>
      <c r="K4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EE22-ADEC-4558-B69A-D70DF8A27837}">
  <sheetPr codeName="Sheet5">
    <pageSetUpPr fitToPage="1"/>
  </sheetPr>
  <dimension ref="B5:H40"/>
  <sheetViews>
    <sheetView topLeftCell="C10" zoomScale="90" zoomScaleNormal="90" workbookViewId="0">
      <selection activeCell="G29" sqref="G29"/>
    </sheetView>
  </sheetViews>
  <sheetFormatPr defaultColWidth="9.140625" defaultRowHeight="12.75" x14ac:dyDescent="0.2"/>
  <cols>
    <col min="1" max="1" width="9.140625" style="5"/>
    <col min="2" max="2" width="19.28515625" style="5" customWidth="1"/>
    <col min="3" max="3" width="7.140625" style="5" customWidth="1"/>
    <col min="4" max="4" width="7.85546875" style="5" customWidth="1"/>
    <col min="5" max="7" width="9.140625" style="5"/>
    <col min="8" max="8" width="8" style="5" customWidth="1"/>
    <col min="9" max="16384" width="9.140625" style="5"/>
  </cols>
  <sheetData>
    <row r="5" spans="2:7" x14ac:dyDescent="0.2">
      <c r="D5" s="5" t="s">
        <v>15</v>
      </c>
      <c r="E5" s="5" t="s">
        <v>7</v>
      </c>
      <c r="F5" s="5" t="s">
        <v>16</v>
      </c>
      <c r="G5" s="5" t="s">
        <v>17</v>
      </c>
    </row>
    <row r="6" spans="2:7" x14ac:dyDescent="0.2">
      <c r="C6" s="5" t="s">
        <v>18</v>
      </c>
      <c r="D6" s="5">
        <v>1</v>
      </c>
      <c r="E6" s="5">
        <v>3</v>
      </c>
      <c r="F6" s="5">
        <v>10</v>
      </c>
      <c r="G6" s="5">
        <v>12</v>
      </c>
    </row>
    <row r="7" spans="2:7" x14ac:dyDescent="0.2">
      <c r="C7" s="5" t="s">
        <v>19</v>
      </c>
      <c r="D7" s="5">
        <v>17</v>
      </c>
      <c r="E7" s="5">
        <v>12</v>
      </c>
      <c r="F7" s="5">
        <v>16</v>
      </c>
      <c r="G7" s="5">
        <v>14</v>
      </c>
    </row>
    <row r="8" spans="2:7" x14ac:dyDescent="0.2">
      <c r="C8" s="5" t="s">
        <v>20</v>
      </c>
      <c r="D8" s="5">
        <v>17</v>
      </c>
      <c r="E8" s="5">
        <v>21</v>
      </c>
      <c r="F8" s="5">
        <v>22</v>
      </c>
      <c r="G8" s="5">
        <v>25</v>
      </c>
    </row>
    <row r="9" spans="2:7" x14ac:dyDescent="0.2">
      <c r="C9" s="5" t="s">
        <v>21</v>
      </c>
      <c r="D9" s="5">
        <v>20</v>
      </c>
      <c r="E9" s="5">
        <v>10</v>
      </c>
      <c r="F9" s="5">
        <v>17</v>
      </c>
      <c r="G9" s="5">
        <v>23</v>
      </c>
    </row>
    <row r="10" spans="2:7" x14ac:dyDescent="0.2">
      <c r="C10" s="5" t="s">
        <v>22</v>
      </c>
      <c r="D10" s="5">
        <v>22</v>
      </c>
      <c r="E10" s="5">
        <v>21</v>
      </c>
      <c r="F10" s="5">
        <v>37</v>
      </c>
      <c r="G10" s="5">
        <v>32</v>
      </c>
    </row>
    <row r="12" spans="2:7" x14ac:dyDescent="0.2">
      <c r="B12" s="5" t="s">
        <v>23</v>
      </c>
      <c r="G12" s="5">
        <f>AVERAGE(D6:G10)</f>
        <v>17.600000000000001</v>
      </c>
    </row>
    <row r="13" spans="2:7" ht="13.5" thickBot="1" x14ac:dyDescent="0.25"/>
    <row r="14" spans="2:7" x14ac:dyDescent="0.2">
      <c r="B14" s="6" t="s">
        <v>24</v>
      </c>
      <c r="C14" s="6" t="s">
        <v>25</v>
      </c>
      <c r="D14" s="6" t="s">
        <v>26</v>
      </c>
      <c r="E14" s="6" t="s">
        <v>27</v>
      </c>
      <c r="F14" s="6" t="s">
        <v>28</v>
      </c>
    </row>
    <row r="15" spans="2:7" x14ac:dyDescent="0.2">
      <c r="B15" s="5" t="s">
        <v>18</v>
      </c>
      <c r="C15" s="5">
        <v>4</v>
      </c>
      <c r="D15" s="5">
        <v>26</v>
      </c>
      <c r="E15" s="5">
        <v>6.5</v>
      </c>
      <c r="F15" s="5">
        <v>28.333333333333332</v>
      </c>
      <c r="G15" s="5">
        <f>E15-$G$12</f>
        <v>-11.100000000000001</v>
      </c>
    </row>
    <row r="16" spans="2:7" x14ac:dyDescent="0.2">
      <c r="B16" s="5" t="s">
        <v>19</v>
      </c>
      <c r="C16" s="5">
        <v>4</v>
      </c>
      <c r="D16" s="5">
        <v>59</v>
      </c>
      <c r="E16" s="5">
        <v>14.75</v>
      </c>
      <c r="F16" s="5">
        <v>4.916666666666667</v>
      </c>
      <c r="G16" s="5">
        <f t="shared" ref="G16:G24" si="0">E16-$G$12</f>
        <v>-2.8500000000000014</v>
      </c>
    </row>
    <row r="17" spans="2:8" x14ac:dyDescent="0.2">
      <c r="B17" s="5" t="s">
        <v>20</v>
      </c>
      <c r="C17" s="5">
        <v>4</v>
      </c>
      <c r="D17" s="5">
        <v>85</v>
      </c>
      <c r="E17" s="5">
        <v>21.25</v>
      </c>
      <c r="F17" s="5">
        <v>10.916666666666666</v>
      </c>
      <c r="G17" s="5">
        <f t="shared" si="0"/>
        <v>3.6499999999999986</v>
      </c>
    </row>
    <row r="18" spans="2:8" x14ac:dyDescent="0.2">
      <c r="B18" s="5" t="s">
        <v>21</v>
      </c>
      <c r="C18" s="5">
        <v>4</v>
      </c>
      <c r="D18" s="5">
        <v>70</v>
      </c>
      <c r="E18" s="5">
        <v>17.5</v>
      </c>
      <c r="F18" s="5">
        <v>31</v>
      </c>
      <c r="G18" s="5">
        <f t="shared" si="0"/>
        <v>-0.10000000000000142</v>
      </c>
    </row>
    <row r="19" spans="2:8" x14ac:dyDescent="0.2">
      <c r="B19" s="5" t="s">
        <v>22</v>
      </c>
      <c r="C19" s="5">
        <v>4</v>
      </c>
      <c r="D19" s="5">
        <v>112</v>
      </c>
      <c r="E19" s="5">
        <v>28</v>
      </c>
      <c r="F19" s="5">
        <v>60.666666666666664</v>
      </c>
      <c r="G19" s="5">
        <f t="shared" si="0"/>
        <v>10.399999999999999</v>
      </c>
    </row>
    <row r="20" spans="2:8" x14ac:dyDescent="0.2">
      <c r="G20" s="5">
        <f t="shared" si="0"/>
        <v>-17.600000000000001</v>
      </c>
    </row>
    <row r="21" spans="2:8" x14ac:dyDescent="0.2">
      <c r="B21" s="5" t="s">
        <v>15</v>
      </c>
      <c r="C21" s="5">
        <v>5</v>
      </c>
      <c r="D21" s="5">
        <v>77</v>
      </c>
      <c r="E21" s="5">
        <v>15.4</v>
      </c>
      <c r="F21" s="5">
        <v>69.3</v>
      </c>
      <c r="G21" s="5">
        <f t="shared" si="0"/>
        <v>-2.2000000000000011</v>
      </c>
    </row>
    <row r="22" spans="2:8" x14ac:dyDescent="0.2">
      <c r="B22" s="5" t="s">
        <v>7</v>
      </c>
      <c r="C22" s="5">
        <v>5</v>
      </c>
      <c r="D22" s="5">
        <v>67</v>
      </c>
      <c r="E22" s="5">
        <v>13.4</v>
      </c>
      <c r="F22" s="5">
        <v>59.3</v>
      </c>
      <c r="G22" s="5">
        <f t="shared" si="0"/>
        <v>-4.2000000000000011</v>
      </c>
    </row>
    <row r="23" spans="2:8" x14ac:dyDescent="0.2">
      <c r="B23" s="5" t="s">
        <v>16</v>
      </c>
      <c r="C23" s="5">
        <v>5</v>
      </c>
      <c r="D23" s="5">
        <v>102</v>
      </c>
      <c r="E23" s="5">
        <v>20.399999999999999</v>
      </c>
      <c r="F23" s="5">
        <v>104.3</v>
      </c>
      <c r="G23" s="5">
        <f t="shared" si="0"/>
        <v>2.7999999999999972</v>
      </c>
    </row>
    <row r="24" spans="2:8" ht="13.5" thickBot="1" x14ac:dyDescent="0.25">
      <c r="B24" s="7" t="s">
        <v>17</v>
      </c>
      <c r="C24" s="7">
        <v>5</v>
      </c>
      <c r="D24" s="7">
        <v>106</v>
      </c>
      <c r="E24" s="7">
        <v>21.2</v>
      </c>
      <c r="F24" s="7">
        <v>67.7</v>
      </c>
      <c r="G24" s="5">
        <f t="shared" si="0"/>
        <v>3.5999999999999979</v>
      </c>
    </row>
    <row r="27" spans="2:8" ht="13.5" thickBot="1" x14ac:dyDescent="0.25">
      <c r="B27" s="5" t="s">
        <v>29</v>
      </c>
    </row>
    <row r="28" spans="2:8" x14ac:dyDescent="0.2">
      <c r="B28" s="6" t="s">
        <v>30</v>
      </c>
      <c r="C28" s="6" t="s">
        <v>31</v>
      </c>
      <c r="D28" s="6" t="s">
        <v>32</v>
      </c>
      <c r="E28" s="6" t="s">
        <v>33</v>
      </c>
      <c r="F28" s="6" t="s">
        <v>34</v>
      </c>
      <c r="G28" s="6" t="s">
        <v>35</v>
      </c>
      <c r="H28" s="6" t="s">
        <v>36</v>
      </c>
    </row>
    <row r="29" spans="2:8" x14ac:dyDescent="0.2">
      <c r="B29" s="5" t="s">
        <v>37</v>
      </c>
      <c r="C29" s="5">
        <v>1011.3</v>
      </c>
      <c r="D29" s="5">
        <v>4</v>
      </c>
      <c r="E29" s="5">
        <v>252.82499999999999</v>
      </c>
      <c r="F29" s="5">
        <v>15.875981161695435</v>
      </c>
      <c r="G29" s="5">
        <v>9.7446828146617202E-5</v>
      </c>
      <c r="H29" s="5">
        <v>3.2591667269802373</v>
      </c>
    </row>
    <row r="30" spans="2:8" x14ac:dyDescent="0.2">
      <c r="B30" s="5" t="s">
        <v>38</v>
      </c>
      <c r="C30" s="5">
        <v>216.4</v>
      </c>
      <c r="D30" s="5">
        <v>3</v>
      </c>
      <c r="E30" s="5">
        <v>72.133333333333283</v>
      </c>
      <c r="F30" s="5">
        <v>4.5295656724228088</v>
      </c>
      <c r="G30" s="5">
        <v>2.4095309670202073E-2</v>
      </c>
      <c r="H30" s="5">
        <v>3.4902948206546531</v>
      </c>
    </row>
    <row r="31" spans="2:8" x14ac:dyDescent="0.2">
      <c r="B31" s="5" t="s">
        <v>39</v>
      </c>
      <c r="C31" s="5">
        <v>191.1</v>
      </c>
      <c r="D31" s="5">
        <v>12</v>
      </c>
      <c r="E31" s="5">
        <v>15.925000000000001</v>
      </c>
    </row>
    <row r="32" spans="2:8" x14ac:dyDescent="0.2">
      <c r="D32" s="5" t="s">
        <v>40</v>
      </c>
      <c r="E32" s="5">
        <f>SQRT(E31)</f>
        <v>3.9906139878469831</v>
      </c>
    </row>
    <row r="33" spans="2:8" ht="13.5" thickBot="1" x14ac:dyDescent="0.25">
      <c r="B33" s="7" t="s">
        <v>41</v>
      </c>
      <c r="C33" s="7">
        <v>1418.8</v>
      </c>
      <c r="D33" s="7">
        <v>19</v>
      </c>
      <c r="E33" s="7"/>
      <c r="F33" s="7"/>
      <c r="G33" s="7"/>
      <c r="H33" s="7"/>
    </row>
    <row r="36" spans="2:8" x14ac:dyDescent="0.2">
      <c r="C36" s="5" t="s">
        <v>42</v>
      </c>
    </row>
    <row r="37" spans="2:8" x14ac:dyDescent="0.2">
      <c r="C37" s="5" t="s">
        <v>43</v>
      </c>
    </row>
    <row r="38" spans="2:8" x14ac:dyDescent="0.2">
      <c r="C38" s="5" t="s">
        <v>44</v>
      </c>
      <c r="D38" s="5">
        <f>G12+G16+G24</f>
        <v>18.349999999999998</v>
      </c>
    </row>
    <row r="39" spans="2:8" x14ac:dyDescent="0.2">
      <c r="C39" s="5" t="s">
        <v>45</v>
      </c>
      <c r="D39" s="5">
        <f>$D$38-2*$E$32</f>
        <v>10.368772024306033</v>
      </c>
    </row>
    <row r="40" spans="2:8" x14ac:dyDescent="0.2">
      <c r="C40" s="5" t="s">
        <v>46</v>
      </c>
      <c r="D40" s="5">
        <f>$D$38+2*$E$32</f>
        <v>26.331227975693963</v>
      </c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E3E3-8A66-4D0F-AE12-70402389B2AD}">
  <sheetPr codeName="Sheet6">
    <pageSetUpPr fitToPage="1"/>
  </sheetPr>
  <dimension ref="B1:L56"/>
  <sheetViews>
    <sheetView topLeftCell="B1" workbookViewId="0">
      <selection activeCell="I17" sqref="I17"/>
    </sheetView>
  </sheetViews>
  <sheetFormatPr defaultColWidth="9.140625" defaultRowHeight="12.75" x14ac:dyDescent="0.2"/>
  <cols>
    <col min="1" max="1" width="9.140625" style="5"/>
    <col min="2" max="2" width="17.140625" style="5" customWidth="1"/>
    <col min="3" max="3" width="9.7109375" style="5" customWidth="1"/>
    <col min="4" max="4" width="6.28515625" style="5" customWidth="1"/>
    <col min="5" max="5" width="8" style="5" customWidth="1"/>
    <col min="6" max="6" width="5.7109375" style="5" customWidth="1"/>
    <col min="7" max="7" width="7.28515625" style="5" customWidth="1"/>
    <col min="8" max="8" width="7.42578125" style="5" customWidth="1"/>
    <col min="9" max="9" width="12" style="5" customWidth="1"/>
    <col min="10" max="10" width="9.140625" style="5"/>
    <col min="11" max="11" width="13.5703125" style="5" customWidth="1"/>
    <col min="12" max="16384" width="9.140625" style="5"/>
  </cols>
  <sheetData>
    <row r="1" spans="2:12" x14ac:dyDescent="0.2">
      <c r="C1" s="5" t="s">
        <v>27</v>
      </c>
      <c r="D1" s="5">
        <f>AVERAGE(D4:F12)</f>
        <v>25.037037037037038</v>
      </c>
    </row>
    <row r="2" spans="2:12" x14ac:dyDescent="0.2">
      <c r="D2" s="5" t="s">
        <v>47</v>
      </c>
    </row>
    <row r="3" spans="2:12" x14ac:dyDescent="0.2">
      <c r="D3" s="5" t="s">
        <v>1</v>
      </c>
      <c r="E3" s="5" t="s">
        <v>2</v>
      </c>
      <c r="F3" s="5" t="s">
        <v>3</v>
      </c>
      <c r="G3" s="5" t="s">
        <v>48</v>
      </c>
    </row>
    <row r="4" spans="2:12" x14ac:dyDescent="0.2">
      <c r="C4" s="5" t="s">
        <v>1</v>
      </c>
      <c r="D4" s="5">
        <v>41</v>
      </c>
      <c r="E4" s="5">
        <v>21</v>
      </c>
      <c r="F4" s="5">
        <v>10</v>
      </c>
      <c r="G4" s="5">
        <f>AVERAGE(D4:F6)-$D$1</f>
        <v>-5.5925925925925952</v>
      </c>
    </row>
    <row r="5" spans="2:12" x14ac:dyDescent="0.2">
      <c r="B5" s="5" t="s">
        <v>49</v>
      </c>
      <c r="D5" s="5">
        <v>25</v>
      </c>
      <c r="E5" s="5">
        <v>20</v>
      </c>
      <c r="F5" s="5">
        <v>11</v>
      </c>
    </row>
    <row r="6" spans="2:12" x14ac:dyDescent="0.2">
      <c r="D6" s="5">
        <v>23</v>
      </c>
      <c r="E6" s="5">
        <v>16</v>
      </c>
      <c r="F6" s="5">
        <v>8</v>
      </c>
    </row>
    <row r="7" spans="2:12" x14ac:dyDescent="0.2">
      <c r="C7" s="5" t="s">
        <v>2</v>
      </c>
      <c r="D7" s="5">
        <v>28</v>
      </c>
      <c r="E7" s="5">
        <v>28</v>
      </c>
      <c r="F7" s="5">
        <v>11</v>
      </c>
      <c r="G7" s="5">
        <f>AVERAGE(D7:F9)-$D$1</f>
        <v>-1.8148148148148167</v>
      </c>
      <c r="J7" s="5" t="s">
        <v>50</v>
      </c>
      <c r="K7" s="5" t="s">
        <v>51</v>
      </c>
      <c r="L7" s="5" t="s">
        <v>52</v>
      </c>
    </row>
    <row r="8" spans="2:12" x14ac:dyDescent="0.2">
      <c r="D8" s="5">
        <v>30</v>
      </c>
      <c r="E8" s="5">
        <v>22</v>
      </c>
      <c r="F8" s="5">
        <v>22</v>
      </c>
      <c r="I8" s="5" t="s">
        <v>53</v>
      </c>
      <c r="J8" s="5">
        <f>AVERAGE(D4:D6)</f>
        <v>29.666666666666668</v>
      </c>
      <c r="K8" s="5">
        <f>AVERAGE(D7:D9)</f>
        <v>30</v>
      </c>
      <c r="L8" s="5">
        <f>AVERAGE(D10:D12)</f>
        <v>42.333333333333336</v>
      </c>
    </row>
    <row r="9" spans="2:12" x14ac:dyDescent="0.2">
      <c r="D9" s="5">
        <v>32</v>
      </c>
      <c r="E9" s="5">
        <v>18</v>
      </c>
      <c r="F9" s="5">
        <v>18</v>
      </c>
      <c r="I9" s="5" t="s">
        <v>54</v>
      </c>
      <c r="J9" s="5">
        <f>AVERAGE(E4:E6)</f>
        <v>19</v>
      </c>
      <c r="K9" s="5">
        <f>AVERAGE(E7:E9)</f>
        <v>22.666666666666668</v>
      </c>
      <c r="L9" s="5">
        <f>AVERAGE(E10:E12)</f>
        <v>32.666666666666664</v>
      </c>
    </row>
    <row r="10" spans="2:12" x14ac:dyDescent="0.2">
      <c r="C10" s="5" t="s">
        <v>3</v>
      </c>
      <c r="D10" s="5">
        <v>35</v>
      </c>
      <c r="E10" s="5">
        <v>26</v>
      </c>
      <c r="F10" s="5">
        <v>21</v>
      </c>
      <c r="G10" s="5">
        <f>AVERAGE(D10:F12)-$D$1</f>
        <v>7.4074074074074048</v>
      </c>
      <c r="I10" s="5" t="s">
        <v>55</v>
      </c>
      <c r="J10" s="5">
        <f>AVERAGE(F4:F6)</f>
        <v>9.6666666666666661</v>
      </c>
      <c r="K10" s="5">
        <f>AVERAGE(F7:F9)</f>
        <v>17</v>
      </c>
      <c r="L10" s="5">
        <f>AVERAGE(F10:F12)</f>
        <v>22.333333333333332</v>
      </c>
    </row>
    <row r="11" spans="2:12" x14ac:dyDescent="0.2">
      <c r="D11" s="5">
        <v>45</v>
      </c>
      <c r="E11" s="5">
        <v>40</v>
      </c>
      <c r="F11" s="5">
        <v>26</v>
      </c>
    </row>
    <row r="12" spans="2:12" x14ac:dyDescent="0.2">
      <c r="D12" s="5">
        <v>47</v>
      </c>
      <c r="E12" s="5">
        <v>32</v>
      </c>
      <c r="F12" s="5">
        <v>20</v>
      </c>
    </row>
    <row r="13" spans="2:12" x14ac:dyDescent="0.2">
      <c r="C13" s="5" t="s">
        <v>48</v>
      </c>
      <c r="D13" s="5">
        <f>AVERAGE(D4:D12)-$D$1</f>
        <v>8.9629629629629619</v>
      </c>
      <c r="E13" s="5">
        <f>AVERAGE(E4:E12)-$D$1</f>
        <v>-0.25925925925925952</v>
      </c>
      <c r="F13" s="5">
        <f>AVERAGE(F4:F12)-$D$1</f>
        <v>-8.7037037037037059</v>
      </c>
    </row>
    <row r="14" spans="2:12" x14ac:dyDescent="0.2">
      <c r="B14" s="5" t="s">
        <v>56</v>
      </c>
    </row>
    <row r="16" spans="2:12" x14ac:dyDescent="0.2">
      <c r="B16" s="5" t="s">
        <v>24</v>
      </c>
      <c r="C16" s="5" t="s">
        <v>1</v>
      </c>
      <c r="D16" s="5" t="s">
        <v>2</v>
      </c>
      <c r="E16" s="5" t="s">
        <v>3</v>
      </c>
      <c r="F16" s="5" t="s">
        <v>41</v>
      </c>
    </row>
    <row r="17" spans="2:6" ht="13.5" thickBot="1" x14ac:dyDescent="0.25">
      <c r="B17" s="8" t="s">
        <v>1</v>
      </c>
      <c r="C17" s="8"/>
      <c r="D17" s="8"/>
      <c r="E17" s="8"/>
      <c r="F17" s="8"/>
    </row>
    <row r="18" spans="2:6" x14ac:dyDescent="0.2">
      <c r="B18" s="5" t="s">
        <v>25</v>
      </c>
      <c r="C18" s="5">
        <v>3</v>
      </c>
      <c r="D18" s="5">
        <v>3</v>
      </c>
      <c r="E18" s="5">
        <v>3</v>
      </c>
      <c r="F18" s="5">
        <v>9</v>
      </c>
    </row>
    <row r="19" spans="2:6" x14ac:dyDescent="0.2">
      <c r="B19" s="5" t="s">
        <v>26</v>
      </c>
      <c r="C19" s="5">
        <v>89</v>
      </c>
      <c r="D19" s="5">
        <v>57</v>
      </c>
      <c r="E19" s="5">
        <v>29</v>
      </c>
      <c r="F19" s="5">
        <v>175</v>
      </c>
    </row>
    <row r="20" spans="2:6" x14ac:dyDescent="0.2">
      <c r="B20" s="5" t="s">
        <v>27</v>
      </c>
      <c r="C20" s="5">
        <v>29.666666666666668</v>
      </c>
      <c r="D20" s="5">
        <v>19</v>
      </c>
      <c r="E20" s="5">
        <v>9.6666666666666661</v>
      </c>
      <c r="F20" s="5">
        <v>19.444444444444443</v>
      </c>
    </row>
    <row r="21" spans="2:6" x14ac:dyDescent="0.2">
      <c r="B21" s="5" t="s">
        <v>28</v>
      </c>
      <c r="C21" s="5">
        <v>97.333333333333258</v>
      </c>
      <c r="D21" s="5">
        <v>7</v>
      </c>
      <c r="E21" s="5">
        <v>2.3333333333333428</v>
      </c>
      <c r="F21" s="5">
        <v>101.77777777777777</v>
      </c>
    </row>
    <row r="23" spans="2:6" ht="13.5" thickBot="1" x14ac:dyDescent="0.25">
      <c r="B23" s="8" t="s">
        <v>2</v>
      </c>
      <c r="C23" s="8"/>
      <c r="D23" s="8"/>
      <c r="E23" s="8"/>
      <c r="F23" s="8"/>
    </row>
    <row r="24" spans="2:6" x14ac:dyDescent="0.2">
      <c r="B24" s="5" t="s">
        <v>25</v>
      </c>
      <c r="C24" s="5">
        <v>3</v>
      </c>
      <c r="D24" s="5">
        <v>3</v>
      </c>
      <c r="E24" s="5">
        <v>3</v>
      </c>
      <c r="F24" s="5">
        <v>9</v>
      </c>
    </row>
    <row r="25" spans="2:6" x14ac:dyDescent="0.2">
      <c r="B25" s="5" t="s">
        <v>26</v>
      </c>
      <c r="C25" s="5">
        <v>90</v>
      </c>
      <c r="D25" s="5">
        <v>68</v>
      </c>
      <c r="E25" s="5">
        <v>51</v>
      </c>
      <c r="F25" s="5">
        <v>209</v>
      </c>
    </row>
    <row r="26" spans="2:6" x14ac:dyDescent="0.2">
      <c r="B26" s="5" t="s">
        <v>27</v>
      </c>
      <c r="C26" s="5">
        <v>30</v>
      </c>
      <c r="D26" s="5">
        <v>22.666666666666668</v>
      </c>
      <c r="E26" s="5">
        <v>17</v>
      </c>
      <c r="F26" s="5">
        <v>23.222222222222221</v>
      </c>
    </row>
    <row r="27" spans="2:6" x14ac:dyDescent="0.2">
      <c r="B27" s="5" t="s">
        <v>28</v>
      </c>
      <c r="C27" s="5">
        <v>4</v>
      </c>
      <c r="D27" s="5">
        <v>25.333333333333371</v>
      </c>
      <c r="E27" s="5">
        <v>31</v>
      </c>
      <c r="F27" s="5">
        <v>46.944444444444457</v>
      </c>
    </row>
    <row r="29" spans="2:6" ht="13.5" thickBot="1" x14ac:dyDescent="0.25">
      <c r="B29" s="8" t="s">
        <v>3</v>
      </c>
      <c r="C29" s="8"/>
      <c r="D29" s="8"/>
      <c r="E29" s="8"/>
      <c r="F29" s="8"/>
    </row>
    <row r="30" spans="2:6" x14ac:dyDescent="0.2">
      <c r="B30" s="5" t="s">
        <v>25</v>
      </c>
      <c r="C30" s="5">
        <v>3</v>
      </c>
      <c r="D30" s="5">
        <v>3</v>
      </c>
      <c r="E30" s="5">
        <v>3</v>
      </c>
      <c r="F30" s="5">
        <v>9</v>
      </c>
    </row>
    <row r="31" spans="2:6" x14ac:dyDescent="0.2">
      <c r="B31" s="5" t="s">
        <v>26</v>
      </c>
      <c r="C31" s="5">
        <v>127</v>
      </c>
      <c r="D31" s="5">
        <v>98</v>
      </c>
      <c r="E31" s="5">
        <v>67</v>
      </c>
      <c r="F31" s="5">
        <v>292</v>
      </c>
    </row>
    <row r="32" spans="2:6" x14ac:dyDescent="0.2">
      <c r="B32" s="5" t="s">
        <v>27</v>
      </c>
      <c r="C32" s="5">
        <v>42.333333333333336</v>
      </c>
      <c r="D32" s="5">
        <v>32.666666666666664</v>
      </c>
      <c r="E32" s="5">
        <v>22.333333333333332</v>
      </c>
      <c r="F32" s="5">
        <v>32.444444444444443</v>
      </c>
    </row>
    <row r="33" spans="2:9" x14ac:dyDescent="0.2">
      <c r="B33" s="5" t="s">
        <v>28</v>
      </c>
      <c r="C33" s="5">
        <v>41.333333333333485</v>
      </c>
      <c r="D33" s="5">
        <v>49.333333333333258</v>
      </c>
      <c r="E33" s="5">
        <v>10.333333333333371</v>
      </c>
      <c r="F33" s="5">
        <v>100.27777777777783</v>
      </c>
    </row>
    <row r="35" spans="2:9" ht="13.5" thickBot="1" x14ac:dyDescent="0.25">
      <c r="B35" s="8" t="s">
        <v>41</v>
      </c>
      <c r="C35" s="8"/>
      <c r="D35" s="8"/>
      <c r="E35" s="8"/>
      <c r="F35" s="8"/>
    </row>
    <row r="36" spans="2:9" x14ac:dyDescent="0.2">
      <c r="B36" s="5" t="s">
        <v>25</v>
      </c>
      <c r="C36" s="5">
        <v>9</v>
      </c>
      <c r="D36" s="5">
        <v>9</v>
      </c>
      <c r="E36" s="5">
        <v>9</v>
      </c>
    </row>
    <row r="37" spans="2:9" x14ac:dyDescent="0.2">
      <c r="B37" s="5" t="s">
        <v>26</v>
      </c>
      <c r="C37" s="5">
        <v>306</v>
      </c>
      <c r="D37" s="5">
        <v>223</v>
      </c>
      <c r="E37" s="5">
        <v>147</v>
      </c>
    </row>
    <row r="38" spans="2:9" x14ac:dyDescent="0.2">
      <c r="B38" s="5" t="s">
        <v>27</v>
      </c>
      <c r="C38" s="5">
        <v>34</v>
      </c>
      <c r="D38" s="5">
        <v>24.777777777777779</v>
      </c>
      <c r="E38" s="5">
        <v>16.333333333333332</v>
      </c>
    </row>
    <row r="39" spans="2:9" x14ac:dyDescent="0.2">
      <c r="B39" s="5" t="s">
        <v>28</v>
      </c>
      <c r="C39" s="5">
        <v>74.75</v>
      </c>
      <c r="D39" s="5">
        <v>57.944444444444457</v>
      </c>
      <c r="E39" s="5">
        <v>41.25</v>
      </c>
    </row>
    <row r="42" spans="2:9" ht="13.5" thickBot="1" x14ac:dyDescent="0.25">
      <c r="B42" s="5" t="s">
        <v>29</v>
      </c>
    </row>
    <row r="43" spans="2:9" x14ac:dyDescent="0.2">
      <c r="B43" s="6" t="s">
        <v>30</v>
      </c>
      <c r="C43" s="6" t="s">
        <v>31</v>
      </c>
      <c r="D43" s="6" t="s">
        <v>32</v>
      </c>
      <c r="E43" s="6" t="s">
        <v>33</v>
      </c>
      <c r="F43" s="6" t="s">
        <v>34</v>
      </c>
      <c r="G43" s="6" t="s">
        <v>35</v>
      </c>
      <c r="H43" s="6" t="s">
        <v>36</v>
      </c>
      <c r="I43" s="6" t="s">
        <v>36</v>
      </c>
    </row>
    <row r="44" spans="2:9" x14ac:dyDescent="0.2">
      <c r="B44" s="5" t="s">
        <v>57</v>
      </c>
      <c r="C44" s="5">
        <v>804.9629629629635</v>
      </c>
      <c r="D44" s="5">
        <v>2</v>
      </c>
      <c r="E44" s="5">
        <v>402.48148148148175</v>
      </c>
      <c r="F44" s="5">
        <v>13.516169154228864</v>
      </c>
      <c r="G44" s="5">
        <v>2.6045461731506216E-4</v>
      </c>
      <c r="H44" s="5">
        <v>3.5545610899134772</v>
      </c>
      <c r="I44" s="5">
        <v>3.5545610899134772</v>
      </c>
    </row>
    <row r="45" spans="2:9" x14ac:dyDescent="0.2">
      <c r="B45" s="5" t="s">
        <v>38</v>
      </c>
      <c r="C45" s="5">
        <v>1405.4074074074088</v>
      </c>
      <c r="D45" s="5">
        <v>2</v>
      </c>
      <c r="E45" s="5">
        <v>702.70370370370438</v>
      </c>
      <c r="F45" s="5">
        <v>23.598258706467682</v>
      </c>
      <c r="G45" s="5">
        <v>9.320365985164733E-6</v>
      </c>
      <c r="H45" s="5">
        <v>3.5545610899134772</v>
      </c>
      <c r="I45" s="5">
        <v>3.5545610899134772</v>
      </c>
    </row>
    <row r="46" spans="2:9" x14ac:dyDescent="0.2">
      <c r="B46" s="5" t="s">
        <v>58</v>
      </c>
      <c r="C46" s="5">
        <v>50.592592592591245</v>
      </c>
      <c r="D46" s="5">
        <v>4</v>
      </c>
      <c r="E46" s="5">
        <v>12.648148148147811</v>
      </c>
      <c r="F46" s="5">
        <v>0.4247512437810832</v>
      </c>
      <c r="G46" s="5">
        <v>0.78877694298176759</v>
      </c>
      <c r="H46" s="5">
        <v>2.9277487101353472</v>
      </c>
      <c r="I46" s="5">
        <v>2.9277487101353472</v>
      </c>
    </row>
    <row r="47" spans="2:9" x14ac:dyDescent="0.2">
      <c r="B47" s="5" t="s">
        <v>59</v>
      </c>
      <c r="C47" s="5">
        <v>536</v>
      </c>
      <c r="D47" s="5">
        <v>18</v>
      </c>
      <c r="E47" s="5">
        <v>29.777777777777779</v>
      </c>
    </row>
    <row r="49" spans="2:9" ht="13.5" thickBot="1" x14ac:dyDescent="0.25">
      <c r="B49" s="7" t="s">
        <v>41</v>
      </c>
      <c r="C49" s="7">
        <v>2796.9629629629635</v>
      </c>
      <c r="D49" s="7">
        <v>26</v>
      </c>
      <c r="E49" s="7"/>
      <c r="F49" s="7"/>
      <c r="G49" s="7"/>
      <c r="H49" s="7"/>
      <c r="I49" s="7"/>
    </row>
    <row r="51" spans="2:9" x14ac:dyDescent="0.2">
      <c r="D51" s="5" t="s">
        <v>60</v>
      </c>
      <c r="E51" s="5">
        <f>SQRT(E47)</f>
        <v>5.4569018479149669</v>
      </c>
    </row>
    <row r="52" spans="2:9" x14ac:dyDescent="0.2">
      <c r="D52" s="5" t="s">
        <v>61</v>
      </c>
    </row>
    <row r="53" spans="2:9" x14ac:dyDescent="0.2">
      <c r="D53" s="5" t="s">
        <v>55</v>
      </c>
    </row>
    <row r="54" spans="2:9" x14ac:dyDescent="0.2">
      <c r="D54" s="5" t="s">
        <v>44</v>
      </c>
      <c r="E54" s="5">
        <f>D1+G7+F13</f>
        <v>14.518518518518515</v>
      </c>
    </row>
    <row r="55" spans="2:9" x14ac:dyDescent="0.2">
      <c r="D55" s="5" t="s">
        <v>62</v>
      </c>
      <c r="E55" s="5">
        <f>$E$54-2*$E$51</f>
        <v>3.6047148226885817</v>
      </c>
    </row>
    <row r="56" spans="2:9" x14ac:dyDescent="0.2">
      <c r="D56" s="5" t="s">
        <v>46</v>
      </c>
      <c r="E56" s="5">
        <f>$E$54+2*$E$51</f>
        <v>25.432322214348449</v>
      </c>
    </row>
  </sheetData>
  <printOptions headings="1" gridLines="1"/>
  <pageMargins left="0.75" right="0.75" top="1" bottom="1" header="0.5" footer="0.5"/>
  <pageSetup scale="8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7622-91A4-48B9-B964-9C23350E11F0}">
  <sheetPr codeName="Sheet7">
    <pageSetUpPr fitToPage="1"/>
  </sheetPr>
  <dimension ref="C2:K51"/>
  <sheetViews>
    <sheetView topLeftCell="D20" workbookViewId="0">
      <selection activeCell="H31" sqref="H31"/>
    </sheetView>
  </sheetViews>
  <sheetFormatPr defaultColWidth="9.140625" defaultRowHeight="12.75" x14ac:dyDescent="0.2"/>
  <cols>
    <col min="1" max="2" width="9.140625" style="5"/>
    <col min="3" max="3" width="24.28515625" style="5" customWidth="1"/>
    <col min="4" max="4" width="7.7109375" style="5" customWidth="1"/>
    <col min="5" max="5" width="6.28515625" style="5" customWidth="1"/>
    <col min="6" max="6" width="6.7109375" style="5" customWidth="1"/>
    <col min="7" max="7" width="6.42578125" style="5" customWidth="1"/>
    <col min="8" max="8" width="8.85546875" style="5" customWidth="1"/>
    <col min="9" max="9" width="8.5703125" style="5" customWidth="1"/>
    <col min="10" max="10" width="13.140625" style="5" customWidth="1"/>
    <col min="11" max="16384" width="9.140625" style="5"/>
  </cols>
  <sheetData>
    <row r="2" spans="3:7" x14ac:dyDescent="0.2">
      <c r="F2" s="5" t="s">
        <v>47</v>
      </c>
    </row>
    <row r="4" spans="3:7" x14ac:dyDescent="0.2">
      <c r="E4" s="5" t="s">
        <v>1</v>
      </c>
      <c r="F4" s="5" t="s">
        <v>2</v>
      </c>
      <c r="G4" s="5" t="s">
        <v>3</v>
      </c>
    </row>
    <row r="5" spans="3:7" x14ac:dyDescent="0.2">
      <c r="D5" s="5" t="s">
        <v>1</v>
      </c>
      <c r="E5" s="5">
        <v>41</v>
      </c>
      <c r="F5" s="5">
        <v>21</v>
      </c>
      <c r="G5" s="5">
        <v>15</v>
      </c>
    </row>
    <row r="6" spans="3:7" x14ac:dyDescent="0.2">
      <c r="C6" s="5" t="s">
        <v>49</v>
      </c>
      <c r="E6" s="5">
        <v>25</v>
      </c>
      <c r="F6" s="5">
        <v>20</v>
      </c>
      <c r="G6" s="5">
        <v>14</v>
      </c>
    </row>
    <row r="7" spans="3:7" x14ac:dyDescent="0.2">
      <c r="E7" s="5">
        <v>23</v>
      </c>
      <c r="F7" s="5">
        <v>16</v>
      </c>
      <c r="G7" s="5">
        <v>13</v>
      </c>
    </row>
    <row r="8" spans="3:7" x14ac:dyDescent="0.2">
      <c r="D8" s="5" t="s">
        <v>2</v>
      </c>
      <c r="E8" s="5">
        <v>28</v>
      </c>
      <c r="F8" s="5">
        <v>28</v>
      </c>
      <c r="G8" s="5">
        <v>14</v>
      </c>
    </row>
    <row r="9" spans="3:7" x14ac:dyDescent="0.2">
      <c r="E9" s="5">
        <v>30</v>
      </c>
      <c r="F9" s="5">
        <v>22</v>
      </c>
      <c r="G9" s="5">
        <v>13</v>
      </c>
    </row>
    <row r="10" spans="3:7" x14ac:dyDescent="0.2">
      <c r="E10" s="5">
        <v>32</v>
      </c>
      <c r="F10" s="5">
        <v>18</v>
      </c>
      <c r="G10" s="5">
        <v>12</v>
      </c>
    </row>
    <row r="11" spans="3:7" x14ac:dyDescent="0.2">
      <c r="D11" s="5" t="s">
        <v>3</v>
      </c>
      <c r="E11" s="5">
        <v>50</v>
      </c>
      <c r="F11" s="5">
        <v>34</v>
      </c>
      <c r="G11" s="5">
        <v>13</v>
      </c>
    </row>
    <row r="12" spans="3:7" x14ac:dyDescent="0.2">
      <c r="E12" s="5">
        <v>51</v>
      </c>
      <c r="F12" s="5">
        <v>40</v>
      </c>
      <c r="G12" s="5">
        <v>13</v>
      </c>
    </row>
    <row r="13" spans="3:7" x14ac:dyDescent="0.2">
      <c r="E13" s="5">
        <v>52</v>
      </c>
      <c r="F13" s="5">
        <v>32</v>
      </c>
      <c r="G13" s="5">
        <v>13</v>
      </c>
    </row>
    <row r="15" spans="3:7" x14ac:dyDescent="0.2">
      <c r="C15" s="5" t="s">
        <v>56</v>
      </c>
    </row>
    <row r="17" spans="3:11" x14ac:dyDescent="0.2">
      <c r="C17" s="5" t="s">
        <v>24</v>
      </c>
      <c r="D17" s="5" t="s">
        <v>1</v>
      </c>
      <c r="E17" s="5" t="s">
        <v>2</v>
      </c>
      <c r="F17" s="5" t="s">
        <v>3</v>
      </c>
      <c r="G17" s="5" t="s">
        <v>41</v>
      </c>
    </row>
    <row r="18" spans="3:11" ht="13.5" thickBot="1" x14ac:dyDescent="0.25">
      <c r="C18" s="8" t="s">
        <v>1</v>
      </c>
      <c r="D18" s="8"/>
      <c r="E18" s="8"/>
      <c r="F18" s="8"/>
      <c r="G18" s="8"/>
    </row>
    <row r="19" spans="3:11" x14ac:dyDescent="0.2">
      <c r="C19" s="5" t="s">
        <v>25</v>
      </c>
      <c r="D19" s="5">
        <v>3</v>
      </c>
      <c r="E19" s="5">
        <v>3</v>
      </c>
      <c r="F19" s="5">
        <v>3</v>
      </c>
      <c r="G19" s="5">
        <v>9</v>
      </c>
    </row>
    <row r="20" spans="3:11" x14ac:dyDescent="0.2">
      <c r="C20" s="5" t="s">
        <v>26</v>
      </c>
      <c r="D20" s="5">
        <v>89</v>
      </c>
      <c r="E20" s="5">
        <v>57</v>
      </c>
      <c r="F20" s="5">
        <v>42</v>
      </c>
      <c r="G20" s="5">
        <v>188</v>
      </c>
      <c r="I20" s="5" t="s">
        <v>63</v>
      </c>
      <c r="J20" s="5" t="s">
        <v>54</v>
      </c>
      <c r="K20" s="5" t="s">
        <v>55</v>
      </c>
    </row>
    <row r="21" spans="3:11" x14ac:dyDescent="0.2">
      <c r="C21" s="5" t="s">
        <v>27</v>
      </c>
      <c r="D21" s="5">
        <v>29.666666666666668</v>
      </c>
      <c r="E21" s="5">
        <v>19</v>
      </c>
      <c r="F21" s="5">
        <v>14</v>
      </c>
      <c r="G21" s="5">
        <v>20.888888888888889</v>
      </c>
      <c r="H21" s="5" t="s">
        <v>64</v>
      </c>
      <c r="I21" s="5">
        <v>29.666666666666668</v>
      </c>
      <c r="J21" s="5">
        <v>19</v>
      </c>
      <c r="K21" s="5">
        <v>14</v>
      </c>
    </row>
    <row r="22" spans="3:11" x14ac:dyDescent="0.2">
      <c r="C22" s="5" t="s">
        <v>28</v>
      </c>
      <c r="D22" s="5">
        <v>97.333333333333258</v>
      </c>
      <c r="E22" s="5">
        <v>7</v>
      </c>
      <c r="F22" s="5">
        <v>1</v>
      </c>
      <c r="G22" s="5">
        <v>74.361111111111086</v>
      </c>
      <c r="H22" s="5" t="s">
        <v>61</v>
      </c>
      <c r="I22" s="5">
        <v>30</v>
      </c>
      <c r="J22" s="5">
        <v>22.666666666666668</v>
      </c>
      <c r="K22" s="5">
        <v>13</v>
      </c>
    </row>
    <row r="23" spans="3:11" x14ac:dyDescent="0.2">
      <c r="H23" s="5" t="s">
        <v>65</v>
      </c>
      <c r="I23" s="5">
        <v>51</v>
      </c>
      <c r="J23" s="5">
        <v>35.333333333333336</v>
      </c>
      <c r="K23" s="5">
        <v>13</v>
      </c>
    </row>
    <row r="24" spans="3:11" ht="13.5" thickBot="1" x14ac:dyDescent="0.25">
      <c r="C24" s="8" t="s">
        <v>2</v>
      </c>
      <c r="D24" s="8"/>
      <c r="E24" s="8"/>
      <c r="F24" s="8"/>
      <c r="G24" s="8"/>
    </row>
    <row r="25" spans="3:11" x14ac:dyDescent="0.2">
      <c r="C25" s="5" t="s">
        <v>25</v>
      </c>
      <c r="D25" s="5">
        <v>3</v>
      </c>
      <c r="E25" s="5">
        <v>3</v>
      </c>
      <c r="F25" s="5">
        <v>3</v>
      </c>
      <c r="G25" s="5">
        <v>9</v>
      </c>
    </row>
    <row r="26" spans="3:11" x14ac:dyDescent="0.2">
      <c r="C26" s="5" t="s">
        <v>26</v>
      </c>
      <c r="D26" s="5">
        <v>90</v>
      </c>
      <c r="E26" s="5">
        <v>68</v>
      </c>
      <c r="F26" s="5">
        <v>39</v>
      </c>
      <c r="G26" s="5">
        <v>197</v>
      </c>
    </row>
    <row r="27" spans="3:11" x14ac:dyDescent="0.2">
      <c r="C27" s="5" t="s">
        <v>27</v>
      </c>
      <c r="D27" s="5">
        <v>30</v>
      </c>
      <c r="E27" s="5">
        <v>22.666666666666668</v>
      </c>
      <c r="F27" s="5">
        <v>13</v>
      </c>
      <c r="G27" s="5">
        <v>21.888888888888889</v>
      </c>
    </row>
    <row r="28" spans="3:11" x14ac:dyDescent="0.2">
      <c r="C28" s="5" t="s">
        <v>28</v>
      </c>
      <c r="D28" s="5">
        <v>4</v>
      </c>
      <c r="E28" s="5">
        <v>25.333333333333371</v>
      </c>
      <c r="F28" s="5">
        <v>1</v>
      </c>
      <c r="G28" s="5">
        <v>62.111111111111086</v>
      </c>
    </row>
    <row r="30" spans="3:11" ht="13.5" thickBot="1" x14ac:dyDescent="0.25">
      <c r="C30" s="8" t="s">
        <v>3</v>
      </c>
      <c r="D30" s="8"/>
      <c r="E30" s="8"/>
      <c r="F30" s="8"/>
      <c r="G30" s="8"/>
    </row>
    <row r="31" spans="3:11" x14ac:dyDescent="0.2">
      <c r="C31" s="5" t="s">
        <v>25</v>
      </c>
      <c r="D31" s="5">
        <v>3</v>
      </c>
      <c r="E31" s="5">
        <v>3</v>
      </c>
      <c r="F31" s="5">
        <v>3</v>
      </c>
      <c r="G31" s="5">
        <v>9</v>
      </c>
    </row>
    <row r="32" spans="3:11" x14ac:dyDescent="0.2">
      <c r="C32" s="5" t="s">
        <v>26</v>
      </c>
      <c r="D32" s="5">
        <v>153</v>
      </c>
      <c r="E32" s="5">
        <v>106</v>
      </c>
      <c r="F32" s="5">
        <v>39</v>
      </c>
      <c r="G32" s="5">
        <v>298</v>
      </c>
    </row>
    <row r="33" spans="3:9" x14ac:dyDescent="0.2">
      <c r="C33" s="5" t="s">
        <v>27</v>
      </c>
      <c r="D33" s="5">
        <v>51</v>
      </c>
      <c r="E33" s="5">
        <v>35.333333333333336</v>
      </c>
      <c r="F33" s="5">
        <v>13</v>
      </c>
      <c r="G33" s="5">
        <v>33.111111111111114</v>
      </c>
    </row>
    <row r="34" spans="3:9" x14ac:dyDescent="0.2">
      <c r="C34" s="5" t="s">
        <v>28</v>
      </c>
      <c r="D34" s="5">
        <v>1</v>
      </c>
      <c r="E34" s="5">
        <v>17.333333333333258</v>
      </c>
      <c r="F34" s="5">
        <v>0</v>
      </c>
      <c r="G34" s="5">
        <v>278.11111111111109</v>
      </c>
    </row>
    <row r="36" spans="3:9" ht="13.5" thickBot="1" x14ac:dyDescent="0.25">
      <c r="C36" s="8" t="s">
        <v>41</v>
      </c>
      <c r="D36" s="8"/>
      <c r="E36" s="8"/>
      <c r="F36" s="8"/>
      <c r="G36" s="8"/>
    </row>
    <row r="37" spans="3:9" x14ac:dyDescent="0.2">
      <c r="C37" s="5" t="s">
        <v>25</v>
      </c>
      <c r="D37" s="5">
        <v>9</v>
      </c>
      <c r="E37" s="5">
        <v>9</v>
      </c>
      <c r="F37" s="5">
        <v>9</v>
      </c>
    </row>
    <row r="38" spans="3:9" x14ac:dyDescent="0.2">
      <c r="C38" s="5" t="s">
        <v>26</v>
      </c>
      <c r="D38" s="5">
        <v>332</v>
      </c>
      <c r="E38" s="5">
        <v>231</v>
      </c>
      <c r="F38" s="5">
        <v>120</v>
      </c>
    </row>
    <row r="39" spans="3:9" x14ac:dyDescent="0.2">
      <c r="C39" s="5" t="s">
        <v>27</v>
      </c>
      <c r="D39" s="5">
        <v>36.888888888888886</v>
      </c>
      <c r="E39" s="5">
        <v>25.666666666666668</v>
      </c>
      <c r="F39" s="5">
        <v>13.333333333333334</v>
      </c>
    </row>
    <row r="40" spans="3:9" x14ac:dyDescent="0.2">
      <c r="C40" s="5" t="s">
        <v>28</v>
      </c>
      <c r="D40" s="5">
        <v>137.61111111111109</v>
      </c>
      <c r="E40" s="5">
        <v>67.5</v>
      </c>
      <c r="F40" s="5">
        <v>0.75</v>
      </c>
    </row>
    <row r="43" spans="3:9" ht="13.5" thickBot="1" x14ac:dyDescent="0.25">
      <c r="C43" s="5" t="s">
        <v>29</v>
      </c>
    </row>
    <row r="44" spans="3:9" x14ac:dyDescent="0.2">
      <c r="C44" s="6" t="s">
        <v>30</v>
      </c>
      <c r="D44" s="6" t="s">
        <v>31</v>
      </c>
      <c r="E44" s="6" t="s">
        <v>32</v>
      </c>
      <c r="F44" s="6" t="s">
        <v>33</v>
      </c>
      <c r="G44" s="6" t="s">
        <v>34</v>
      </c>
      <c r="H44" s="6" t="s">
        <v>35</v>
      </c>
      <c r="I44" s="6" t="s">
        <v>36</v>
      </c>
    </row>
    <row r="45" spans="3:9" x14ac:dyDescent="0.2">
      <c r="C45" s="5" t="s">
        <v>57</v>
      </c>
      <c r="D45" s="5">
        <v>828.9629629629635</v>
      </c>
      <c r="E45" s="5">
        <v>2</v>
      </c>
      <c r="F45" s="5">
        <v>414.48148148148175</v>
      </c>
      <c r="G45" s="5">
        <v>24.222943722943739</v>
      </c>
      <c r="H45" s="5">
        <v>7.8566895033784469E-6</v>
      </c>
      <c r="I45" s="5">
        <v>3.5545610899134772</v>
      </c>
    </row>
    <row r="46" spans="3:9" x14ac:dyDescent="0.2">
      <c r="C46" s="5" t="s">
        <v>38</v>
      </c>
      <c r="D46" s="5">
        <v>2498.7407407407409</v>
      </c>
      <c r="E46" s="5">
        <v>2</v>
      </c>
      <c r="F46" s="5">
        <v>1249.3703703703704</v>
      </c>
      <c r="G46" s="5">
        <v>73.015151515151516</v>
      </c>
      <c r="H46" s="5">
        <v>2.3074683936500397E-9</v>
      </c>
      <c r="I46" s="5">
        <v>3.5545610899134772</v>
      </c>
    </row>
    <row r="47" spans="3:9" x14ac:dyDescent="0.2">
      <c r="C47" s="5" t="s">
        <v>58</v>
      </c>
      <c r="D47" s="5">
        <v>509.92592592592337</v>
      </c>
      <c r="E47" s="5">
        <v>4</v>
      </c>
      <c r="F47" s="5">
        <v>127.48148148148084</v>
      </c>
      <c r="G47" s="5">
        <v>7.4502164502164128</v>
      </c>
      <c r="H47" s="5">
        <v>1.0064539262817965E-3</v>
      </c>
      <c r="I47" s="5">
        <v>2.9277487101353472</v>
      </c>
    </row>
    <row r="48" spans="3:9" x14ac:dyDescent="0.2">
      <c r="C48" s="5" t="s">
        <v>59</v>
      </c>
      <c r="D48" s="5">
        <v>308</v>
      </c>
      <c r="E48" s="5">
        <v>18</v>
      </c>
      <c r="F48" s="5">
        <v>17.111111111111111</v>
      </c>
    </row>
    <row r="50" spans="3:9" ht="13.5" thickBot="1" x14ac:dyDescent="0.25">
      <c r="C50" s="7" t="s">
        <v>41</v>
      </c>
      <c r="D50" s="7">
        <v>4145.6296296296314</v>
      </c>
      <c r="E50" s="7">
        <v>26</v>
      </c>
      <c r="F50" s="7"/>
      <c r="G50" s="7"/>
      <c r="H50" s="7"/>
      <c r="I50" s="7"/>
    </row>
    <row r="51" spans="3:9" x14ac:dyDescent="0.2">
      <c r="D51" s="5" t="s">
        <v>66</v>
      </c>
      <c r="E51" s="5">
        <f>SQRT(F48)</f>
        <v>4.1365578819969517</v>
      </c>
    </row>
  </sheetData>
  <printOptions headings="1" gridLines="1"/>
  <pageMargins left="0.75" right="0.75" top="1" bottom="1" header="0.5" footer="0.5"/>
  <pageSetup scale="65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1BC5-29D9-475D-8760-8AAB7A7F96FB}">
  <sheetPr codeName="Sheet8">
    <pageSetUpPr fitToPage="1"/>
  </sheetPr>
  <dimension ref="C2:K51"/>
  <sheetViews>
    <sheetView tabSelected="1" topLeftCell="A34" workbookViewId="0">
      <selection activeCell="A56" sqref="A56"/>
    </sheetView>
  </sheetViews>
  <sheetFormatPr defaultColWidth="9.140625" defaultRowHeight="12.75" x14ac:dyDescent="0.2"/>
  <cols>
    <col min="1" max="7" width="9.140625" style="5"/>
    <col min="8" max="8" width="11.7109375" style="5" customWidth="1"/>
    <col min="9" max="9" width="10.28515625" style="5" customWidth="1"/>
    <col min="10" max="10" width="13.140625" style="5" customWidth="1"/>
    <col min="11" max="16384" width="9.140625" style="5"/>
  </cols>
  <sheetData>
    <row r="2" spans="3:7" x14ac:dyDescent="0.2">
      <c r="F2" s="5" t="s">
        <v>47</v>
      </c>
    </row>
    <row r="4" spans="3:7" x14ac:dyDescent="0.2">
      <c r="E4" s="5" t="s">
        <v>1</v>
      </c>
      <c r="F4" s="5" t="s">
        <v>2</v>
      </c>
      <c r="G4" s="5" t="s">
        <v>3</v>
      </c>
    </row>
    <row r="5" spans="3:7" x14ac:dyDescent="0.2">
      <c r="D5" s="5" t="s">
        <v>1</v>
      </c>
      <c r="E5" s="5">
        <v>41</v>
      </c>
      <c r="F5" s="5">
        <v>21</v>
      </c>
      <c r="G5" s="5">
        <v>15</v>
      </c>
    </row>
    <row r="6" spans="3:7" x14ac:dyDescent="0.2">
      <c r="C6" s="5" t="s">
        <v>49</v>
      </c>
      <c r="E6" s="5">
        <v>25</v>
      </c>
      <c r="F6" s="5">
        <v>20</v>
      </c>
      <c r="G6" s="5">
        <v>14</v>
      </c>
    </row>
    <row r="7" spans="3:7" x14ac:dyDescent="0.2">
      <c r="E7" s="5">
        <v>23</v>
      </c>
      <c r="F7" s="5">
        <v>16</v>
      </c>
      <c r="G7" s="5">
        <v>13</v>
      </c>
    </row>
    <row r="8" spans="3:7" x14ac:dyDescent="0.2">
      <c r="D8" s="5" t="s">
        <v>2</v>
      </c>
      <c r="E8" s="5">
        <v>28</v>
      </c>
      <c r="F8" s="5">
        <v>28</v>
      </c>
      <c r="G8" s="5">
        <v>14</v>
      </c>
    </row>
    <row r="9" spans="3:7" x14ac:dyDescent="0.2">
      <c r="E9" s="5">
        <v>30</v>
      </c>
      <c r="F9" s="5">
        <v>22</v>
      </c>
      <c r="G9" s="5">
        <v>13</v>
      </c>
    </row>
    <row r="10" spans="3:7" x14ac:dyDescent="0.2">
      <c r="E10" s="5">
        <v>32</v>
      </c>
      <c r="F10" s="5">
        <v>18</v>
      </c>
      <c r="G10" s="5">
        <v>12</v>
      </c>
    </row>
    <row r="11" spans="3:7" x14ac:dyDescent="0.2">
      <c r="D11" s="5" t="s">
        <v>3</v>
      </c>
      <c r="E11" s="5">
        <v>50</v>
      </c>
      <c r="F11" s="5">
        <v>34</v>
      </c>
      <c r="G11" s="5">
        <v>13</v>
      </c>
    </row>
    <row r="12" spans="3:7" x14ac:dyDescent="0.2">
      <c r="E12" s="5">
        <v>51</v>
      </c>
      <c r="F12" s="5">
        <v>40</v>
      </c>
      <c r="G12" s="5">
        <v>13</v>
      </c>
    </row>
    <row r="13" spans="3:7" x14ac:dyDescent="0.2">
      <c r="E13" s="5">
        <v>52</v>
      </c>
      <c r="F13" s="5">
        <v>32</v>
      </c>
      <c r="G13" s="5">
        <v>13</v>
      </c>
    </row>
    <row r="15" spans="3:7" x14ac:dyDescent="0.2">
      <c r="C15" s="5" t="s">
        <v>56</v>
      </c>
    </row>
    <row r="17" spans="3:11" x14ac:dyDescent="0.2">
      <c r="C17" s="5" t="s">
        <v>24</v>
      </c>
      <c r="D17" s="5" t="s">
        <v>1</v>
      </c>
      <c r="E17" s="5" t="s">
        <v>2</v>
      </c>
      <c r="F17" s="5" t="s">
        <v>3</v>
      </c>
      <c r="G17" s="5" t="s">
        <v>41</v>
      </c>
    </row>
    <row r="18" spans="3:11" ht="13.5" thickBot="1" x14ac:dyDescent="0.25">
      <c r="C18" s="8" t="s">
        <v>1</v>
      </c>
      <c r="D18" s="8"/>
      <c r="E18" s="8"/>
      <c r="F18" s="8"/>
      <c r="G18" s="8"/>
    </row>
    <row r="19" spans="3:11" x14ac:dyDescent="0.2">
      <c r="C19" s="5" t="s">
        <v>25</v>
      </c>
      <c r="D19" s="5">
        <v>3</v>
      </c>
      <c r="E19" s="5">
        <v>3</v>
      </c>
      <c r="F19" s="5">
        <v>3</v>
      </c>
      <c r="G19" s="5">
        <v>9</v>
      </c>
    </row>
    <row r="20" spans="3:11" x14ac:dyDescent="0.2">
      <c r="C20" s="5" t="s">
        <v>26</v>
      </c>
      <c r="D20" s="5">
        <v>89</v>
      </c>
      <c r="E20" s="5">
        <v>57</v>
      </c>
      <c r="F20" s="5">
        <v>42</v>
      </c>
      <c r="G20" s="5">
        <v>188</v>
      </c>
      <c r="I20" s="5" t="s">
        <v>63</v>
      </c>
      <c r="J20" s="5" t="s">
        <v>54</v>
      </c>
      <c r="K20" s="5" t="s">
        <v>55</v>
      </c>
    </row>
    <row r="21" spans="3:11" x14ac:dyDescent="0.2">
      <c r="C21" s="5" t="s">
        <v>27</v>
      </c>
      <c r="D21" s="5">
        <v>29.666666666666668</v>
      </c>
      <c r="E21" s="5">
        <v>19</v>
      </c>
      <c r="F21" s="5">
        <v>14</v>
      </c>
      <c r="G21" s="5">
        <v>20.888888888888889</v>
      </c>
      <c r="H21" s="5" t="s">
        <v>64</v>
      </c>
      <c r="I21" s="5">
        <v>29.666666666666668</v>
      </c>
      <c r="J21" s="5">
        <v>19</v>
      </c>
      <c r="K21" s="5">
        <v>9.6666666666666661</v>
      </c>
    </row>
    <row r="22" spans="3:11" x14ac:dyDescent="0.2">
      <c r="C22" s="5" t="s">
        <v>28</v>
      </c>
      <c r="D22" s="5">
        <v>97.333333333333258</v>
      </c>
      <c r="E22" s="5">
        <v>7</v>
      </c>
      <c r="F22" s="5">
        <v>1</v>
      </c>
      <c r="G22" s="5">
        <v>74.361111111111086</v>
      </c>
      <c r="H22" s="5" t="s">
        <v>61</v>
      </c>
      <c r="I22" s="5">
        <v>30</v>
      </c>
      <c r="J22" s="5">
        <v>22.666666666666668</v>
      </c>
      <c r="K22" s="5">
        <v>17</v>
      </c>
    </row>
    <row r="23" spans="3:11" x14ac:dyDescent="0.2">
      <c r="H23" s="5" t="s">
        <v>65</v>
      </c>
      <c r="I23" s="5">
        <v>42.333333333333336</v>
      </c>
      <c r="J23" s="5">
        <v>32.666666666666664</v>
      </c>
      <c r="K23" s="5">
        <v>22.333333333333332</v>
      </c>
    </row>
    <row r="24" spans="3:11" ht="13.5" thickBot="1" x14ac:dyDescent="0.25">
      <c r="C24" s="8" t="s">
        <v>2</v>
      </c>
      <c r="D24" s="8"/>
      <c r="E24" s="8"/>
      <c r="F24" s="8"/>
      <c r="G24" s="8"/>
    </row>
    <row r="25" spans="3:11" x14ac:dyDescent="0.2">
      <c r="C25" s="5" t="s">
        <v>25</v>
      </c>
      <c r="D25" s="5">
        <v>3</v>
      </c>
      <c r="E25" s="5">
        <v>3</v>
      </c>
      <c r="F25" s="5">
        <v>3</v>
      </c>
      <c r="G25" s="5">
        <v>9</v>
      </c>
    </row>
    <row r="26" spans="3:11" x14ac:dyDescent="0.2">
      <c r="C26" s="5" t="s">
        <v>26</v>
      </c>
      <c r="D26" s="5">
        <v>90</v>
      </c>
      <c r="E26" s="5">
        <v>68</v>
      </c>
      <c r="F26" s="5">
        <v>39</v>
      </c>
      <c r="G26" s="5">
        <v>197</v>
      </c>
    </row>
    <row r="27" spans="3:11" x14ac:dyDescent="0.2">
      <c r="C27" s="5" t="s">
        <v>27</v>
      </c>
      <c r="D27" s="5">
        <v>30</v>
      </c>
      <c r="E27" s="5">
        <v>22.666666666666668</v>
      </c>
      <c r="F27" s="5">
        <v>13</v>
      </c>
      <c r="G27" s="5">
        <v>21.888888888888889</v>
      </c>
    </row>
    <row r="28" spans="3:11" x14ac:dyDescent="0.2">
      <c r="C28" s="5" t="s">
        <v>28</v>
      </c>
      <c r="D28" s="5">
        <v>4</v>
      </c>
      <c r="E28" s="5">
        <v>25.333333333333371</v>
      </c>
      <c r="F28" s="5">
        <v>1</v>
      </c>
      <c r="G28" s="5">
        <v>62.111111111111086</v>
      </c>
    </row>
    <row r="30" spans="3:11" ht="13.5" thickBot="1" x14ac:dyDescent="0.25">
      <c r="C30" s="8" t="s">
        <v>3</v>
      </c>
      <c r="D30" s="8"/>
      <c r="E30" s="8"/>
      <c r="F30" s="8"/>
      <c r="G30" s="8"/>
    </row>
    <row r="31" spans="3:11" x14ac:dyDescent="0.2">
      <c r="C31" s="5" t="s">
        <v>25</v>
      </c>
      <c r="D31" s="5">
        <v>3</v>
      </c>
      <c r="E31" s="5">
        <v>3</v>
      </c>
      <c r="F31" s="5">
        <v>3</v>
      </c>
      <c r="G31" s="5">
        <v>9</v>
      </c>
    </row>
    <row r="32" spans="3:11" x14ac:dyDescent="0.2">
      <c r="C32" s="5" t="s">
        <v>26</v>
      </c>
      <c r="D32" s="5">
        <v>153</v>
      </c>
      <c r="E32" s="5">
        <v>106</v>
      </c>
      <c r="F32" s="5">
        <v>39</v>
      </c>
      <c r="G32" s="5">
        <v>298</v>
      </c>
    </row>
    <row r="33" spans="3:9" x14ac:dyDescent="0.2">
      <c r="C33" s="5" t="s">
        <v>27</v>
      </c>
      <c r="D33" s="5">
        <v>51</v>
      </c>
      <c r="E33" s="5">
        <v>35.333333333333336</v>
      </c>
      <c r="F33" s="5">
        <v>13</v>
      </c>
      <c r="G33" s="5">
        <v>33.111111111111114</v>
      </c>
    </row>
    <row r="34" spans="3:9" x14ac:dyDescent="0.2">
      <c r="C34" s="5" t="s">
        <v>28</v>
      </c>
      <c r="D34" s="5">
        <v>1</v>
      </c>
      <c r="E34" s="5">
        <v>17.333333333333258</v>
      </c>
      <c r="F34" s="5">
        <v>0</v>
      </c>
      <c r="G34" s="5">
        <v>278.11111111111109</v>
      </c>
    </row>
    <row r="36" spans="3:9" ht="13.5" thickBot="1" x14ac:dyDescent="0.25">
      <c r="C36" s="8" t="s">
        <v>41</v>
      </c>
      <c r="D36" s="8"/>
      <c r="E36" s="8"/>
      <c r="F36" s="8"/>
      <c r="G36" s="8"/>
    </row>
    <row r="37" spans="3:9" x14ac:dyDescent="0.2">
      <c r="C37" s="5" t="s">
        <v>25</v>
      </c>
      <c r="D37" s="5">
        <v>9</v>
      </c>
      <c r="E37" s="5">
        <v>9</v>
      </c>
      <c r="F37" s="5">
        <v>9</v>
      </c>
    </row>
    <row r="38" spans="3:9" x14ac:dyDescent="0.2">
      <c r="C38" s="5" t="s">
        <v>26</v>
      </c>
      <c r="D38" s="5">
        <v>332</v>
      </c>
      <c r="E38" s="5">
        <v>231</v>
      </c>
      <c r="F38" s="5">
        <v>120</v>
      </c>
    </row>
    <row r="39" spans="3:9" x14ac:dyDescent="0.2">
      <c r="C39" s="5" t="s">
        <v>27</v>
      </c>
      <c r="D39" s="5">
        <v>36.888888888888886</v>
      </c>
      <c r="E39" s="5">
        <v>25.666666666666668</v>
      </c>
      <c r="F39" s="5">
        <v>13.333333333333334</v>
      </c>
    </row>
    <row r="40" spans="3:9" x14ac:dyDescent="0.2">
      <c r="C40" s="5" t="s">
        <v>28</v>
      </c>
      <c r="D40" s="5">
        <v>137.61111111111109</v>
      </c>
      <c r="E40" s="5">
        <v>67.5</v>
      </c>
      <c r="F40" s="5">
        <v>0.75</v>
      </c>
    </row>
    <row r="43" spans="3:9" ht="13.5" thickBot="1" x14ac:dyDescent="0.25">
      <c r="C43" s="5" t="s">
        <v>29</v>
      </c>
    </row>
    <row r="44" spans="3:9" x14ac:dyDescent="0.2">
      <c r="C44" s="6" t="s">
        <v>30</v>
      </c>
      <c r="D44" s="6" t="s">
        <v>31</v>
      </c>
      <c r="E44" s="6" t="s">
        <v>32</v>
      </c>
      <c r="F44" s="6" t="s">
        <v>33</v>
      </c>
      <c r="G44" s="6" t="s">
        <v>34</v>
      </c>
      <c r="H44" s="6" t="s">
        <v>35</v>
      </c>
      <c r="I44" s="6" t="s">
        <v>36</v>
      </c>
    </row>
    <row r="45" spans="3:9" x14ac:dyDescent="0.2">
      <c r="C45" s="5" t="s">
        <v>57</v>
      </c>
      <c r="D45" s="5">
        <v>828.9629629629635</v>
      </c>
      <c r="E45" s="5">
        <v>2</v>
      </c>
      <c r="F45" s="5">
        <v>414.48148148148175</v>
      </c>
      <c r="G45" s="5">
        <v>24.222943722943739</v>
      </c>
      <c r="H45" s="5">
        <v>7.8566895033784469E-6</v>
      </c>
      <c r="I45" s="5">
        <v>3.5545610899134772</v>
      </c>
    </row>
    <row r="46" spans="3:9" x14ac:dyDescent="0.2">
      <c r="C46" s="5" t="s">
        <v>38</v>
      </c>
      <c r="D46" s="5">
        <v>2498.7407407407409</v>
      </c>
      <c r="E46" s="5">
        <v>2</v>
      </c>
      <c r="F46" s="5">
        <v>1249.3703703703704</v>
      </c>
      <c r="G46" s="5">
        <v>73.015151515151516</v>
      </c>
      <c r="H46" s="5">
        <v>2.3074683936500397E-9</v>
      </c>
      <c r="I46" s="5">
        <v>3.5545610899134772</v>
      </c>
    </row>
    <row r="47" spans="3:9" x14ac:dyDescent="0.2">
      <c r="C47" s="5" t="s">
        <v>58</v>
      </c>
      <c r="D47" s="5">
        <v>509.92592592592337</v>
      </c>
      <c r="E47" s="5">
        <v>4</v>
      </c>
      <c r="F47" s="5">
        <v>127.48148148148084</v>
      </c>
      <c r="G47" s="5">
        <v>7.4502164502164128</v>
      </c>
      <c r="H47" s="5">
        <v>1.0064539262817965E-3</v>
      </c>
      <c r="I47" s="5">
        <v>2.9277487101353472</v>
      </c>
    </row>
    <row r="48" spans="3:9" x14ac:dyDescent="0.2">
      <c r="C48" s="5" t="s">
        <v>59</v>
      </c>
      <c r="D48" s="5">
        <v>308</v>
      </c>
      <c r="E48" s="5">
        <v>18</v>
      </c>
      <c r="F48" s="5">
        <v>17.111111111111111</v>
      </c>
    </row>
    <row r="50" spans="3:9" ht="13.5" thickBot="1" x14ac:dyDescent="0.25">
      <c r="C50" s="7" t="s">
        <v>41</v>
      </c>
      <c r="D50" s="7">
        <v>4145.6296296296314</v>
      </c>
      <c r="E50" s="7">
        <v>26</v>
      </c>
      <c r="F50" s="7"/>
      <c r="G50" s="7"/>
      <c r="H50" s="7"/>
      <c r="I50" s="7"/>
    </row>
    <row r="51" spans="3:9" x14ac:dyDescent="0.2">
      <c r="D51" s="5" t="s">
        <v>66</v>
      </c>
      <c r="E51" s="5">
        <f>SQRT(F48)</f>
        <v>4.1365578819969517</v>
      </c>
    </row>
  </sheetData>
  <printOptions headings="1" gridLines="1"/>
  <pageMargins left="0.75" right="0.75" top="1" bottom="1" header="0.5" footer="0.5"/>
  <pageSetup scale="6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2A4944E-0682-45AD-AB4E-6D8494DDA0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BAA1297-25F4-402F-A963-2C53BEBEE2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7C72F7-2432-4F4E-87CC-5BAFE32F7994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Ch61-1</vt:lpstr>
      <vt:lpstr>Ch61-2</vt:lpstr>
      <vt:lpstr>Ch61-3</vt:lpstr>
      <vt:lpstr>Coupondata</vt:lpstr>
      <vt:lpstr>Twowayanova-1</vt:lpstr>
      <vt:lpstr>Twowayanova-2</vt:lpstr>
      <vt:lpstr>Twowayanova-3</vt:lpstr>
      <vt:lpstr>Twowayanova-4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Julian Chang</dc:creator>
  <cp:lastModifiedBy>Administrator</cp:lastModifiedBy>
  <cp:revision/>
  <dcterms:created xsi:type="dcterms:W3CDTF">2007-02-23T12:40:59Z</dcterms:created>
  <dcterms:modified xsi:type="dcterms:W3CDTF">2019-09-26T07:34:03Z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