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EA2AE1D5-5FE9-44B6-B77B-CDA46BF888E6}" xr6:coauthVersionLast="44" xr6:coauthVersionMax="44" xr10:uidLastSave="{00000000-0000-0000-0000-000000000000}"/>
  <bookViews>
    <workbookView xWindow="-25335" yWindow="3570" windowWidth="21600" windowHeight="11385" activeTab="3" xr2:uid="{00000000-000D-0000-FFFF-FFFF00000000}"/>
  </bookViews>
  <sheets>
    <sheet name="S61_1" sheetId="1" r:id="rId1"/>
    <sheet name="S61_2" sheetId="2" r:id="rId2"/>
    <sheet name="S61_3" sheetId="3" r:id="rId3"/>
    <sheet name="S61_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4" l="1"/>
  <c r="G13" i="4"/>
  <c r="G11" i="4"/>
  <c r="F11" i="4"/>
  <c r="H2" i="3" l="1"/>
  <c r="H2" i="2"/>
  <c r="K8" i="2" s="1"/>
  <c r="F8" i="1"/>
  <c r="H12" i="1"/>
  <c r="H4" i="1" s="1"/>
  <c r="H5" i="1"/>
  <c r="H14" i="1"/>
  <c r="H13" i="1"/>
  <c r="H18" i="1"/>
  <c r="H17" i="1"/>
  <c r="H16" i="1"/>
  <c r="H7" i="3" l="1"/>
  <c r="H9" i="3"/>
  <c r="K13" i="3" s="1"/>
  <c r="H5" i="3"/>
  <c r="K7" i="2"/>
  <c r="K12" i="3" l="1"/>
</calcChain>
</file>

<file path=xl/sharedStrings.xml><?xml version="1.0" encoding="utf-8"?>
<sst xmlns="http://schemas.openxmlformats.org/spreadsheetml/2006/main" count="192" uniqueCount="73">
  <si>
    <t>Pressure</t>
  </si>
  <si>
    <t>Temp</t>
  </si>
  <si>
    <t>Low</t>
  </si>
  <si>
    <t>Medium</t>
  </si>
  <si>
    <t>High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</si>
  <si>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</si>
  <si>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</si>
  <si>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</si>
  <si>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</si>
  <si>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</si>
  <si>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</si>
  <si>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</si>
  <si>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</si>
  <si>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</si>
  <si>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</si>
  <si>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</si>
  <si>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</si>
  <si>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</si>
  <si>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</si>
  <si>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</si>
  <si>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</si>
  <si>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</si>
  <si>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</si>
  <si>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Both row and columns have p-value&lt;.05</t>
  </si>
  <si>
    <t>so both temperature and pressure</t>
  </si>
  <si>
    <t>have a significant effect on process yield.</t>
  </si>
  <si>
    <t>Overall Mean</t>
  </si>
  <si>
    <t>temp effect</t>
  </si>
  <si>
    <t>pressure effect</t>
  </si>
  <si>
    <t>95% CI for yield with high pressure</t>
  </si>
  <si>
    <t>and low temperature</t>
  </si>
  <si>
    <t>lower</t>
  </si>
  <si>
    <t>upper</t>
  </si>
  <si>
    <t>5 calls 3 rep mean</t>
  </si>
  <si>
    <t>Rep 1</t>
  </si>
  <si>
    <t>Rep 2</t>
  </si>
  <si>
    <t>Rep 3</t>
  </si>
  <si>
    <t>Rep 4</t>
  </si>
  <si>
    <t>With 5 calls by Rep 3 we are</t>
  </si>
  <si>
    <t>1 call</t>
  </si>
  <si>
    <t>95% sure that sales are</t>
  </si>
  <si>
    <t>Visits</t>
  </si>
  <si>
    <t>between</t>
  </si>
  <si>
    <t>3 calls</t>
  </si>
  <si>
    <t>Lower</t>
  </si>
  <si>
    <t>Upper</t>
  </si>
  <si>
    <t>5 calls</t>
  </si>
  <si>
    <t>Interaction effect has small enough</t>
  </si>
  <si>
    <t>p-value to be significant.</t>
  </si>
  <si>
    <t>Anova: Two-Factor With Replication</t>
  </si>
  <si>
    <t>Therefore we do not look at row</t>
  </si>
  <si>
    <t>and column effects.</t>
  </si>
  <si>
    <t>Sample</t>
  </si>
  <si>
    <t>Interaction</t>
  </si>
  <si>
    <t>Within</t>
  </si>
  <si>
    <t>overall mean</t>
  </si>
  <si>
    <t>Call effect</t>
  </si>
  <si>
    <t>No interaction or column effect</t>
  </si>
  <si>
    <t>Number of calls is significant</t>
  </si>
  <si>
    <t>95% sure</t>
  </si>
  <si>
    <t>sales with 5 calls</t>
  </si>
  <si>
    <t>by rep 3 is between</t>
  </si>
  <si>
    <t>COUPON</t>
  </si>
  <si>
    <t>No coupon</t>
  </si>
  <si>
    <t>No ad</t>
  </si>
  <si>
    <t>ad</t>
  </si>
  <si>
    <t>mean</t>
  </si>
  <si>
    <t>mean no ad</t>
  </si>
  <si>
    <t>mean ad</t>
  </si>
  <si>
    <t xml:space="preserve">We find that coupon and advertising do not interact and </t>
  </si>
  <si>
    <t>have significant effects on peanut butter sales</t>
  </si>
  <si>
    <t xml:space="preserve">Ad tends to increase sales by </t>
  </si>
  <si>
    <t>78 over no ad and coupon tends to increae sales by 21 over no 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</si>
</sst>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Fill="1" applyBorder="1" applyAlignment="1">
      <alignment horizontal="center"/>
    </xf>
    <xf numFmtId="0" fontId="0" fillId="2" borderId="0" xfId="0" applyFill="1"/>
    <xf numFmtId="0" fontId="6" fillId="0" borderId="0" xfId="1"/>
    <xf numFmtId="0" fontId="4" fillId="0" borderId="0" xfId="1" applyFont="1"/>
    <xf numFmtId="0" fontId="7" fillId="0" borderId="3" xfId="1" applyFont="1" applyBorder="1" applyAlignment="1">
      <alignment horizontal="right"/>
    </xf>
    <xf numFmtId="0" fontId="3" fillId="0" borderId="2" xfId="1" applyFont="1" applyBorder="1" applyAlignment="1">
      <alignment horizontal="center"/>
    </xf>
    <xf numFmtId="0" fontId="6" fillId="0" borderId="1" xfId="1" applyBorder="1"/>
    <xf numFmtId="0" fontId="1" fillId="0" borderId="0" xfId="2"/>
    <xf numFmtId="0" fontId="8" fillId="0" borderId="3" xfId="2" applyFont="1" applyBorder="1" applyAlignment="1">
      <alignment horizontal="right"/>
    </xf>
    <xf numFmtId="0" fontId="9" fillId="0" borderId="2" xfId="2" applyFont="1" applyBorder="1" applyAlignment="1">
      <alignment horizontal="center"/>
    </xf>
    <xf numFmtId="0" fontId="1" fillId="0" borderId="1" xfId="2" applyBorder="1"/>
  </cellXfs>
  <cellStyles count="3">
    <cellStyle name="Normal" xfId="0" builtinId="0"/>
    <cellStyle name="Normal 2" xfId="1" xr:uid="{0C07FEFB-8D39-455A-A43D-EE0CF26D4040}"/>
    <cellStyle name="Normal 3" xfId="2" xr:uid="{C1F4BB63-CC1C-41B4-BFE2-4F40AF3EF75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K27"/>
  <sheetViews>
    <sheetView topLeftCell="B1" workbookViewId="0">
      <selection activeCell="N3" sqref="N3"/>
    </sheetView>
  </sheetViews>
  <sheetFormatPr defaultRowHeight="12.75" x14ac:dyDescent="0.2"/>
  <cols>
    <col min="8" max="8" width="35.28515625" bestFit="1" customWidth="1"/>
  </cols>
  <sheetData>
    <row r="1" spans="3:11" x14ac:dyDescent="0.2">
      <c r="E1" t="s">
        <v>0</v>
      </c>
    </row>
    <row r="2" spans="3:11" x14ac:dyDescent="0.2">
      <c r="H2" s="5" t="s">
        <v>29</v>
      </c>
    </row>
    <row r="3" spans="3:11" x14ac:dyDescent="0.2">
      <c r="C3" t="s">
        <v>1</v>
      </c>
      <c r="D3" t="s">
        <v>2</v>
      </c>
      <c r="E3" t="s">
        <v>3</v>
      </c>
      <c r="F3" t="s">
        <v>4</v>
      </c>
      <c r="H3" s="5" t="s">
        <v>30</v>
      </c>
    </row>
    <row r="4" spans="3:11" x14ac:dyDescent="0.2">
      <c r="C4" t="s">
        <v>2</v>
      </c>
      <c r="D4">
        <v>15</v>
      </c>
      <c r="E4">
        <v>13</v>
      </c>
      <c r="F4">
        <v>8</v>
      </c>
      <c r="G4" t="s">
        <v>31</v>
      </c>
      <c r="H4" s="5">
        <f>$F$8+$H$12+$H$18-2*SQRT($F$25)</f>
        <v>7.1786327949541135</v>
      </c>
    </row>
    <row r="5" spans="3:11" x14ac:dyDescent="0.2">
      <c r="C5" t="s">
        <v>3</v>
      </c>
      <c r="D5">
        <v>18</v>
      </c>
      <c r="E5">
        <v>16</v>
      </c>
      <c r="F5">
        <v>11</v>
      </c>
      <c r="G5" t="s">
        <v>32</v>
      </c>
      <c r="H5" s="5">
        <f>$F$8+$H$12+$H$18+2*SQRT($F$25)</f>
        <v>9.4880338717125507</v>
      </c>
    </row>
    <row r="6" spans="3:11" x14ac:dyDescent="0.2">
      <c r="C6" t="s">
        <v>4</v>
      </c>
      <c r="D6">
        <v>7</v>
      </c>
      <c r="E6">
        <v>4</v>
      </c>
      <c r="F6">
        <v>1</v>
      </c>
      <c r="H6" s="5"/>
      <c r="I6" s="6" t="s">
        <v>23</v>
      </c>
      <c r="J6" s="5"/>
      <c r="K6" s="5"/>
    </row>
    <row r="7" spans="3:11" x14ac:dyDescent="0.2">
      <c r="F7" t="s">
        <v>26</v>
      </c>
      <c r="H7" s="5"/>
      <c r="I7" s="5" t="s">
        <v>24</v>
      </c>
      <c r="J7" s="5"/>
      <c r="K7" s="5"/>
    </row>
    <row r="8" spans="3:11" x14ac:dyDescent="0.2">
      <c r="F8">
        <f>AVERAGE(D4:F6)</f>
        <v>10.333333333333334</v>
      </c>
      <c r="H8" s="5"/>
      <c r="I8" s="5" t="s">
        <v>25</v>
      </c>
      <c r="J8" s="5"/>
      <c r="K8" s="5"/>
    </row>
    <row r="9" spans="3:11" x14ac:dyDescent="0.2">
      <c r="C9" t="s">
        <v>5</v>
      </c>
    </row>
    <row r="10" spans="3:11" ht="13.5" thickBot="1" x14ac:dyDescent="0.25"/>
    <row r="11" spans="3:11" x14ac:dyDescent="0.2"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4" t="s">
        <v>27</v>
      </c>
      <c r="I11" s="4"/>
    </row>
    <row r="12" spans="3:11" x14ac:dyDescent="0.2">
      <c r="C12" s="1" t="s">
        <v>2</v>
      </c>
      <c r="D12" s="1">
        <v>3</v>
      </c>
      <c r="E12" s="1">
        <v>36</v>
      </c>
      <c r="F12" s="1">
        <v>12</v>
      </c>
      <c r="G12" s="1">
        <v>13</v>
      </c>
      <c r="H12" s="7">
        <f>F12-$F$8</f>
        <v>1.6666666666666661</v>
      </c>
    </row>
    <row r="13" spans="3:11" x14ac:dyDescent="0.2">
      <c r="C13" s="1" t="s">
        <v>3</v>
      </c>
      <c r="D13" s="1">
        <v>3</v>
      </c>
      <c r="E13" s="1">
        <v>45</v>
      </c>
      <c r="F13" s="1">
        <v>15</v>
      </c>
      <c r="G13" s="1">
        <v>13</v>
      </c>
      <c r="H13">
        <f t="shared" ref="H13:H18" si="0">F13-$F$8</f>
        <v>4.6666666666666661</v>
      </c>
    </row>
    <row r="14" spans="3:11" x14ac:dyDescent="0.2">
      <c r="C14" s="1" t="s">
        <v>4</v>
      </c>
      <c r="D14" s="1">
        <v>3</v>
      </c>
      <c r="E14" s="1">
        <v>12</v>
      </c>
      <c r="F14" s="1">
        <v>4</v>
      </c>
      <c r="G14" s="1">
        <v>9</v>
      </c>
      <c r="H14">
        <f t="shared" si="0"/>
        <v>-6.3333333333333339</v>
      </c>
    </row>
    <row r="15" spans="3:11" x14ac:dyDescent="0.2">
      <c r="C15" s="1"/>
      <c r="D15" s="1"/>
      <c r="E15" s="1"/>
      <c r="F15" s="1"/>
      <c r="G15" s="1"/>
      <c r="H15" t="s">
        <v>28</v>
      </c>
    </row>
    <row r="16" spans="3:11" x14ac:dyDescent="0.2">
      <c r="C16" s="1" t="s">
        <v>2</v>
      </c>
      <c r="D16" s="1">
        <v>3</v>
      </c>
      <c r="E16" s="1">
        <v>40</v>
      </c>
      <c r="F16" s="1">
        <v>13.333333333333334</v>
      </c>
      <c r="G16" s="1">
        <v>32.333333333333314</v>
      </c>
      <c r="H16">
        <f t="shared" si="0"/>
        <v>3</v>
      </c>
    </row>
    <row r="17" spans="3:9" x14ac:dyDescent="0.2">
      <c r="C17" s="1" t="s">
        <v>3</v>
      </c>
      <c r="D17" s="1">
        <v>3</v>
      </c>
      <c r="E17" s="1">
        <v>33</v>
      </c>
      <c r="F17" s="1">
        <v>11</v>
      </c>
      <c r="G17" s="1">
        <v>39</v>
      </c>
      <c r="H17">
        <f t="shared" si="0"/>
        <v>0.66666666666666607</v>
      </c>
    </row>
    <row r="18" spans="3:9" ht="13.5" thickBot="1" x14ac:dyDescent="0.25">
      <c r="C18" s="2" t="s">
        <v>4</v>
      </c>
      <c r="D18" s="2">
        <v>3</v>
      </c>
      <c r="E18" s="2">
        <v>20</v>
      </c>
      <c r="F18" s="2">
        <v>6.666666666666667</v>
      </c>
      <c r="G18" s="2">
        <v>26.333333333333329</v>
      </c>
      <c r="H18" s="7">
        <f t="shared" si="0"/>
        <v>-3.666666666666667</v>
      </c>
    </row>
    <row r="21" spans="3:9" ht="13.5" thickBot="1" x14ac:dyDescent="0.25">
      <c r="C21" t="s">
        <v>11</v>
      </c>
    </row>
    <row r="22" spans="3:9" x14ac:dyDescent="0.2"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18</v>
      </c>
    </row>
    <row r="23" spans="3:9" x14ac:dyDescent="0.2">
      <c r="C23" s="1" t="s">
        <v>19</v>
      </c>
      <c r="D23" s="1">
        <v>194</v>
      </c>
      <c r="E23" s="1">
        <v>2</v>
      </c>
      <c r="F23" s="1">
        <v>97</v>
      </c>
      <c r="G23" s="1">
        <v>291.00000000001654</v>
      </c>
      <c r="H23" s="1">
        <v>4.6593437314692209E-5</v>
      </c>
      <c r="I23" s="1">
        <v>6.9442762651306111</v>
      </c>
    </row>
    <row r="24" spans="3:9" x14ac:dyDescent="0.2">
      <c r="C24" s="1" t="s">
        <v>20</v>
      </c>
      <c r="D24" s="1">
        <v>68.666666666666742</v>
      </c>
      <c r="E24" s="1">
        <v>2</v>
      </c>
      <c r="F24" s="1">
        <v>34.333333333333371</v>
      </c>
      <c r="G24" s="1">
        <v>103.00000000000597</v>
      </c>
      <c r="H24" s="1">
        <v>3.6281179138585072E-4</v>
      </c>
      <c r="I24" s="1">
        <v>6.9442762651306111</v>
      </c>
    </row>
    <row r="25" spans="3:9" x14ac:dyDescent="0.2">
      <c r="C25" s="1" t="s">
        <v>21</v>
      </c>
      <c r="D25" s="1">
        <v>1.3333333333332575</v>
      </c>
      <c r="E25" s="1">
        <v>4</v>
      </c>
      <c r="F25" s="1">
        <v>0.33333333333331439</v>
      </c>
      <c r="G25" s="1"/>
      <c r="H25" s="1"/>
      <c r="I25" s="1"/>
    </row>
    <row r="26" spans="3:9" x14ac:dyDescent="0.2">
      <c r="C26" s="1"/>
      <c r="D26" s="1"/>
      <c r="E26" s="1"/>
      <c r="F26" s="1"/>
      <c r="G26" s="1"/>
      <c r="H26" s="1"/>
      <c r="I26" s="1"/>
    </row>
    <row r="27" spans="3:9" ht="13.5" thickBot="1" x14ac:dyDescent="0.25">
      <c r="C27" s="2" t="s">
        <v>22</v>
      </c>
      <c r="D27" s="2">
        <v>264</v>
      </c>
      <c r="E27" s="2">
        <v>8</v>
      </c>
      <c r="F27" s="2"/>
      <c r="G27" s="2"/>
      <c r="H27" s="2"/>
      <c r="I27" s="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33BE-9624-446B-8E05-DA7F911A5F19}">
  <sheetPr codeName="Sheet2"/>
  <dimension ref="A1:K49"/>
  <sheetViews>
    <sheetView topLeftCell="B1" workbookViewId="0">
      <selection activeCell="K7" sqref="K7"/>
    </sheetView>
  </sheetViews>
  <sheetFormatPr defaultRowHeight="12.75" x14ac:dyDescent="0.2"/>
  <cols>
    <col min="1" max="16384" width="9.140625" style="8"/>
  </cols>
  <sheetData>
    <row r="1" spans="1:11" x14ac:dyDescent="0.2">
      <c r="H1" s="8" t="s">
        <v>33</v>
      </c>
    </row>
    <row r="2" spans="1:11" x14ac:dyDescent="0.2">
      <c r="H2" s="8">
        <f>AVERAGE(F9:F10)</f>
        <v>5</v>
      </c>
    </row>
    <row r="4" spans="1:11" x14ac:dyDescent="0.2">
      <c r="D4" s="8" t="s">
        <v>34</v>
      </c>
      <c r="E4" s="8" t="s">
        <v>35</v>
      </c>
      <c r="F4" s="8" t="s">
        <v>36</v>
      </c>
      <c r="G4" s="8" t="s">
        <v>37</v>
      </c>
      <c r="J4" s="8" t="s">
        <v>38</v>
      </c>
    </row>
    <row r="5" spans="1:11" x14ac:dyDescent="0.2">
      <c r="C5" s="8">
        <v>1</v>
      </c>
      <c r="D5" s="8">
        <v>2</v>
      </c>
      <c r="E5" s="8">
        <v>3</v>
      </c>
      <c r="F5" s="8">
        <v>4</v>
      </c>
      <c r="G5" s="8">
        <v>3</v>
      </c>
      <c r="I5" s="8" t="s">
        <v>39</v>
      </c>
      <c r="J5" s="8" t="s">
        <v>40</v>
      </c>
    </row>
    <row r="6" spans="1:11" x14ac:dyDescent="0.2">
      <c r="A6" s="8" t="s">
        <v>41</v>
      </c>
      <c r="D6" s="8">
        <v>4</v>
      </c>
      <c r="E6" s="8">
        <v>5</v>
      </c>
      <c r="F6" s="8">
        <v>5</v>
      </c>
      <c r="G6" s="8">
        <v>12</v>
      </c>
      <c r="J6" s="8" t="s">
        <v>42</v>
      </c>
    </row>
    <row r="7" spans="1:11" x14ac:dyDescent="0.2">
      <c r="C7" s="8">
        <v>3</v>
      </c>
      <c r="D7" s="8">
        <v>4</v>
      </c>
      <c r="E7" s="8">
        <v>5</v>
      </c>
      <c r="F7" s="8">
        <v>4</v>
      </c>
      <c r="G7" s="8">
        <v>6</v>
      </c>
      <c r="I7" s="8" t="s">
        <v>43</v>
      </c>
      <c r="J7" s="8" t="s">
        <v>44</v>
      </c>
      <c r="K7" s="8">
        <f>$H$9+$H$2-2*SQRT($G$47)</f>
        <v>0.69883736647868666</v>
      </c>
    </row>
    <row r="8" spans="1:11" x14ac:dyDescent="0.2">
      <c r="D8" s="8">
        <v>6</v>
      </c>
      <c r="E8" s="8">
        <v>7</v>
      </c>
      <c r="F8" s="8">
        <v>4</v>
      </c>
      <c r="G8" s="8">
        <v>6</v>
      </c>
      <c r="J8" s="8" t="s">
        <v>45</v>
      </c>
      <c r="K8" s="8">
        <f>$H$9+$H$2+2*SQRT($G$47)</f>
        <v>9.3011626335213133</v>
      </c>
    </row>
    <row r="9" spans="1:11" x14ac:dyDescent="0.2">
      <c r="C9" s="8">
        <v>5</v>
      </c>
      <c r="D9" s="8">
        <v>8</v>
      </c>
      <c r="E9" s="8">
        <v>10</v>
      </c>
      <c r="F9" s="8">
        <v>5</v>
      </c>
      <c r="G9" s="8">
        <v>5</v>
      </c>
      <c r="I9" s="8" t="s">
        <v>46</v>
      </c>
    </row>
    <row r="10" spans="1:11" x14ac:dyDescent="0.2">
      <c r="D10" s="8">
        <v>10</v>
      </c>
      <c r="E10" s="8">
        <v>13</v>
      </c>
      <c r="F10" s="8">
        <v>5</v>
      </c>
      <c r="G10" s="8">
        <v>5</v>
      </c>
    </row>
    <row r="12" spans="1:11" x14ac:dyDescent="0.2">
      <c r="J12" s="9" t="s">
        <v>47</v>
      </c>
    </row>
    <row r="13" spans="1:11" x14ac:dyDescent="0.2">
      <c r="J13" s="8" t="s">
        <v>48</v>
      </c>
    </row>
    <row r="14" spans="1:11" x14ac:dyDescent="0.2">
      <c r="D14" s="8" t="s">
        <v>49</v>
      </c>
      <c r="J14" s="8" t="s">
        <v>50</v>
      </c>
    </row>
    <row r="15" spans="1:11" x14ac:dyDescent="0.2">
      <c r="J15" s="8" t="s">
        <v>51</v>
      </c>
    </row>
    <row r="16" spans="1:11" x14ac:dyDescent="0.2">
      <c r="D16" s="8" t="s">
        <v>6</v>
      </c>
      <c r="E16" s="8" t="s">
        <v>34</v>
      </c>
      <c r="F16" s="8" t="s">
        <v>35</v>
      </c>
      <c r="G16" s="8" t="s">
        <v>36</v>
      </c>
      <c r="H16" s="8" t="s">
        <v>37</v>
      </c>
      <c r="I16" s="8" t="s">
        <v>22</v>
      </c>
    </row>
    <row r="17" spans="4:9" ht="13.5" thickBot="1" x14ac:dyDescent="0.25">
      <c r="D17" s="10">
        <v>1</v>
      </c>
      <c r="E17" s="10"/>
      <c r="F17" s="10"/>
      <c r="G17" s="10"/>
      <c r="H17" s="10"/>
      <c r="I17" s="10"/>
    </row>
    <row r="18" spans="4:9" x14ac:dyDescent="0.2">
      <c r="D18" s="8" t="s">
        <v>7</v>
      </c>
      <c r="E18" s="8">
        <v>2</v>
      </c>
      <c r="F18" s="8">
        <v>2</v>
      </c>
      <c r="G18" s="8">
        <v>2</v>
      </c>
      <c r="H18" s="8">
        <v>2</v>
      </c>
      <c r="I18" s="8">
        <v>8</v>
      </c>
    </row>
    <row r="19" spans="4:9" x14ac:dyDescent="0.2">
      <c r="D19" s="8" t="s">
        <v>8</v>
      </c>
      <c r="E19" s="8">
        <v>6</v>
      </c>
      <c r="F19" s="8">
        <v>8</v>
      </c>
      <c r="G19" s="8">
        <v>9</v>
      </c>
      <c r="H19" s="8">
        <v>15</v>
      </c>
      <c r="I19" s="8">
        <v>38</v>
      </c>
    </row>
    <row r="20" spans="4:9" x14ac:dyDescent="0.2">
      <c r="D20" s="8" t="s">
        <v>9</v>
      </c>
      <c r="E20" s="8">
        <v>3</v>
      </c>
      <c r="F20" s="8">
        <v>4</v>
      </c>
      <c r="G20" s="8">
        <v>4.5</v>
      </c>
      <c r="H20" s="8">
        <v>7.5</v>
      </c>
      <c r="I20" s="8">
        <v>4.75</v>
      </c>
    </row>
    <row r="21" spans="4:9" x14ac:dyDescent="0.2">
      <c r="D21" s="8" t="s">
        <v>10</v>
      </c>
      <c r="E21" s="8">
        <v>2</v>
      </c>
      <c r="F21" s="8">
        <v>2</v>
      </c>
      <c r="G21" s="8">
        <v>0.5</v>
      </c>
      <c r="H21" s="8">
        <v>40.5</v>
      </c>
      <c r="I21" s="8">
        <v>9.6428571428571423</v>
      </c>
    </row>
    <row r="23" spans="4:9" ht="13.5" thickBot="1" x14ac:dyDescent="0.25">
      <c r="D23" s="10">
        <v>3</v>
      </c>
      <c r="E23" s="10"/>
      <c r="F23" s="10"/>
      <c r="G23" s="10"/>
      <c r="H23" s="10"/>
      <c r="I23" s="10"/>
    </row>
    <row r="24" spans="4:9" x14ac:dyDescent="0.2">
      <c r="D24" s="8" t="s">
        <v>7</v>
      </c>
      <c r="E24" s="8">
        <v>2</v>
      </c>
      <c r="F24" s="8">
        <v>2</v>
      </c>
      <c r="G24" s="8">
        <v>2</v>
      </c>
      <c r="H24" s="8">
        <v>2</v>
      </c>
      <c r="I24" s="8">
        <v>8</v>
      </c>
    </row>
    <row r="25" spans="4:9" x14ac:dyDescent="0.2">
      <c r="D25" s="8" t="s">
        <v>8</v>
      </c>
      <c r="E25" s="8">
        <v>10</v>
      </c>
      <c r="F25" s="8">
        <v>12</v>
      </c>
      <c r="G25" s="8">
        <v>8</v>
      </c>
      <c r="H25" s="8">
        <v>12</v>
      </c>
      <c r="I25" s="8">
        <v>42</v>
      </c>
    </row>
    <row r="26" spans="4:9" x14ac:dyDescent="0.2">
      <c r="D26" s="8" t="s">
        <v>9</v>
      </c>
      <c r="E26" s="8">
        <v>5</v>
      </c>
      <c r="F26" s="8">
        <v>6</v>
      </c>
      <c r="G26" s="8">
        <v>4</v>
      </c>
      <c r="H26" s="8">
        <v>6</v>
      </c>
      <c r="I26" s="8">
        <v>5.25</v>
      </c>
    </row>
    <row r="27" spans="4:9" x14ac:dyDescent="0.2">
      <c r="D27" s="8" t="s">
        <v>10</v>
      </c>
      <c r="E27" s="8">
        <v>2</v>
      </c>
      <c r="F27" s="8">
        <v>2</v>
      </c>
      <c r="G27" s="8">
        <v>0</v>
      </c>
      <c r="H27" s="8">
        <v>0</v>
      </c>
      <c r="I27" s="8">
        <v>1.3571428571428572</v>
      </c>
    </row>
    <row r="29" spans="4:9" ht="13.5" thickBot="1" x14ac:dyDescent="0.25">
      <c r="D29" s="10">
        <v>5</v>
      </c>
      <c r="E29" s="10"/>
      <c r="F29" s="10"/>
      <c r="G29" s="10"/>
      <c r="H29" s="10"/>
      <c r="I29" s="10"/>
    </row>
    <row r="30" spans="4:9" x14ac:dyDescent="0.2">
      <c r="D30" s="8" t="s">
        <v>7</v>
      </c>
      <c r="E30" s="8">
        <v>2</v>
      </c>
      <c r="F30" s="8">
        <v>2</v>
      </c>
      <c r="G30" s="8">
        <v>2</v>
      </c>
      <c r="H30" s="8">
        <v>2</v>
      </c>
      <c r="I30" s="8">
        <v>8</v>
      </c>
    </row>
    <row r="31" spans="4:9" x14ac:dyDescent="0.2">
      <c r="D31" s="8" t="s">
        <v>8</v>
      </c>
      <c r="E31" s="8">
        <v>18</v>
      </c>
      <c r="F31" s="8">
        <v>23</v>
      </c>
      <c r="G31" s="8">
        <v>10</v>
      </c>
      <c r="H31" s="8">
        <v>10</v>
      </c>
      <c r="I31" s="8">
        <v>61</v>
      </c>
    </row>
    <row r="32" spans="4:9" x14ac:dyDescent="0.2">
      <c r="D32" s="8" t="s">
        <v>9</v>
      </c>
      <c r="E32" s="8">
        <v>9</v>
      </c>
      <c r="F32" s="8">
        <v>11.5</v>
      </c>
      <c r="G32" s="8">
        <v>5</v>
      </c>
      <c r="H32" s="8">
        <v>5</v>
      </c>
      <c r="I32" s="8">
        <v>7.625</v>
      </c>
    </row>
    <row r="33" spans="4:10" x14ac:dyDescent="0.2">
      <c r="D33" s="8" t="s">
        <v>10</v>
      </c>
      <c r="E33" s="8">
        <v>2</v>
      </c>
      <c r="F33" s="8">
        <v>4.5</v>
      </c>
      <c r="G33" s="8">
        <v>0</v>
      </c>
      <c r="H33" s="8">
        <v>0</v>
      </c>
      <c r="I33" s="8">
        <v>9.6964285714285712</v>
      </c>
    </row>
    <row r="35" spans="4:10" ht="13.5" thickBot="1" x14ac:dyDescent="0.25">
      <c r="D35" s="10" t="s">
        <v>22</v>
      </c>
      <c r="E35" s="10"/>
      <c r="F35" s="10"/>
      <c r="G35" s="10"/>
      <c r="H35" s="10"/>
    </row>
    <row r="36" spans="4:10" x14ac:dyDescent="0.2">
      <c r="D36" s="8" t="s">
        <v>7</v>
      </c>
      <c r="E36" s="8">
        <v>6</v>
      </c>
      <c r="F36" s="8">
        <v>6</v>
      </c>
      <c r="G36" s="8">
        <v>6</v>
      </c>
      <c r="H36" s="8">
        <v>6</v>
      </c>
    </row>
    <row r="37" spans="4:10" x14ac:dyDescent="0.2">
      <c r="D37" s="8" t="s">
        <v>8</v>
      </c>
      <c r="E37" s="8">
        <v>34</v>
      </c>
      <c r="F37" s="8">
        <v>43</v>
      </c>
      <c r="G37" s="8">
        <v>27</v>
      </c>
      <c r="H37" s="8">
        <v>37</v>
      </c>
    </row>
    <row r="38" spans="4:10" x14ac:dyDescent="0.2">
      <c r="D38" s="8" t="s">
        <v>9</v>
      </c>
      <c r="E38" s="8">
        <v>5.666666666666667</v>
      </c>
      <c r="F38" s="8">
        <v>7.166666666666667</v>
      </c>
      <c r="G38" s="8">
        <v>4.5</v>
      </c>
      <c r="H38" s="8">
        <v>6.166666666666667</v>
      </c>
    </row>
    <row r="39" spans="4:10" x14ac:dyDescent="0.2">
      <c r="D39" s="8" t="s">
        <v>10</v>
      </c>
      <c r="E39" s="8">
        <v>8.6666666666666679</v>
      </c>
      <c r="F39" s="8">
        <v>13.766666666666662</v>
      </c>
      <c r="G39" s="8">
        <v>0.3</v>
      </c>
      <c r="H39" s="8">
        <v>9.3666666666666689</v>
      </c>
    </row>
    <row r="42" spans="4:10" ht="13.5" thickBot="1" x14ac:dyDescent="0.25">
      <c r="D42" s="8" t="s">
        <v>11</v>
      </c>
    </row>
    <row r="43" spans="4:10" x14ac:dyDescent="0.2">
      <c r="D43" s="11" t="s">
        <v>12</v>
      </c>
      <c r="E43" s="11" t="s">
        <v>13</v>
      </c>
      <c r="F43" s="11" t="s">
        <v>14</v>
      </c>
      <c r="G43" s="11" t="s">
        <v>15</v>
      </c>
      <c r="H43" s="11" t="s">
        <v>16</v>
      </c>
      <c r="I43" s="11" t="s">
        <v>17</v>
      </c>
      <c r="J43" s="11" t="s">
        <v>18</v>
      </c>
    </row>
    <row r="44" spans="4:10" x14ac:dyDescent="0.2">
      <c r="D44" s="8" t="s">
        <v>52</v>
      </c>
      <c r="E44" s="8">
        <v>37.75</v>
      </c>
      <c r="F44" s="8">
        <v>2</v>
      </c>
      <c r="G44" s="8">
        <v>18.875</v>
      </c>
      <c r="H44" s="8">
        <v>4.0810810810810807</v>
      </c>
      <c r="I44" s="8">
        <v>4.4449292824970288E-2</v>
      </c>
      <c r="J44" s="8">
        <v>3.8852903117003734</v>
      </c>
    </row>
    <row r="45" spans="4:10" x14ac:dyDescent="0.2">
      <c r="D45" s="8" t="s">
        <v>20</v>
      </c>
      <c r="E45" s="8">
        <v>22.125</v>
      </c>
      <c r="F45" s="8">
        <v>3</v>
      </c>
      <c r="G45" s="8">
        <v>7.375</v>
      </c>
      <c r="H45" s="8">
        <v>1.5945945945945945</v>
      </c>
      <c r="I45" s="8">
        <v>0.24231120847104526</v>
      </c>
      <c r="J45" s="8">
        <v>3.4902996048913337</v>
      </c>
    </row>
    <row r="46" spans="4:10" x14ac:dyDescent="0.2">
      <c r="D46" s="8" t="s">
        <v>53</v>
      </c>
      <c r="E46" s="8">
        <v>67.25</v>
      </c>
      <c r="F46" s="8">
        <v>6</v>
      </c>
      <c r="G46" s="8">
        <v>11.208333333333334</v>
      </c>
      <c r="H46" s="8">
        <v>2.4234234234234235</v>
      </c>
      <c r="I46" s="8">
        <v>9.0477347311299305E-2</v>
      </c>
      <c r="J46" s="8">
        <v>2.996117132170184</v>
      </c>
    </row>
    <row r="47" spans="4:10" x14ac:dyDescent="0.2">
      <c r="D47" s="8" t="s">
        <v>54</v>
      </c>
      <c r="E47" s="8">
        <v>55.5</v>
      </c>
      <c r="F47" s="8">
        <v>12</v>
      </c>
      <c r="G47" s="8">
        <v>4.625</v>
      </c>
    </row>
    <row r="49" spans="4:10" ht="13.5" thickBot="1" x14ac:dyDescent="0.25">
      <c r="D49" s="12" t="s">
        <v>22</v>
      </c>
      <c r="E49" s="12">
        <v>182.625</v>
      </c>
      <c r="F49" s="12">
        <v>23</v>
      </c>
      <c r="G49" s="12"/>
      <c r="H49" s="12"/>
      <c r="I49" s="12"/>
      <c r="J49" s="1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325F-9045-4B76-9483-C400D0701163}">
  <sheetPr codeName="Sheet3"/>
  <dimension ref="A1:K49"/>
  <sheetViews>
    <sheetView workbookViewId="0">
      <selection activeCell="C15" sqref="C15"/>
    </sheetView>
  </sheetViews>
  <sheetFormatPr defaultRowHeight="12.75" x14ac:dyDescent="0.2"/>
  <cols>
    <col min="1" max="16384" width="9.140625" style="8"/>
  </cols>
  <sheetData>
    <row r="1" spans="1:11" x14ac:dyDescent="0.2">
      <c r="H1" s="8" t="s">
        <v>55</v>
      </c>
    </row>
    <row r="2" spans="1:11" x14ac:dyDescent="0.2">
      <c r="H2" s="8">
        <f>AVERAGE(D5:G10)</f>
        <v>4.125</v>
      </c>
    </row>
    <row r="3" spans="1:11" x14ac:dyDescent="0.2">
      <c r="D3" s="8">
        <v>2</v>
      </c>
      <c r="E3" s="8">
        <v>3</v>
      </c>
      <c r="F3" s="8">
        <v>4</v>
      </c>
      <c r="G3" s="8">
        <v>5</v>
      </c>
    </row>
    <row r="4" spans="1:11" x14ac:dyDescent="0.2">
      <c r="D4" s="8" t="s">
        <v>34</v>
      </c>
      <c r="E4" s="8" t="s">
        <v>35</v>
      </c>
      <c r="F4" s="8" t="s">
        <v>36</v>
      </c>
      <c r="G4" s="8" t="s">
        <v>37</v>
      </c>
      <c r="H4" s="8" t="s">
        <v>56</v>
      </c>
    </row>
    <row r="5" spans="1:11" x14ac:dyDescent="0.2">
      <c r="C5" s="8">
        <v>1</v>
      </c>
      <c r="D5" s="8">
        <v>3</v>
      </c>
      <c r="E5" s="8">
        <v>1</v>
      </c>
      <c r="F5" s="8">
        <v>3</v>
      </c>
      <c r="G5" s="8">
        <v>1</v>
      </c>
      <c r="H5" s="8">
        <f>AVERAGE(D5:G6)-$H$2</f>
        <v>-1.875</v>
      </c>
      <c r="I5" s="8" t="s">
        <v>57</v>
      </c>
    </row>
    <row r="6" spans="1:11" x14ac:dyDescent="0.2">
      <c r="A6" s="8" t="s">
        <v>41</v>
      </c>
      <c r="D6" s="8">
        <v>3</v>
      </c>
      <c r="E6" s="8">
        <v>3</v>
      </c>
      <c r="F6" s="8">
        <v>2</v>
      </c>
      <c r="G6" s="8">
        <v>2</v>
      </c>
      <c r="I6" s="8" t="s">
        <v>58</v>
      </c>
    </row>
    <row r="7" spans="1:11" x14ac:dyDescent="0.2">
      <c r="C7" s="8">
        <v>3</v>
      </c>
      <c r="D7" s="8">
        <v>5</v>
      </c>
      <c r="E7" s="8">
        <v>3</v>
      </c>
      <c r="F7" s="8">
        <v>4</v>
      </c>
      <c r="G7" s="8">
        <v>3</v>
      </c>
      <c r="H7" s="8">
        <f>AVERAGE(D7:G8)-$H$2</f>
        <v>-0.125</v>
      </c>
    </row>
    <row r="8" spans="1:11" x14ac:dyDescent="0.2">
      <c r="D8" s="8">
        <v>3</v>
      </c>
      <c r="E8" s="8">
        <v>5</v>
      </c>
      <c r="F8" s="8">
        <v>5</v>
      </c>
      <c r="G8" s="8">
        <v>4</v>
      </c>
      <c r="J8" s="8" t="s">
        <v>59</v>
      </c>
    </row>
    <row r="9" spans="1:11" x14ac:dyDescent="0.2">
      <c r="C9" s="8">
        <v>5</v>
      </c>
      <c r="D9" s="8">
        <v>7</v>
      </c>
      <c r="E9" s="8">
        <v>8</v>
      </c>
      <c r="F9" s="8">
        <v>5</v>
      </c>
      <c r="G9" s="8">
        <v>6</v>
      </c>
      <c r="H9" s="8">
        <f>AVERAGE(D9:G10)-$H$2</f>
        <v>2</v>
      </c>
      <c r="J9" s="8" t="s">
        <v>60</v>
      </c>
    </row>
    <row r="10" spans="1:11" x14ac:dyDescent="0.2">
      <c r="D10" s="8">
        <v>5</v>
      </c>
      <c r="E10" s="8">
        <v>4</v>
      </c>
      <c r="F10" s="8">
        <v>8</v>
      </c>
      <c r="G10" s="8">
        <v>6</v>
      </c>
      <c r="J10" s="8" t="s">
        <v>61</v>
      </c>
    </row>
    <row r="12" spans="1:11" x14ac:dyDescent="0.2">
      <c r="J12" s="8" t="s">
        <v>31</v>
      </c>
      <c r="K12" s="8">
        <f>$H$2+$H$9-2*SQRT($G$47)</f>
        <v>3.3863872124741694</v>
      </c>
    </row>
    <row r="13" spans="1:11" x14ac:dyDescent="0.2">
      <c r="J13" s="8" t="s">
        <v>32</v>
      </c>
      <c r="K13" s="8">
        <f>$H$2+$H$9+2*SQRT($G$47)</f>
        <v>8.863612787525831</v>
      </c>
    </row>
    <row r="14" spans="1:11" x14ac:dyDescent="0.2">
      <c r="D14" s="8" t="s">
        <v>49</v>
      </c>
    </row>
    <row r="16" spans="1:11" x14ac:dyDescent="0.2">
      <c r="D16" s="8" t="s">
        <v>6</v>
      </c>
      <c r="E16" s="8" t="s">
        <v>34</v>
      </c>
      <c r="F16" s="8" t="s">
        <v>35</v>
      </c>
      <c r="G16" s="8" t="s">
        <v>36</v>
      </c>
      <c r="H16" s="8" t="s">
        <v>37</v>
      </c>
      <c r="I16" s="8" t="s">
        <v>22</v>
      </c>
    </row>
    <row r="17" spans="4:9" ht="13.5" thickBot="1" x14ac:dyDescent="0.25">
      <c r="D17" s="10">
        <v>1</v>
      </c>
      <c r="E17" s="10"/>
      <c r="F17" s="10"/>
      <c r="G17" s="10"/>
      <c r="H17" s="10"/>
      <c r="I17" s="10"/>
    </row>
    <row r="18" spans="4:9" x14ac:dyDescent="0.2">
      <c r="D18" s="8" t="s">
        <v>7</v>
      </c>
      <c r="E18" s="8">
        <v>2</v>
      </c>
      <c r="F18" s="8">
        <v>2</v>
      </c>
      <c r="G18" s="8">
        <v>2</v>
      </c>
      <c r="H18" s="8">
        <v>2</v>
      </c>
      <c r="I18" s="8">
        <v>8</v>
      </c>
    </row>
    <row r="19" spans="4:9" x14ac:dyDescent="0.2">
      <c r="D19" s="8" t="s">
        <v>8</v>
      </c>
      <c r="E19" s="8">
        <v>6</v>
      </c>
      <c r="F19" s="8">
        <v>4</v>
      </c>
      <c r="G19" s="8">
        <v>5</v>
      </c>
      <c r="H19" s="8">
        <v>3</v>
      </c>
      <c r="I19" s="8">
        <v>18</v>
      </c>
    </row>
    <row r="20" spans="4:9" x14ac:dyDescent="0.2">
      <c r="D20" s="8" t="s">
        <v>9</v>
      </c>
      <c r="E20" s="8">
        <v>3</v>
      </c>
      <c r="F20" s="8">
        <v>2</v>
      </c>
      <c r="G20" s="8">
        <v>2.5</v>
      </c>
      <c r="H20" s="8">
        <v>1.5</v>
      </c>
      <c r="I20" s="8">
        <v>2.25</v>
      </c>
    </row>
    <row r="21" spans="4:9" x14ac:dyDescent="0.2">
      <c r="D21" s="8" t="s">
        <v>10</v>
      </c>
      <c r="E21" s="8">
        <v>0</v>
      </c>
      <c r="F21" s="8">
        <v>2</v>
      </c>
      <c r="G21" s="8">
        <v>0.5</v>
      </c>
      <c r="H21" s="8">
        <v>0.5</v>
      </c>
      <c r="I21" s="8">
        <v>0.7857142857142857</v>
      </c>
    </row>
    <row r="23" spans="4:9" ht="13.5" thickBot="1" x14ac:dyDescent="0.25">
      <c r="D23" s="10">
        <v>3</v>
      </c>
      <c r="E23" s="10"/>
      <c r="F23" s="10"/>
      <c r="G23" s="10"/>
      <c r="H23" s="10"/>
      <c r="I23" s="10"/>
    </row>
    <row r="24" spans="4:9" x14ac:dyDescent="0.2">
      <c r="D24" s="8" t="s">
        <v>7</v>
      </c>
      <c r="E24" s="8">
        <v>2</v>
      </c>
      <c r="F24" s="8">
        <v>2</v>
      </c>
      <c r="G24" s="8">
        <v>2</v>
      </c>
      <c r="H24" s="8">
        <v>2</v>
      </c>
      <c r="I24" s="8">
        <v>8</v>
      </c>
    </row>
    <row r="25" spans="4:9" x14ac:dyDescent="0.2">
      <c r="D25" s="8" t="s">
        <v>8</v>
      </c>
      <c r="E25" s="8">
        <v>8</v>
      </c>
      <c r="F25" s="8">
        <v>8</v>
      </c>
      <c r="G25" s="8">
        <v>9</v>
      </c>
      <c r="H25" s="8">
        <v>7</v>
      </c>
      <c r="I25" s="8">
        <v>32</v>
      </c>
    </row>
    <row r="26" spans="4:9" x14ac:dyDescent="0.2">
      <c r="D26" s="8" t="s">
        <v>9</v>
      </c>
      <c r="E26" s="8">
        <v>4</v>
      </c>
      <c r="F26" s="8">
        <v>4</v>
      </c>
      <c r="G26" s="8">
        <v>4.5</v>
      </c>
      <c r="H26" s="8">
        <v>3.5</v>
      </c>
      <c r="I26" s="8">
        <v>4</v>
      </c>
    </row>
    <row r="27" spans="4:9" x14ac:dyDescent="0.2">
      <c r="D27" s="8" t="s">
        <v>10</v>
      </c>
      <c r="E27" s="8">
        <v>2</v>
      </c>
      <c r="F27" s="8">
        <v>2</v>
      </c>
      <c r="G27" s="8">
        <v>0.5</v>
      </c>
      <c r="H27" s="8">
        <v>0.5</v>
      </c>
      <c r="I27" s="8">
        <v>0.8571428571428571</v>
      </c>
    </row>
    <row r="29" spans="4:9" ht="13.5" thickBot="1" x14ac:dyDescent="0.25">
      <c r="D29" s="10">
        <v>5</v>
      </c>
      <c r="E29" s="10"/>
      <c r="F29" s="10"/>
      <c r="G29" s="10"/>
      <c r="H29" s="10"/>
      <c r="I29" s="10"/>
    </row>
    <row r="30" spans="4:9" x14ac:dyDescent="0.2">
      <c r="D30" s="8" t="s">
        <v>7</v>
      </c>
      <c r="E30" s="8">
        <v>2</v>
      </c>
      <c r="F30" s="8">
        <v>2</v>
      </c>
      <c r="G30" s="8">
        <v>2</v>
      </c>
      <c r="H30" s="8">
        <v>2</v>
      </c>
      <c r="I30" s="8">
        <v>8</v>
      </c>
    </row>
    <row r="31" spans="4:9" x14ac:dyDescent="0.2">
      <c r="D31" s="8" t="s">
        <v>8</v>
      </c>
      <c r="E31" s="8">
        <v>12</v>
      </c>
      <c r="F31" s="8">
        <v>12</v>
      </c>
      <c r="G31" s="8">
        <v>13</v>
      </c>
      <c r="H31" s="8">
        <v>12</v>
      </c>
      <c r="I31" s="8">
        <v>49</v>
      </c>
    </row>
    <row r="32" spans="4:9" x14ac:dyDescent="0.2">
      <c r="D32" s="8" t="s">
        <v>9</v>
      </c>
      <c r="E32" s="8">
        <v>6</v>
      </c>
      <c r="F32" s="8">
        <v>6</v>
      </c>
      <c r="G32" s="8">
        <v>6.5</v>
      </c>
      <c r="H32" s="8">
        <v>6</v>
      </c>
      <c r="I32" s="8">
        <v>6.125</v>
      </c>
    </row>
    <row r="33" spans="4:10" x14ac:dyDescent="0.2">
      <c r="D33" s="8" t="s">
        <v>10</v>
      </c>
      <c r="E33" s="8">
        <v>2</v>
      </c>
      <c r="F33" s="8">
        <v>8</v>
      </c>
      <c r="G33" s="8">
        <v>4.5</v>
      </c>
      <c r="H33" s="8">
        <v>0</v>
      </c>
      <c r="I33" s="8">
        <v>2.125</v>
      </c>
    </row>
    <row r="35" spans="4:10" ht="13.5" thickBot="1" x14ac:dyDescent="0.25">
      <c r="D35" s="10" t="s">
        <v>22</v>
      </c>
      <c r="E35" s="10"/>
      <c r="F35" s="10"/>
      <c r="G35" s="10"/>
      <c r="H35" s="10"/>
    </row>
    <row r="36" spans="4:10" x14ac:dyDescent="0.2">
      <c r="D36" s="8" t="s">
        <v>7</v>
      </c>
      <c r="E36" s="8">
        <v>6</v>
      </c>
      <c r="F36" s="8">
        <v>6</v>
      </c>
      <c r="G36" s="8">
        <v>6</v>
      </c>
      <c r="H36" s="8">
        <v>6</v>
      </c>
    </row>
    <row r="37" spans="4:10" x14ac:dyDescent="0.2">
      <c r="D37" s="8" t="s">
        <v>8</v>
      </c>
      <c r="E37" s="8">
        <v>26</v>
      </c>
      <c r="F37" s="8">
        <v>24</v>
      </c>
      <c r="G37" s="8">
        <v>27</v>
      </c>
      <c r="H37" s="8">
        <v>22</v>
      </c>
    </row>
    <row r="38" spans="4:10" x14ac:dyDescent="0.2">
      <c r="D38" s="8" t="s">
        <v>9</v>
      </c>
      <c r="E38" s="8">
        <v>4.333333333333333</v>
      </c>
      <c r="F38" s="8">
        <v>4</v>
      </c>
      <c r="G38" s="8">
        <v>4.5</v>
      </c>
      <c r="H38" s="8">
        <v>3.6666666666666665</v>
      </c>
    </row>
    <row r="39" spans="4:10" x14ac:dyDescent="0.2">
      <c r="D39" s="8" t="s">
        <v>10</v>
      </c>
      <c r="E39" s="8">
        <v>2.6666666666666656</v>
      </c>
      <c r="F39" s="8">
        <v>5.6</v>
      </c>
      <c r="G39" s="8">
        <v>4.3</v>
      </c>
      <c r="H39" s="8">
        <v>4.2666666666666657</v>
      </c>
    </row>
    <row r="42" spans="4:10" ht="13.5" thickBot="1" x14ac:dyDescent="0.25">
      <c r="D42" s="8" t="s">
        <v>11</v>
      </c>
    </row>
    <row r="43" spans="4:10" x14ac:dyDescent="0.2">
      <c r="D43" s="11" t="s">
        <v>12</v>
      </c>
      <c r="E43" s="11" t="s">
        <v>13</v>
      </c>
      <c r="F43" s="11" t="s">
        <v>14</v>
      </c>
      <c r="G43" s="11" t="s">
        <v>15</v>
      </c>
      <c r="H43" s="11" t="s">
        <v>16</v>
      </c>
      <c r="I43" s="11" t="s">
        <v>17</v>
      </c>
      <c r="J43" s="11" t="s">
        <v>18</v>
      </c>
    </row>
    <row r="44" spans="4:10" x14ac:dyDescent="0.2">
      <c r="D44" s="8" t="s">
        <v>52</v>
      </c>
      <c r="E44" s="8">
        <v>60.25</v>
      </c>
      <c r="F44" s="8">
        <v>2</v>
      </c>
      <c r="G44" s="8">
        <v>30.125</v>
      </c>
      <c r="H44" s="8">
        <v>16.066666666666666</v>
      </c>
      <c r="I44" s="8">
        <v>4.0409836567339058E-4</v>
      </c>
      <c r="J44" s="8">
        <v>3.8852903117003734</v>
      </c>
    </row>
    <row r="45" spans="4:10" x14ac:dyDescent="0.2">
      <c r="D45" s="8" t="s">
        <v>20</v>
      </c>
      <c r="E45" s="8">
        <v>2.4583333333333144</v>
      </c>
      <c r="F45" s="8">
        <v>3</v>
      </c>
      <c r="G45" s="8">
        <v>0.81944444444443809</v>
      </c>
      <c r="H45" s="8">
        <v>0.43703703703703367</v>
      </c>
      <c r="I45" s="8">
        <v>0.73056255476390031</v>
      </c>
      <c r="J45" s="8">
        <v>3.4902996048913337</v>
      </c>
    </row>
    <row r="46" spans="4:10" x14ac:dyDescent="0.2">
      <c r="D46" s="8" t="s">
        <v>53</v>
      </c>
      <c r="E46" s="8">
        <v>1.4166666666666856</v>
      </c>
      <c r="F46" s="8">
        <v>6</v>
      </c>
      <c r="G46" s="8">
        <v>0.23611111111111427</v>
      </c>
      <c r="H46" s="8">
        <v>0.12592592592592761</v>
      </c>
      <c r="I46" s="8">
        <v>0.99071365698040392</v>
      </c>
      <c r="J46" s="8">
        <v>2.996117132170184</v>
      </c>
    </row>
    <row r="47" spans="4:10" x14ac:dyDescent="0.2">
      <c r="D47" s="8" t="s">
        <v>54</v>
      </c>
      <c r="E47" s="8">
        <v>22.5</v>
      </c>
      <c r="F47" s="8">
        <v>12</v>
      </c>
      <c r="G47" s="8">
        <v>1.875</v>
      </c>
    </row>
    <row r="49" spans="4:10" ht="13.5" thickBot="1" x14ac:dyDescent="0.25">
      <c r="D49" s="12" t="s">
        <v>22</v>
      </c>
      <c r="E49" s="12">
        <v>86.625</v>
      </c>
      <c r="F49" s="12">
        <v>23</v>
      </c>
      <c r="G49" s="12"/>
      <c r="H49" s="12"/>
      <c r="I49" s="12"/>
      <c r="J49" s="1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4660-10F2-4D87-8DE5-1D3B545A730A}">
  <sheetPr codeName="Sheet4"/>
  <dimension ref="E4:K45"/>
  <sheetViews>
    <sheetView tabSelected="1" workbookViewId="0">
      <selection activeCell="D16" sqref="D16"/>
    </sheetView>
  </sheetViews>
  <sheetFormatPr defaultRowHeight="15" x14ac:dyDescent="0.25"/>
  <cols>
    <col min="1" max="16384" width="9.140625" style="13"/>
  </cols>
  <sheetData>
    <row r="4" spans="5:7" x14ac:dyDescent="0.25">
      <c r="F4" s="13" t="s">
        <v>62</v>
      </c>
      <c r="G4" s="13" t="s">
        <v>63</v>
      </c>
    </row>
    <row r="5" spans="5:7" x14ac:dyDescent="0.25">
      <c r="E5" s="13" t="s">
        <v>64</v>
      </c>
      <c r="F5" s="13">
        <v>95</v>
      </c>
      <c r="G5" s="13">
        <v>60</v>
      </c>
    </row>
    <row r="6" spans="5:7" x14ac:dyDescent="0.25">
      <c r="F6" s="13">
        <v>90</v>
      </c>
      <c r="G6" s="13">
        <v>75</v>
      </c>
    </row>
    <row r="7" spans="5:7" x14ac:dyDescent="0.25">
      <c r="F7" s="13">
        <v>85</v>
      </c>
      <c r="G7" s="13">
        <v>79</v>
      </c>
    </row>
    <row r="8" spans="5:7" x14ac:dyDescent="0.25">
      <c r="E8" s="13" t="s">
        <v>65</v>
      </c>
      <c r="F8" s="13">
        <v>170</v>
      </c>
      <c r="G8" s="13">
        <v>130</v>
      </c>
    </row>
    <row r="9" spans="5:7" x14ac:dyDescent="0.25">
      <c r="F9" s="13">
        <v>150</v>
      </c>
      <c r="G9" s="13">
        <v>140</v>
      </c>
    </row>
    <row r="10" spans="5:7" x14ac:dyDescent="0.25">
      <c r="F10" s="13">
        <v>190</v>
      </c>
      <c r="G10" s="13">
        <v>170</v>
      </c>
    </row>
    <row r="11" spans="5:7" x14ac:dyDescent="0.25">
      <c r="E11" s="13" t="s">
        <v>66</v>
      </c>
      <c r="F11" s="13">
        <f>AVERAGE(F5:F10)</f>
        <v>130</v>
      </c>
      <c r="G11" s="13">
        <f>AVERAGE(G5:G10)</f>
        <v>109</v>
      </c>
    </row>
    <row r="13" spans="5:7" x14ac:dyDescent="0.25">
      <c r="E13" s="13" t="s">
        <v>67</v>
      </c>
      <c r="G13" s="13">
        <f>AVERAGE(F5:G7)</f>
        <v>80.666666666666671</v>
      </c>
    </row>
    <row r="14" spans="5:7" x14ac:dyDescent="0.25">
      <c r="E14" s="13" t="s">
        <v>68</v>
      </c>
      <c r="G14" s="13">
        <f>AVERAGE(F8:G10)</f>
        <v>158.33333333333334</v>
      </c>
    </row>
    <row r="16" spans="5:7" x14ac:dyDescent="0.25">
      <c r="E16" s="13" t="s">
        <v>49</v>
      </c>
    </row>
    <row r="18" spans="5:8" x14ac:dyDescent="0.25">
      <c r="E18" s="13" t="s">
        <v>6</v>
      </c>
      <c r="F18" s="13" t="s">
        <v>62</v>
      </c>
      <c r="G18" s="13" t="s">
        <v>63</v>
      </c>
      <c r="H18" s="13" t="s">
        <v>22</v>
      </c>
    </row>
    <row r="19" spans="5:8" ht="15.75" thickBot="1" x14ac:dyDescent="0.3">
      <c r="E19" s="14" t="s">
        <v>64</v>
      </c>
      <c r="F19" s="14"/>
      <c r="G19" s="14"/>
      <c r="H19" s="14"/>
    </row>
    <row r="20" spans="5:8" x14ac:dyDescent="0.25">
      <c r="E20" s="13" t="s">
        <v>7</v>
      </c>
      <c r="F20" s="13">
        <v>3</v>
      </c>
      <c r="G20" s="13">
        <v>3</v>
      </c>
      <c r="H20" s="13">
        <v>6</v>
      </c>
    </row>
    <row r="21" spans="5:8" x14ac:dyDescent="0.25">
      <c r="E21" s="13" t="s">
        <v>8</v>
      </c>
      <c r="F21" s="13">
        <v>270</v>
      </c>
      <c r="G21" s="13">
        <v>214</v>
      </c>
      <c r="H21" s="13">
        <v>484</v>
      </c>
    </row>
    <row r="22" spans="5:8" x14ac:dyDescent="0.25">
      <c r="E22" s="13" t="s">
        <v>9</v>
      </c>
      <c r="F22" s="13">
        <v>90</v>
      </c>
      <c r="G22" s="13">
        <v>71.333333333333329</v>
      </c>
      <c r="H22" s="13">
        <v>80.666666666666671</v>
      </c>
    </row>
    <row r="23" spans="5:8" x14ac:dyDescent="0.25">
      <c r="E23" s="13" t="s">
        <v>10</v>
      </c>
      <c r="F23" s="13">
        <v>25</v>
      </c>
      <c r="G23" s="13">
        <v>100.33333333333303</v>
      </c>
      <c r="H23" s="13">
        <v>154.66666666666714</v>
      </c>
    </row>
    <row r="25" spans="5:8" ht="15.75" thickBot="1" x14ac:dyDescent="0.3">
      <c r="E25" s="14" t="s">
        <v>65</v>
      </c>
      <c r="F25" s="14"/>
      <c r="G25" s="14"/>
      <c r="H25" s="14"/>
    </row>
    <row r="26" spans="5:8" x14ac:dyDescent="0.25">
      <c r="E26" s="13" t="s">
        <v>7</v>
      </c>
      <c r="F26" s="13">
        <v>3</v>
      </c>
      <c r="G26" s="13">
        <v>3</v>
      </c>
      <c r="H26" s="13">
        <v>6</v>
      </c>
    </row>
    <row r="27" spans="5:8" x14ac:dyDescent="0.25">
      <c r="E27" s="13" t="s">
        <v>8</v>
      </c>
      <c r="F27" s="13">
        <v>510</v>
      </c>
      <c r="G27" s="13">
        <v>440</v>
      </c>
      <c r="H27" s="13">
        <v>950</v>
      </c>
    </row>
    <row r="28" spans="5:8" x14ac:dyDescent="0.25">
      <c r="E28" s="13" t="s">
        <v>9</v>
      </c>
      <c r="F28" s="13">
        <v>170</v>
      </c>
      <c r="G28" s="13">
        <v>146.66666666666666</v>
      </c>
      <c r="H28" s="13">
        <v>158.33333333333334</v>
      </c>
    </row>
    <row r="29" spans="5:8" x14ac:dyDescent="0.25">
      <c r="E29" s="13" t="s">
        <v>10</v>
      </c>
      <c r="F29" s="13">
        <v>400</v>
      </c>
      <c r="G29" s="13">
        <v>433.33333333333212</v>
      </c>
      <c r="H29" s="13">
        <v>496.66666666666862</v>
      </c>
    </row>
    <row r="31" spans="5:8" ht="15.75" thickBot="1" x14ac:dyDescent="0.3">
      <c r="E31" s="14" t="s">
        <v>22</v>
      </c>
      <c r="F31" s="14"/>
      <c r="G31" s="14"/>
      <c r="H31" s="14"/>
    </row>
    <row r="32" spans="5:8" x14ac:dyDescent="0.25">
      <c r="E32" s="13" t="s">
        <v>7</v>
      </c>
      <c r="F32" s="13">
        <v>6</v>
      </c>
      <c r="G32" s="13">
        <v>6</v>
      </c>
    </row>
    <row r="33" spans="5:11" x14ac:dyDescent="0.25">
      <c r="E33" s="13" t="s">
        <v>8</v>
      </c>
      <c r="F33" s="13">
        <v>780</v>
      </c>
      <c r="G33" s="13">
        <v>654</v>
      </c>
    </row>
    <row r="34" spans="5:11" x14ac:dyDescent="0.25">
      <c r="E34" s="13" t="s">
        <v>9</v>
      </c>
      <c r="F34" s="13">
        <v>130</v>
      </c>
      <c r="G34" s="13">
        <v>109</v>
      </c>
    </row>
    <row r="35" spans="5:11" x14ac:dyDescent="0.25">
      <c r="E35" s="13" t="s">
        <v>10</v>
      </c>
      <c r="F35" s="13">
        <v>2090</v>
      </c>
      <c r="G35" s="13">
        <v>1916</v>
      </c>
      <c r="J35" s="13" t="s">
        <v>69</v>
      </c>
    </row>
    <row r="36" spans="5:11" x14ac:dyDescent="0.25">
      <c r="J36" s="13" t="s">
        <v>70</v>
      </c>
    </row>
    <row r="37" spans="5:11" x14ac:dyDescent="0.25">
      <c r="J37" s="13" t="s">
        <v>71</v>
      </c>
    </row>
    <row r="38" spans="5:11" ht="15.75" thickBot="1" x14ac:dyDescent="0.3">
      <c r="E38" s="13" t="s">
        <v>11</v>
      </c>
      <c r="J38" s="13" t="s">
        <v>72</v>
      </c>
    </row>
    <row r="39" spans="5:11" x14ac:dyDescent="0.25">
      <c r="E39" s="15" t="s">
        <v>12</v>
      </c>
      <c r="F39" s="15" t="s">
        <v>13</v>
      </c>
      <c r="G39" s="15" t="s">
        <v>14</v>
      </c>
      <c r="H39" s="15" t="s">
        <v>15</v>
      </c>
      <c r="I39" s="15" t="s">
        <v>16</v>
      </c>
      <c r="J39" s="15" t="s">
        <v>17</v>
      </c>
      <c r="K39" s="15" t="s">
        <v>18</v>
      </c>
    </row>
    <row r="40" spans="5:11" x14ac:dyDescent="0.25">
      <c r="E40" s="13" t="s">
        <v>52</v>
      </c>
      <c r="F40" s="13">
        <v>18096.333333333332</v>
      </c>
      <c r="G40" s="13">
        <v>1</v>
      </c>
      <c r="H40" s="13">
        <v>18096.333333333332</v>
      </c>
      <c r="I40" s="13">
        <v>75.506258692628634</v>
      </c>
      <c r="J40" s="13">
        <v>2.3971913620057986E-5</v>
      </c>
      <c r="K40" s="13">
        <v>5.3176550627926122</v>
      </c>
    </row>
    <row r="41" spans="5:11" x14ac:dyDescent="0.25">
      <c r="E41" s="13" t="s">
        <v>20</v>
      </c>
      <c r="F41" s="13">
        <v>1323</v>
      </c>
      <c r="G41" s="13">
        <v>1</v>
      </c>
      <c r="H41" s="13">
        <v>1323</v>
      </c>
      <c r="I41" s="13">
        <v>5.5201668984700971</v>
      </c>
      <c r="J41" s="13">
        <v>4.6717448271391508E-2</v>
      </c>
      <c r="K41" s="13">
        <v>5.3176550627926122</v>
      </c>
    </row>
    <row r="42" spans="5:11" x14ac:dyDescent="0.25">
      <c r="E42" s="13" t="s">
        <v>53</v>
      </c>
      <c r="F42" s="13">
        <v>16.333333333334394</v>
      </c>
      <c r="G42" s="13">
        <v>1</v>
      </c>
      <c r="H42" s="13">
        <v>16.333333333334394</v>
      </c>
      <c r="I42" s="13">
        <v>6.815020862309204E-2</v>
      </c>
      <c r="J42" s="13">
        <v>0.80064396244085256</v>
      </c>
      <c r="K42" s="13">
        <v>5.3176550627926122</v>
      </c>
    </row>
    <row r="43" spans="5:11" x14ac:dyDescent="0.25">
      <c r="E43" s="13" t="s">
        <v>54</v>
      </c>
      <c r="F43" s="13">
        <v>1917.3333333333335</v>
      </c>
      <c r="G43" s="13">
        <v>8</v>
      </c>
      <c r="H43" s="13">
        <v>239.66666666666669</v>
      </c>
    </row>
    <row r="45" spans="5:11" ht="15.75" thickBot="1" x14ac:dyDescent="0.3">
      <c r="E45" s="16" t="s">
        <v>22</v>
      </c>
      <c r="F45" s="16">
        <v>21353</v>
      </c>
      <c r="G45" s="16">
        <v>11</v>
      </c>
      <c r="H45" s="16"/>
      <c r="I45" s="16"/>
      <c r="J45" s="16"/>
      <c r="K45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02C4A90-2A35-46BF-AB47-BF2CF6CDD0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B1027B5-FDFC-497B-B39A-A2BB39C347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C803C6-DA25-404A-9D6B-CC8A2206891D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S61_1</vt:lpstr>
      <vt:lpstr>S61_2</vt:lpstr>
      <vt:lpstr>S61_3</vt:lpstr>
      <vt:lpstr>S61_4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cp:revision/>
  <dcterms:created xsi:type="dcterms:W3CDTF">2007-01-26T14:48:45Z</dcterms:created>
  <dcterms:modified xsi:type="dcterms:W3CDTF">2019-09-26T07:34:05Z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