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tables/table1.xml" ContentType="application/vnd.openxmlformats-officedocument.spreadsheetml.table+xml"/>
  <Override PartName="/xl/drawings/drawing8.xml" ContentType="application/vnd.openxmlformats-officedocument.drawing+xml"/>
  <Override PartName="/xl/tables/table2.xml" ContentType="application/vnd.openxmlformats-officedocument.spreadsheetml.table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drawings/drawing11.xml" ContentType="application/vnd.openxmlformats-officedocument.drawing+xml"/>
  <Override PartName="/xl/tables/table3.xml" ContentType="application/vnd.openxmlformats-officedocument.spreadsheetml.table+xml"/>
  <Override PartName="/xl/charts/chart1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4.xml" ContentType="application/vnd.openxmlformats-officedocument.drawing+xml"/>
  <Override PartName="/xl/ctrlProps/ctrlProp3.xml" ContentType="application/vnd.ms-excel.controlproperties+xml"/>
  <Override PartName="/xl/charts/chart16.xml" ContentType="application/vnd.openxmlformats-officedocument.drawingml.chart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8.xml" ContentType="application/vnd.openxmlformats-officedocument.drawing+xml"/>
  <Override PartName="/xl/charts/chart2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.xml" ContentType="application/vnd.openxmlformats-officedocument.spreadsheetml.pivotTable+xml"/>
  <Override PartName="/xl/drawings/drawing19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21.xml" ContentType="application/vnd.openxmlformats-officedocument.drawingml.chart+xml"/>
  <Override PartName="/xl/drawings/drawing20.xml" ContentType="application/vnd.openxmlformats-officedocument.drawing+xml"/>
  <Override PartName="/xl/charts/chart2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1.xml" ContentType="application/vnd.openxmlformats-officedocument.drawing+xml"/>
  <Override PartName="/xl/charts/chart23.xml" ContentType="application/vnd.openxmlformats-officedocument.drawingml.chart+xml"/>
  <Override PartName="/xl/drawings/drawing22.xml" ContentType="application/vnd.openxmlformats-officedocument.drawing+xml"/>
  <Override PartName="/xl/tables/table6.xml" ContentType="application/vnd.openxmlformats-officedocument.spreadsheetml.table+xml"/>
  <Override PartName="/xl/charts/chartEx1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23.xml" ContentType="application/vnd.openxmlformats-officedocument.drawing+xml"/>
  <Override PartName="/xl/charts/chart24.xml" ContentType="application/vnd.openxmlformats-officedocument.drawingml.chart+xml"/>
  <Override PartName="/xl/drawings/drawing24.xml" ContentType="application/vnd.openxmlformats-officedocument.drawing+xml"/>
  <Override PartName="/xl/tables/table7.xml" ContentType="application/vnd.openxmlformats-officedocument.spreadsheetml.table+xml"/>
  <Override PartName="/xl/charts/chartEx2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Ex3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27.xml" ContentType="application/vnd.openxmlformats-officedocument.drawing+xml"/>
  <Override PartName="/xl/tables/table8.xml" ContentType="application/vnd.openxmlformats-officedocument.spreadsheetml.table+xml"/>
  <Override PartName="/xl/charts/chart26.xml" ContentType="application/vnd.openxmlformats-officedocument.drawingml.chart+xml"/>
  <Override PartName="/xl/drawings/drawing28.xml" ContentType="application/vnd.openxmlformats-officedocument.drawing+xml"/>
  <Override PartName="/xl/charts/chart27.xml" ContentType="application/vnd.openxmlformats-officedocument.drawingml.chart+xml"/>
  <Override PartName="/xl/drawings/drawing29.xml" ContentType="application/vnd.openxmlformats-officedocument.drawing+xml"/>
  <Override PartName="/xl/charts/chart28.xml" ContentType="application/vnd.openxmlformats-officedocument.drawingml.chart+xml"/>
  <Override PartName="/xl/drawings/drawing30.xml" ContentType="application/vnd.openxmlformats-officedocument.drawing+xml"/>
  <Override PartName="/xl/charts/chartEx4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5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7BFC6909-0E1B-482C-8500-DEB61A0245D6}" xr6:coauthVersionLast="44" xr6:coauthVersionMax="44" xr10:uidLastSave="{00000000-0000-0000-0000-000000000000}"/>
  <bookViews>
    <workbookView xWindow="-25335" yWindow="3570" windowWidth="21600" windowHeight="11385" firstSheet="31" activeTab="35" xr2:uid="{00000000-000D-0000-FFFF-FFFF00000000}"/>
  </bookViews>
  <sheets>
    <sheet name="Bandchart" sheetId="1" r:id="rId1"/>
    <sheet name="Bubble" sheetId="2" r:id="rId2"/>
    <sheet name="Cakes" sheetId="3" r:id="rId3"/>
    <sheet name="Categorylabels" sheetId="4" r:id="rId4"/>
    <sheet name="Checkbox" sheetId="5" r:id="rId5"/>
    <sheet name="Combination-1" sheetId="6" r:id="rId6"/>
    <sheet name="Combination-2" sheetId="7" r:id="rId7"/>
    <sheet name="Condcolors" sheetId="8" r:id="rId8"/>
    <sheet name="Crimedata" sheetId="9" r:id="rId9"/>
    <sheet name="Dynamichistograms" sheetId="10" r:id="rId10"/>
    <sheet name="Dynamiclabels" sheetId="11" r:id="rId11"/>
    <sheet name="Gantt" sheetId="12" r:id="rId12"/>
    <sheet name="Hidden" sheetId="13" r:id="rId13"/>
    <sheet name="Hiddenpivot" sheetId="14" r:id="rId14"/>
    <sheet name="Labelsandtables" sheetId="15" r:id="rId15"/>
    <sheet name="Labelsfromcells" sheetId="16" r:id="rId16"/>
    <sheet name="Listbox" sheetId="17" r:id="rId17"/>
    <sheet name="Missingdata" sheetId="18" r:id="rId18"/>
    <sheet name="Pareto" sheetId="19" r:id="rId19"/>
    <sheet name="Paretodata" sheetId="20" r:id="rId20"/>
    <sheet name="Picturegraph" sheetId="21" r:id="rId21"/>
    <sheet name="Problem16data" sheetId="22" r:id="rId22"/>
    <sheet name="Radar" sheetId="23" r:id="rId23"/>
    <sheet name="Randy" sheetId="24" r:id="rId24"/>
    <sheet name="Salestracker" sheetId="25" r:id="rId25"/>
    <sheet name="Secondaryaxis" sheetId="26" r:id="rId26"/>
    <sheet name="Sortedgraph" sheetId="27" r:id="rId27"/>
    <sheet name="Sunburstfinal" sheetId="28" r:id="rId28"/>
    <sheet name="Thermometer" sheetId="29" r:id="rId29"/>
    <sheet name="Treemapbookstorefinal" sheetId="30" r:id="rId30"/>
    <sheet name="Verticallines" sheetId="31" r:id="rId31"/>
    <sheet name="Waterfallcashfinal" sheetId="32" r:id="rId32"/>
    <sheet name="Waterfallcharts-1" sheetId="33" r:id="rId33"/>
    <sheet name="Waterfallcharts-2" sheetId="34" r:id="rId34"/>
    <sheet name="Waterfallcharts-3" sheetId="35" r:id="rId35"/>
    <sheet name="Waterfallpandlfinal" sheetId="36" r:id="rId36"/>
  </sheets>
  <externalReferences>
    <externalReference r:id="rId37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localSheetId="23" hidden="1">0</definedName>
    <definedName name="_AtRisk_SimSetting_StdRecalcBehavior" localSheetId="30" hidden="1">0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chart.v1.0" hidden="1">Sunburstfinal!$A$2:$C$29</definedName>
    <definedName name="_xlchart.v1.1" hidden="1">Sunburstfinal!$D$1</definedName>
    <definedName name="_xlchart.v1.10" hidden="1">Waterfallpandlfinal!$B$3:$B$7</definedName>
    <definedName name="_xlchart.v1.11" hidden="1">Waterfallpandlfinal!$C$3:$C$7</definedName>
    <definedName name="_xlchart.v1.2" hidden="1">Sunburstfinal!$D$2:$D$29</definedName>
    <definedName name="_xlchart.v1.3" hidden="1">Treemapbookstorefinal!$A$2:$C$29</definedName>
    <definedName name="_xlchart.v1.4" hidden="1">Treemapbookstorefinal!$D$1</definedName>
    <definedName name="_xlchart.v1.5" hidden="1">Treemapbookstorefinal!$D$2:$D$29</definedName>
    <definedName name="_xlchart.v1.6" hidden="1">Waterfallcashfinal!$A$1:$A$14</definedName>
    <definedName name="_xlchart.v1.7" hidden="1">Waterfallcashfinal!$B$1:$B$14</definedName>
    <definedName name="_xlchart.v1.8" hidden="1">Waterfallpandlfinal!$B$3:$B$7</definedName>
    <definedName name="_xlchart.v1.9" hidden="1">Waterfallpandlfinal!$C$3:$C$7</definedName>
    <definedName name="ALPHA">Paretodata!$I$3</definedName>
    <definedName name="look">Randy!$J$6:$K$9</definedName>
    <definedName name="lookmonth">Paretodata!$L$5:$M$16</definedName>
    <definedName name="lookname">Paretodata!$A$6:$B$35</definedName>
    <definedName name="lookprice">Paretodata!$F$6:$G$35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localSheetId="18" hidden="1">0</definedName>
    <definedName name="RiskCollectDistributionSamples" localSheetId="23" hidden="1">0</definedName>
    <definedName name="RiskCollectDistributionSamples" hidden="1">2</definedName>
    <definedName name="RiskFixedSeed" hidden="1">1</definedName>
    <definedName name="RiskHasSettings" localSheetId="32" hidden="1">6</definedName>
    <definedName name="RiskHasSettings" localSheetId="33" hidden="1">6</definedName>
    <definedName name="RiskHasSettings" localSheetId="34" hidden="1">6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localSheetId="19" hidden="1">100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localSheetId="23" hidden="1">1</definedName>
    <definedName name="RiskStandardRecalc" localSheetId="30" hidden="1">1</definedName>
    <definedName name="RiskStandardRecalc" hidden="1">2</definedName>
    <definedName name="RiskUpdateDisplay" localSheetId="18" hidden="1">TRUE</definedName>
    <definedName name="RiskUpdateDisplay" localSheetId="23" hidden="1">TRUE</definedName>
    <definedName name="RiskUpdateDisplay" localSheetId="30" hidden="1">TRUE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19" hidden="1">Paretodata!$I$6:$I$35,Paretodata!$I$3</definedName>
    <definedName name="solver_cvg" localSheetId="19" hidden="1">0.0001</definedName>
    <definedName name="solver_dia" localSheetId="23" hidden="1">1</definedName>
    <definedName name="solver_drv" localSheetId="19" hidden="1">1</definedName>
    <definedName name="solver_eng" localSheetId="4" hidden="1">1</definedName>
    <definedName name="solver_eng" localSheetId="19" hidden="1">3</definedName>
    <definedName name="solver_eng" localSheetId="23" hidden="1">1</definedName>
    <definedName name="solver_est" localSheetId="19" hidden="1">1</definedName>
    <definedName name="solver_itr" localSheetId="19" hidden="1">2147483647</definedName>
    <definedName name="solver_lhs1" localSheetId="19" hidden="1">Paretodata!$I$6:$I$35</definedName>
    <definedName name="solver_lhs2" localSheetId="19" hidden="1">Paretodata!$I$3</definedName>
    <definedName name="solver_lhs3" localSheetId="19" hidden="1">Paretodata!$I$3</definedName>
    <definedName name="solver_lin" localSheetId="23" hidden="1">2</definedName>
    <definedName name="solver_mip" localSheetId="19" hidden="1">2147483647</definedName>
    <definedName name="solver_mni" localSheetId="19" hidden="1">30</definedName>
    <definedName name="solver_mrt" localSheetId="19" hidden="1">0.5</definedName>
    <definedName name="solver_msl" localSheetId="19" hidden="1">2</definedName>
    <definedName name="solver_neg" localSheetId="4" hidden="1">1</definedName>
    <definedName name="solver_neg" localSheetId="19" hidden="1">1</definedName>
    <definedName name="solver_nod" localSheetId="19" hidden="1">2147483647</definedName>
    <definedName name="solver_num" localSheetId="4" hidden="1">0</definedName>
    <definedName name="solver_num" localSheetId="19" hidden="1">3</definedName>
    <definedName name="solver_num" localSheetId="23" hidden="1">0</definedName>
    <definedName name="solver_nwt" localSheetId="19" hidden="1">1</definedName>
    <definedName name="solver_opt" localSheetId="4" hidden="1">Checkbox!$F$3</definedName>
    <definedName name="solver_opt" localSheetId="19" hidden="1">Paretodata!$O$6</definedName>
    <definedName name="solver_opt" localSheetId="23" hidden="1">Randy!$A$1</definedName>
    <definedName name="solver_pre" localSheetId="19" hidden="1">0.000001</definedName>
    <definedName name="solver_psi" localSheetId="23" hidden="1">0</definedName>
    <definedName name="solver_rbv" localSheetId="19" hidden="1">1</definedName>
    <definedName name="solver_rel1" localSheetId="19" hidden="1">6</definedName>
    <definedName name="solver_rel2" localSheetId="19" hidden="1">1</definedName>
    <definedName name="solver_rel3" localSheetId="19" hidden="1">3</definedName>
    <definedName name="solver_rhs1" localSheetId="19" hidden="1">AllDifferent</definedName>
    <definedName name="solver_rhs2" localSheetId="19" hidden="1">4</definedName>
    <definedName name="solver_rhs3" localSheetId="19" hidden="1">0.02</definedName>
    <definedName name="solver_rlx" localSheetId="19" hidden="1">2</definedName>
    <definedName name="solver_rsd" localSheetId="19" hidden="1">0</definedName>
    <definedName name="solver_scl" localSheetId="19" hidden="1">1</definedName>
    <definedName name="solver_sho" localSheetId="19" hidden="1">2</definedName>
    <definedName name="solver_ssz" localSheetId="19" hidden="1">100</definedName>
    <definedName name="solver_tim" localSheetId="19" hidden="1">2147483647</definedName>
    <definedName name="solver_tol" localSheetId="19" hidden="1">0.01</definedName>
    <definedName name="solver_typ" localSheetId="4" hidden="1">1</definedName>
    <definedName name="solver_typ" localSheetId="19" hidden="1">2</definedName>
    <definedName name="solver_typ" localSheetId="23" hidden="1">1</definedName>
    <definedName name="solver_val" localSheetId="4" hidden="1">0</definedName>
    <definedName name="solver_val" localSheetId="19" hidden="1">0</definedName>
    <definedName name="solver_val" localSheetId="23" hidden="1">0</definedName>
    <definedName name="solver_ver" localSheetId="4" hidden="1">3</definedName>
    <definedName name="solver_ver" localSheetId="19" hidden="1">3</definedName>
    <definedName name="solver_ver" localSheetId="23" hidden="1">7</definedName>
    <definedName name="solver_vol" localSheetId="23" hidden="1">0</definedName>
    <definedName name="target">'[1]track against target'!$E$2</definedName>
  </definedNames>
  <calcPr calcId="191029"/>
  <pivotCaches>
    <pivotCache cacheId="49" r:id="rId3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36" l="1"/>
  <c r="C7" i="36" s="1"/>
  <c r="D7" i="36"/>
  <c r="D5" i="36"/>
  <c r="E2" i="35" l="1"/>
  <c r="E3" i="35" s="1"/>
  <c r="B2" i="35"/>
  <c r="E2" i="34"/>
  <c r="E3" i="34" s="1"/>
  <c r="B2" i="34"/>
  <c r="B3" i="33"/>
  <c r="B4" i="33" s="1"/>
  <c r="B5" i="33" s="1"/>
  <c r="B6" i="33" s="1"/>
  <c r="B7" i="33" s="1"/>
  <c r="E4" i="35" l="1"/>
  <c r="B4" i="35"/>
  <c r="B3" i="35"/>
  <c r="B4" i="34"/>
  <c r="E4" i="34"/>
  <c r="B3" i="34"/>
  <c r="E5" i="35" l="1"/>
  <c r="B5" i="35"/>
  <c r="E5" i="34"/>
  <c r="B5" i="34"/>
  <c r="B6" i="35" l="1"/>
  <c r="E6" i="35"/>
  <c r="E6" i="34"/>
  <c r="B6" i="34"/>
  <c r="E7" i="35" l="1"/>
  <c r="B7" i="35"/>
  <c r="E7" i="34"/>
  <c r="B7" i="34"/>
  <c r="B14" i="32" l="1"/>
  <c r="C14" i="32"/>
  <c r="D16" i="30" l="1"/>
  <c r="D16" i="28" l="1"/>
  <c r="G23" i="27" l="1"/>
  <c r="H23" i="27" s="1"/>
  <c r="G22" i="27"/>
  <c r="H22" i="27" s="1"/>
  <c r="G21" i="27"/>
  <c r="H21" i="27" s="1"/>
  <c r="G20" i="27"/>
  <c r="H20" i="27" s="1"/>
  <c r="G19" i="27"/>
  <c r="H19" i="27" s="1"/>
  <c r="G18" i="27"/>
  <c r="H18" i="27" s="1"/>
  <c r="G17" i="27"/>
  <c r="H17" i="27" s="1"/>
  <c r="G16" i="27"/>
  <c r="H16" i="27" s="1"/>
  <c r="G15" i="27"/>
  <c r="H15" i="27" s="1"/>
  <c r="G14" i="27"/>
  <c r="H14" i="27" s="1"/>
  <c r="G13" i="27"/>
  <c r="H13" i="27" s="1"/>
  <c r="G12" i="27"/>
  <c r="H12" i="27" s="1"/>
  <c r="G11" i="27"/>
  <c r="H11" i="27" s="1"/>
  <c r="G10" i="27"/>
  <c r="H10" i="27" s="1"/>
  <c r="G9" i="27"/>
  <c r="H9" i="27" s="1"/>
  <c r="L23" i="27" l="1"/>
  <c r="L22" i="27"/>
  <c r="L21" i="27"/>
  <c r="L20" i="27"/>
  <c r="L19" i="27"/>
  <c r="L18" i="27"/>
  <c r="L17" i="27"/>
  <c r="L16" i="27"/>
  <c r="L15" i="27"/>
  <c r="L14" i="27"/>
  <c r="L13" i="27"/>
  <c r="L12" i="27"/>
  <c r="L11" i="27"/>
  <c r="L10" i="27"/>
  <c r="L9" i="27"/>
  <c r="K10" i="27"/>
  <c r="K23" i="27"/>
  <c r="K22" i="27"/>
  <c r="K21" i="27"/>
  <c r="K20" i="27"/>
  <c r="K19" i="27"/>
  <c r="K18" i="27"/>
  <c r="K17" i="27"/>
  <c r="K16" i="27"/>
  <c r="K15" i="27"/>
  <c r="K14" i="27"/>
  <c r="K13" i="27"/>
  <c r="K12" i="27"/>
  <c r="K11" i="27"/>
  <c r="K9" i="27"/>
  <c r="N20" i="25" l="1"/>
  <c r="R20" i="25" s="1"/>
  <c r="M20" i="25"/>
  <c r="Q20" i="25" s="1"/>
  <c r="L20" i="25"/>
  <c r="P20" i="25" s="1"/>
  <c r="K20" i="25"/>
  <c r="O20" i="25" s="1"/>
  <c r="J20" i="25"/>
  <c r="N19" i="25"/>
  <c r="R19" i="25" s="1"/>
  <c r="M19" i="25"/>
  <c r="Q19" i="25" s="1"/>
  <c r="L19" i="25"/>
  <c r="P19" i="25" s="1"/>
  <c r="K19" i="25"/>
  <c r="O19" i="25" s="1"/>
  <c r="J19" i="25"/>
  <c r="N18" i="25"/>
  <c r="R18" i="25" s="1"/>
  <c r="M18" i="25"/>
  <c r="Q18" i="25" s="1"/>
  <c r="L18" i="25"/>
  <c r="P18" i="25" s="1"/>
  <c r="K18" i="25"/>
  <c r="O18" i="25" s="1"/>
  <c r="J18" i="25"/>
  <c r="N17" i="25"/>
  <c r="R17" i="25" s="1"/>
  <c r="M17" i="25"/>
  <c r="Q17" i="25" s="1"/>
  <c r="L17" i="25"/>
  <c r="P17" i="25" s="1"/>
  <c r="K17" i="25"/>
  <c r="O17" i="25" s="1"/>
  <c r="J17" i="25"/>
  <c r="N16" i="25"/>
  <c r="R16" i="25" s="1"/>
  <c r="M16" i="25"/>
  <c r="Q16" i="25" s="1"/>
  <c r="L16" i="25"/>
  <c r="P16" i="25" s="1"/>
  <c r="K16" i="25"/>
  <c r="O16" i="25" s="1"/>
  <c r="J16" i="25"/>
  <c r="N15" i="25"/>
  <c r="R15" i="25" s="1"/>
  <c r="M15" i="25"/>
  <c r="Q15" i="25" s="1"/>
  <c r="L15" i="25"/>
  <c r="P15" i="25" s="1"/>
  <c r="K15" i="25"/>
  <c r="O15" i="25" s="1"/>
  <c r="J15" i="25"/>
  <c r="N14" i="25"/>
  <c r="R14" i="25" s="1"/>
  <c r="M14" i="25"/>
  <c r="Q14" i="25" s="1"/>
  <c r="L14" i="25"/>
  <c r="P14" i="25" s="1"/>
  <c r="K14" i="25"/>
  <c r="O14" i="25" s="1"/>
  <c r="J14" i="25"/>
  <c r="N13" i="25"/>
  <c r="R13" i="25" s="1"/>
  <c r="M13" i="25"/>
  <c r="Q13" i="25" s="1"/>
  <c r="L13" i="25"/>
  <c r="P13" i="25" s="1"/>
  <c r="K13" i="25"/>
  <c r="O13" i="25" s="1"/>
  <c r="J13" i="25"/>
  <c r="N12" i="25"/>
  <c r="R12" i="25" s="1"/>
  <c r="M12" i="25"/>
  <c r="Q12" i="25" s="1"/>
  <c r="L12" i="25"/>
  <c r="P12" i="25" s="1"/>
  <c r="K12" i="25"/>
  <c r="O12" i="25" s="1"/>
  <c r="J12" i="25"/>
  <c r="N11" i="25"/>
  <c r="R11" i="25" s="1"/>
  <c r="M11" i="25"/>
  <c r="Q11" i="25" s="1"/>
  <c r="L11" i="25"/>
  <c r="P11" i="25" s="1"/>
  <c r="K11" i="25"/>
  <c r="O11" i="25" s="1"/>
  <c r="J11" i="25"/>
  <c r="N10" i="25"/>
  <c r="R10" i="25" s="1"/>
  <c r="M10" i="25"/>
  <c r="Q10" i="25" s="1"/>
  <c r="L10" i="25"/>
  <c r="P10" i="25" s="1"/>
  <c r="K10" i="25"/>
  <c r="O10" i="25" s="1"/>
  <c r="J10" i="25"/>
  <c r="N9" i="25"/>
  <c r="R9" i="25" s="1"/>
  <c r="M9" i="25"/>
  <c r="Q9" i="25" s="1"/>
  <c r="L9" i="25"/>
  <c r="P9" i="25" s="1"/>
  <c r="K9" i="25"/>
  <c r="O9" i="25" s="1"/>
  <c r="J9" i="25"/>
  <c r="N8" i="25"/>
  <c r="R8" i="25" s="1"/>
  <c r="M8" i="25"/>
  <c r="Q8" i="25" s="1"/>
  <c r="L8" i="25"/>
  <c r="P8" i="25" s="1"/>
  <c r="K8" i="25"/>
  <c r="O8" i="25" s="1"/>
  <c r="J8" i="25"/>
  <c r="N7" i="25"/>
  <c r="R7" i="25" s="1"/>
  <c r="M7" i="25"/>
  <c r="Q7" i="25" s="1"/>
  <c r="L7" i="25"/>
  <c r="P7" i="25" s="1"/>
  <c r="K7" i="25"/>
  <c r="O7" i="25" s="1"/>
  <c r="J7" i="25"/>
  <c r="N6" i="25"/>
  <c r="R6" i="25" s="1"/>
  <c r="M6" i="25"/>
  <c r="Q6" i="25" s="1"/>
  <c r="L6" i="25"/>
  <c r="P6" i="25" s="1"/>
  <c r="K6" i="25"/>
  <c r="O6" i="25" s="1"/>
  <c r="J6" i="25"/>
  <c r="AI24" i="24" l="1"/>
  <c r="AI23" i="24"/>
  <c r="AI22" i="24"/>
  <c r="AI21" i="24"/>
  <c r="AI20" i="24"/>
  <c r="AI19" i="24"/>
  <c r="AI18" i="24"/>
  <c r="AI17" i="24"/>
  <c r="AI16" i="24"/>
  <c r="AI15" i="24"/>
  <c r="AI14" i="24"/>
  <c r="AI13" i="24"/>
  <c r="AI12" i="24"/>
  <c r="AI11" i="24"/>
  <c r="AK24" i="24"/>
  <c r="AK23" i="24"/>
  <c r="AK22" i="24"/>
  <c r="AK21" i="24"/>
  <c r="AK20" i="24"/>
  <c r="AK19" i="24"/>
  <c r="AK18" i="24"/>
  <c r="AK17" i="24"/>
  <c r="AK16" i="24"/>
  <c r="AK15" i="24"/>
  <c r="AK14" i="24"/>
  <c r="AK13" i="24"/>
  <c r="AK12" i="24"/>
  <c r="AK11" i="24"/>
  <c r="AH22" i="24"/>
  <c r="AH17" i="24"/>
  <c r="AH14" i="24"/>
  <c r="AH11" i="24"/>
  <c r="AJ24" i="24"/>
  <c r="AJ23" i="24"/>
  <c r="AJ22" i="24"/>
  <c r="AJ21" i="24"/>
  <c r="AJ20" i="24"/>
  <c r="AJ19" i="24"/>
  <c r="AJ18" i="24"/>
  <c r="AJ17" i="24"/>
  <c r="AJ16" i="24"/>
  <c r="AJ15" i="24"/>
  <c r="AJ14" i="24"/>
  <c r="AJ13" i="24"/>
  <c r="AJ12" i="24"/>
  <c r="AJ11" i="24"/>
  <c r="AH23" i="24"/>
  <c r="AH21" i="24"/>
  <c r="AH19" i="24"/>
  <c r="AH16" i="24"/>
  <c r="AH13" i="24"/>
  <c r="AH24" i="24"/>
  <c r="AH20" i="24"/>
  <c r="AH18" i="24"/>
  <c r="AH15" i="24"/>
  <c r="AH12" i="24"/>
  <c r="Q1333" i="20" l="1"/>
  <c r="U1333" i="20" s="1"/>
  <c r="P1333" i="20"/>
  <c r="T1333" i="20" s="1"/>
  <c r="O1333" i="20"/>
  <c r="S1333" i="20" s="1"/>
  <c r="Q1332" i="20"/>
  <c r="U1332" i="20" s="1"/>
  <c r="P1332" i="20"/>
  <c r="T1332" i="20" s="1"/>
  <c r="O1332" i="20"/>
  <c r="S1332" i="20" s="1"/>
  <c r="Q1331" i="20"/>
  <c r="U1331" i="20" s="1"/>
  <c r="P1331" i="20"/>
  <c r="T1331" i="20" s="1"/>
  <c r="O1331" i="20"/>
  <c r="S1331" i="20" s="1"/>
  <c r="Q1330" i="20"/>
  <c r="U1330" i="20" s="1"/>
  <c r="P1330" i="20"/>
  <c r="T1330" i="20" s="1"/>
  <c r="O1330" i="20"/>
  <c r="Q1329" i="20"/>
  <c r="U1329" i="20" s="1"/>
  <c r="P1329" i="20"/>
  <c r="T1329" i="20" s="1"/>
  <c r="O1329" i="20"/>
  <c r="S1329" i="20" s="1"/>
  <c r="Q1328" i="20"/>
  <c r="U1328" i="20" s="1"/>
  <c r="P1328" i="20"/>
  <c r="T1328" i="20" s="1"/>
  <c r="O1328" i="20"/>
  <c r="S1328" i="20" s="1"/>
  <c r="Q1327" i="20"/>
  <c r="U1327" i="20" s="1"/>
  <c r="P1327" i="20"/>
  <c r="T1327" i="20" s="1"/>
  <c r="O1327" i="20"/>
  <c r="S1327" i="20" s="1"/>
  <c r="Q1326" i="20"/>
  <c r="U1326" i="20" s="1"/>
  <c r="P1326" i="20"/>
  <c r="T1326" i="20" s="1"/>
  <c r="O1326" i="20"/>
  <c r="Q1325" i="20"/>
  <c r="U1325" i="20" s="1"/>
  <c r="P1325" i="20"/>
  <c r="T1325" i="20" s="1"/>
  <c r="O1325" i="20"/>
  <c r="S1325" i="20" s="1"/>
  <c r="Q1324" i="20"/>
  <c r="U1324" i="20" s="1"/>
  <c r="P1324" i="20"/>
  <c r="T1324" i="20" s="1"/>
  <c r="O1324" i="20"/>
  <c r="S1324" i="20" s="1"/>
  <c r="Q1323" i="20"/>
  <c r="U1323" i="20" s="1"/>
  <c r="P1323" i="20"/>
  <c r="T1323" i="20" s="1"/>
  <c r="O1323" i="20"/>
  <c r="S1323" i="20" s="1"/>
  <c r="Q1322" i="20"/>
  <c r="U1322" i="20" s="1"/>
  <c r="P1322" i="20"/>
  <c r="T1322" i="20" s="1"/>
  <c r="O1322" i="20"/>
  <c r="Q1321" i="20"/>
  <c r="U1321" i="20" s="1"/>
  <c r="P1321" i="20"/>
  <c r="T1321" i="20" s="1"/>
  <c r="O1321" i="20"/>
  <c r="S1321" i="20" s="1"/>
  <c r="Q1320" i="20"/>
  <c r="U1320" i="20" s="1"/>
  <c r="P1320" i="20"/>
  <c r="T1320" i="20" s="1"/>
  <c r="O1320" i="20"/>
  <c r="S1320" i="20" s="1"/>
  <c r="Q1319" i="20"/>
  <c r="U1319" i="20" s="1"/>
  <c r="P1319" i="20"/>
  <c r="T1319" i="20" s="1"/>
  <c r="O1319" i="20"/>
  <c r="S1319" i="20" s="1"/>
  <c r="Q1318" i="20"/>
  <c r="U1318" i="20" s="1"/>
  <c r="P1318" i="20"/>
  <c r="T1318" i="20" s="1"/>
  <c r="O1318" i="20"/>
  <c r="Q1317" i="20"/>
  <c r="U1317" i="20" s="1"/>
  <c r="P1317" i="20"/>
  <c r="T1317" i="20" s="1"/>
  <c r="O1317" i="20"/>
  <c r="S1317" i="20" s="1"/>
  <c r="Q1316" i="20"/>
  <c r="U1316" i="20" s="1"/>
  <c r="P1316" i="20"/>
  <c r="T1316" i="20" s="1"/>
  <c r="O1316" i="20"/>
  <c r="S1316" i="20" s="1"/>
  <c r="Q1315" i="20"/>
  <c r="U1315" i="20" s="1"/>
  <c r="P1315" i="20"/>
  <c r="T1315" i="20" s="1"/>
  <c r="O1315" i="20"/>
  <c r="S1315" i="20" s="1"/>
  <c r="Q1314" i="20"/>
  <c r="U1314" i="20" s="1"/>
  <c r="P1314" i="20"/>
  <c r="T1314" i="20" s="1"/>
  <c r="O1314" i="20"/>
  <c r="Q1313" i="20"/>
  <c r="U1313" i="20" s="1"/>
  <c r="P1313" i="20"/>
  <c r="T1313" i="20" s="1"/>
  <c r="O1313" i="20"/>
  <c r="S1313" i="20" s="1"/>
  <c r="Q1312" i="20"/>
  <c r="U1312" i="20" s="1"/>
  <c r="P1312" i="20"/>
  <c r="T1312" i="20" s="1"/>
  <c r="O1312" i="20"/>
  <c r="S1312" i="20" s="1"/>
  <c r="Q1311" i="20"/>
  <c r="U1311" i="20" s="1"/>
  <c r="P1311" i="20"/>
  <c r="T1311" i="20" s="1"/>
  <c r="O1311" i="20"/>
  <c r="S1311" i="20" s="1"/>
  <c r="Q1310" i="20"/>
  <c r="U1310" i="20" s="1"/>
  <c r="P1310" i="20"/>
  <c r="T1310" i="20" s="1"/>
  <c r="O1310" i="20"/>
  <c r="Q1309" i="20"/>
  <c r="U1309" i="20" s="1"/>
  <c r="P1309" i="20"/>
  <c r="T1309" i="20" s="1"/>
  <c r="O1309" i="20"/>
  <c r="S1309" i="20" s="1"/>
  <c r="Q1308" i="20"/>
  <c r="U1308" i="20" s="1"/>
  <c r="P1308" i="20"/>
  <c r="T1308" i="20" s="1"/>
  <c r="O1308" i="20"/>
  <c r="S1308" i="20" s="1"/>
  <c r="Q1307" i="20"/>
  <c r="U1307" i="20" s="1"/>
  <c r="P1307" i="20"/>
  <c r="T1307" i="20" s="1"/>
  <c r="O1307" i="20"/>
  <c r="S1307" i="20" s="1"/>
  <c r="Q1306" i="20"/>
  <c r="U1306" i="20" s="1"/>
  <c r="P1306" i="20"/>
  <c r="T1306" i="20" s="1"/>
  <c r="O1306" i="20"/>
  <c r="Q1305" i="20"/>
  <c r="U1305" i="20" s="1"/>
  <c r="P1305" i="20"/>
  <c r="T1305" i="20" s="1"/>
  <c r="O1305" i="20"/>
  <c r="S1305" i="20" s="1"/>
  <c r="Q1304" i="20"/>
  <c r="U1304" i="20" s="1"/>
  <c r="P1304" i="20"/>
  <c r="T1304" i="20" s="1"/>
  <c r="O1304" i="20"/>
  <c r="S1304" i="20" s="1"/>
  <c r="Q1303" i="20"/>
  <c r="U1303" i="20" s="1"/>
  <c r="P1303" i="20"/>
  <c r="T1303" i="20" s="1"/>
  <c r="O1303" i="20"/>
  <c r="S1303" i="20" s="1"/>
  <c r="Q1302" i="20"/>
  <c r="U1302" i="20" s="1"/>
  <c r="P1302" i="20"/>
  <c r="T1302" i="20" s="1"/>
  <c r="O1302" i="20"/>
  <c r="Q1301" i="20"/>
  <c r="U1301" i="20" s="1"/>
  <c r="P1301" i="20"/>
  <c r="T1301" i="20" s="1"/>
  <c r="O1301" i="20"/>
  <c r="S1301" i="20" s="1"/>
  <c r="Q1300" i="20"/>
  <c r="U1300" i="20" s="1"/>
  <c r="P1300" i="20"/>
  <c r="T1300" i="20" s="1"/>
  <c r="O1300" i="20"/>
  <c r="S1300" i="20" s="1"/>
  <c r="Q1299" i="20"/>
  <c r="U1299" i="20" s="1"/>
  <c r="P1299" i="20"/>
  <c r="T1299" i="20" s="1"/>
  <c r="O1299" i="20"/>
  <c r="S1299" i="20" s="1"/>
  <c r="Q1298" i="20"/>
  <c r="U1298" i="20" s="1"/>
  <c r="P1298" i="20"/>
  <c r="T1298" i="20" s="1"/>
  <c r="O1298" i="20"/>
  <c r="Q1297" i="20"/>
  <c r="U1297" i="20" s="1"/>
  <c r="P1297" i="20"/>
  <c r="T1297" i="20" s="1"/>
  <c r="O1297" i="20"/>
  <c r="S1297" i="20" s="1"/>
  <c r="Q1296" i="20"/>
  <c r="U1296" i="20" s="1"/>
  <c r="P1296" i="20"/>
  <c r="T1296" i="20" s="1"/>
  <c r="O1296" i="20"/>
  <c r="S1296" i="20" s="1"/>
  <c r="Q1295" i="20"/>
  <c r="U1295" i="20" s="1"/>
  <c r="P1295" i="20"/>
  <c r="T1295" i="20" s="1"/>
  <c r="O1295" i="20"/>
  <c r="S1295" i="20" s="1"/>
  <c r="Q1294" i="20"/>
  <c r="U1294" i="20" s="1"/>
  <c r="P1294" i="20"/>
  <c r="T1294" i="20" s="1"/>
  <c r="O1294" i="20"/>
  <c r="Q1293" i="20"/>
  <c r="U1293" i="20" s="1"/>
  <c r="P1293" i="20"/>
  <c r="T1293" i="20" s="1"/>
  <c r="O1293" i="20"/>
  <c r="S1293" i="20" s="1"/>
  <c r="Q1292" i="20"/>
  <c r="U1292" i="20" s="1"/>
  <c r="P1292" i="20"/>
  <c r="T1292" i="20" s="1"/>
  <c r="O1292" i="20"/>
  <c r="S1292" i="20" s="1"/>
  <c r="Q1291" i="20"/>
  <c r="U1291" i="20" s="1"/>
  <c r="P1291" i="20"/>
  <c r="T1291" i="20" s="1"/>
  <c r="O1291" i="20"/>
  <c r="S1291" i="20" s="1"/>
  <c r="Q1290" i="20"/>
  <c r="U1290" i="20" s="1"/>
  <c r="P1290" i="20"/>
  <c r="T1290" i="20" s="1"/>
  <c r="O1290" i="20"/>
  <c r="Q1289" i="20"/>
  <c r="U1289" i="20" s="1"/>
  <c r="P1289" i="20"/>
  <c r="T1289" i="20" s="1"/>
  <c r="O1289" i="20"/>
  <c r="S1289" i="20" s="1"/>
  <c r="Q1288" i="20"/>
  <c r="U1288" i="20" s="1"/>
  <c r="P1288" i="20"/>
  <c r="T1288" i="20" s="1"/>
  <c r="O1288" i="20"/>
  <c r="S1288" i="20" s="1"/>
  <c r="Q1287" i="20"/>
  <c r="U1287" i="20" s="1"/>
  <c r="P1287" i="20"/>
  <c r="T1287" i="20" s="1"/>
  <c r="O1287" i="20"/>
  <c r="S1287" i="20" s="1"/>
  <c r="Q1286" i="20"/>
  <c r="U1286" i="20" s="1"/>
  <c r="P1286" i="20"/>
  <c r="T1286" i="20" s="1"/>
  <c r="O1286" i="20"/>
  <c r="R1286" i="20" s="1"/>
  <c r="Q1285" i="20"/>
  <c r="U1285" i="20" s="1"/>
  <c r="P1285" i="20"/>
  <c r="T1285" i="20" s="1"/>
  <c r="O1285" i="20"/>
  <c r="S1285" i="20" s="1"/>
  <c r="Q1284" i="20"/>
  <c r="U1284" i="20" s="1"/>
  <c r="P1284" i="20"/>
  <c r="T1284" i="20" s="1"/>
  <c r="O1284" i="20"/>
  <c r="S1284" i="20" s="1"/>
  <c r="Q1283" i="20"/>
  <c r="U1283" i="20" s="1"/>
  <c r="P1283" i="20"/>
  <c r="T1283" i="20" s="1"/>
  <c r="O1283" i="20"/>
  <c r="S1283" i="20" s="1"/>
  <c r="Q1282" i="20"/>
  <c r="U1282" i="20" s="1"/>
  <c r="P1282" i="20"/>
  <c r="T1282" i="20" s="1"/>
  <c r="O1282" i="20"/>
  <c r="R1282" i="20" s="1"/>
  <c r="Q1281" i="20"/>
  <c r="U1281" i="20" s="1"/>
  <c r="P1281" i="20"/>
  <c r="T1281" i="20" s="1"/>
  <c r="O1281" i="20"/>
  <c r="R1281" i="20" s="1"/>
  <c r="Q1280" i="20"/>
  <c r="U1280" i="20" s="1"/>
  <c r="P1280" i="20"/>
  <c r="T1280" i="20" s="1"/>
  <c r="O1280" i="20"/>
  <c r="S1280" i="20" s="1"/>
  <c r="Q1279" i="20"/>
  <c r="U1279" i="20" s="1"/>
  <c r="P1279" i="20"/>
  <c r="T1279" i="20" s="1"/>
  <c r="O1279" i="20"/>
  <c r="S1279" i="20" s="1"/>
  <c r="Q1278" i="20"/>
  <c r="U1278" i="20" s="1"/>
  <c r="P1278" i="20"/>
  <c r="T1278" i="20" s="1"/>
  <c r="O1278" i="20"/>
  <c r="R1278" i="20" s="1"/>
  <c r="Q1277" i="20"/>
  <c r="U1277" i="20" s="1"/>
  <c r="P1277" i="20"/>
  <c r="T1277" i="20" s="1"/>
  <c r="O1277" i="20"/>
  <c r="Q1276" i="20"/>
  <c r="U1276" i="20" s="1"/>
  <c r="P1276" i="20"/>
  <c r="T1276" i="20" s="1"/>
  <c r="O1276" i="20"/>
  <c r="S1276" i="20" s="1"/>
  <c r="Q1275" i="20"/>
  <c r="U1275" i="20" s="1"/>
  <c r="P1275" i="20"/>
  <c r="T1275" i="20" s="1"/>
  <c r="O1275" i="20"/>
  <c r="Q1274" i="20"/>
  <c r="U1274" i="20" s="1"/>
  <c r="P1274" i="20"/>
  <c r="T1274" i="20" s="1"/>
  <c r="O1274" i="20"/>
  <c r="Q1273" i="20"/>
  <c r="U1273" i="20" s="1"/>
  <c r="P1273" i="20"/>
  <c r="T1273" i="20" s="1"/>
  <c r="O1273" i="20"/>
  <c r="Q1272" i="20"/>
  <c r="U1272" i="20" s="1"/>
  <c r="P1272" i="20"/>
  <c r="T1272" i="20" s="1"/>
  <c r="O1272" i="20"/>
  <c r="Q1271" i="20"/>
  <c r="U1271" i="20" s="1"/>
  <c r="P1271" i="20"/>
  <c r="T1271" i="20" s="1"/>
  <c r="O1271" i="20"/>
  <c r="S1271" i="20" s="1"/>
  <c r="Q1270" i="20"/>
  <c r="U1270" i="20" s="1"/>
  <c r="P1270" i="20"/>
  <c r="T1270" i="20" s="1"/>
  <c r="O1270" i="20"/>
  <c r="R1270" i="20" s="1"/>
  <c r="Q1269" i="20"/>
  <c r="U1269" i="20" s="1"/>
  <c r="P1269" i="20"/>
  <c r="T1269" i="20" s="1"/>
  <c r="O1269" i="20"/>
  <c r="Q1268" i="20"/>
  <c r="U1268" i="20" s="1"/>
  <c r="P1268" i="20"/>
  <c r="T1268" i="20" s="1"/>
  <c r="O1268" i="20"/>
  <c r="S1268" i="20" s="1"/>
  <c r="Q1267" i="20"/>
  <c r="U1267" i="20" s="1"/>
  <c r="P1267" i="20"/>
  <c r="T1267" i="20" s="1"/>
  <c r="O1267" i="20"/>
  <c r="S1267" i="20" s="1"/>
  <c r="Q1266" i="20"/>
  <c r="U1266" i="20" s="1"/>
  <c r="P1266" i="20"/>
  <c r="T1266" i="20" s="1"/>
  <c r="O1266" i="20"/>
  <c r="R1266" i="20" s="1"/>
  <c r="Q1265" i="20"/>
  <c r="U1265" i="20" s="1"/>
  <c r="P1265" i="20"/>
  <c r="T1265" i="20" s="1"/>
  <c r="O1265" i="20"/>
  <c r="R1265" i="20" s="1"/>
  <c r="Q1264" i="20"/>
  <c r="U1264" i="20" s="1"/>
  <c r="P1264" i="20"/>
  <c r="T1264" i="20" s="1"/>
  <c r="O1264" i="20"/>
  <c r="S1264" i="20" s="1"/>
  <c r="Q1263" i="20"/>
  <c r="U1263" i="20" s="1"/>
  <c r="P1263" i="20"/>
  <c r="T1263" i="20" s="1"/>
  <c r="O1263" i="20"/>
  <c r="S1263" i="20" s="1"/>
  <c r="Q1262" i="20"/>
  <c r="U1262" i="20" s="1"/>
  <c r="P1262" i="20"/>
  <c r="T1262" i="20" s="1"/>
  <c r="O1262" i="20"/>
  <c r="R1262" i="20" s="1"/>
  <c r="Q1261" i="20"/>
  <c r="U1261" i="20" s="1"/>
  <c r="P1261" i="20"/>
  <c r="T1261" i="20" s="1"/>
  <c r="O1261" i="20"/>
  <c r="R1261" i="20" s="1"/>
  <c r="Q1260" i="20"/>
  <c r="U1260" i="20" s="1"/>
  <c r="P1260" i="20"/>
  <c r="T1260" i="20" s="1"/>
  <c r="O1260" i="20"/>
  <c r="S1260" i="20" s="1"/>
  <c r="Q1259" i="20"/>
  <c r="U1259" i="20" s="1"/>
  <c r="P1259" i="20"/>
  <c r="T1259" i="20" s="1"/>
  <c r="O1259" i="20"/>
  <c r="Q1258" i="20"/>
  <c r="U1258" i="20" s="1"/>
  <c r="P1258" i="20"/>
  <c r="T1258" i="20" s="1"/>
  <c r="O1258" i="20"/>
  <c r="R1258" i="20" s="1"/>
  <c r="Q1257" i="20"/>
  <c r="U1257" i="20" s="1"/>
  <c r="P1257" i="20"/>
  <c r="T1257" i="20" s="1"/>
  <c r="O1257" i="20"/>
  <c r="R1257" i="20" s="1"/>
  <c r="Q1256" i="20"/>
  <c r="U1256" i="20" s="1"/>
  <c r="P1256" i="20"/>
  <c r="T1256" i="20" s="1"/>
  <c r="O1256" i="20"/>
  <c r="S1256" i="20" s="1"/>
  <c r="Q1255" i="20"/>
  <c r="U1255" i="20" s="1"/>
  <c r="P1255" i="20"/>
  <c r="T1255" i="20" s="1"/>
  <c r="O1255" i="20"/>
  <c r="S1255" i="20" s="1"/>
  <c r="Q1254" i="20"/>
  <c r="U1254" i="20" s="1"/>
  <c r="P1254" i="20"/>
  <c r="T1254" i="20" s="1"/>
  <c r="O1254" i="20"/>
  <c r="R1254" i="20" s="1"/>
  <c r="Q1253" i="20"/>
  <c r="U1253" i="20" s="1"/>
  <c r="P1253" i="20"/>
  <c r="T1253" i="20" s="1"/>
  <c r="O1253" i="20"/>
  <c r="R1253" i="20" s="1"/>
  <c r="Q1252" i="20"/>
  <c r="U1252" i="20" s="1"/>
  <c r="P1252" i="20"/>
  <c r="T1252" i="20" s="1"/>
  <c r="O1252" i="20"/>
  <c r="S1252" i="20" s="1"/>
  <c r="Q1251" i="20"/>
  <c r="U1251" i="20" s="1"/>
  <c r="P1251" i="20"/>
  <c r="T1251" i="20" s="1"/>
  <c r="O1251" i="20"/>
  <c r="S1251" i="20" s="1"/>
  <c r="Q1250" i="20"/>
  <c r="U1250" i="20" s="1"/>
  <c r="P1250" i="20"/>
  <c r="T1250" i="20" s="1"/>
  <c r="O1250" i="20"/>
  <c r="R1250" i="20" s="1"/>
  <c r="Q1249" i="20"/>
  <c r="U1249" i="20" s="1"/>
  <c r="P1249" i="20"/>
  <c r="T1249" i="20" s="1"/>
  <c r="O1249" i="20"/>
  <c r="R1249" i="20" s="1"/>
  <c r="Q1248" i="20"/>
  <c r="U1248" i="20" s="1"/>
  <c r="P1248" i="20"/>
  <c r="T1248" i="20" s="1"/>
  <c r="O1248" i="20"/>
  <c r="S1248" i="20" s="1"/>
  <c r="Q1247" i="20"/>
  <c r="U1247" i="20" s="1"/>
  <c r="P1247" i="20"/>
  <c r="T1247" i="20" s="1"/>
  <c r="O1247" i="20"/>
  <c r="Q1246" i="20"/>
  <c r="U1246" i="20" s="1"/>
  <c r="P1246" i="20"/>
  <c r="T1246" i="20" s="1"/>
  <c r="O1246" i="20"/>
  <c r="S1246" i="20" s="1"/>
  <c r="Q1245" i="20"/>
  <c r="U1245" i="20" s="1"/>
  <c r="P1245" i="20"/>
  <c r="T1245" i="20" s="1"/>
  <c r="O1245" i="20"/>
  <c r="R1245" i="20" s="1"/>
  <c r="Q1244" i="20"/>
  <c r="U1244" i="20" s="1"/>
  <c r="P1244" i="20"/>
  <c r="T1244" i="20" s="1"/>
  <c r="O1244" i="20"/>
  <c r="R1244" i="20" s="1"/>
  <c r="Q1243" i="20"/>
  <c r="U1243" i="20" s="1"/>
  <c r="P1243" i="20"/>
  <c r="T1243" i="20" s="1"/>
  <c r="O1243" i="20"/>
  <c r="S1243" i="20" s="1"/>
  <c r="Q1242" i="20"/>
  <c r="U1242" i="20" s="1"/>
  <c r="P1242" i="20"/>
  <c r="T1242" i="20" s="1"/>
  <c r="O1242" i="20"/>
  <c r="S1242" i="20" s="1"/>
  <c r="Q1241" i="20"/>
  <c r="U1241" i="20" s="1"/>
  <c r="P1241" i="20"/>
  <c r="T1241" i="20" s="1"/>
  <c r="O1241" i="20"/>
  <c r="Q1240" i="20"/>
  <c r="U1240" i="20" s="1"/>
  <c r="P1240" i="20"/>
  <c r="T1240" i="20" s="1"/>
  <c r="O1240" i="20"/>
  <c r="S1240" i="20" s="1"/>
  <c r="Q1239" i="20"/>
  <c r="U1239" i="20" s="1"/>
  <c r="P1239" i="20"/>
  <c r="T1239" i="20" s="1"/>
  <c r="O1239" i="20"/>
  <c r="S1239" i="20" s="1"/>
  <c r="Q1238" i="20"/>
  <c r="U1238" i="20" s="1"/>
  <c r="P1238" i="20"/>
  <c r="T1238" i="20" s="1"/>
  <c r="O1238" i="20"/>
  <c r="S1238" i="20" s="1"/>
  <c r="Q1237" i="20"/>
  <c r="U1237" i="20" s="1"/>
  <c r="P1237" i="20"/>
  <c r="T1237" i="20" s="1"/>
  <c r="O1237" i="20"/>
  <c r="R1237" i="20" s="1"/>
  <c r="Q1236" i="20"/>
  <c r="U1236" i="20" s="1"/>
  <c r="P1236" i="20"/>
  <c r="T1236" i="20" s="1"/>
  <c r="O1236" i="20"/>
  <c r="S1236" i="20" s="1"/>
  <c r="Q1235" i="20"/>
  <c r="U1235" i="20" s="1"/>
  <c r="P1235" i="20"/>
  <c r="T1235" i="20" s="1"/>
  <c r="O1235" i="20"/>
  <c r="S1235" i="20" s="1"/>
  <c r="Q1234" i="20"/>
  <c r="U1234" i="20" s="1"/>
  <c r="P1234" i="20"/>
  <c r="T1234" i="20" s="1"/>
  <c r="O1234" i="20"/>
  <c r="S1234" i="20" s="1"/>
  <c r="Q1233" i="20"/>
  <c r="U1233" i="20" s="1"/>
  <c r="P1233" i="20"/>
  <c r="T1233" i="20" s="1"/>
  <c r="O1233" i="20"/>
  <c r="R1233" i="20" s="1"/>
  <c r="Q1232" i="20"/>
  <c r="U1232" i="20" s="1"/>
  <c r="P1232" i="20"/>
  <c r="T1232" i="20" s="1"/>
  <c r="O1232" i="20"/>
  <c r="S1232" i="20" s="1"/>
  <c r="Q1231" i="20"/>
  <c r="U1231" i="20" s="1"/>
  <c r="P1231" i="20"/>
  <c r="T1231" i="20" s="1"/>
  <c r="O1231" i="20"/>
  <c r="S1231" i="20" s="1"/>
  <c r="Q1230" i="20"/>
  <c r="U1230" i="20" s="1"/>
  <c r="P1230" i="20"/>
  <c r="T1230" i="20" s="1"/>
  <c r="O1230" i="20"/>
  <c r="S1230" i="20" s="1"/>
  <c r="Q1229" i="20"/>
  <c r="U1229" i="20" s="1"/>
  <c r="P1229" i="20"/>
  <c r="T1229" i="20" s="1"/>
  <c r="O1229" i="20"/>
  <c r="R1229" i="20" s="1"/>
  <c r="Q1228" i="20"/>
  <c r="U1228" i="20" s="1"/>
  <c r="P1228" i="20"/>
  <c r="T1228" i="20" s="1"/>
  <c r="O1228" i="20"/>
  <c r="Q1227" i="20"/>
  <c r="U1227" i="20" s="1"/>
  <c r="P1227" i="20"/>
  <c r="T1227" i="20" s="1"/>
  <c r="O1227" i="20"/>
  <c r="S1227" i="20" s="1"/>
  <c r="Q1226" i="20"/>
  <c r="U1226" i="20" s="1"/>
  <c r="P1226" i="20"/>
  <c r="T1226" i="20" s="1"/>
  <c r="O1226" i="20"/>
  <c r="Q1225" i="20"/>
  <c r="U1225" i="20" s="1"/>
  <c r="P1225" i="20"/>
  <c r="T1225" i="20" s="1"/>
  <c r="O1225" i="20"/>
  <c r="Q1224" i="20"/>
  <c r="U1224" i="20" s="1"/>
  <c r="P1224" i="20"/>
  <c r="T1224" i="20" s="1"/>
  <c r="O1224" i="20"/>
  <c r="Q1223" i="20"/>
  <c r="U1223" i="20" s="1"/>
  <c r="P1223" i="20"/>
  <c r="T1223" i="20" s="1"/>
  <c r="O1223" i="20"/>
  <c r="Q1222" i="20"/>
  <c r="U1222" i="20" s="1"/>
  <c r="P1222" i="20"/>
  <c r="T1222" i="20" s="1"/>
  <c r="O1222" i="20"/>
  <c r="S1222" i="20" s="1"/>
  <c r="Q1221" i="20"/>
  <c r="U1221" i="20" s="1"/>
  <c r="P1221" i="20"/>
  <c r="T1221" i="20" s="1"/>
  <c r="O1221" i="20"/>
  <c r="R1221" i="20" s="1"/>
  <c r="Q1220" i="20"/>
  <c r="U1220" i="20" s="1"/>
  <c r="P1220" i="20"/>
  <c r="T1220" i="20" s="1"/>
  <c r="O1220" i="20"/>
  <c r="S1220" i="20" s="1"/>
  <c r="Q1219" i="20"/>
  <c r="U1219" i="20" s="1"/>
  <c r="P1219" i="20"/>
  <c r="T1219" i="20" s="1"/>
  <c r="O1219" i="20"/>
  <c r="S1219" i="20" s="1"/>
  <c r="Q1218" i="20"/>
  <c r="U1218" i="20" s="1"/>
  <c r="P1218" i="20"/>
  <c r="T1218" i="20" s="1"/>
  <c r="O1218" i="20"/>
  <c r="S1218" i="20" s="1"/>
  <c r="Q1217" i="20"/>
  <c r="U1217" i="20" s="1"/>
  <c r="P1217" i="20"/>
  <c r="T1217" i="20" s="1"/>
  <c r="O1217" i="20"/>
  <c r="R1217" i="20" s="1"/>
  <c r="Q1216" i="20"/>
  <c r="U1216" i="20" s="1"/>
  <c r="P1216" i="20"/>
  <c r="T1216" i="20" s="1"/>
  <c r="O1216" i="20"/>
  <c r="S1216" i="20" s="1"/>
  <c r="Q1215" i="20"/>
  <c r="U1215" i="20" s="1"/>
  <c r="P1215" i="20"/>
  <c r="T1215" i="20" s="1"/>
  <c r="O1215" i="20"/>
  <c r="S1215" i="20" s="1"/>
  <c r="Q1214" i="20"/>
  <c r="U1214" i="20" s="1"/>
  <c r="P1214" i="20"/>
  <c r="T1214" i="20" s="1"/>
  <c r="O1214" i="20"/>
  <c r="S1214" i="20" s="1"/>
  <c r="Q1213" i="20"/>
  <c r="U1213" i="20" s="1"/>
  <c r="P1213" i="20"/>
  <c r="T1213" i="20" s="1"/>
  <c r="O1213" i="20"/>
  <c r="R1213" i="20" s="1"/>
  <c r="Q1212" i="20"/>
  <c r="U1212" i="20" s="1"/>
  <c r="P1212" i="20"/>
  <c r="T1212" i="20" s="1"/>
  <c r="O1212" i="20"/>
  <c r="R1212" i="20" s="1"/>
  <c r="Q1211" i="20"/>
  <c r="U1211" i="20" s="1"/>
  <c r="P1211" i="20"/>
  <c r="T1211" i="20" s="1"/>
  <c r="O1211" i="20"/>
  <c r="S1211" i="20" s="1"/>
  <c r="Q1210" i="20"/>
  <c r="U1210" i="20" s="1"/>
  <c r="P1210" i="20"/>
  <c r="T1210" i="20" s="1"/>
  <c r="O1210" i="20"/>
  <c r="S1210" i="20" s="1"/>
  <c r="Q1209" i="20"/>
  <c r="U1209" i="20" s="1"/>
  <c r="P1209" i="20"/>
  <c r="T1209" i="20" s="1"/>
  <c r="O1209" i="20"/>
  <c r="Q1208" i="20"/>
  <c r="U1208" i="20" s="1"/>
  <c r="P1208" i="20"/>
  <c r="T1208" i="20" s="1"/>
  <c r="O1208" i="20"/>
  <c r="S1208" i="20" s="1"/>
  <c r="Q1207" i="20"/>
  <c r="U1207" i="20" s="1"/>
  <c r="P1207" i="20"/>
  <c r="T1207" i="20" s="1"/>
  <c r="O1207" i="20"/>
  <c r="S1207" i="20" s="1"/>
  <c r="Q1206" i="20"/>
  <c r="U1206" i="20" s="1"/>
  <c r="P1206" i="20"/>
  <c r="T1206" i="20" s="1"/>
  <c r="O1206" i="20"/>
  <c r="Q1205" i="20"/>
  <c r="U1205" i="20" s="1"/>
  <c r="P1205" i="20"/>
  <c r="T1205" i="20" s="1"/>
  <c r="O1205" i="20"/>
  <c r="Q1204" i="20"/>
  <c r="U1204" i="20" s="1"/>
  <c r="P1204" i="20"/>
  <c r="T1204" i="20" s="1"/>
  <c r="O1204" i="20"/>
  <c r="Q1203" i="20"/>
  <c r="U1203" i="20" s="1"/>
  <c r="P1203" i="20"/>
  <c r="T1203" i="20" s="1"/>
  <c r="O1203" i="20"/>
  <c r="Q1202" i="20"/>
  <c r="U1202" i="20" s="1"/>
  <c r="P1202" i="20"/>
  <c r="T1202" i="20" s="1"/>
  <c r="O1202" i="20"/>
  <c r="S1202" i="20" s="1"/>
  <c r="Q1201" i="20"/>
  <c r="U1201" i="20" s="1"/>
  <c r="P1201" i="20"/>
  <c r="T1201" i="20" s="1"/>
  <c r="O1201" i="20"/>
  <c r="R1201" i="20" s="1"/>
  <c r="Q1200" i="20"/>
  <c r="U1200" i="20" s="1"/>
  <c r="P1200" i="20"/>
  <c r="T1200" i="20" s="1"/>
  <c r="O1200" i="20"/>
  <c r="S1200" i="20" s="1"/>
  <c r="Q1199" i="20"/>
  <c r="U1199" i="20" s="1"/>
  <c r="P1199" i="20"/>
  <c r="T1199" i="20" s="1"/>
  <c r="O1199" i="20"/>
  <c r="S1199" i="20" s="1"/>
  <c r="Q1198" i="20"/>
  <c r="U1198" i="20" s="1"/>
  <c r="P1198" i="20"/>
  <c r="T1198" i="20" s="1"/>
  <c r="O1198" i="20"/>
  <c r="S1198" i="20" s="1"/>
  <c r="Q1197" i="20"/>
  <c r="U1197" i="20" s="1"/>
  <c r="P1197" i="20"/>
  <c r="T1197" i="20" s="1"/>
  <c r="O1197" i="20"/>
  <c r="R1197" i="20" s="1"/>
  <c r="Q1196" i="20"/>
  <c r="U1196" i="20" s="1"/>
  <c r="P1196" i="20"/>
  <c r="T1196" i="20" s="1"/>
  <c r="O1196" i="20"/>
  <c r="R1196" i="20" s="1"/>
  <c r="Q1195" i="20"/>
  <c r="U1195" i="20" s="1"/>
  <c r="P1195" i="20"/>
  <c r="T1195" i="20" s="1"/>
  <c r="O1195" i="20"/>
  <c r="S1195" i="20" s="1"/>
  <c r="Q1194" i="20"/>
  <c r="U1194" i="20" s="1"/>
  <c r="P1194" i="20"/>
  <c r="T1194" i="20" s="1"/>
  <c r="O1194" i="20"/>
  <c r="S1194" i="20" s="1"/>
  <c r="Q1193" i="20"/>
  <c r="U1193" i="20" s="1"/>
  <c r="P1193" i="20"/>
  <c r="T1193" i="20" s="1"/>
  <c r="O1193" i="20"/>
  <c r="Q1192" i="20"/>
  <c r="U1192" i="20" s="1"/>
  <c r="P1192" i="20"/>
  <c r="T1192" i="20" s="1"/>
  <c r="O1192" i="20"/>
  <c r="S1192" i="20" s="1"/>
  <c r="Q1191" i="20"/>
  <c r="U1191" i="20" s="1"/>
  <c r="P1191" i="20"/>
  <c r="T1191" i="20" s="1"/>
  <c r="O1191" i="20"/>
  <c r="S1191" i="20" s="1"/>
  <c r="Q1190" i="20"/>
  <c r="U1190" i="20" s="1"/>
  <c r="P1190" i="20"/>
  <c r="T1190" i="20" s="1"/>
  <c r="O1190" i="20"/>
  <c r="S1190" i="20" s="1"/>
  <c r="Q1189" i="20"/>
  <c r="U1189" i="20" s="1"/>
  <c r="P1189" i="20"/>
  <c r="T1189" i="20" s="1"/>
  <c r="O1189" i="20"/>
  <c r="R1189" i="20" s="1"/>
  <c r="Q1188" i="20"/>
  <c r="U1188" i="20" s="1"/>
  <c r="P1188" i="20"/>
  <c r="T1188" i="20" s="1"/>
  <c r="O1188" i="20"/>
  <c r="S1188" i="20" s="1"/>
  <c r="Q1187" i="20"/>
  <c r="U1187" i="20" s="1"/>
  <c r="P1187" i="20"/>
  <c r="T1187" i="20" s="1"/>
  <c r="O1187" i="20"/>
  <c r="S1187" i="20" s="1"/>
  <c r="Q1186" i="20"/>
  <c r="U1186" i="20" s="1"/>
  <c r="P1186" i="20"/>
  <c r="T1186" i="20" s="1"/>
  <c r="O1186" i="20"/>
  <c r="S1186" i="20" s="1"/>
  <c r="Q1185" i="20"/>
  <c r="U1185" i="20" s="1"/>
  <c r="P1185" i="20"/>
  <c r="T1185" i="20" s="1"/>
  <c r="O1185" i="20"/>
  <c r="R1185" i="20" s="1"/>
  <c r="Q1184" i="20"/>
  <c r="U1184" i="20" s="1"/>
  <c r="P1184" i="20"/>
  <c r="T1184" i="20" s="1"/>
  <c r="O1184" i="20"/>
  <c r="S1184" i="20" s="1"/>
  <c r="Q1183" i="20"/>
  <c r="U1183" i="20" s="1"/>
  <c r="P1183" i="20"/>
  <c r="T1183" i="20" s="1"/>
  <c r="O1183" i="20"/>
  <c r="S1183" i="20" s="1"/>
  <c r="Q1182" i="20"/>
  <c r="U1182" i="20" s="1"/>
  <c r="P1182" i="20"/>
  <c r="T1182" i="20" s="1"/>
  <c r="O1182" i="20"/>
  <c r="S1182" i="20" s="1"/>
  <c r="Q1181" i="20"/>
  <c r="U1181" i="20" s="1"/>
  <c r="P1181" i="20"/>
  <c r="T1181" i="20" s="1"/>
  <c r="O1181" i="20"/>
  <c r="Q1180" i="20"/>
  <c r="U1180" i="20" s="1"/>
  <c r="P1180" i="20"/>
  <c r="T1180" i="20" s="1"/>
  <c r="O1180" i="20"/>
  <c r="Q1179" i="20"/>
  <c r="U1179" i="20" s="1"/>
  <c r="P1179" i="20"/>
  <c r="T1179" i="20" s="1"/>
  <c r="O1179" i="20"/>
  <c r="Q1178" i="20"/>
  <c r="U1178" i="20" s="1"/>
  <c r="P1178" i="20"/>
  <c r="T1178" i="20" s="1"/>
  <c r="O1178" i="20"/>
  <c r="S1178" i="20" s="1"/>
  <c r="Q1177" i="20"/>
  <c r="U1177" i="20" s="1"/>
  <c r="P1177" i="20"/>
  <c r="T1177" i="20" s="1"/>
  <c r="O1177" i="20"/>
  <c r="R1177" i="20" s="1"/>
  <c r="Q1176" i="20"/>
  <c r="U1176" i="20" s="1"/>
  <c r="P1176" i="20"/>
  <c r="T1176" i="20" s="1"/>
  <c r="O1176" i="20"/>
  <c r="S1176" i="20" s="1"/>
  <c r="Q1175" i="20"/>
  <c r="U1175" i="20" s="1"/>
  <c r="P1175" i="20"/>
  <c r="T1175" i="20" s="1"/>
  <c r="O1175" i="20"/>
  <c r="S1175" i="20" s="1"/>
  <c r="Q1174" i="20"/>
  <c r="U1174" i="20" s="1"/>
  <c r="P1174" i="20"/>
  <c r="T1174" i="20" s="1"/>
  <c r="O1174" i="20"/>
  <c r="S1174" i="20" s="1"/>
  <c r="Q1173" i="20"/>
  <c r="U1173" i="20" s="1"/>
  <c r="P1173" i="20"/>
  <c r="T1173" i="20" s="1"/>
  <c r="O1173" i="20"/>
  <c r="Q1172" i="20"/>
  <c r="U1172" i="20" s="1"/>
  <c r="P1172" i="20"/>
  <c r="T1172" i="20" s="1"/>
  <c r="O1172" i="20"/>
  <c r="S1172" i="20" s="1"/>
  <c r="Q1171" i="20"/>
  <c r="U1171" i="20" s="1"/>
  <c r="P1171" i="20"/>
  <c r="T1171" i="20" s="1"/>
  <c r="O1171" i="20"/>
  <c r="S1171" i="20" s="1"/>
  <c r="Q1170" i="20"/>
  <c r="U1170" i="20" s="1"/>
  <c r="P1170" i="20"/>
  <c r="T1170" i="20" s="1"/>
  <c r="O1170" i="20"/>
  <c r="S1170" i="20" s="1"/>
  <c r="Q1169" i="20"/>
  <c r="U1169" i="20" s="1"/>
  <c r="P1169" i="20"/>
  <c r="T1169" i="20" s="1"/>
  <c r="O1169" i="20"/>
  <c r="R1169" i="20" s="1"/>
  <c r="Q1168" i="20"/>
  <c r="U1168" i="20" s="1"/>
  <c r="P1168" i="20"/>
  <c r="T1168" i="20" s="1"/>
  <c r="O1168" i="20"/>
  <c r="S1168" i="20" s="1"/>
  <c r="Q1167" i="20"/>
  <c r="U1167" i="20" s="1"/>
  <c r="P1167" i="20"/>
  <c r="T1167" i="20" s="1"/>
  <c r="O1167" i="20"/>
  <c r="S1167" i="20" s="1"/>
  <c r="Q1166" i="20"/>
  <c r="U1166" i="20" s="1"/>
  <c r="P1166" i="20"/>
  <c r="T1166" i="20" s="1"/>
  <c r="O1166" i="20"/>
  <c r="S1166" i="20" s="1"/>
  <c r="Q1165" i="20"/>
  <c r="U1165" i="20" s="1"/>
  <c r="P1165" i="20"/>
  <c r="T1165" i="20" s="1"/>
  <c r="O1165" i="20"/>
  <c r="R1165" i="20" s="1"/>
  <c r="Q1164" i="20"/>
  <c r="U1164" i="20" s="1"/>
  <c r="P1164" i="20"/>
  <c r="T1164" i="20" s="1"/>
  <c r="O1164" i="20"/>
  <c r="Q1163" i="20"/>
  <c r="U1163" i="20" s="1"/>
  <c r="P1163" i="20"/>
  <c r="T1163" i="20" s="1"/>
  <c r="O1163" i="20"/>
  <c r="R1163" i="20" s="1"/>
  <c r="Q1162" i="20"/>
  <c r="U1162" i="20" s="1"/>
  <c r="P1162" i="20"/>
  <c r="T1162" i="20" s="1"/>
  <c r="O1162" i="20"/>
  <c r="S1162" i="20" s="1"/>
  <c r="Q1161" i="20"/>
  <c r="U1161" i="20" s="1"/>
  <c r="P1161" i="20"/>
  <c r="T1161" i="20" s="1"/>
  <c r="O1161" i="20"/>
  <c r="R1161" i="20" s="1"/>
  <c r="Q1160" i="20"/>
  <c r="U1160" i="20" s="1"/>
  <c r="P1160" i="20"/>
  <c r="T1160" i="20" s="1"/>
  <c r="O1160" i="20"/>
  <c r="S1160" i="20" s="1"/>
  <c r="Q1159" i="20"/>
  <c r="U1159" i="20" s="1"/>
  <c r="P1159" i="20"/>
  <c r="T1159" i="20" s="1"/>
  <c r="O1159" i="20"/>
  <c r="R1159" i="20" s="1"/>
  <c r="Q1158" i="20"/>
  <c r="U1158" i="20" s="1"/>
  <c r="P1158" i="20"/>
  <c r="T1158" i="20" s="1"/>
  <c r="O1158" i="20"/>
  <c r="S1158" i="20" s="1"/>
  <c r="Q1157" i="20"/>
  <c r="U1157" i="20" s="1"/>
  <c r="P1157" i="20"/>
  <c r="T1157" i="20" s="1"/>
  <c r="O1157" i="20"/>
  <c r="R1157" i="20" s="1"/>
  <c r="Q1156" i="20"/>
  <c r="U1156" i="20" s="1"/>
  <c r="P1156" i="20"/>
  <c r="T1156" i="20" s="1"/>
  <c r="O1156" i="20"/>
  <c r="S1156" i="20" s="1"/>
  <c r="Q1155" i="20"/>
  <c r="U1155" i="20" s="1"/>
  <c r="P1155" i="20"/>
  <c r="T1155" i="20" s="1"/>
  <c r="O1155" i="20"/>
  <c r="R1155" i="20" s="1"/>
  <c r="Q1154" i="20"/>
  <c r="U1154" i="20" s="1"/>
  <c r="P1154" i="20"/>
  <c r="T1154" i="20" s="1"/>
  <c r="O1154" i="20"/>
  <c r="S1154" i="20" s="1"/>
  <c r="Q1153" i="20"/>
  <c r="U1153" i="20" s="1"/>
  <c r="P1153" i="20"/>
  <c r="T1153" i="20" s="1"/>
  <c r="O1153" i="20"/>
  <c r="R1153" i="20" s="1"/>
  <c r="Q1152" i="20"/>
  <c r="U1152" i="20" s="1"/>
  <c r="P1152" i="20"/>
  <c r="T1152" i="20" s="1"/>
  <c r="O1152" i="20"/>
  <c r="S1152" i="20" s="1"/>
  <c r="Q1151" i="20"/>
  <c r="U1151" i="20" s="1"/>
  <c r="P1151" i="20"/>
  <c r="T1151" i="20" s="1"/>
  <c r="O1151" i="20"/>
  <c r="R1151" i="20" s="1"/>
  <c r="Q1150" i="20"/>
  <c r="U1150" i="20" s="1"/>
  <c r="P1150" i="20"/>
  <c r="T1150" i="20" s="1"/>
  <c r="O1150" i="20"/>
  <c r="S1150" i="20" s="1"/>
  <c r="Q1149" i="20"/>
  <c r="U1149" i="20" s="1"/>
  <c r="P1149" i="20"/>
  <c r="T1149" i="20" s="1"/>
  <c r="O1149" i="20"/>
  <c r="R1149" i="20" s="1"/>
  <c r="Q1148" i="20"/>
  <c r="U1148" i="20" s="1"/>
  <c r="P1148" i="20"/>
  <c r="T1148" i="20" s="1"/>
  <c r="O1148" i="20"/>
  <c r="S1148" i="20" s="1"/>
  <c r="Q1147" i="20"/>
  <c r="U1147" i="20" s="1"/>
  <c r="P1147" i="20"/>
  <c r="T1147" i="20" s="1"/>
  <c r="O1147" i="20"/>
  <c r="R1147" i="20" s="1"/>
  <c r="Q1146" i="20"/>
  <c r="U1146" i="20" s="1"/>
  <c r="P1146" i="20"/>
  <c r="T1146" i="20" s="1"/>
  <c r="O1146" i="20"/>
  <c r="S1146" i="20" s="1"/>
  <c r="Q1145" i="20"/>
  <c r="U1145" i="20" s="1"/>
  <c r="P1145" i="20"/>
  <c r="T1145" i="20" s="1"/>
  <c r="O1145" i="20"/>
  <c r="R1145" i="20" s="1"/>
  <c r="Q1144" i="20"/>
  <c r="U1144" i="20" s="1"/>
  <c r="P1144" i="20"/>
  <c r="T1144" i="20" s="1"/>
  <c r="O1144" i="20"/>
  <c r="Q1143" i="20"/>
  <c r="U1143" i="20" s="1"/>
  <c r="P1143" i="20"/>
  <c r="T1143" i="20" s="1"/>
  <c r="O1143" i="20"/>
  <c r="S1143" i="20" s="1"/>
  <c r="Q1142" i="20"/>
  <c r="U1142" i="20" s="1"/>
  <c r="P1142" i="20"/>
  <c r="T1142" i="20" s="1"/>
  <c r="O1142" i="20"/>
  <c r="S1142" i="20" s="1"/>
  <c r="Q1141" i="20"/>
  <c r="U1141" i="20" s="1"/>
  <c r="P1141" i="20"/>
  <c r="T1141" i="20" s="1"/>
  <c r="O1141" i="20"/>
  <c r="R1141" i="20" s="1"/>
  <c r="Q1140" i="20"/>
  <c r="U1140" i="20" s="1"/>
  <c r="P1140" i="20"/>
  <c r="T1140" i="20" s="1"/>
  <c r="O1140" i="20"/>
  <c r="Q1139" i="20"/>
  <c r="U1139" i="20" s="1"/>
  <c r="P1139" i="20"/>
  <c r="T1139" i="20" s="1"/>
  <c r="O1139" i="20"/>
  <c r="S1139" i="20" s="1"/>
  <c r="Q1138" i="20"/>
  <c r="U1138" i="20" s="1"/>
  <c r="P1138" i="20"/>
  <c r="T1138" i="20" s="1"/>
  <c r="O1138" i="20"/>
  <c r="S1138" i="20" s="1"/>
  <c r="Q1137" i="20"/>
  <c r="U1137" i="20" s="1"/>
  <c r="P1137" i="20"/>
  <c r="T1137" i="20" s="1"/>
  <c r="O1137" i="20"/>
  <c r="R1137" i="20" s="1"/>
  <c r="Q1136" i="20"/>
  <c r="U1136" i="20" s="1"/>
  <c r="P1136" i="20"/>
  <c r="T1136" i="20" s="1"/>
  <c r="O1136" i="20"/>
  <c r="Q1135" i="20"/>
  <c r="U1135" i="20" s="1"/>
  <c r="P1135" i="20"/>
  <c r="T1135" i="20" s="1"/>
  <c r="O1135" i="20"/>
  <c r="S1135" i="20" s="1"/>
  <c r="Q1134" i="20"/>
  <c r="U1134" i="20" s="1"/>
  <c r="P1134" i="20"/>
  <c r="T1134" i="20" s="1"/>
  <c r="O1134" i="20"/>
  <c r="S1134" i="20" s="1"/>
  <c r="Q1133" i="20"/>
  <c r="U1133" i="20" s="1"/>
  <c r="P1133" i="20"/>
  <c r="T1133" i="20" s="1"/>
  <c r="O1133" i="20"/>
  <c r="R1133" i="20" s="1"/>
  <c r="Q1132" i="20"/>
  <c r="U1132" i="20" s="1"/>
  <c r="P1132" i="20"/>
  <c r="T1132" i="20" s="1"/>
  <c r="O1132" i="20"/>
  <c r="Q1131" i="20"/>
  <c r="U1131" i="20" s="1"/>
  <c r="P1131" i="20"/>
  <c r="T1131" i="20" s="1"/>
  <c r="O1131" i="20"/>
  <c r="S1131" i="20" s="1"/>
  <c r="Q1130" i="20"/>
  <c r="U1130" i="20" s="1"/>
  <c r="P1130" i="20"/>
  <c r="T1130" i="20" s="1"/>
  <c r="O1130" i="20"/>
  <c r="S1130" i="20" s="1"/>
  <c r="Q1129" i="20"/>
  <c r="U1129" i="20" s="1"/>
  <c r="P1129" i="20"/>
  <c r="T1129" i="20" s="1"/>
  <c r="O1129" i="20"/>
  <c r="R1129" i="20" s="1"/>
  <c r="Q1128" i="20"/>
  <c r="U1128" i="20" s="1"/>
  <c r="P1128" i="20"/>
  <c r="T1128" i="20" s="1"/>
  <c r="O1128" i="20"/>
  <c r="Q1127" i="20"/>
  <c r="U1127" i="20" s="1"/>
  <c r="P1127" i="20"/>
  <c r="T1127" i="20" s="1"/>
  <c r="O1127" i="20"/>
  <c r="S1127" i="20" s="1"/>
  <c r="Q1126" i="20"/>
  <c r="U1126" i="20" s="1"/>
  <c r="P1126" i="20"/>
  <c r="T1126" i="20" s="1"/>
  <c r="O1126" i="20"/>
  <c r="S1126" i="20" s="1"/>
  <c r="Q1125" i="20"/>
  <c r="U1125" i="20" s="1"/>
  <c r="P1125" i="20"/>
  <c r="T1125" i="20" s="1"/>
  <c r="O1125" i="20"/>
  <c r="R1125" i="20" s="1"/>
  <c r="Q1124" i="20"/>
  <c r="U1124" i="20" s="1"/>
  <c r="P1124" i="20"/>
  <c r="T1124" i="20" s="1"/>
  <c r="O1124" i="20"/>
  <c r="Q1123" i="20"/>
  <c r="U1123" i="20" s="1"/>
  <c r="P1123" i="20"/>
  <c r="T1123" i="20" s="1"/>
  <c r="O1123" i="20"/>
  <c r="S1123" i="20" s="1"/>
  <c r="Q1122" i="20"/>
  <c r="U1122" i="20" s="1"/>
  <c r="P1122" i="20"/>
  <c r="T1122" i="20" s="1"/>
  <c r="O1122" i="20"/>
  <c r="Q1121" i="20"/>
  <c r="U1121" i="20" s="1"/>
  <c r="P1121" i="20"/>
  <c r="T1121" i="20" s="1"/>
  <c r="O1121" i="20"/>
  <c r="R1121" i="20" s="1"/>
  <c r="Q1120" i="20"/>
  <c r="U1120" i="20" s="1"/>
  <c r="P1120" i="20"/>
  <c r="T1120" i="20" s="1"/>
  <c r="O1120" i="20"/>
  <c r="Q1119" i="20"/>
  <c r="U1119" i="20" s="1"/>
  <c r="P1119" i="20"/>
  <c r="T1119" i="20" s="1"/>
  <c r="O1119" i="20"/>
  <c r="S1119" i="20" s="1"/>
  <c r="Q1118" i="20"/>
  <c r="U1118" i="20" s="1"/>
  <c r="P1118" i="20"/>
  <c r="T1118" i="20" s="1"/>
  <c r="O1118" i="20"/>
  <c r="S1118" i="20" s="1"/>
  <c r="Q1117" i="20"/>
  <c r="U1117" i="20" s="1"/>
  <c r="P1117" i="20"/>
  <c r="T1117" i="20" s="1"/>
  <c r="O1117" i="20"/>
  <c r="R1117" i="20" s="1"/>
  <c r="Q1116" i="20"/>
  <c r="U1116" i="20" s="1"/>
  <c r="P1116" i="20"/>
  <c r="T1116" i="20" s="1"/>
  <c r="O1116" i="20"/>
  <c r="Q1115" i="20"/>
  <c r="U1115" i="20" s="1"/>
  <c r="P1115" i="20"/>
  <c r="T1115" i="20" s="1"/>
  <c r="O1115" i="20"/>
  <c r="S1115" i="20" s="1"/>
  <c r="Q1114" i="20"/>
  <c r="U1114" i="20" s="1"/>
  <c r="P1114" i="20"/>
  <c r="T1114" i="20" s="1"/>
  <c r="O1114" i="20"/>
  <c r="S1114" i="20" s="1"/>
  <c r="Q1113" i="20"/>
  <c r="U1113" i="20" s="1"/>
  <c r="P1113" i="20"/>
  <c r="T1113" i="20" s="1"/>
  <c r="O1113" i="20"/>
  <c r="R1113" i="20" s="1"/>
  <c r="Q1112" i="20"/>
  <c r="U1112" i="20" s="1"/>
  <c r="P1112" i="20"/>
  <c r="T1112" i="20" s="1"/>
  <c r="O1112" i="20"/>
  <c r="Q1111" i="20"/>
  <c r="U1111" i="20" s="1"/>
  <c r="P1111" i="20"/>
  <c r="T1111" i="20" s="1"/>
  <c r="O1111" i="20"/>
  <c r="S1111" i="20" s="1"/>
  <c r="Q1110" i="20"/>
  <c r="U1110" i="20" s="1"/>
  <c r="P1110" i="20"/>
  <c r="T1110" i="20" s="1"/>
  <c r="O1110" i="20"/>
  <c r="Q1109" i="20"/>
  <c r="U1109" i="20" s="1"/>
  <c r="P1109" i="20"/>
  <c r="T1109" i="20" s="1"/>
  <c r="O1109" i="20"/>
  <c r="R1109" i="20" s="1"/>
  <c r="Q1108" i="20"/>
  <c r="U1108" i="20" s="1"/>
  <c r="P1108" i="20"/>
  <c r="T1108" i="20" s="1"/>
  <c r="O1108" i="20"/>
  <c r="Q1107" i="20"/>
  <c r="U1107" i="20" s="1"/>
  <c r="P1107" i="20"/>
  <c r="T1107" i="20" s="1"/>
  <c r="O1107" i="20"/>
  <c r="S1107" i="20" s="1"/>
  <c r="Q1106" i="20"/>
  <c r="U1106" i="20" s="1"/>
  <c r="P1106" i="20"/>
  <c r="T1106" i="20" s="1"/>
  <c r="O1106" i="20"/>
  <c r="S1106" i="20" s="1"/>
  <c r="Q1105" i="20"/>
  <c r="U1105" i="20" s="1"/>
  <c r="P1105" i="20"/>
  <c r="T1105" i="20" s="1"/>
  <c r="O1105" i="20"/>
  <c r="R1105" i="20" s="1"/>
  <c r="Q1104" i="20"/>
  <c r="U1104" i="20" s="1"/>
  <c r="P1104" i="20"/>
  <c r="T1104" i="20" s="1"/>
  <c r="O1104" i="20"/>
  <c r="Q1103" i="20"/>
  <c r="U1103" i="20" s="1"/>
  <c r="P1103" i="20"/>
  <c r="T1103" i="20" s="1"/>
  <c r="O1103" i="20"/>
  <c r="S1103" i="20" s="1"/>
  <c r="Q1102" i="20"/>
  <c r="U1102" i="20" s="1"/>
  <c r="P1102" i="20"/>
  <c r="T1102" i="20" s="1"/>
  <c r="O1102" i="20"/>
  <c r="S1102" i="20" s="1"/>
  <c r="Q1101" i="20"/>
  <c r="U1101" i="20" s="1"/>
  <c r="P1101" i="20"/>
  <c r="T1101" i="20" s="1"/>
  <c r="O1101" i="20"/>
  <c r="R1101" i="20" s="1"/>
  <c r="Q1100" i="20"/>
  <c r="U1100" i="20" s="1"/>
  <c r="P1100" i="20"/>
  <c r="T1100" i="20" s="1"/>
  <c r="O1100" i="20"/>
  <c r="Q1099" i="20"/>
  <c r="U1099" i="20" s="1"/>
  <c r="P1099" i="20"/>
  <c r="T1099" i="20" s="1"/>
  <c r="O1099" i="20"/>
  <c r="S1099" i="20" s="1"/>
  <c r="Q1098" i="20"/>
  <c r="U1098" i="20" s="1"/>
  <c r="P1098" i="20"/>
  <c r="T1098" i="20" s="1"/>
  <c r="O1098" i="20"/>
  <c r="S1098" i="20" s="1"/>
  <c r="Q1097" i="20"/>
  <c r="U1097" i="20" s="1"/>
  <c r="P1097" i="20"/>
  <c r="T1097" i="20" s="1"/>
  <c r="O1097" i="20"/>
  <c r="R1097" i="20" s="1"/>
  <c r="Q1096" i="20"/>
  <c r="U1096" i="20" s="1"/>
  <c r="P1096" i="20"/>
  <c r="T1096" i="20" s="1"/>
  <c r="O1096" i="20"/>
  <c r="Q1095" i="20"/>
  <c r="U1095" i="20" s="1"/>
  <c r="P1095" i="20"/>
  <c r="T1095" i="20" s="1"/>
  <c r="O1095" i="20"/>
  <c r="S1095" i="20" s="1"/>
  <c r="Q1094" i="20"/>
  <c r="U1094" i="20" s="1"/>
  <c r="P1094" i="20"/>
  <c r="T1094" i="20" s="1"/>
  <c r="O1094" i="20"/>
  <c r="S1094" i="20" s="1"/>
  <c r="Q1093" i="20"/>
  <c r="U1093" i="20" s="1"/>
  <c r="P1093" i="20"/>
  <c r="T1093" i="20" s="1"/>
  <c r="O1093" i="20"/>
  <c r="Q1092" i="20"/>
  <c r="U1092" i="20" s="1"/>
  <c r="P1092" i="20"/>
  <c r="T1092" i="20" s="1"/>
  <c r="O1092" i="20"/>
  <c r="Q1091" i="20"/>
  <c r="U1091" i="20" s="1"/>
  <c r="P1091" i="20"/>
  <c r="T1091" i="20" s="1"/>
  <c r="O1091" i="20"/>
  <c r="Q1090" i="20"/>
  <c r="U1090" i="20" s="1"/>
  <c r="P1090" i="20"/>
  <c r="T1090" i="20" s="1"/>
  <c r="O1090" i="20"/>
  <c r="S1090" i="20" s="1"/>
  <c r="Q1089" i="20"/>
  <c r="U1089" i="20" s="1"/>
  <c r="P1089" i="20"/>
  <c r="T1089" i="20" s="1"/>
  <c r="O1089" i="20"/>
  <c r="Q1088" i="20"/>
  <c r="U1088" i="20" s="1"/>
  <c r="P1088" i="20"/>
  <c r="T1088" i="20" s="1"/>
  <c r="O1088" i="20"/>
  <c r="R1088" i="20" s="1"/>
  <c r="Q1087" i="20"/>
  <c r="U1087" i="20" s="1"/>
  <c r="P1087" i="20"/>
  <c r="T1087" i="20" s="1"/>
  <c r="O1087" i="20"/>
  <c r="R1087" i="20" s="1"/>
  <c r="Q1086" i="20"/>
  <c r="U1086" i="20" s="1"/>
  <c r="P1086" i="20"/>
  <c r="T1086" i="20" s="1"/>
  <c r="O1086" i="20"/>
  <c r="S1086" i="20" s="1"/>
  <c r="Q1085" i="20"/>
  <c r="U1085" i="20" s="1"/>
  <c r="P1085" i="20"/>
  <c r="T1085" i="20" s="1"/>
  <c r="O1085" i="20"/>
  <c r="Q1084" i="20"/>
  <c r="U1084" i="20" s="1"/>
  <c r="P1084" i="20"/>
  <c r="T1084" i="20" s="1"/>
  <c r="O1084" i="20"/>
  <c r="R1084" i="20" s="1"/>
  <c r="Q1083" i="20"/>
  <c r="U1083" i="20" s="1"/>
  <c r="P1083" i="20"/>
  <c r="T1083" i="20" s="1"/>
  <c r="O1083" i="20"/>
  <c r="R1083" i="20" s="1"/>
  <c r="Q1082" i="20"/>
  <c r="U1082" i="20" s="1"/>
  <c r="P1082" i="20"/>
  <c r="T1082" i="20" s="1"/>
  <c r="O1082" i="20"/>
  <c r="Q1081" i="20"/>
  <c r="U1081" i="20" s="1"/>
  <c r="P1081" i="20"/>
  <c r="T1081" i="20" s="1"/>
  <c r="O1081" i="20"/>
  <c r="Q1080" i="20"/>
  <c r="U1080" i="20" s="1"/>
  <c r="P1080" i="20"/>
  <c r="T1080" i="20" s="1"/>
  <c r="O1080" i="20"/>
  <c r="R1080" i="20" s="1"/>
  <c r="Q1079" i="20"/>
  <c r="U1079" i="20" s="1"/>
  <c r="P1079" i="20"/>
  <c r="T1079" i="20" s="1"/>
  <c r="O1079" i="20"/>
  <c r="R1079" i="20" s="1"/>
  <c r="Q1078" i="20"/>
  <c r="U1078" i="20" s="1"/>
  <c r="P1078" i="20"/>
  <c r="T1078" i="20" s="1"/>
  <c r="O1078" i="20"/>
  <c r="S1078" i="20" s="1"/>
  <c r="Q1077" i="20"/>
  <c r="U1077" i="20" s="1"/>
  <c r="P1077" i="20"/>
  <c r="T1077" i="20" s="1"/>
  <c r="O1077" i="20"/>
  <c r="Q1076" i="20"/>
  <c r="U1076" i="20" s="1"/>
  <c r="P1076" i="20"/>
  <c r="T1076" i="20" s="1"/>
  <c r="O1076" i="20"/>
  <c r="Q1075" i="20"/>
  <c r="U1075" i="20" s="1"/>
  <c r="P1075" i="20"/>
  <c r="T1075" i="20" s="1"/>
  <c r="O1075" i="20"/>
  <c r="Q1074" i="20"/>
  <c r="U1074" i="20" s="1"/>
  <c r="P1074" i="20"/>
  <c r="T1074" i="20" s="1"/>
  <c r="O1074" i="20"/>
  <c r="S1074" i="20" s="1"/>
  <c r="Q1073" i="20"/>
  <c r="U1073" i="20" s="1"/>
  <c r="P1073" i="20"/>
  <c r="T1073" i="20" s="1"/>
  <c r="O1073" i="20"/>
  <c r="Q1072" i="20"/>
  <c r="U1072" i="20" s="1"/>
  <c r="P1072" i="20"/>
  <c r="T1072" i="20" s="1"/>
  <c r="O1072" i="20"/>
  <c r="S1072" i="20" s="1"/>
  <c r="Q1071" i="20"/>
  <c r="U1071" i="20" s="1"/>
  <c r="P1071" i="20"/>
  <c r="T1071" i="20" s="1"/>
  <c r="O1071" i="20"/>
  <c r="Q1070" i="20"/>
  <c r="U1070" i="20" s="1"/>
  <c r="P1070" i="20"/>
  <c r="T1070" i="20" s="1"/>
  <c r="O1070" i="20"/>
  <c r="S1070" i="20" s="1"/>
  <c r="Q1069" i="20"/>
  <c r="U1069" i="20" s="1"/>
  <c r="P1069" i="20"/>
  <c r="T1069" i="20" s="1"/>
  <c r="O1069" i="20"/>
  <c r="Q1068" i="20"/>
  <c r="U1068" i="20" s="1"/>
  <c r="P1068" i="20"/>
  <c r="T1068" i="20" s="1"/>
  <c r="O1068" i="20"/>
  <c r="S1068" i="20" s="1"/>
  <c r="Q1067" i="20"/>
  <c r="U1067" i="20" s="1"/>
  <c r="P1067" i="20"/>
  <c r="T1067" i="20" s="1"/>
  <c r="O1067" i="20"/>
  <c r="Q1066" i="20"/>
  <c r="U1066" i="20" s="1"/>
  <c r="P1066" i="20"/>
  <c r="T1066" i="20" s="1"/>
  <c r="O1066" i="20"/>
  <c r="S1066" i="20" s="1"/>
  <c r="Q1065" i="20"/>
  <c r="U1065" i="20" s="1"/>
  <c r="P1065" i="20"/>
  <c r="T1065" i="20" s="1"/>
  <c r="O1065" i="20"/>
  <c r="Q1064" i="20"/>
  <c r="U1064" i="20" s="1"/>
  <c r="P1064" i="20"/>
  <c r="T1064" i="20" s="1"/>
  <c r="O1064" i="20"/>
  <c r="S1064" i="20" s="1"/>
  <c r="Q1063" i="20"/>
  <c r="U1063" i="20" s="1"/>
  <c r="P1063" i="20"/>
  <c r="T1063" i="20" s="1"/>
  <c r="O1063" i="20"/>
  <c r="S1063" i="20" s="1"/>
  <c r="Q1062" i="20"/>
  <c r="U1062" i="20" s="1"/>
  <c r="P1062" i="20"/>
  <c r="T1062" i="20" s="1"/>
  <c r="O1062" i="20"/>
  <c r="S1062" i="20" s="1"/>
  <c r="Q1061" i="20"/>
  <c r="U1061" i="20" s="1"/>
  <c r="P1061" i="20"/>
  <c r="T1061" i="20" s="1"/>
  <c r="O1061" i="20"/>
  <c r="R1061" i="20" s="1"/>
  <c r="Q1060" i="20"/>
  <c r="U1060" i="20" s="1"/>
  <c r="P1060" i="20"/>
  <c r="T1060" i="20" s="1"/>
  <c r="O1060" i="20"/>
  <c r="S1060" i="20" s="1"/>
  <c r="Q1059" i="20"/>
  <c r="U1059" i="20" s="1"/>
  <c r="P1059" i="20"/>
  <c r="T1059" i="20" s="1"/>
  <c r="O1059" i="20"/>
  <c r="S1059" i="20" s="1"/>
  <c r="Q1058" i="20"/>
  <c r="U1058" i="20" s="1"/>
  <c r="P1058" i="20"/>
  <c r="T1058" i="20" s="1"/>
  <c r="O1058" i="20"/>
  <c r="S1058" i="20" s="1"/>
  <c r="Q1057" i="20"/>
  <c r="U1057" i="20" s="1"/>
  <c r="P1057" i="20"/>
  <c r="T1057" i="20" s="1"/>
  <c r="O1057" i="20"/>
  <c r="R1057" i="20" s="1"/>
  <c r="Q1056" i="20"/>
  <c r="U1056" i="20" s="1"/>
  <c r="P1056" i="20"/>
  <c r="T1056" i="20" s="1"/>
  <c r="O1056" i="20"/>
  <c r="Q1055" i="20"/>
  <c r="U1055" i="20" s="1"/>
  <c r="P1055" i="20"/>
  <c r="T1055" i="20" s="1"/>
  <c r="O1055" i="20"/>
  <c r="S1055" i="20" s="1"/>
  <c r="Q1054" i="20"/>
  <c r="U1054" i="20" s="1"/>
  <c r="P1054" i="20"/>
  <c r="T1054" i="20" s="1"/>
  <c r="O1054" i="20"/>
  <c r="S1054" i="20" s="1"/>
  <c r="Q1053" i="20"/>
  <c r="U1053" i="20" s="1"/>
  <c r="P1053" i="20"/>
  <c r="T1053" i="20" s="1"/>
  <c r="O1053" i="20"/>
  <c r="R1053" i="20" s="1"/>
  <c r="Q1052" i="20"/>
  <c r="U1052" i="20" s="1"/>
  <c r="P1052" i="20"/>
  <c r="T1052" i="20" s="1"/>
  <c r="O1052" i="20"/>
  <c r="S1052" i="20" s="1"/>
  <c r="Q1051" i="20"/>
  <c r="U1051" i="20" s="1"/>
  <c r="P1051" i="20"/>
  <c r="T1051" i="20" s="1"/>
  <c r="O1051" i="20"/>
  <c r="S1051" i="20" s="1"/>
  <c r="Q1050" i="20"/>
  <c r="U1050" i="20" s="1"/>
  <c r="P1050" i="20"/>
  <c r="T1050" i="20" s="1"/>
  <c r="O1050" i="20"/>
  <c r="S1050" i="20" s="1"/>
  <c r="Q1049" i="20"/>
  <c r="U1049" i="20" s="1"/>
  <c r="P1049" i="20"/>
  <c r="T1049" i="20" s="1"/>
  <c r="O1049" i="20"/>
  <c r="R1049" i="20" s="1"/>
  <c r="Q1048" i="20"/>
  <c r="U1048" i="20" s="1"/>
  <c r="P1048" i="20"/>
  <c r="T1048" i="20" s="1"/>
  <c r="O1048" i="20"/>
  <c r="R1048" i="20" s="1"/>
  <c r="Q1047" i="20"/>
  <c r="U1047" i="20" s="1"/>
  <c r="P1047" i="20"/>
  <c r="T1047" i="20" s="1"/>
  <c r="O1047" i="20"/>
  <c r="S1047" i="20" s="1"/>
  <c r="Q1046" i="20"/>
  <c r="U1046" i="20" s="1"/>
  <c r="P1046" i="20"/>
  <c r="T1046" i="20" s="1"/>
  <c r="O1046" i="20"/>
  <c r="S1046" i="20" s="1"/>
  <c r="Q1045" i="20"/>
  <c r="U1045" i="20" s="1"/>
  <c r="P1045" i="20"/>
  <c r="T1045" i="20" s="1"/>
  <c r="O1045" i="20"/>
  <c r="S1045" i="20" s="1"/>
  <c r="Q1044" i="20"/>
  <c r="U1044" i="20" s="1"/>
  <c r="P1044" i="20"/>
  <c r="T1044" i="20" s="1"/>
  <c r="O1044" i="20"/>
  <c r="S1044" i="20" s="1"/>
  <c r="Q1043" i="20"/>
  <c r="U1043" i="20" s="1"/>
  <c r="P1043" i="20"/>
  <c r="T1043" i="20" s="1"/>
  <c r="O1043" i="20"/>
  <c r="Q1042" i="20"/>
  <c r="U1042" i="20" s="1"/>
  <c r="P1042" i="20"/>
  <c r="T1042" i="20" s="1"/>
  <c r="O1042" i="20"/>
  <c r="S1042" i="20" s="1"/>
  <c r="Q1041" i="20"/>
  <c r="U1041" i="20" s="1"/>
  <c r="P1041" i="20"/>
  <c r="T1041" i="20" s="1"/>
  <c r="O1041" i="20"/>
  <c r="S1041" i="20" s="1"/>
  <c r="Q1040" i="20"/>
  <c r="U1040" i="20" s="1"/>
  <c r="P1040" i="20"/>
  <c r="T1040" i="20" s="1"/>
  <c r="O1040" i="20"/>
  <c r="S1040" i="20" s="1"/>
  <c r="Q1039" i="20"/>
  <c r="U1039" i="20" s="1"/>
  <c r="P1039" i="20"/>
  <c r="T1039" i="20" s="1"/>
  <c r="O1039" i="20"/>
  <c r="Q1038" i="20"/>
  <c r="U1038" i="20" s="1"/>
  <c r="P1038" i="20"/>
  <c r="T1038" i="20" s="1"/>
  <c r="O1038" i="20"/>
  <c r="S1038" i="20" s="1"/>
  <c r="Q1037" i="20"/>
  <c r="U1037" i="20" s="1"/>
  <c r="P1037" i="20"/>
  <c r="T1037" i="20" s="1"/>
  <c r="O1037" i="20"/>
  <c r="S1037" i="20" s="1"/>
  <c r="Q1036" i="20"/>
  <c r="U1036" i="20" s="1"/>
  <c r="P1036" i="20"/>
  <c r="T1036" i="20" s="1"/>
  <c r="O1036" i="20"/>
  <c r="S1036" i="20" s="1"/>
  <c r="Q1035" i="20"/>
  <c r="U1035" i="20" s="1"/>
  <c r="P1035" i="20"/>
  <c r="T1035" i="20" s="1"/>
  <c r="O1035" i="20"/>
  <c r="Q1034" i="20"/>
  <c r="U1034" i="20" s="1"/>
  <c r="P1034" i="20"/>
  <c r="T1034" i="20" s="1"/>
  <c r="O1034" i="20"/>
  <c r="S1034" i="20" s="1"/>
  <c r="Q1033" i="20"/>
  <c r="U1033" i="20" s="1"/>
  <c r="P1033" i="20"/>
  <c r="T1033" i="20" s="1"/>
  <c r="O1033" i="20"/>
  <c r="S1033" i="20" s="1"/>
  <c r="Q1032" i="20"/>
  <c r="U1032" i="20" s="1"/>
  <c r="P1032" i="20"/>
  <c r="T1032" i="20" s="1"/>
  <c r="O1032" i="20"/>
  <c r="S1032" i="20" s="1"/>
  <c r="Q1031" i="20"/>
  <c r="U1031" i="20" s="1"/>
  <c r="P1031" i="20"/>
  <c r="T1031" i="20" s="1"/>
  <c r="O1031" i="20"/>
  <c r="Q1030" i="20"/>
  <c r="U1030" i="20" s="1"/>
  <c r="P1030" i="20"/>
  <c r="T1030" i="20" s="1"/>
  <c r="O1030" i="20"/>
  <c r="Q1029" i="20"/>
  <c r="U1029" i="20" s="1"/>
  <c r="P1029" i="20"/>
  <c r="T1029" i="20" s="1"/>
  <c r="O1029" i="20"/>
  <c r="Q1028" i="20"/>
  <c r="U1028" i="20" s="1"/>
  <c r="P1028" i="20"/>
  <c r="T1028" i="20" s="1"/>
  <c r="O1028" i="20"/>
  <c r="S1028" i="20" s="1"/>
  <c r="Q1027" i="20"/>
  <c r="U1027" i="20" s="1"/>
  <c r="P1027" i="20"/>
  <c r="T1027" i="20" s="1"/>
  <c r="O1027" i="20"/>
  <c r="Q1026" i="20"/>
  <c r="U1026" i="20" s="1"/>
  <c r="P1026" i="20"/>
  <c r="T1026" i="20" s="1"/>
  <c r="O1026" i="20"/>
  <c r="S1026" i="20" s="1"/>
  <c r="Q1025" i="20"/>
  <c r="U1025" i="20" s="1"/>
  <c r="P1025" i="20"/>
  <c r="T1025" i="20" s="1"/>
  <c r="O1025" i="20"/>
  <c r="S1025" i="20" s="1"/>
  <c r="Q1024" i="20"/>
  <c r="U1024" i="20" s="1"/>
  <c r="P1024" i="20"/>
  <c r="T1024" i="20" s="1"/>
  <c r="O1024" i="20"/>
  <c r="S1024" i="20" s="1"/>
  <c r="Q1023" i="20"/>
  <c r="U1023" i="20" s="1"/>
  <c r="P1023" i="20"/>
  <c r="T1023" i="20" s="1"/>
  <c r="O1023" i="20"/>
  <c r="Q1022" i="20"/>
  <c r="U1022" i="20" s="1"/>
  <c r="P1022" i="20"/>
  <c r="T1022" i="20" s="1"/>
  <c r="O1022" i="20"/>
  <c r="S1022" i="20" s="1"/>
  <c r="Q1021" i="20"/>
  <c r="U1021" i="20" s="1"/>
  <c r="P1021" i="20"/>
  <c r="T1021" i="20" s="1"/>
  <c r="O1021" i="20"/>
  <c r="S1021" i="20" s="1"/>
  <c r="Q1020" i="20"/>
  <c r="U1020" i="20" s="1"/>
  <c r="P1020" i="20"/>
  <c r="T1020" i="20" s="1"/>
  <c r="O1020" i="20"/>
  <c r="S1020" i="20" s="1"/>
  <c r="Q1019" i="20"/>
  <c r="U1019" i="20" s="1"/>
  <c r="P1019" i="20"/>
  <c r="T1019" i="20" s="1"/>
  <c r="O1019" i="20"/>
  <c r="Q1018" i="20"/>
  <c r="U1018" i="20" s="1"/>
  <c r="P1018" i="20"/>
  <c r="T1018" i="20" s="1"/>
  <c r="O1018" i="20"/>
  <c r="S1018" i="20" s="1"/>
  <c r="Q1017" i="20"/>
  <c r="U1017" i="20" s="1"/>
  <c r="P1017" i="20"/>
  <c r="T1017" i="20" s="1"/>
  <c r="O1017" i="20"/>
  <c r="S1017" i="20" s="1"/>
  <c r="Q1016" i="20"/>
  <c r="U1016" i="20" s="1"/>
  <c r="P1016" i="20"/>
  <c r="T1016" i="20" s="1"/>
  <c r="O1016" i="20"/>
  <c r="S1016" i="20" s="1"/>
  <c r="Q1015" i="20"/>
  <c r="U1015" i="20" s="1"/>
  <c r="P1015" i="20"/>
  <c r="T1015" i="20" s="1"/>
  <c r="O1015" i="20"/>
  <c r="Q1014" i="20"/>
  <c r="U1014" i="20" s="1"/>
  <c r="P1014" i="20"/>
  <c r="T1014" i="20" s="1"/>
  <c r="O1014" i="20"/>
  <c r="Q1013" i="20"/>
  <c r="U1013" i="20" s="1"/>
  <c r="P1013" i="20"/>
  <c r="T1013" i="20" s="1"/>
  <c r="O1013" i="20"/>
  <c r="Q1012" i="20"/>
  <c r="U1012" i="20" s="1"/>
  <c r="P1012" i="20"/>
  <c r="T1012" i="20" s="1"/>
  <c r="O1012" i="20"/>
  <c r="Q1011" i="20"/>
  <c r="U1011" i="20" s="1"/>
  <c r="P1011" i="20"/>
  <c r="T1011" i="20" s="1"/>
  <c r="O1011" i="20"/>
  <c r="S1011" i="20" s="1"/>
  <c r="Q1010" i="20"/>
  <c r="U1010" i="20" s="1"/>
  <c r="P1010" i="20"/>
  <c r="T1010" i="20" s="1"/>
  <c r="O1010" i="20"/>
  <c r="R1010" i="20" s="1"/>
  <c r="Q1009" i="20"/>
  <c r="U1009" i="20" s="1"/>
  <c r="P1009" i="20"/>
  <c r="T1009" i="20" s="1"/>
  <c r="O1009" i="20"/>
  <c r="S1009" i="20" s="1"/>
  <c r="Q1008" i="20"/>
  <c r="U1008" i="20" s="1"/>
  <c r="P1008" i="20"/>
  <c r="T1008" i="20" s="1"/>
  <c r="O1008" i="20"/>
  <c r="Q1007" i="20"/>
  <c r="U1007" i="20" s="1"/>
  <c r="P1007" i="20"/>
  <c r="T1007" i="20" s="1"/>
  <c r="O1007" i="20"/>
  <c r="S1007" i="20" s="1"/>
  <c r="Q1006" i="20"/>
  <c r="U1006" i="20" s="1"/>
  <c r="P1006" i="20"/>
  <c r="T1006" i="20" s="1"/>
  <c r="O1006" i="20"/>
  <c r="R1006" i="20" s="1"/>
  <c r="Q1005" i="20"/>
  <c r="U1005" i="20" s="1"/>
  <c r="P1005" i="20"/>
  <c r="T1005" i="20" s="1"/>
  <c r="O1005" i="20"/>
  <c r="S1005" i="20" s="1"/>
  <c r="Q1004" i="20"/>
  <c r="U1004" i="20" s="1"/>
  <c r="P1004" i="20"/>
  <c r="T1004" i="20" s="1"/>
  <c r="O1004" i="20"/>
  <c r="Q1003" i="20"/>
  <c r="U1003" i="20" s="1"/>
  <c r="P1003" i="20"/>
  <c r="T1003" i="20" s="1"/>
  <c r="O1003" i="20"/>
  <c r="S1003" i="20" s="1"/>
  <c r="Q1002" i="20"/>
  <c r="U1002" i="20" s="1"/>
  <c r="P1002" i="20"/>
  <c r="T1002" i="20" s="1"/>
  <c r="O1002" i="20"/>
  <c r="R1002" i="20" s="1"/>
  <c r="Q1001" i="20"/>
  <c r="U1001" i="20" s="1"/>
  <c r="P1001" i="20"/>
  <c r="T1001" i="20" s="1"/>
  <c r="O1001" i="20"/>
  <c r="S1001" i="20" s="1"/>
  <c r="Q1000" i="20"/>
  <c r="U1000" i="20" s="1"/>
  <c r="P1000" i="20"/>
  <c r="T1000" i="20" s="1"/>
  <c r="O1000" i="20"/>
  <c r="Q999" i="20"/>
  <c r="U999" i="20" s="1"/>
  <c r="P999" i="20"/>
  <c r="T999" i="20" s="1"/>
  <c r="O999" i="20"/>
  <c r="S999" i="20" s="1"/>
  <c r="Q998" i="20"/>
  <c r="U998" i="20" s="1"/>
  <c r="P998" i="20"/>
  <c r="T998" i="20" s="1"/>
  <c r="O998" i="20"/>
  <c r="R998" i="20" s="1"/>
  <c r="Q997" i="20"/>
  <c r="U997" i="20" s="1"/>
  <c r="P997" i="20"/>
  <c r="T997" i="20" s="1"/>
  <c r="O997" i="20"/>
  <c r="Q996" i="20"/>
  <c r="U996" i="20" s="1"/>
  <c r="P996" i="20"/>
  <c r="T996" i="20" s="1"/>
  <c r="O996" i="20"/>
  <c r="Q995" i="20"/>
  <c r="U995" i="20" s="1"/>
  <c r="P995" i="20"/>
  <c r="T995" i="20" s="1"/>
  <c r="O995" i="20"/>
  <c r="S995" i="20" s="1"/>
  <c r="Q994" i="20"/>
  <c r="U994" i="20" s="1"/>
  <c r="P994" i="20"/>
  <c r="T994" i="20" s="1"/>
  <c r="O994" i="20"/>
  <c r="R994" i="20" s="1"/>
  <c r="Q993" i="20"/>
  <c r="U993" i="20" s="1"/>
  <c r="P993" i="20"/>
  <c r="T993" i="20" s="1"/>
  <c r="O993" i="20"/>
  <c r="S993" i="20" s="1"/>
  <c r="Q992" i="20"/>
  <c r="U992" i="20" s="1"/>
  <c r="P992" i="20"/>
  <c r="T992" i="20" s="1"/>
  <c r="O992" i="20"/>
  <c r="Q991" i="20"/>
  <c r="U991" i="20" s="1"/>
  <c r="P991" i="20"/>
  <c r="T991" i="20" s="1"/>
  <c r="O991" i="20"/>
  <c r="S991" i="20" s="1"/>
  <c r="Q990" i="20"/>
  <c r="U990" i="20" s="1"/>
  <c r="P990" i="20"/>
  <c r="T990" i="20" s="1"/>
  <c r="O990" i="20"/>
  <c r="R990" i="20" s="1"/>
  <c r="Q989" i="20"/>
  <c r="U989" i="20" s="1"/>
  <c r="P989" i="20"/>
  <c r="T989" i="20" s="1"/>
  <c r="O989" i="20"/>
  <c r="S989" i="20" s="1"/>
  <c r="Q988" i="20"/>
  <c r="U988" i="20" s="1"/>
  <c r="P988" i="20"/>
  <c r="T988" i="20" s="1"/>
  <c r="O988" i="20"/>
  <c r="Q987" i="20"/>
  <c r="U987" i="20" s="1"/>
  <c r="P987" i="20"/>
  <c r="T987" i="20" s="1"/>
  <c r="O987" i="20"/>
  <c r="S987" i="20" s="1"/>
  <c r="Q986" i="20"/>
  <c r="U986" i="20" s="1"/>
  <c r="P986" i="20"/>
  <c r="T986" i="20" s="1"/>
  <c r="O986" i="20"/>
  <c r="R986" i="20" s="1"/>
  <c r="Q985" i="20"/>
  <c r="U985" i="20" s="1"/>
  <c r="P985" i="20"/>
  <c r="T985" i="20" s="1"/>
  <c r="O985" i="20"/>
  <c r="S985" i="20" s="1"/>
  <c r="Q984" i="20"/>
  <c r="U984" i="20" s="1"/>
  <c r="P984" i="20"/>
  <c r="T984" i="20" s="1"/>
  <c r="O984" i="20"/>
  <c r="Q983" i="20"/>
  <c r="U983" i="20" s="1"/>
  <c r="P983" i="20"/>
  <c r="T983" i="20" s="1"/>
  <c r="O983" i="20"/>
  <c r="S983" i="20" s="1"/>
  <c r="Q982" i="20"/>
  <c r="U982" i="20" s="1"/>
  <c r="P982" i="20"/>
  <c r="T982" i="20" s="1"/>
  <c r="O982" i="20"/>
  <c r="R982" i="20" s="1"/>
  <c r="Q981" i="20"/>
  <c r="U981" i="20" s="1"/>
  <c r="P981" i="20"/>
  <c r="T981" i="20" s="1"/>
  <c r="O981" i="20"/>
  <c r="Q980" i="20"/>
  <c r="U980" i="20" s="1"/>
  <c r="P980" i="20"/>
  <c r="T980" i="20" s="1"/>
  <c r="O980" i="20"/>
  <c r="Q979" i="20"/>
  <c r="U979" i="20" s="1"/>
  <c r="P979" i="20"/>
  <c r="T979" i="20" s="1"/>
  <c r="O979" i="20"/>
  <c r="S979" i="20" s="1"/>
  <c r="Q978" i="20"/>
  <c r="U978" i="20" s="1"/>
  <c r="P978" i="20"/>
  <c r="T978" i="20" s="1"/>
  <c r="O978" i="20"/>
  <c r="R978" i="20" s="1"/>
  <c r="Q977" i="20"/>
  <c r="U977" i="20" s="1"/>
  <c r="P977" i="20"/>
  <c r="T977" i="20" s="1"/>
  <c r="O977" i="20"/>
  <c r="S977" i="20" s="1"/>
  <c r="Q976" i="20"/>
  <c r="U976" i="20" s="1"/>
  <c r="P976" i="20"/>
  <c r="T976" i="20" s="1"/>
  <c r="O976" i="20"/>
  <c r="Q975" i="20"/>
  <c r="U975" i="20" s="1"/>
  <c r="P975" i="20"/>
  <c r="T975" i="20" s="1"/>
  <c r="O975" i="20"/>
  <c r="S975" i="20" s="1"/>
  <c r="Q974" i="20"/>
  <c r="U974" i="20" s="1"/>
  <c r="P974" i="20"/>
  <c r="T974" i="20" s="1"/>
  <c r="O974" i="20"/>
  <c r="R974" i="20" s="1"/>
  <c r="Q973" i="20"/>
  <c r="U973" i="20" s="1"/>
  <c r="P973" i="20"/>
  <c r="T973" i="20" s="1"/>
  <c r="O973" i="20"/>
  <c r="S973" i="20" s="1"/>
  <c r="Q972" i="20"/>
  <c r="U972" i="20" s="1"/>
  <c r="P972" i="20"/>
  <c r="T972" i="20" s="1"/>
  <c r="O972" i="20"/>
  <c r="Q971" i="20"/>
  <c r="U971" i="20" s="1"/>
  <c r="P971" i="20"/>
  <c r="T971" i="20" s="1"/>
  <c r="O971" i="20"/>
  <c r="S971" i="20" s="1"/>
  <c r="Q970" i="20"/>
  <c r="U970" i="20" s="1"/>
  <c r="P970" i="20"/>
  <c r="T970" i="20" s="1"/>
  <c r="O970" i="20"/>
  <c r="R970" i="20" s="1"/>
  <c r="Q969" i="20"/>
  <c r="U969" i="20" s="1"/>
  <c r="P969" i="20"/>
  <c r="T969" i="20" s="1"/>
  <c r="O969" i="20"/>
  <c r="S969" i="20" s="1"/>
  <c r="Q968" i="20"/>
  <c r="U968" i="20" s="1"/>
  <c r="P968" i="20"/>
  <c r="T968" i="20" s="1"/>
  <c r="O968" i="20"/>
  <c r="Q967" i="20"/>
  <c r="U967" i="20" s="1"/>
  <c r="P967" i="20"/>
  <c r="T967" i="20" s="1"/>
  <c r="O967" i="20"/>
  <c r="S967" i="20" s="1"/>
  <c r="Q966" i="20"/>
  <c r="U966" i="20" s="1"/>
  <c r="P966" i="20"/>
  <c r="T966" i="20" s="1"/>
  <c r="O966" i="20"/>
  <c r="R966" i="20" s="1"/>
  <c r="Q965" i="20"/>
  <c r="U965" i="20" s="1"/>
  <c r="P965" i="20"/>
  <c r="T965" i="20" s="1"/>
  <c r="O965" i="20"/>
  <c r="Q964" i="20"/>
  <c r="U964" i="20" s="1"/>
  <c r="P964" i="20"/>
  <c r="T964" i="20" s="1"/>
  <c r="O964" i="20"/>
  <c r="Q963" i="20"/>
  <c r="U963" i="20" s="1"/>
  <c r="P963" i="20"/>
  <c r="T963" i="20" s="1"/>
  <c r="O963" i="20"/>
  <c r="S963" i="20" s="1"/>
  <c r="Q962" i="20"/>
  <c r="U962" i="20" s="1"/>
  <c r="P962" i="20"/>
  <c r="T962" i="20" s="1"/>
  <c r="O962" i="20"/>
  <c r="R962" i="20" s="1"/>
  <c r="Q961" i="20"/>
  <c r="U961" i="20" s="1"/>
  <c r="P961" i="20"/>
  <c r="T961" i="20" s="1"/>
  <c r="O961" i="20"/>
  <c r="S961" i="20" s="1"/>
  <c r="Q960" i="20"/>
  <c r="U960" i="20" s="1"/>
  <c r="P960" i="20"/>
  <c r="T960" i="20" s="1"/>
  <c r="O960" i="20"/>
  <c r="Q959" i="20"/>
  <c r="U959" i="20" s="1"/>
  <c r="P959" i="20"/>
  <c r="T959" i="20" s="1"/>
  <c r="O959" i="20"/>
  <c r="S959" i="20" s="1"/>
  <c r="Q958" i="20"/>
  <c r="U958" i="20" s="1"/>
  <c r="P958" i="20"/>
  <c r="T958" i="20" s="1"/>
  <c r="O958" i="20"/>
  <c r="R958" i="20" s="1"/>
  <c r="Q957" i="20"/>
  <c r="U957" i="20" s="1"/>
  <c r="P957" i="20"/>
  <c r="T957" i="20" s="1"/>
  <c r="O957" i="20"/>
  <c r="S957" i="20" s="1"/>
  <c r="Q956" i="20"/>
  <c r="U956" i="20" s="1"/>
  <c r="P956" i="20"/>
  <c r="T956" i="20" s="1"/>
  <c r="O956" i="20"/>
  <c r="Q955" i="20"/>
  <c r="U955" i="20" s="1"/>
  <c r="P955" i="20"/>
  <c r="T955" i="20" s="1"/>
  <c r="O955" i="20"/>
  <c r="S955" i="20" s="1"/>
  <c r="Q954" i="20"/>
  <c r="U954" i="20" s="1"/>
  <c r="P954" i="20"/>
  <c r="T954" i="20" s="1"/>
  <c r="O954" i="20"/>
  <c r="R954" i="20" s="1"/>
  <c r="Q953" i="20"/>
  <c r="U953" i="20" s="1"/>
  <c r="P953" i="20"/>
  <c r="T953" i="20" s="1"/>
  <c r="O953" i="20"/>
  <c r="S953" i="20" s="1"/>
  <c r="Q952" i="20"/>
  <c r="U952" i="20" s="1"/>
  <c r="P952" i="20"/>
  <c r="T952" i="20" s="1"/>
  <c r="O952" i="20"/>
  <c r="Q951" i="20"/>
  <c r="U951" i="20" s="1"/>
  <c r="P951" i="20"/>
  <c r="T951" i="20" s="1"/>
  <c r="O951" i="20"/>
  <c r="S951" i="20" s="1"/>
  <c r="Q950" i="20"/>
  <c r="U950" i="20" s="1"/>
  <c r="P950" i="20"/>
  <c r="T950" i="20" s="1"/>
  <c r="O950" i="20"/>
  <c r="R950" i="20" s="1"/>
  <c r="Q949" i="20"/>
  <c r="U949" i="20" s="1"/>
  <c r="P949" i="20"/>
  <c r="T949" i="20" s="1"/>
  <c r="O949" i="20"/>
  <c r="Q948" i="20"/>
  <c r="U948" i="20" s="1"/>
  <c r="P948" i="20"/>
  <c r="T948" i="20" s="1"/>
  <c r="O948" i="20"/>
  <c r="Q947" i="20"/>
  <c r="U947" i="20" s="1"/>
  <c r="P947" i="20"/>
  <c r="T947" i="20" s="1"/>
  <c r="O947" i="20"/>
  <c r="S947" i="20" s="1"/>
  <c r="Q946" i="20"/>
  <c r="U946" i="20" s="1"/>
  <c r="P946" i="20"/>
  <c r="T946" i="20" s="1"/>
  <c r="O946" i="20"/>
  <c r="R946" i="20" s="1"/>
  <c r="Q945" i="20"/>
  <c r="U945" i="20" s="1"/>
  <c r="P945" i="20"/>
  <c r="T945" i="20" s="1"/>
  <c r="O945" i="20"/>
  <c r="S945" i="20" s="1"/>
  <c r="Q944" i="20"/>
  <c r="U944" i="20" s="1"/>
  <c r="P944" i="20"/>
  <c r="T944" i="20" s="1"/>
  <c r="O944" i="20"/>
  <c r="Q943" i="20"/>
  <c r="U943" i="20" s="1"/>
  <c r="P943" i="20"/>
  <c r="T943" i="20" s="1"/>
  <c r="O943" i="20"/>
  <c r="S943" i="20" s="1"/>
  <c r="Q942" i="20"/>
  <c r="U942" i="20" s="1"/>
  <c r="P942" i="20"/>
  <c r="T942" i="20" s="1"/>
  <c r="O942" i="20"/>
  <c r="R942" i="20" s="1"/>
  <c r="Q941" i="20"/>
  <c r="U941" i="20" s="1"/>
  <c r="P941" i="20"/>
  <c r="T941" i="20" s="1"/>
  <c r="O941" i="20"/>
  <c r="S941" i="20" s="1"/>
  <c r="Q940" i="20"/>
  <c r="U940" i="20" s="1"/>
  <c r="P940" i="20"/>
  <c r="T940" i="20" s="1"/>
  <c r="O940" i="20"/>
  <c r="Q939" i="20"/>
  <c r="U939" i="20" s="1"/>
  <c r="P939" i="20"/>
  <c r="T939" i="20" s="1"/>
  <c r="O939" i="20"/>
  <c r="S939" i="20" s="1"/>
  <c r="Q938" i="20"/>
  <c r="U938" i="20" s="1"/>
  <c r="P938" i="20"/>
  <c r="T938" i="20" s="1"/>
  <c r="O938" i="20"/>
  <c r="R938" i="20" s="1"/>
  <c r="Q937" i="20"/>
  <c r="U937" i="20" s="1"/>
  <c r="P937" i="20"/>
  <c r="T937" i="20" s="1"/>
  <c r="O937" i="20"/>
  <c r="S937" i="20" s="1"/>
  <c r="Q936" i="20"/>
  <c r="U936" i="20" s="1"/>
  <c r="P936" i="20"/>
  <c r="T936" i="20" s="1"/>
  <c r="O936" i="20"/>
  <c r="Q935" i="20"/>
  <c r="U935" i="20" s="1"/>
  <c r="P935" i="20"/>
  <c r="T935" i="20" s="1"/>
  <c r="O935" i="20"/>
  <c r="S935" i="20" s="1"/>
  <c r="Q934" i="20"/>
  <c r="U934" i="20" s="1"/>
  <c r="P934" i="20"/>
  <c r="T934" i="20" s="1"/>
  <c r="O934" i="20"/>
  <c r="R934" i="20" s="1"/>
  <c r="Q933" i="20"/>
  <c r="U933" i="20" s="1"/>
  <c r="P933" i="20"/>
  <c r="T933" i="20" s="1"/>
  <c r="O933" i="20"/>
  <c r="Q932" i="20"/>
  <c r="U932" i="20" s="1"/>
  <c r="P932" i="20"/>
  <c r="T932" i="20" s="1"/>
  <c r="O932" i="20"/>
  <c r="Q931" i="20"/>
  <c r="U931" i="20" s="1"/>
  <c r="P931" i="20"/>
  <c r="T931" i="20" s="1"/>
  <c r="O931" i="20"/>
  <c r="S931" i="20" s="1"/>
  <c r="Q930" i="20"/>
  <c r="U930" i="20" s="1"/>
  <c r="P930" i="20"/>
  <c r="T930" i="20" s="1"/>
  <c r="O930" i="20"/>
  <c r="R930" i="20" s="1"/>
  <c r="Q929" i="20"/>
  <c r="U929" i="20" s="1"/>
  <c r="P929" i="20"/>
  <c r="T929" i="20" s="1"/>
  <c r="O929" i="20"/>
  <c r="S929" i="20" s="1"/>
  <c r="Q928" i="20"/>
  <c r="U928" i="20" s="1"/>
  <c r="P928" i="20"/>
  <c r="T928" i="20" s="1"/>
  <c r="O928" i="20"/>
  <c r="Q927" i="20"/>
  <c r="U927" i="20" s="1"/>
  <c r="P927" i="20"/>
  <c r="T927" i="20" s="1"/>
  <c r="O927" i="20"/>
  <c r="S927" i="20" s="1"/>
  <c r="Q926" i="20"/>
  <c r="U926" i="20" s="1"/>
  <c r="P926" i="20"/>
  <c r="T926" i="20" s="1"/>
  <c r="O926" i="20"/>
  <c r="R926" i="20" s="1"/>
  <c r="Q925" i="20"/>
  <c r="U925" i="20" s="1"/>
  <c r="P925" i="20"/>
  <c r="T925" i="20" s="1"/>
  <c r="O925" i="20"/>
  <c r="S925" i="20" s="1"/>
  <c r="Q924" i="20"/>
  <c r="U924" i="20" s="1"/>
  <c r="P924" i="20"/>
  <c r="T924" i="20" s="1"/>
  <c r="O924" i="20"/>
  <c r="Q923" i="20"/>
  <c r="U923" i="20" s="1"/>
  <c r="P923" i="20"/>
  <c r="T923" i="20" s="1"/>
  <c r="O923" i="20"/>
  <c r="S923" i="20" s="1"/>
  <c r="Q922" i="20"/>
  <c r="U922" i="20" s="1"/>
  <c r="P922" i="20"/>
  <c r="T922" i="20" s="1"/>
  <c r="O922" i="20"/>
  <c r="R922" i="20" s="1"/>
  <c r="Q921" i="20"/>
  <c r="U921" i="20" s="1"/>
  <c r="P921" i="20"/>
  <c r="T921" i="20" s="1"/>
  <c r="O921" i="20"/>
  <c r="S921" i="20" s="1"/>
  <c r="Q920" i="20"/>
  <c r="U920" i="20" s="1"/>
  <c r="P920" i="20"/>
  <c r="T920" i="20" s="1"/>
  <c r="O920" i="20"/>
  <c r="Q919" i="20"/>
  <c r="U919" i="20" s="1"/>
  <c r="P919" i="20"/>
  <c r="T919" i="20" s="1"/>
  <c r="O919" i="20"/>
  <c r="S919" i="20" s="1"/>
  <c r="Q918" i="20"/>
  <c r="U918" i="20" s="1"/>
  <c r="P918" i="20"/>
  <c r="T918" i="20" s="1"/>
  <c r="O918" i="20"/>
  <c r="R918" i="20" s="1"/>
  <c r="Q917" i="20"/>
  <c r="U917" i="20" s="1"/>
  <c r="P917" i="20"/>
  <c r="T917" i="20" s="1"/>
  <c r="O917" i="20"/>
  <c r="Q916" i="20"/>
  <c r="U916" i="20" s="1"/>
  <c r="P916" i="20"/>
  <c r="T916" i="20" s="1"/>
  <c r="O916" i="20"/>
  <c r="Q915" i="20"/>
  <c r="U915" i="20" s="1"/>
  <c r="P915" i="20"/>
  <c r="T915" i="20" s="1"/>
  <c r="O915" i="20"/>
  <c r="S915" i="20" s="1"/>
  <c r="Q914" i="20"/>
  <c r="U914" i="20" s="1"/>
  <c r="P914" i="20"/>
  <c r="T914" i="20" s="1"/>
  <c r="O914" i="20"/>
  <c r="R914" i="20" s="1"/>
  <c r="Q913" i="20"/>
  <c r="U913" i="20" s="1"/>
  <c r="P913" i="20"/>
  <c r="T913" i="20" s="1"/>
  <c r="O913" i="20"/>
  <c r="S913" i="20" s="1"/>
  <c r="Q912" i="20"/>
  <c r="U912" i="20" s="1"/>
  <c r="P912" i="20"/>
  <c r="T912" i="20" s="1"/>
  <c r="O912" i="20"/>
  <c r="Q911" i="20"/>
  <c r="U911" i="20" s="1"/>
  <c r="P911" i="20"/>
  <c r="T911" i="20" s="1"/>
  <c r="O911" i="20"/>
  <c r="S911" i="20" s="1"/>
  <c r="Q910" i="20"/>
  <c r="U910" i="20" s="1"/>
  <c r="P910" i="20"/>
  <c r="T910" i="20" s="1"/>
  <c r="O910" i="20"/>
  <c r="R910" i="20" s="1"/>
  <c r="Q909" i="20"/>
  <c r="U909" i="20" s="1"/>
  <c r="P909" i="20"/>
  <c r="T909" i="20" s="1"/>
  <c r="O909" i="20"/>
  <c r="S909" i="20" s="1"/>
  <c r="Q908" i="20"/>
  <c r="U908" i="20" s="1"/>
  <c r="P908" i="20"/>
  <c r="T908" i="20" s="1"/>
  <c r="O908" i="20"/>
  <c r="Q907" i="20"/>
  <c r="U907" i="20" s="1"/>
  <c r="P907" i="20"/>
  <c r="T907" i="20" s="1"/>
  <c r="O907" i="20"/>
  <c r="S907" i="20" s="1"/>
  <c r="Q906" i="20"/>
  <c r="U906" i="20" s="1"/>
  <c r="P906" i="20"/>
  <c r="T906" i="20" s="1"/>
  <c r="O906" i="20"/>
  <c r="R906" i="20" s="1"/>
  <c r="Q905" i="20"/>
  <c r="U905" i="20" s="1"/>
  <c r="P905" i="20"/>
  <c r="T905" i="20" s="1"/>
  <c r="O905" i="20"/>
  <c r="S905" i="20" s="1"/>
  <c r="Q904" i="20"/>
  <c r="U904" i="20" s="1"/>
  <c r="P904" i="20"/>
  <c r="T904" i="20" s="1"/>
  <c r="O904" i="20"/>
  <c r="Q903" i="20"/>
  <c r="U903" i="20" s="1"/>
  <c r="P903" i="20"/>
  <c r="T903" i="20" s="1"/>
  <c r="O903" i="20"/>
  <c r="S903" i="20" s="1"/>
  <c r="Q902" i="20"/>
  <c r="U902" i="20" s="1"/>
  <c r="P902" i="20"/>
  <c r="T902" i="20" s="1"/>
  <c r="O902" i="20"/>
  <c r="R902" i="20" s="1"/>
  <c r="Q901" i="20"/>
  <c r="U901" i="20" s="1"/>
  <c r="P901" i="20"/>
  <c r="T901" i="20" s="1"/>
  <c r="O901" i="20"/>
  <c r="Q900" i="20"/>
  <c r="U900" i="20" s="1"/>
  <c r="P900" i="20"/>
  <c r="T900" i="20" s="1"/>
  <c r="O900" i="20"/>
  <c r="Q899" i="20"/>
  <c r="U899" i="20" s="1"/>
  <c r="P899" i="20"/>
  <c r="T899" i="20" s="1"/>
  <c r="O899" i="20"/>
  <c r="S899" i="20" s="1"/>
  <c r="Q898" i="20"/>
  <c r="U898" i="20" s="1"/>
  <c r="P898" i="20"/>
  <c r="T898" i="20" s="1"/>
  <c r="O898" i="20"/>
  <c r="R898" i="20" s="1"/>
  <c r="Q897" i="20"/>
  <c r="U897" i="20" s="1"/>
  <c r="P897" i="20"/>
  <c r="T897" i="20" s="1"/>
  <c r="O897" i="20"/>
  <c r="S897" i="20" s="1"/>
  <c r="Q896" i="20"/>
  <c r="U896" i="20" s="1"/>
  <c r="P896" i="20"/>
  <c r="T896" i="20" s="1"/>
  <c r="O896" i="20"/>
  <c r="S896" i="20" s="1"/>
  <c r="Q895" i="20"/>
  <c r="U895" i="20" s="1"/>
  <c r="P895" i="20"/>
  <c r="T895" i="20" s="1"/>
  <c r="O895" i="20"/>
  <c r="S895" i="20" s="1"/>
  <c r="Q894" i="20"/>
  <c r="U894" i="20" s="1"/>
  <c r="P894" i="20"/>
  <c r="T894" i="20" s="1"/>
  <c r="O894" i="20"/>
  <c r="R894" i="20" s="1"/>
  <c r="Q893" i="20"/>
  <c r="U893" i="20" s="1"/>
  <c r="P893" i="20"/>
  <c r="T893" i="20" s="1"/>
  <c r="O893" i="20"/>
  <c r="S893" i="20" s="1"/>
  <c r="Q892" i="20"/>
  <c r="U892" i="20" s="1"/>
  <c r="P892" i="20"/>
  <c r="T892" i="20" s="1"/>
  <c r="O892" i="20"/>
  <c r="S892" i="20" s="1"/>
  <c r="Q891" i="20"/>
  <c r="U891" i="20" s="1"/>
  <c r="P891" i="20"/>
  <c r="T891" i="20" s="1"/>
  <c r="O891" i="20"/>
  <c r="Q890" i="20"/>
  <c r="U890" i="20" s="1"/>
  <c r="P890" i="20"/>
  <c r="T890" i="20" s="1"/>
  <c r="O890" i="20"/>
  <c r="R890" i="20" s="1"/>
  <c r="Q889" i="20"/>
  <c r="U889" i="20" s="1"/>
  <c r="P889" i="20"/>
  <c r="T889" i="20" s="1"/>
  <c r="O889" i="20"/>
  <c r="S889" i="20" s="1"/>
  <c r="Q888" i="20"/>
  <c r="U888" i="20" s="1"/>
  <c r="P888" i="20"/>
  <c r="T888" i="20" s="1"/>
  <c r="O888" i="20"/>
  <c r="S888" i="20" s="1"/>
  <c r="Q887" i="20"/>
  <c r="U887" i="20" s="1"/>
  <c r="P887" i="20"/>
  <c r="T887" i="20" s="1"/>
  <c r="O887" i="20"/>
  <c r="S887" i="20" s="1"/>
  <c r="Q886" i="20"/>
  <c r="U886" i="20" s="1"/>
  <c r="P886" i="20"/>
  <c r="T886" i="20" s="1"/>
  <c r="O886" i="20"/>
  <c r="R886" i="20" s="1"/>
  <c r="Q885" i="20"/>
  <c r="U885" i="20" s="1"/>
  <c r="P885" i="20"/>
  <c r="T885" i="20" s="1"/>
  <c r="O885" i="20"/>
  <c r="S885" i="20" s="1"/>
  <c r="Q884" i="20"/>
  <c r="U884" i="20" s="1"/>
  <c r="P884" i="20"/>
  <c r="T884" i="20" s="1"/>
  <c r="O884" i="20"/>
  <c r="S884" i="20" s="1"/>
  <c r="Q883" i="20"/>
  <c r="U883" i="20" s="1"/>
  <c r="P883" i="20"/>
  <c r="T883" i="20" s="1"/>
  <c r="O883" i="20"/>
  <c r="S883" i="20" s="1"/>
  <c r="Q882" i="20"/>
  <c r="U882" i="20" s="1"/>
  <c r="P882" i="20"/>
  <c r="T882" i="20" s="1"/>
  <c r="O882" i="20"/>
  <c r="R882" i="20" s="1"/>
  <c r="Q881" i="20"/>
  <c r="U881" i="20" s="1"/>
  <c r="P881" i="20"/>
  <c r="T881" i="20" s="1"/>
  <c r="O881" i="20"/>
  <c r="S881" i="20" s="1"/>
  <c r="Q880" i="20"/>
  <c r="U880" i="20" s="1"/>
  <c r="P880" i="20"/>
  <c r="T880" i="20" s="1"/>
  <c r="O880" i="20"/>
  <c r="S880" i="20" s="1"/>
  <c r="Q879" i="20"/>
  <c r="U879" i="20" s="1"/>
  <c r="P879" i="20"/>
  <c r="T879" i="20" s="1"/>
  <c r="O879" i="20"/>
  <c r="Q878" i="20"/>
  <c r="U878" i="20" s="1"/>
  <c r="P878" i="20"/>
  <c r="T878" i="20" s="1"/>
  <c r="O878" i="20"/>
  <c r="Q877" i="20"/>
  <c r="U877" i="20" s="1"/>
  <c r="P877" i="20"/>
  <c r="T877" i="20" s="1"/>
  <c r="O877" i="20"/>
  <c r="Q876" i="20"/>
  <c r="U876" i="20" s="1"/>
  <c r="P876" i="20"/>
  <c r="T876" i="20" s="1"/>
  <c r="O876" i="20"/>
  <c r="S876" i="20" s="1"/>
  <c r="Q875" i="20"/>
  <c r="U875" i="20" s="1"/>
  <c r="P875" i="20"/>
  <c r="T875" i="20" s="1"/>
  <c r="O875" i="20"/>
  <c r="S875" i="20" s="1"/>
  <c r="Q874" i="20"/>
  <c r="U874" i="20" s="1"/>
  <c r="P874" i="20"/>
  <c r="T874" i="20" s="1"/>
  <c r="O874" i="20"/>
  <c r="R874" i="20" s="1"/>
  <c r="Q873" i="20"/>
  <c r="U873" i="20" s="1"/>
  <c r="P873" i="20"/>
  <c r="T873" i="20" s="1"/>
  <c r="O873" i="20"/>
  <c r="S873" i="20" s="1"/>
  <c r="Q872" i="20"/>
  <c r="U872" i="20" s="1"/>
  <c r="P872" i="20"/>
  <c r="T872" i="20" s="1"/>
  <c r="O872" i="20"/>
  <c r="S872" i="20" s="1"/>
  <c r="Q871" i="20"/>
  <c r="U871" i="20" s="1"/>
  <c r="P871" i="20"/>
  <c r="T871" i="20" s="1"/>
  <c r="O871" i="20"/>
  <c r="S871" i="20" s="1"/>
  <c r="Q870" i="20"/>
  <c r="U870" i="20" s="1"/>
  <c r="P870" i="20"/>
  <c r="T870" i="20" s="1"/>
  <c r="O870" i="20"/>
  <c r="R870" i="20" s="1"/>
  <c r="Q869" i="20"/>
  <c r="U869" i="20" s="1"/>
  <c r="P869" i="20"/>
  <c r="T869" i="20" s="1"/>
  <c r="O869" i="20"/>
  <c r="S869" i="20" s="1"/>
  <c r="Q868" i="20"/>
  <c r="U868" i="20" s="1"/>
  <c r="P868" i="20"/>
  <c r="T868" i="20" s="1"/>
  <c r="O868" i="20"/>
  <c r="R868" i="20" s="1"/>
  <c r="Q867" i="20"/>
  <c r="U867" i="20" s="1"/>
  <c r="P867" i="20"/>
  <c r="T867" i="20" s="1"/>
  <c r="O867" i="20"/>
  <c r="S867" i="20" s="1"/>
  <c r="Q866" i="20"/>
  <c r="U866" i="20" s="1"/>
  <c r="P866" i="20"/>
  <c r="T866" i="20" s="1"/>
  <c r="O866" i="20"/>
  <c r="R866" i="20" s="1"/>
  <c r="Q865" i="20"/>
  <c r="U865" i="20" s="1"/>
  <c r="P865" i="20"/>
  <c r="T865" i="20" s="1"/>
  <c r="O865" i="20"/>
  <c r="S865" i="20" s="1"/>
  <c r="Q864" i="20"/>
  <c r="U864" i="20" s="1"/>
  <c r="P864" i="20"/>
  <c r="T864" i="20" s="1"/>
  <c r="O864" i="20"/>
  <c r="R864" i="20" s="1"/>
  <c r="Q863" i="20"/>
  <c r="U863" i="20" s="1"/>
  <c r="P863" i="20"/>
  <c r="T863" i="20" s="1"/>
  <c r="O863" i="20"/>
  <c r="S863" i="20" s="1"/>
  <c r="Q862" i="20"/>
  <c r="U862" i="20" s="1"/>
  <c r="P862" i="20"/>
  <c r="T862" i="20" s="1"/>
  <c r="O862" i="20"/>
  <c r="R862" i="20" s="1"/>
  <c r="Q861" i="20"/>
  <c r="U861" i="20" s="1"/>
  <c r="P861" i="20"/>
  <c r="T861" i="20" s="1"/>
  <c r="O861" i="20"/>
  <c r="S861" i="20" s="1"/>
  <c r="Q860" i="20"/>
  <c r="U860" i="20" s="1"/>
  <c r="P860" i="20"/>
  <c r="T860" i="20" s="1"/>
  <c r="O860" i="20"/>
  <c r="R860" i="20" s="1"/>
  <c r="Q859" i="20"/>
  <c r="U859" i="20" s="1"/>
  <c r="P859" i="20"/>
  <c r="T859" i="20" s="1"/>
  <c r="O859" i="20"/>
  <c r="S859" i="20" s="1"/>
  <c r="Q858" i="20"/>
  <c r="U858" i="20" s="1"/>
  <c r="P858" i="20"/>
  <c r="T858" i="20" s="1"/>
  <c r="O858" i="20"/>
  <c r="R858" i="20" s="1"/>
  <c r="Q857" i="20"/>
  <c r="U857" i="20" s="1"/>
  <c r="P857" i="20"/>
  <c r="T857" i="20" s="1"/>
  <c r="O857" i="20"/>
  <c r="Q856" i="20"/>
  <c r="U856" i="20" s="1"/>
  <c r="P856" i="20"/>
  <c r="T856" i="20" s="1"/>
  <c r="O856" i="20"/>
  <c r="R856" i="20" s="1"/>
  <c r="Q855" i="20"/>
  <c r="U855" i="20" s="1"/>
  <c r="P855" i="20"/>
  <c r="T855" i="20" s="1"/>
  <c r="O855" i="20"/>
  <c r="Q854" i="20"/>
  <c r="U854" i="20" s="1"/>
  <c r="P854" i="20"/>
  <c r="T854" i="20" s="1"/>
  <c r="O854" i="20"/>
  <c r="R854" i="20" s="1"/>
  <c r="Q853" i="20"/>
  <c r="U853" i="20" s="1"/>
  <c r="P853" i="20"/>
  <c r="T853" i="20" s="1"/>
  <c r="O853" i="20"/>
  <c r="S853" i="20" s="1"/>
  <c r="Q852" i="20"/>
  <c r="U852" i="20" s="1"/>
  <c r="P852" i="20"/>
  <c r="T852" i="20" s="1"/>
  <c r="O852" i="20"/>
  <c r="R852" i="20" s="1"/>
  <c r="Q851" i="20"/>
  <c r="U851" i="20" s="1"/>
  <c r="P851" i="20"/>
  <c r="T851" i="20" s="1"/>
  <c r="O851" i="20"/>
  <c r="S851" i="20" s="1"/>
  <c r="Q850" i="20"/>
  <c r="U850" i="20" s="1"/>
  <c r="P850" i="20"/>
  <c r="T850" i="20" s="1"/>
  <c r="O850" i="20"/>
  <c r="R850" i="20" s="1"/>
  <c r="Q849" i="20"/>
  <c r="U849" i="20" s="1"/>
  <c r="P849" i="20"/>
  <c r="T849" i="20" s="1"/>
  <c r="O849" i="20"/>
  <c r="S849" i="20" s="1"/>
  <c r="Q848" i="20"/>
  <c r="U848" i="20" s="1"/>
  <c r="P848" i="20"/>
  <c r="T848" i="20" s="1"/>
  <c r="O848" i="20"/>
  <c r="R848" i="20" s="1"/>
  <c r="Q847" i="20"/>
  <c r="U847" i="20" s="1"/>
  <c r="P847" i="20"/>
  <c r="T847" i="20" s="1"/>
  <c r="O847" i="20"/>
  <c r="S847" i="20" s="1"/>
  <c r="Q846" i="20"/>
  <c r="U846" i="20" s="1"/>
  <c r="P846" i="20"/>
  <c r="T846" i="20" s="1"/>
  <c r="O846" i="20"/>
  <c r="R846" i="20" s="1"/>
  <c r="Q845" i="20"/>
  <c r="U845" i="20" s="1"/>
  <c r="P845" i="20"/>
  <c r="T845" i="20" s="1"/>
  <c r="O845" i="20"/>
  <c r="S845" i="20" s="1"/>
  <c r="Q844" i="20"/>
  <c r="U844" i="20" s="1"/>
  <c r="P844" i="20"/>
  <c r="T844" i="20" s="1"/>
  <c r="O844" i="20"/>
  <c r="R844" i="20" s="1"/>
  <c r="Q843" i="20"/>
  <c r="U843" i="20" s="1"/>
  <c r="P843" i="20"/>
  <c r="T843" i="20" s="1"/>
  <c r="O843" i="20"/>
  <c r="S843" i="20" s="1"/>
  <c r="Q842" i="20"/>
  <c r="U842" i="20" s="1"/>
  <c r="P842" i="20"/>
  <c r="T842" i="20" s="1"/>
  <c r="O842" i="20"/>
  <c r="R842" i="20" s="1"/>
  <c r="Q841" i="20"/>
  <c r="U841" i="20" s="1"/>
  <c r="P841" i="20"/>
  <c r="T841" i="20" s="1"/>
  <c r="O841" i="20"/>
  <c r="S841" i="20" s="1"/>
  <c r="Q840" i="20"/>
  <c r="U840" i="20" s="1"/>
  <c r="P840" i="20"/>
  <c r="T840" i="20" s="1"/>
  <c r="O840" i="20"/>
  <c r="R840" i="20" s="1"/>
  <c r="Q839" i="20"/>
  <c r="U839" i="20" s="1"/>
  <c r="P839" i="20"/>
  <c r="T839" i="20" s="1"/>
  <c r="O839" i="20"/>
  <c r="S839" i="20" s="1"/>
  <c r="Q838" i="20"/>
  <c r="U838" i="20" s="1"/>
  <c r="P838" i="20"/>
  <c r="T838" i="20" s="1"/>
  <c r="O838" i="20"/>
  <c r="R838" i="20" s="1"/>
  <c r="Q837" i="20"/>
  <c r="U837" i="20" s="1"/>
  <c r="P837" i="20"/>
  <c r="T837" i="20" s="1"/>
  <c r="O837" i="20"/>
  <c r="S837" i="20" s="1"/>
  <c r="Q836" i="20"/>
  <c r="U836" i="20" s="1"/>
  <c r="P836" i="20"/>
  <c r="T836" i="20" s="1"/>
  <c r="O836" i="20"/>
  <c r="R836" i="20" s="1"/>
  <c r="Q835" i="20"/>
  <c r="U835" i="20" s="1"/>
  <c r="P835" i="20"/>
  <c r="T835" i="20" s="1"/>
  <c r="O835" i="20"/>
  <c r="S835" i="20" s="1"/>
  <c r="Q834" i="20"/>
  <c r="U834" i="20" s="1"/>
  <c r="P834" i="20"/>
  <c r="T834" i="20" s="1"/>
  <c r="O834" i="20"/>
  <c r="R834" i="20" s="1"/>
  <c r="Q833" i="20"/>
  <c r="U833" i="20" s="1"/>
  <c r="P833" i="20"/>
  <c r="T833" i="20" s="1"/>
  <c r="O833" i="20"/>
  <c r="S833" i="20" s="1"/>
  <c r="Q832" i="20"/>
  <c r="U832" i="20" s="1"/>
  <c r="P832" i="20"/>
  <c r="T832" i="20" s="1"/>
  <c r="O832" i="20"/>
  <c r="R832" i="20" s="1"/>
  <c r="Q831" i="20"/>
  <c r="U831" i="20" s="1"/>
  <c r="P831" i="20"/>
  <c r="T831" i="20" s="1"/>
  <c r="O831" i="20"/>
  <c r="S831" i="20" s="1"/>
  <c r="Q830" i="20"/>
  <c r="U830" i="20" s="1"/>
  <c r="P830" i="20"/>
  <c r="T830" i="20" s="1"/>
  <c r="O830" i="20"/>
  <c r="R830" i="20" s="1"/>
  <c r="Q829" i="20"/>
  <c r="U829" i="20" s="1"/>
  <c r="P829" i="20"/>
  <c r="T829" i="20" s="1"/>
  <c r="O829" i="20"/>
  <c r="S829" i="20" s="1"/>
  <c r="Q828" i="20"/>
  <c r="U828" i="20" s="1"/>
  <c r="P828" i="20"/>
  <c r="T828" i="20" s="1"/>
  <c r="O828" i="20"/>
  <c r="R828" i="20" s="1"/>
  <c r="Q827" i="20"/>
  <c r="U827" i="20" s="1"/>
  <c r="P827" i="20"/>
  <c r="T827" i="20" s="1"/>
  <c r="O827" i="20"/>
  <c r="S827" i="20" s="1"/>
  <c r="Q826" i="20"/>
  <c r="U826" i="20" s="1"/>
  <c r="P826" i="20"/>
  <c r="T826" i="20" s="1"/>
  <c r="O826" i="20"/>
  <c r="R826" i="20" s="1"/>
  <c r="Q825" i="20"/>
  <c r="U825" i="20" s="1"/>
  <c r="P825" i="20"/>
  <c r="T825" i="20" s="1"/>
  <c r="O825" i="20"/>
  <c r="R825" i="20" s="1"/>
  <c r="Q824" i="20"/>
  <c r="U824" i="20" s="1"/>
  <c r="P824" i="20"/>
  <c r="T824" i="20" s="1"/>
  <c r="O824" i="20"/>
  <c r="S824" i="20" s="1"/>
  <c r="Q823" i="20"/>
  <c r="U823" i="20" s="1"/>
  <c r="P823" i="20"/>
  <c r="T823" i="20" s="1"/>
  <c r="O823" i="20"/>
  <c r="S823" i="20" s="1"/>
  <c r="Q822" i="20"/>
  <c r="U822" i="20" s="1"/>
  <c r="P822" i="20"/>
  <c r="T822" i="20" s="1"/>
  <c r="O822" i="20"/>
  <c r="R822" i="20" s="1"/>
  <c r="Q821" i="20"/>
  <c r="U821" i="20" s="1"/>
  <c r="P821" i="20"/>
  <c r="T821" i="20" s="1"/>
  <c r="O821" i="20"/>
  <c r="R821" i="20" s="1"/>
  <c r="Q820" i="20"/>
  <c r="U820" i="20" s="1"/>
  <c r="P820" i="20"/>
  <c r="T820" i="20" s="1"/>
  <c r="O820" i="20"/>
  <c r="S820" i="20" s="1"/>
  <c r="Q819" i="20"/>
  <c r="U819" i="20" s="1"/>
  <c r="P819" i="20"/>
  <c r="T819" i="20" s="1"/>
  <c r="O819" i="20"/>
  <c r="S819" i="20" s="1"/>
  <c r="Q818" i="20"/>
  <c r="U818" i="20" s="1"/>
  <c r="P818" i="20"/>
  <c r="T818" i="20" s="1"/>
  <c r="O818" i="20"/>
  <c r="R818" i="20" s="1"/>
  <c r="Q817" i="20"/>
  <c r="U817" i="20" s="1"/>
  <c r="P817" i="20"/>
  <c r="T817" i="20" s="1"/>
  <c r="O817" i="20"/>
  <c r="R817" i="20" s="1"/>
  <c r="Q816" i="20"/>
  <c r="U816" i="20" s="1"/>
  <c r="P816" i="20"/>
  <c r="T816" i="20" s="1"/>
  <c r="O816" i="20"/>
  <c r="S816" i="20" s="1"/>
  <c r="Q815" i="20"/>
  <c r="U815" i="20" s="1"/>
  <c r="P815" i="20"/>
  <c r="T815" i="20" s="1"/>
  <c r="O815" i="20"/>
  <c r="S815" i="20" s="1"/>
  <c r="Q814" i="20"/>
  <c r="U814" i="20" s="1"/>
  <c r="P814" i="20"/>
  <c r="T814" i="20" s="1"/>
  <c r="O814" i="20"/>
  <c r="R814" i="20" s="1"/>
  <c r="Q813" i="20"/>
  <c r="U813" i="20" s="1"/>
  <c r="P813" i="20"/>
  <c r="T813" i="20" s="1"/>
  <c r="O813" i="20"/>
  <c r="R813" i="20" s="1"/>
  <c r="Q812" i="20"/>
  <c r="U812" i="20" s="1"/>
  <c r="P812" i="20"/>
  <c r="T812" i="20" s="1"/>
  <c r="O812" i="20"/>
  <c r="S812" i="20" s="1"/>
  <c r="Q811" i="20"/>
  <c r="U811" i="20" s="1"/>
  <c r="P811" i="20"/>
  <c r="T811" i="20" s="1"/>
  <c r="O811" i="20"/>
  <c r="S811" i="20" s="1"/>
  <c r="Q810" i="20"/>
  <c r="U810" i="20" s="1"/>
  <c r="P810" i="20"/>
  <c r="T810" i="20" s="1"/>
  <c r="O810" i="20"/>
  <c r="R810" i="20" s="1"/>
  <c r="Q809" i="20"/>
  <c r="U809" i="20" s="1"/>
  <c r="P809" i="20"/>
  <c r="T809" i="20" s="1"/>
  <c r="O809" i="20"/>
  <c r="R809" i="20" s="1"/>
  <c r="Q808" i="20"/>
  <c r="U808" i="20" s="1"/>
  <c r="P808" i="20"/>
  <c r="T808" i="20" s="1"/>
  <c r="O808" i="20"/>
  <c r="S808" i="20" s="1"/>
  <c r="Q807" i="20"/>
  <c r="U807" i="20" s="1"/>
  <c r="P807" i="20"/>
  <c r="T807" i="20" s="1"/>
  <c r="O807" i="20"/>
  <c r="S807" i="20" s="1"/>
  <c r="Q806" i="20"/>
  <c r="U806" i="20" s="1"/>
  <c r="P806" i="20"/>
  <c r="T806" i="20" s="1"/>
  <c r="O806" i="20"/>
  <c r="R806" i="20" s="1"/>
  <c r="Q805" i="20"/>
  <c r="U805" i="20" s="1"/>
  <c r="P805" i="20"/>
  <c r="T805" i="20" s="1"/>
  <c r="O805" i="20"/>
  <c r="R805" i="20" s="1"/>
  <c r="Q804" i="20"/>
  <c r="U804" i="20" s="1"/>
  <c r="P804" i="20"/>
  <c r="T804" i="20" s="1"/>
  <c r="O804" i="20"/>
  <c r="S804" i="20" s="1"/>
  <c r="Q803" i="20"/>
  <c r="U803" i="20" s="1"/>
  <c r="P803" i="20"/>
  <c r="T803" i="20" s="1"/>
  <c r="O803" i="20"/>
  <c r="S803" i="20" s="1"/>
  <c r="Q802" i="20"/>
  <c r="U802" i="20" s="1"/>
  <c r="P802" i="20"/>
  <c r="T802" i="20" s="1"/>
  <c r="O802" i="20"/>
  <c r="R802" i="20" s="1"/>
  <c r="Q801" i="20"/>
  <c r="U801" i="20" s="1"/>
  <c r="P801" i="20"/>
  <c r="T801" i="20" s="1"/>
  <c r="O801" i="20"/>
  <c r="R801" i="20" s="1"/>
  <c r="Q800" i="20"/>
  <c r="U800" i="20" s="1"/>
  <c r="P800" i="20"/>
  <c r="T800" i="20" s="1"/>
  <c r="O800" i="20"/>
  <c r="S800" i="20" s="1"/>
  <c r="Q799" i="20"/>
  <c r="U799" i="20" s="1"/>
  <c r="P799" i="20"/>
  <c r="T799" i="20" s="1"/>
  <c r="O799" i="20"/>
  <c r="S799" i="20" s="1"/>
  <c r="Q798" i="20"/>
  <c r="U798" i="20" s="1"/>
  <c r="P798" i="20"/>
  <c r="T798" i="20" s="1"/>
  <c r="O798" i="20"/>
  <c r="R798" i="20" s="1"/>
  <c r="Q797" i="20"/>
  <c r="U797" i="20" s="1"/>
  <c r="P797" i="20"/>
  <c r="T797" i="20" s="1"/>
  <c r="O797" i="20"/>
  <c r="R797" i="20" s="1"/>
  <c r="Q796" i="20"/>
  <c r="U796" i="20" s="1"/>
  <c r="P796" i="20"/>
  <c r="T796" i="20" s="1"/>
  <c r="O796" i="20"/>
  <c r="S796" i="20" s="1"/>
  <c r="Q795" i="20"/>
  <c r="U795" i="20" s="1"/>
  <c r="P795" i="20"/>
  <c r="T795" i="20" s="1"/>
  <c r="O795" i="20"/>
  <c r="S795" i="20" s="1"/>
  <c r="Q794" i="20"/>
  <c r="U794" i="20" s="1"/>
  <c r="P794" i="20"/>
  <c r="T794" i="20" s="1"/>
  <c r="O794" i="20"/>
  <c r="R794" i="20" s="1"/>
  <c r="Q793" i="20"/>
  <c r="U793" i="20" s="1"/>
  <c r="P793" i="20"/>
  <c r="T793" i="20" s="1"/>
  <c r="O793" i="20"/>
  <c r="R793" i="20" s="1"/>
  <c r="Q792" i="20"/>
  <c r="U792" i="20" s="1"/>
  <c r="P792" i="20"/>
  <c r="T792" i="20" s="1"/>
  <c r="O792" i="20"/>
  <c r="S792" i="20" s="1"/>
  <c r="Q791" i="20"/>
  <c r="U791" i="20" s="1"/>
  <c r="P791" i="20"/>
  <c r="T791" i="20" s="1"/>
  <c r="O791" i="20"/>
  <c r="S791" i="20" s="1"/>
  <c r="Q790" i="20"/>
  <c r="U790" i="20" s="1"/>
  <c r="P790" i="20"/>
  <c r="T790" i="20" s="1"/>
  <c r="O790" i="20"/>
  <c r="R790" i="20" s="1"/>
  <c r="Q789" i="20"/>
  <c r="U789" i="20" s="1"/>
  <c r="P789" i="20"/>
  <c r="T789" i="20" s="1"/>
  <c r="O789" i="20"/>
  <c r="R789" i="20" s="1"/>
  <c r="Q788" i="20"/>
  <c r="U788" i="20" s="1"/>
  <c r="P788" i="20"/>
  <c r="T788" i="20" s="1"/>
  <c r="O788" i="20"/>
  <c r="S788" i="20" s="1"/>
  <c r="Q787" i="20"/>
  <c r="U787" i="20" s="1"/>
  <c r="P787" i="20"/>
  <c r="T787" i="20" s="1"/>
  <c r="O787" i="20"/>
  <c r="S787" i="20" s="1"/>
  <c r="Q786" i="20"/>
  <c r="U786" i="20" s="1"/>
  <c r="P786" i="20"/>
  <c r="T786" i="20" s="1"/>
  <c r="O786" i="20"/>
  <c r="R786" i="20" s="1"/>
  <c r="Q785" i="20"/>
  <c r="U785" i="20" s="1"/>
  <c r="P785" i="20"/>
  <c r="T785" i="20" s="1"/>
  <c r="O785" i="20"/>
  <c r="R785" i="20" s="1"/>
  <c r="Q784" i="20"/>
  <c r="U784" i="20" s="1"/>
  <c r="P784" i="20"/>
  <c r="T784" i="20" s="1"/>
  <c r="O784" i="20"/>
  <c r="S784" i="20" s="1"/>
  <c r="Q783" i="20"/>
  <c r="U783" i="20" s="1"/>
  <c r="P783" i="20"/>
  <c r="T783" i="20" s="1"/>
  <c r="O783" i="20"/>
  <c r="S783" i="20" s="1"/>
  <c r="Q782" i="20"/>
  <c r="U782" i="20" s="1"/>
  <c r="P782" i="20"/>
  <c r="T782" i="20" s="1"/>
  <c r="O782" i="20"/>
  <c r="R782" i="20" s="1"/>
  <c r="Q781" i="20"/>
  <c r="U781" i="20" s="1"/>
  <c r="P781" i="20"/>
  <c r="T781" i="20" s="1"/>
  <c r="O781" i="20"/>
  <c r="R781" i="20" s="1"/>
  <c r="Q780" i="20"/>
  <c r="U780" i="20" s="1"/>
  <c r="P780" i="20"/>
  <c r="T780" i="20" s="1"/>
  <c r="O780" i="20"/>
  <c r="S780" i="20" s="1"/>
  <c r="Q779" i="20"/>
  <c r="U779" i="20" s="1"/>
  <c r="P779" i="20"/>
  <c r="T779" i="20" s="1"/>
  <c r="O779" i="20"/>
  <c r="S779" i="20" s="1"/>
  <c r="Q778" i="20"/>
  <c r="U778" i="20" s="1"/>
  <c r="P778" i="20"/>
  <c r="T778" i="20" s="1"/>
  <c r="O778" i="20"/>
  <c r="R778" i="20" s="1"/>
  <c r="Q777" i="20"/>
  <c r="U777" i="20" s="1"/>
  <c r="P777" i="20"/>
  <c r="T777" i="20" s="1"/>
  <c r="O777" i="20"/>
  <c r="R777" i="20" s="1"/>
  <c r="Q776" i="20"/>
  <c r="U776" i="20" s="1"/>
  <c r="P776" i="20"/>
  <c r="T776" i="20" s="1"/>
  <c r="O776" i="20"/>
  <c r="S776" i="20" s="1"/>
  <c r="Q775" i="20"/>
  <c r="U775" i="20" s="1"/>
  <c r="P775" i="20"/>
  <c r="T775" i="20" s="1"/>
  <c r="O775" i="20"/>
  <c r="S775" i="20" s="1"/>
  <c r="Q774" i="20"/>
  <c r="U774" i="20" s="1"/>
  <c r="P774" i="20"/>
  <c r="T774" i="20" s="1"/>
  <c r="O774" i="20"/>
  <c r="R774" i="20" s="1"/>
  <c r="Q773" i="20"/>
  <c r="U773" i="20" s="1"/>
  <c r="P773" i="20"/>
  <c r="T773" i="20" s="1"/>
  <c r="O773" i="20"/>
  <c r="R773" i="20" s="1"/>
  <c r="Q772" i="20"/>
  <c r="U772" i="20" s="1"/>
  <c r="P772" i="20"/>
  <c r="T772" i="20" s="1"/>
  <c r="O772" i="20"/>
  <c r="S772" i="20" s="1"/>
  <c r="Q771" i="20"/>
  <c r="U771" i="20" s="1"/>
  <c r="P771" i="20"/>
  <c r="T771" i="20" s="1"/>
  <c r="O771" i="20"/>
  <c r="Q770" i="20"/>
  <c r="U770" i="20" s="1"/>
  <c r="P770" i="20"/>
  <c r="T770" i="20" s="1"/>
  <c r="O770" i="20"/>
  <c r="R770" i="20" s="1"/>
  <c r="Q769" i="20"/>
  <c r="U769" i="20" s="1"/>
  <c r="P769" i="20"/>
  <c r="T769" i="20" s="1"/>
  <c r="O769" i="20"/>
  <c r="R769" i="20" s="1"/>
  <c r="Q768" i="20"/>
  <c r="U768" i="20" s="1"/>
  <c r="P768" i="20"/>
  <c r="T768" i="20" s="1"/>
  <c r="O768" i="20"/>
  <c r="S768" i="20" s="1"/>
  <c r="Q767" i="20"/>
  <c r="U767" i="20" s="1"/>
  <c r="P767" i="20"/>
  <c r="T767" i="20" s="1"/>
  <c r="O767" i="20"/>
  <c r="S767" i="20" s="1"/>
  <c r="Q766" i="20"/>
  <c r="U766" i="20" s="1"/>
  <c r="P766" i="20"/>
  <c r="T766" i="20" s="1"/>
  <c r="O766" i="20"/>
  <c r="R766" i="20" s="1"/>
  <c r="Q765" i="20"/>
  <c r="U765" i="20" s="1"/>
  <c r="P765" i="20"/>
  <c r="T765" i="20" s="1"/>
  <c r="O765" i="20"/>
  <c r="R765" i="20" s="1"/>
  <c r="Q764" i="20"/>
  <c r="U764" i="20" s="1"/>
  <c r="P764" i="20"/>
  <c r="T764" i="20" s="1"/>
  <c r="O764" i="20"/>
  <c r="S764" i="20" s="1"/>
  <c r="Q763" i="20"/>
  <c r="U763" i="20" s="1"/>
  <c r="P763" i="20"/>
  <c r="T763" i="20" s="1"/>
  <c r="O763" i="20"/>
  <c r="S763" i="20" s="1"/>
  <c r="Q762" i="20"/>
  <c r="U762" i="20" s="1"/>
  <c r="P762" i="20"/>
  <c r="T762" i="20" s="1"/>
  <c r="O762" i="20"/>
  <c r="R762" i="20" s="1"/>
  <c r="Q761" i="20"/>
  <c r="U761" i="20" s="1"/>
  <c r="P761" i="20"/>
  <c r="T761" i="20" s="1"/>
  <c r="O761" i="20"/>
  <c r="R761" i="20" s="1"/>
  <c r="Q760" i="20"/>
  <c r="U760" i="20" s="1"/>
  <c r="P760" i="20"/>
  <c r="T760" i="20" s="1"/>
  <c r="O760" i="20"/>
  <c r="S760" i="20" s="1"/>
  <c r="Q759" i="20"/>
  <c r="U759" i="20" s="1"/>
  <c r="P759" i="20"/>
  <c r="T759" i="20" s="1"/>
  <c r="O759" i="20"/>
  <c r="S759" i="20" s="1"/>
  <c r="Q758" i="20"/>
  <c r="U758" i="20" s="1"/>
  <c r="P758" i="20"/>
  <c r="T758" i="20" s="1"/>
  <c r="O758" i="20"/>
  <c r="R758" i="20" s="1"/>
  <c r="Q757" i="20"/>
  <c r="U757" i="20" s="1"/>
  <c r="P757" i="20"/>
  <c r="T757" i="20" s="1"/>
  <c r="O757" i="20"/>
  <c r="R757" i="20" s="1"/>
  <c r="Q756" i="20"/>
  <c r="U756" i="20" s="1"/>
  <c r="P756" i="20"/>
  <c r="T756" i="20" s="1"/>
  <c r="O756" i="20"/>
  <c r="S756" i="20" s="1"/>
  <c r="Q755" i="20"/>
  <c r="U755" i="20" s="1"/>
  <c r="P755" i="20"/>
  <c r="T755" i="20" s="1"/>
  <c r="O755" i="20"/>
  <c r="S755" i="20" s="1"/>
  <c r="Q754" i="20"/>
  <c r="U754" i="20" s="1"/>
  <c r="P754" i="20"/>
  <c r="T754" i="20" s="1"/>
  <c r="O754" i="20"/>
  <c r="R754" i="20" s="1"/>
  <c r="Q753" i="20"/>
  <c r="U753" i="20" s="1"/>
  <c r="P753" i="20"/>
  <c r="T753" i="20" s="1"/>
  <c r="O753" i="20"/>
  <c r="R753" i="20" s="1"/>
  <c r="Q752" i="20"/>
  <c r="U752" i="20" s="1"/>
  <c r="P752" i="20"/>
  <c r="T752" i="20" s="1"/>
  <c r="O752" i="20"/>
  <c r="S752" i="20" s="1"/>
  <c r="Q751" i="20"/>
  <c r="U751" i="20" s="1"/>
  <c r="P751" i="20"/>
  <c r="T751" i="20" s="1"/>
  <c r="O751" i="20"/>
  <c r="S751" i="20" s="1"/>
  <c r="Q750" i="20"/>
  <c r="U750" i="20" s="1"/>
  <c r="P750" i="20"/>
  <c r="T750" i="20" s="1"/>
  <c r="O750" i="20"/>
  <c r="R750" i="20" s="1"/>
  <c r="Q749" i="20"/>
  <c r="U749" i="20" s="1"/>
  <c r="P749" i="20"/>
  <c r="T749" i="20" s="1"/>
  <c r="O749" i="20"/>
  <c r="R749" i="20" s="1"/>
  <c r="Q748" i="20"/>
  <c r="U748" i="20" s="1"/>
  <c r="P748" i="20"/>
  <c r="T748" i="20" s="1"/>
  <c r="O748" i="20"/>
  <c r="S748" i="20" s="1"/>
  <c r="Q747" i="20"/>
  <c r="U747" i="20" s="1"/>
  <c r="P747" i="20"/>
  <c r="T747" i="20" s="1"/>
  <c r="O747" i="20"/>
  <c r="S747" i="20" s="1"/>
  <c r="Q746" i="20"/>
  <c r="U746" i="20" s="1"/>
  <c r="P746" i="20"/>
  <c r="T746" i="20" s="1"/>
  <c r="O746" i="20"/>
  <c r="R746" i="20" s="1"/>
  <c r="Q745" i="20"/>
  <c r="U745" i="20" s="1"/>
  <c r="P745" i="20"/>
  <c r="T745" i="20" s="1"/>
  <c r="O745" i="20"/>
  <c r="R745" i="20" s="1"/>
  <c r="Q744" i="20"/>
  <c r="U744" i="20" s="1"/>
  <c r="P744" i="20"/>
  <c r="T744" i="20" s="1"/>
  <c r="O744" i="20"/>
  <c r="S744" i="20" s="1"/>
  <c r="Q743" i="20"/>
  <c r="U743" i="20" s="1"/>
  <c r="P743" i="20"/>
  <c r="T743" i="20" s="1"/>
  <c r="O743" i="20"/>
  <c r="S743" i="20" s="1"/>
  <c r="Q742" i="20"/>
  <c r="U742" i="20" s="1"/>
  <c r="P742" i="20"/>
  <c r="T742" i="20" s="1"/>
  <c r="O742" i="20"/>
  <c r="R742" i="20" s="1"/>
  <c r="Q741" i="20"/>
  <c r="U741" i="20" s="1"/>
  <c r="P741" i="20"/>
  <c r="T741" i="20" s="1"/>
  <c r="O741" i="20"/>
  <c r="R741" i="20" s="1"/>
  <c r="Q740" i="20"/>
  <c r="U740" i="20" s="1"/>
  <c r="P740" i="20"/>
  <c r="T740" i="20" s="1"/>
  <c r="O740" i="20"/>
  <c r="S740" i="20" s="1"/>
  <c r="Q739" i="20"/>
  <c r="U739" i="20" s="1"/>
  <c r="P739" i="20"/>
  <c r="T739" i="20" s="1"/>
  <c r="O739" i="20"/>
  <c r="S739" i="20" s="1"/>
  <c r="Q738" i="20"/>
  <c r="U738" i="20" s="1"/>
  <c r="P738" i="20"/>
  <c r="T738" i="20" s="1"/>
  <c r="O738" i="20"/>
  <c r="R738" i="20" s="1"/>
  <c r="Q737" i="20"/>
  <c r="U737" i="20" s="1"/>
  <c r="P737" i="20"/>
  <c r="T737" i="20" s="1"/>
  <c r="O737" i="20"/>
  <c r="R737" i="20" s="1"/>
  <c r="Q736" i="20"/>
  <c r="U736" i="20" s="1"/>
  <c r="P736" i="20"/>
  <c r="T736" i="20" s="1"/>
  <c r="O736" i="20"/>
  <c r="S736" i="20" s="1"/>
  <c r="Q735" i="20"/>
  <c r="U735" i="20" s="1"/>
  <c r="P735" i="20"/>
  <c r="T735" i="20" s="1"/>
  <c r="O735" i="20"/>
  <c r="S735" i="20" s="1"/>
  <c r="Q734" i="20"/>
  <c r="U734" i="20" s="1"/>
  <c r="P734" i="20"/>
  <c r="T734" i="20" s="1"/>
  <c r="O734" i="20"/>
  <c r="R734" i="20" s="1"/>
  <c r="Q733" i="20"/>
  <c r="U733" i="20" s="1"/>
  <c r="P733" i="20"/>
  <c r="T733" i="20" s="1"/>
  <c r="O733" i="20"/>
  <c r="R733" i="20" s="1"/>
  <c r="Q732" i="20"/>
  <c r="U732" i="20" s="1"/>
  <c r="P732" i="20"/>
  <c r="T732" i="20" s="1"/>
  <c r="O732" i="20"/>
  <c r="S732" i="20" s="1"/>
  <c r="Q731" i="20"/>
  <c r="U731" i="20" s="1"/>
  <c r="P731" i="20"/>
  <c r="T731" i="20" s="1"/>
  <c r="O731" i="20"/>
  <c r="Q730" i="20"/>
  <c r="U730" i="20" s="1"/>
  <c r="P730" i="20"/>
  <c r="T730" i="20" s="1"/>
  <c r="O730" i="20"/>
  <c r="R730" i="20" s="1"/>
  <c r="Q729" i="20"/>
  <c r="U729" i="20" s="1"/>
  <c r="P729" i="20"/>
  <c r="T729" i="20" s="1"/>
  <c r="O729" i="20"/>
  <c r="R729" i="20" s="1"/>
  <c r="Q728" i="20"/>
  <c r="U728" i="20" s="1"/>
  <c r="P728" i="20"/>
  <c r="T728" i="20" s="1"/>
  <c r="O728" i="20"/>
  <c r="S728" i="20" s="1"/>
  <c r="Q727" i="20"/>
  <c r="U727" i="20" s="1"/>
  <c r="P727" i="20"/>
  <c r="T727" i="20" s="1"/>
  <c r="O727" i="20"/>
  <c r="S727" i="20" s="1"/>
  <c r="Q726" i="20"/>
  <c r="U726" i="20" s="1"/>
  <c r="P726" i="20"/>
  <c r="T726" i="20" s="1"/>
  <c r="O726" i="20"/>
  <c r="R726" i="20" s="1"/>
  <c r="Q725" i="20"/>
  <c r="U725" i="20" s="1"/>
  <c r="P725" i="20"/>
  <c r="T725" i="20" s="1"/>
  <c r="O725" i="20"/>
  <c r="R725" i="20" s="1"/>
  <c r="Q724" i="20"/>
  <c r="U724" i="20" s="1"/>
  <c r="P724" i="20"/>
  <c r="T724" i="20" s="1"/>
  <c r="O724" i="20"/>
  <c r="S724" i="20" s="1"/>
  <c r="Q723" i="20"/>
  <c r="U723" i="20" s="1"/>
  <c r="P723" i="20"/>
  <c r="T723" i="20" s="1"/>
  <c r="O723" i="20"/>
  <c r="S723" i="20" s="1"/>
  <c r="Q722" i="20"/>
  <c r="U722" i="20" s="1"/>
  <c r="P722" i="20"/>
  <c r="T722" i="20" s="1"/>
  <c r="O722" i="20"/>
  <c r="R722" i="20" s="1"/>
  <c r="Q721" i="20"/>
  <c r="U721" i="20" s="1"/>
  <c r="P721" i="20"/>
  <c r="T721" i="20" s="1"/>
  <c r="O721" i="20"/>
  <c r="R721" i="20" s="1"/>
  <c r="Q720" i="20"/>
  <c r="U720" i="20" s="1"/>
  <c r="P720" i="20"/>
  <c r="T720" i="20" s="1"/>
  <c r="O720" i="20"/>
  <c r="S720" i="20" s="1"/>
  <c r="Q719" i="20"/>
  <c r="U719" i="20" s="1"/>
  <c r="P719" i="20"/>
  <c r="T719" i="20" s="1"/>
  <c r="O719" i="20"/>
  <c r="S719" i="20" s="1"/>
  <c r="Q718" i="20"/>
  <c r="U718" i="20" s="1"/>
  <c r="P718" i="20"/>
  <c r="T718" i="20" s="1"/>
  <c r="O718" i="20"/>
  <c r="R718" i="20" s="1"/>
  <c r="Q717" i="20"/>
  <c r="U717" i="20" s="1"/>
  <c r="P717" i="20"/>
  <c r="T717" i="20" s="1"/>
  <c r="O717" i="20"/>
  <c r="R717" i="20" s="1"/>
  <c r="Q716" i="20"/>
  <c r="U716" i="20" s="1"/>
  <c r="P716" i="20"/>
  <c r="T716" i="20" s="1"/>
  <c r="O716" i="20"/>
  <c r="S716" i="20" s="1"/>
  <c r="Q715" i="20"/>
  <c r="U715" i="20" s="1"/>
  <c r="P715" i="20"/>
  <c r="T715" i="20" s="1"/>
  <c r="O715" i="20"/>
  <c r="S715" i="20" s="1"/>
  <c r="Q714" i="20"/>
  <c r="U714" i="20" s="1"/>
  <c r="P714" i="20"/>
  <c r="T714" i="20" s="1"/>
  <c r="O714" i="20"/>
  <c r="R714" i="20" s="1"/>
  <c r="Q713" i="20"/>
  <c r="U713" i="20" s="1"/>
  <c r="P713" i="20"/>
  <c r="T713" i="20" s="1"/>
  <c r="O713" i="20"/>
  <c r="S713" i="20" s="1"/>
  <c r="Q712" i="20"/>
  <c r="U712" i="20" s="1"/>
  <c r="P712" i="20"/>
  <c r="T712" i="20" s="1"/>
  <c r="O712" i="20"/>
  <c r="S712" i="20" s="1"/>
  <c r="Q711" i="20"/>
  <c r="U711" i="20" s="1"/>
  <c r="P711" i="20"/>
  <c r="T711" i="20" s="1"/>
  <c r="O711" i="20"/>
  <c r="S711" i="20" s="1"/>
  <c r="Q710" i="20"/>
  <c r="U710" i="20" s="1"/>
  <c r="P710" i="20"/>
  <c r="T710" i="20" s="1"/>
  <c r="O710" i="20"/>
  <c r="R710" i="20" s="1"/>
  <c r="Q709" i="20"/>
  <c r="U709" i="20" s="1"/>
  <c r="P709" i="20"/>
  <c r="T709" i="20" s="1"/>
  <c r="O709" i="20"/>
  <c r="S709" i="20" s="1"/>
  <c r="Q708" i="20"/>
  <c r="U708" i="20" s="1"/>
  <c r="P708" i="20"/>
  <c r="T708" i="20" s="1"/>
  <c r="O708" i="20"/>
  <c r="S708" i="20" s="1"/>
  <c r="Q707" i="20"/>
  <c r="U707" i="20" s="1"/>
  <c r="P707" i="20"/>
  <c r="T707" i="20" s="1"/>
  <c r="O707" i="20"/>
  <c r="S707" i="20" s="1"/>
  <c r="Q706" i="20"/>
  <c r="U706" i="20" s="1"/>
  <c r="P706" i="20"/>
  <c r="T706" i="20" s="1"/>
  <c r="O706" i="20"/>
  <c r="R706" i="20" s="1"/>
  <c r="Q705" i="20"/>
  <c r="U705" i="20" s="1"/>
  <c r="P705" i="20"/>
  <c r="T705" i="20" s="1"/>
  <c r="O705" i="20"/>
  <c r="S705" i="20" s="1"/>
  <c r="Q704" i="20"/>
  <c r="U704" i="20" s="1"/>
  <c r="P704" i="20"/>
  <c r="T704" i="20" s="1"/>
  <c r="O704" i="20"/>
  <c r="S704" i="20" s="1"/>
  <c r="Q703" i="20"/>
  <c r="U703" i="20" s="1"/>
  <c r="P703" i="20"/>
  <c r="T703" i="20" s="1"/>
  <c r="O703" i="20"/>
  <c r="S703" i="20" s="1"/>
  <c r="Q702" i="20"/>
  <c r="U702" i="20" s="1"/>
  <c r="P702" i="20"/>
  <c r="T702" i="20" s="1"/>
  <c r="O702" i="20"/>
  <c r="R702" i="20" s="1"/>
  <c r="Q701" i="20"/>
  <c r="U701" i="20" s="1"/>
  <c r="P701" i="20"/>
  <c r="T701" i="20" s="1"/>
  <c r="O701" i="20"/>
  <c r="S701" i="20" s="1"/>
  <c r="Q700" i="20"/>
  <c r="U700" i="20" s="1"/>
  <c r="P700" i="20"/>
  <c r="T700" i="20" s="1"/>
  <c r="O700" i="20"/>
  <c r="S700" i="20" s="1"/>
  <c r="Q699" i="20"/>
  <c r="U699" i="20" s="1"/>
  <c r="P699" i="20"/>
  <c r="T699" i="20" s="1"/>
  <c r="O699" i="20"/>
  <c r="S699" i="20" s="1"/>
  <c r="Q698" i="20"/>
  <c r="U698" i="20" s="1"/>
  <c r="P698" i="20"/>
  <c r="T698" i="20" s="1"/>
  <c r="O698" i="20"/>
  <c r="R698" i="20" s="1"/>
  <c r="Q697" i="20"/>
  <c r="U697" i="20" s="1"/>
  <c r="P697" i="20"/>
  <c r="T697" i="20" s="1"/>
  <c r="O697" i="20"/>
  <c r="S697" i="20" s="1"/>
  <c r="Q696" i="20"/>
  <c r="U696" i="20" s="1"/>
  <c r="P696" i="20"/>
  <c r="T696" i="20" s="1"/>
  <c r="O696" i="20"/>
  <c r="S696" i="20" s="1"/>
  <c r="Q695" i="20"/>
  <c r="U695" i="20" s="1"/>
  <c r="P695" i="20"/>
  <c r="T695" i="20" s="1"/>
  <c r="O695" i="20"/>
  <c r="S695" i="20" s="1"/>
  <c r="Q694" i="20"/>
  <c r="U694" i="20" s="1"/>
  <c r="P694" i="20"/>
  <c r="T694" i="20" s="1"/>
  <c r="O694" i="20"/>
  <c r="R694" i="20" s="1"/>
  <c r="Q693" i="20"/>
  <c r="U693" i="20" s="1"/>
  <c r="P693" i="20"/>
  <c r="T693" i="20" s="1"/>
  <c r="O693" i="20"/>
  <c r="S693" i="20" s="1"/>
  <c r="Q692" i="20"/>
  <c r="U692" i="20" s="1"/>
  <c r="P692" i="20"/>
  <c r="T692" i="20" s="1"/>
  <c r="O692" i="20"/>
  <c r="S692" i="20" s="1"/>
  <c r="Q691" i="20"/>
  <c r="U691" i="20" s="1"/>
  <c r="P691" i="20"/>
  <c r="T691" i="20" s="1"/>
  <c r="O691" i="20"/>
  <c r="S691" i="20" s="1"/>
  <c r="Q690" i="20"/>
  <c r="U690" i="20" s="1"/>
  <c r="P690" i="20"/>
  <c r="T690" i="20" s="1"/>
  <c r="O690" i="20"/>
  <c r="R690" i="20" s="1"/>
  <c r="Q689" i="20"/>
  <c r="U689" i="20" s="1"/>
  <c r="P689" i="20"/>
  <c r="T689" i="20" s="1"/>
  <c r="O689" i="20"/>
  <c r="S689" i="20" s="1"/>
  <c r="Q688" i="20"/>
  <c r="U688" i="20" s="1"/>
  <c r="P688" i="20"/>
  <c r="T688" i="20" s="1"/>
  <c r="O688" i="20"/>
  <c r="S688" i="20" s="1"/>
  <c r="Q687" i="20"/>
  <c r="U687" i="20" s="1"/>
  <c r="P687" i="20"/>
  <c r="T687" i="20" s="1"/>
  <c r="O687" i="20"/>
  <c r="S687" i="20" s="1"/>
  <c r="Q686" i="20"/>
  <c r="U686" i="20" s="1"/>
  <c r="P686" i="20"/>
  <c r="T686" i="20" s="1"/>
  <c r="O686" i="20"/>
  <c r="R686" i="20" s="1"/>
  <c r="Q685" i="20"/>
  <c r="U685" i="20" s="1"/>
  <c r="P685" i="20"/>
  <c r="T685" i="20" s="1"/>
  <c r="O685" i="20"/>
  <c r="S685" i="20" s="1"/>
  <c r="Q684" i="20"/>
  <c r="U684" i="20" s="1"/>
  <c r="P684" i="20"/>
  <c r="T684" i="20" s="1"/>
  <c r="O684" i="20"/>
  <c r="S684" i="20" s="1"/>
  <c r="Q683" i="20"/>
  <c r="U683" i="20" s="1"/>
  <c r="P683" i="20"/>
  <c r="T683" i="20" s="1"/>
  <c r="O683" i="20"/>
  <c r="S683" i="20" s="1"/>
  <c r="Q682" i="20"/>
  <c r="U682" i="20" s="1"/>
  <c r="P682" i="20"/>
  <c r="T682" i="20" s="1"/>
  <c r="O682" i="20"/>
  <c r="R682" i="20" s="1"/>
  <c r="Q681" i="20"/>
  <c r="U681" i="20" s="1"/>
  <c r="P681" i="20"/>
  <c r="T681" i="20" s="1"/>
  <c r="O681" i="20"/>
  <c r="S681" i="20" s="1"/>
  <c r="Q680" i="20"/>
  <c r="U680" i="20" s="1"/>
  <c r="P680" i="20"/>
  <c r="T680" i="20" s="1"/>
  <c r="O680" i="20"/>
  <c r="S680" i="20" s="1"/>
  <c r="Q679" i="20"/>
  <c r="U679" i="20" s="1"/>
  <c r="P679" i="20"/>
  <c r="T679" i="20" s="1"/>
  <c r="O679" i="20"/>
  <c r="S679" i="20" s="1"/>
  <c r="Q678" i="20"/>
  <c r="U678" i="20" s="1"/>
  <c r="P678" i="20"/>
  <c r="T678" i="20" s="1"/>
  <c r="O678" i="20"/>
  <c r="R678" i="20" s="1"/>
  <c r="Q677" i="20"/>
  <c r="U677" i="20" s="1"/>
  <c r="P677" i="20"/>
  <c r="T677" i="20" s="1"/>
  <c r="O677" i="20"/>
  <c r="S677" i="20" s="1"/>
  <c r="Q676" i="20"/>
  <c r="U676" i="20" s="1"/>
  <c r="P676" i="20"/>
  <c r="T676" i="20" s="1"/>
  <c r="O676" i="20"/>
  <c r="S676" i="20" s="1"/>
  <c r="Q675" i="20"/>
  <c r="U675" i="20" s="1"/>
  <c r="P675" i="20"/>
  <c r="T675" i="20" s="1"/>
  <c r="O675" i="20"/>
  <c r="Q674" i="20"/>
  <c r="U674" i="20" s="1"/>
  <c r="P674" i="20"/>
  <c r="T674" i="20" s="1"/>
  <c r="O674" i="20"/>
  <c r="R674" i="20" s="1"/>
  <c r="Q673" i="20"/>
  <c r="U673" i="20" s="1"/>
  <c r="P673" i="20"/>
  <c r="T673" i="20" s="1"/>
  <c r="O673" i="20"/>
  <c r="S673" i="20" s="1"/>
  <c r="Q672" i="20"/>
  <c r="U672" i="20" s="1"/>
  <c r="P672" i="20"/>
  <c r="T672" i="20" s="1"/>
  <c r="O672" i="20"/>
  <c r="S672" i="20" s="1"/>
  <c r="Q671" i="20"/>
  <c r="U671" i="20" s="1"/>
  <c r="P671" i="20"/>
  <c r="T671" i="20" s="1"/>
  <c r="O671" i="20"/>
  <c r="S671" i="20" s="1"/>
  <c r="Q670" i="20"/>
  <c r="U670" i="20" s="1"/>
  <c r="P670" i="20"/>
  <c r="T670" i="20" s="1"/>
  <c r="O670" i="20"/>
  <c r="R670" i="20" s="1"/>
  <c r="Q669" i="20"/>
  <c r="U669" i="20" s="1"/>
  <c r="P669" i="20"/>
  <c r="T669" i="20" s="1"/>
  <c r="O669" i="20"/>
  <c r="S669" i="20" s="1"/>
  <c r="Q668" i="20"/>
  <c r="U668" i="20" s="1"/>
  <c r="P668" i="20"/>
  <c r="T668" i="20" s="1"/>
  <c r="O668" i="20"/>
  <c r="S668" i="20" s="1"/>
  <c r="Q667" i="20"/>
  <c r="U667" i="20" s="1"/>
  <c r="P667" i="20"/>
  <c r="T667" i="20" s="1"/>
  <c r="O667" i="20"/>
  <c r="S667" i="20" s="1"/>
  <c r="Q666" i="20"/>
  <c r="U666" i="20" s="1"/>
  <c r="P666" i="20"/>
  <c r="T666" i="20" s="1"/>
  <c r="O666" i="20"/>
  <c r="R666" i="20" s="1"/>
  <c r="Q665" i="20"/>
  <c r="U665" i="20" s="1"/>
  <c r="P665" i="20"/>
  <c r="T665" i="20" s="1"/>
  <c r="O665" i="20"/>
  <c r="Q664" i="20"/>
  <c r="U664" i="20" s="1"/>
  <c r="P664" i="20"/>
  <c r="T664" i="20" s="1"/>
  <c r="O664" i="20"/>
  <c r="S664" i="20" s="1"/>
  <c r="Q663" i="20"/>
  <c r="U663" i="20" s="1"/>
  <c r="P663" i="20"/>
  <c r="T663" i="20" s="1"/>
  <c r="O663" i="20"/>
  <c r="S663" i="20" s="1"/>
  <c r="Q662" i="20"/>
  <c r="U662" i="20" s="1"/>
  <c r="P662" i="20"/>
  <c r="T662" i="20" s="1"/>
  <c r="O662" i="20"/>
  <c r="R662" i="20" s="1"/>
  <c r="Q661" i="20"/>
  <c r="U661" i="20" s="1"/>
  <c r="P661" i="20"/>
  <c r="T661" i="20" s="1"/>
  <c r="O661" i="20"/>
  <c r="S661" i="20" s="1"/>
  <c r="Q660" i="20"/>
  <c r="U660" i="20" s="1"/>
  <c r="P660" i="20"/>
  <c r="T660" i="20" s="1"/>
  <c r="O660" i="20"/>
  <c r="S660" i="20" s="1"/>
  <c r="Q659" i="20"/>
  <c r="U659" i="20" s="1"/>
  <c r="P659" i="20"/>
  <c r="T659" i="20" s="1"/>
  <c r="O659" i="20"/>
  <c r="S659" i="20" s="1"/>
  <c r="Q658" i="20"/>
  <c r="U658" i="20" s="1"/>
  <c r="P658" i="20"/>
  <c r="T658" i="20" s="1"/>
  <c r="O658" i="20"/>
  <c r="R658" i="20" s="1"/>
  <c r="Q657" i="20"/>
  <c r="U657" i="20" s="1"/>
  <c r="P657" i="20"/>
  <c r="T657" i="20" s="1"/>
  <c r="O657" i="20"/>
  <c r="S657" i="20" s="1"/>
  <c r="Q656" i="20"/>
  <c r="U656" i="20" s="1"/>
  <c r="P656" i="20"/>
  <c r="T656" i="20" s="1"/>
  <c r="O656" i="20"/>
  <c r="S656" i="20" s="1"/>
  <c r="Q655" i="20"/>
  <c r="U655" i="20" s="1"/>
  <c r="P655" i="20"/>
  <c r="T655" i="20" s="1"/>
  <c r="O655" i="20"/>
  <c r="Q654" i="20"/>
  <c r="U654" i="20" s="1"/>
  <c r="P654" i="20"/>
  <c r="T654" i="20" s="1"/>
  <c r="O654" i="20"/>
  <c r="Q653" i="20"/>
  <c r="U653" i="20" s="1"/>
  <c r="P653" i="20"/>
  <c r="T653" i="20" s="1"/>
  <c r="O653" i="20"/>
  <c r="Q652" i="20"/>
  <c r="U652" i="20" s="1"/>
  <c r="P652" i="20"/>
  <c r="T652" i="20" s="1"/>
  <c r="O652" i="20"/>
  <c r="S652" i="20" s="1"/>
  <c r="Q651" i="20"/>
  <c r="U651" i="20" s="1"/>
  <c r="P651" i="20"/>
  <c r="T651" i="20" s="1"/>
  <c r="O651" i="20"/>
  <c r="S651" i="20" s="1"/>
  <c r="Q650" i="20"/>
  <c r="U650" i="20" s="1"/>
  <c r="P650" i="20"/>
  <c r="T650" i="20" s="1"/>
  <c r="O650" i="20"/>
  <c r="R650" i="20" s="1"/>
  <c r="Q649" i="20"/>
  <c r="U649" i="20" s="1"/>
  <c r="P649" i="20"/>
  <c r="T649" i="20" s="1"/>
  <c r="O649" i="20"/>
  <c r="S649" i="20" s="1"/>
  <c r="Q648" i="20"/>
  <c r="U648" i="20" s="1"/>
  <c r="P648" i="20"/>
  <c r="T648" i="20" s="1"/>
  <c r="O648" i="20"/>
  <c r="S648" i="20" s="1"/>
  <c r="Q647" i="20"/>
  <c r="U647" i="20" s="1"/>
  <c r="P647" i="20"/>
  <c r="T647" i="20" s="1"/>
  <c r="O647" i="20"/>
  <c r="Q646" i="20"/>
  <c r="U646" i="20" s="1"/>
  <c r="P646" i="20"/>
  <c r="T646" i="20" s="1"/>
  <c r="O646" i="20"/>
  <c r="Q645" i="20"/>
  <c r="U645" i="20" s="1"/>
  <c r="P645" i="20"/>
  <c r="T645" i="20" s="1"/>
  <c r="O645" i="20"/>
  <c r="Q644" i="20"/>
  <c r="U644" i="20" s="1"/>
  <c r="P644" i="20"/>
  <c r="T644" i="20" s="1"/>
  <c r="O644" i="20"/>
  <c r="S644" i="20" s="1"/>
  <c r="Q643" i="20"/>
  <c r="U643" i="20" s="1"/>
  <c r="P643" i="20"/>
  <c r="T643" i="20" s="1"/>
  <c r="O643" i="20"/>
  <c r="S643" i="20" s="1"/>
  <c r="Q642" i="20"/>
  <c r="U642" i="20" s="1"/>
  <c r="P642" i="20"/>
  <c r="T642" i="20" s="1"/>
  <c r="O642" i="20"/>
  <c r="R642" i="20" s="1"/>
  <c r="Q641" i="20"/>
  <c r="U641" i="20" s="1"/>
  <c r="P641" i="20"/>
  <c r="T641" i="20" s="1"/>
  <c r="O641" i="20"/>
  <c r="Q640" i="20"/>
  <c r="U640" i="20" s="1"/>
  <c r="P640" i="20"/>
  <c r="T640" i="20" s="1"/>
  <c r="O640" i="20"/>
  <c r="S640" i="20" s="1"/>
  <c r="Q639" i="20"/>
  <c r="U639" i="20" s="1"/>
  <c r="P639" i="20"/>
  <c r="T639" i="20" s="1"/>
  <c r="O639" i="20"/>
  <c r="S639" i="20" s="1"/>
  <c r="Q638" i="20"/>
  <c r="U638" i="20" s="1"/>
  <c r="P638" i="20"/>
  <c r="T638" i="20" s="1"/>
  <c r="O638" i="20"/>
  <c r="R638" i="20" s="1"/>
  <c r="Q637" i="20"/>
  <c r="U637" i="20" s="1"/>
  <c r="P637" i="20"/>
  <c r="T637" i="20" s="1"/>
  <c r="O637" i="20"/>
  <c r="S637" i="20" s="1"/>
  <c r="Q636" i="20"/>
  <c r="U636" i="20" s="1"/>
  <c r="P636" i="20"/>
  <c r="T636" i="20" s="1"/>
  <c r="O636" i="20"/>
  <c r="S636" i="20" s="1"/>
  <c r="Q635" i="20"/>
  <c r="U635" i="20" s="1"/>
  <c r="P635" i="20"/>
  <c r="T635" i="20" s="1"/>
  <c r="O635" i="20"/>
  <c r="Q634" i="20"/>
  <c r="U634" i="20" s="1"/>
  <c r="P634" i="20"/>
  <c r="T634" i="20" s="1"/>
  <c r="O634" i="20"/>
  <c r="R634" i="20" s="1"/>
  <c r="Q633" i="20"/>
  <c r="U633" i="20" s="1"/>
  <c r="P633" i="20"/>
  <c r="T633" i="20" s="1"/>
  <c r="O633" i="20"/>
  <c r="S633" i="20" s="1"/>
  <c r="Q632" i="20"/>
  <c r="U632" i="20" s="1"/>
  <c r="P632" i="20"/>
  <c r="T632" i="20" s="1"/>
  <c r="O632" i="20"/>
  <c r="S632" i="20" s="1"/>
  <c r="Q631" i="20"/>
  <c r="U631" i="20" s="1"/>
  <c r="P631" i="20"/>
  <c r="T631" i="20" s="1"/>
  <c r="O631" i="20"/>
  <c r="Q630" i="20"/>
  <c r="U630" i="20" s="1"/>
  <c r="P630" i="20"/>
  <c r="T630" i="20" s="1"/>
  <c r="O630" i="20"/>
  <c r="Q629" i="20"/>
  <c r="U629" i="20" s="1"/>
  <c r="P629" i="20"/>
  <c r="T629" i="20" s="1"/>
  <c r="O629" i="20"/>
  <c r="S629" i="20" s="1"/>
  <c r="Q628" i="20"/>
  <c r="U628" i="20" s="1"/>
  <c r="P628" i="20"/>
  <c r="T628" i="20" s="1"/>
  <c r="O628" i="20"/>
  <c r="R628" i="20" s="1"/>
  <c r="Q627" i="20"/>
  <c r="U627" i="20" s="1"/>
  <c r="P627" i="20"/>
  <c r="T627" i="20" s="1"/>
  <c r="O627" i="20"/>
  <c r="Q626" i="20"/>
  <c r="U626" i="20" s="1"/>
  <c r="P626" i="20"/>
  <c r="T626" i="20" s="1"/>
  <c r="O626" i="20"/>
  <c r="R626" i="20" s="1"/>
  <c r="Q625" i="20"/>
  <c r="U625" i="20" s="1"/>
  <c r="P625" i="20"/>
  <c r="T625" i="20" s="1"/>
  <c r="O625" i="20"/>
  <c r="Q624" i="20"/>
  <c r="U624" i="20" s="1"/>
  <c r="P624" i="20"/>
  <c r="T624" i="20" s="1"/>
  <c r="O624" i="20"/>
  <c r="Q623" i="20"/>
  <c r="U623" i="20" s="1"/>
  <c r="P623" i="20"/>
  <c r="T623" i="20" s="1"/>
  <c r="O623" i="20"/>
  <c r="S623" i="20" s="1"/>
  <c r="Q622" i="20"/>
  <c r="U622" i="20" s="1"/>
  <c r="P622" i="20"/>
  <c r="T622" i="20" s="1"/>
  <c r="O622" i="20"/>
  <c r="R622" i="20" s="1"/>
  <c r="Q621" i="20"/>
  <c r="U621" i="20" s="1"/>
  <c r="P621" i="20"/>
  <c r="T621" i="20" s="1"/>
  <c r="O621" i="20"/>
  <c r="S621" i="20" s="1"/>
  <c r="Q620" i="20"/>
  <c r="U620" i="20" s="1"/>
  <c r="P620" i="20"/>
  <c r="T620" i="20" s="1"/>
  <c r="O620" i="20"/>
  <c r="R620" i="20" s="1"/>
  <c r="Q619" i="20"/>
  <c r="U619" i="20" s="1"/>
  <c r="P619" i="20"/>
  <c r="T619" i="20" s="1"/>
  <c r="O619" i="20"/>
  <c r="S619" i="20" s="1"/>
  <c r="Q618" i="20"/>
  <c r="U618" i="20" s="1"/>
  <c r="P618" i="20"/>
  <c r="T618" i="20" s="1"/>
  <c r="O618" i="20"/>
  <c r="R618" i="20" s="1"/>
  <c r="Q617" i="20"/>
  <c r="U617" i="20" s="1"/>
  <c r="P617" i="20"/>
  <c r="T617" i="20" s="1"/>
  <c r="O617" i="20"/>
  <c r="S617" i="20" s="1"/>
  <c r="Q616" i="20"/>
  <c r="U616" i="20" s="1"/>
  <c r="P616" i="20"/>
  <c r="T616" i="20" s="1"/>
  <c r="O616" i="20"/>
  <c r="R616" i="20" s="1"/>
  <c r="Q615" i="20"/>
  <c r="U615" i="20" s="1"/>
  <c r="P615" i="20"/>
  <c r="T615" i="20" s="1"/>
  <c r="O615" i="20"/>
  <c r="S615" i="20" s="1"/>
  <c r="Q614" i="20"/>
  <c r="U614" i="20" s="1"/>
  <c r="P614" i="20"/>
  <c r="T614" i="20" s="1"/>
  <c r="O614" i="20"/>
  <c r="R614" i="20" s="1"/>
  <c r="Q613" i="20"/>
  <c r="U613" i="20" s="1"/>
  <c r="P613" i="20"/>
  <c r="T613" i="20" s="1"/>
  <c r="O613" i="20"/>
  <c r="S613" i="20" s="1"/>
  <c r="Q612" i="20"/>
  <c r="U612" i="20" s="1"/>
  <c r="P612" i="20"/>
  <c r="T612" i="20" s="1"/>
  <c r="O612" i="20"/>
  <c r="R612" i="20" s="1"/>
  <c r="Q611" i="20"/>
  <c r="U611" i="20" s="1"/>
  <c r="P611" i="20"/>
  <c r="T611" i="20" s="1"/>
  <c r="O611" i="20"/>
  <c r="S611" i="20" s="1"/>
  <c r="Q610" i="20"/>
  <c r="U610" i="20" s="1"/>
  <c r="P610" i="20"/>
  <c r="T610" i="20" s="1"/>
  <c r="O610" i="20"/>
  <c r="R610" i="20" s="1"/>
  <c r="Q609" i="20"/>
  <c r="U609" i="20" s="1"/>
  <c r="P609" i="20"/>
  <c r="T609" i="20" s="1"/>
  <c r="O609" i="20"/>
  <c r="S609" i="20" s="1"/>
  <c r="Q608" i="20"/>
  <c r="U608" i="20" s="1"/>
  <c r="P608" i="20"/>
  <c r="T608" i="20" s="1"/>
  <c r="O608" i="20"/>
  <c r="R608" i="20" s="1"/>
  <c r="Q607" i="20"/>
  <c r="U607" i="20" s="1"/>
  <c r="P607" i="20"/>
  <c r="T607" i="20" s="1"/>
  <c r="O607" i="20"/>
  <c r="S607" i="20" s="1"/>
  <c r="Q606" i="20"/>
  <c r="U606" i="20" s="1"/>
  <c r="P606" i="20"/>
  <c r="T606" i="20" s="1"/>
  <c r="O606" i="20"/>
  <c r="R606" i="20" s="1"/>
  <c r="Q605" i="20"/>
  <c r="U605" i="20" s="1"/>
  <c r="P605" i="20"/>
  <c r="T605" i="20" s="1"/>
  <c r="O605" i="20"/>
  <c r="Q604" i="20"/>
  <c r="U604" i="20" s="1"/>
  <c r="P604" i="20"/>
  <c r="T604" i="20" s="1"/>
  <c r="O604" i="20"/>
  <c r="Q603" i="20"/>
  <c r="U603" i="20" s="1"/>
  <c r="P603" i="20"/>
  <c r="T603" i="20" s="1"/>
  <c r="O603" i="20"/>
  <c r="S603" i="20" s="1"/>
  <c r="Q602" i="20"/>
  <c r="U602" i="20" s="1"/>
  <c r="P602" i="20"/>
  <c r="T602" i="20" s="1"/>
  <c r="O602" i="20"/>
  <c r="R602" i="20" s="1"/>
  <c r="Q601" i="20"/>
  <c r="U601" i="20" s="1"/>
  <c r="P601" i="20"/>
  <c r="T601" i="20" s="1"/>
  <c r="O601" i="20"/>
  <c r="Q600" i="20"/>
  <c r="U600" i="20" s="1"/>
  <c r="P600" i="20"/>
  <c r="T600" i="20" s="1"/>
  <c r="O600" i="20"/>
  <c r="Q599" i="20"/>
  <c r="U599" i="20" s="1"/>
  <c r="P599" i="20"/>
  <c r="T599" i="20" s="1"/>
  <c r="O599" i="20"/>
  <c r="S599" i="20" s="1"/>
  <c r="Q598" i="20"/>
  <c r="U598" i="20" s="1"/>
  <c r="P598" i="20"/>
  <c r="T598" i="20" s="1"/>
  <c r="O598" i="20"/>
  <c r="S598" i="20" s="1"/>
  <c r="Q597" i="20"/>
  <c r="U597" i="20" s="1"/>
  <c r="P597" i="20"/>
  <c r="T597" i="20" s="1"/>
  <c r="O597" i="20"/>
  <c r="S597" i="20" s="1"/>
  <c r="Q596" i="20"/>
  <c r="U596" i="20" s="1"/>
  <c r="P596" i="20"/>
  <c r="T596" i="20" s="1"/>
  <c r="O596" i="20"/>
  <c r="R596" i="20" s="1"/>
  <c r="Q595" i="20"/>
  <c r="U595" i="20" s="1"/>
  <c r="P595" i="20"/>
  <c r="T595" i="20" s="1"/>
  <c r="O595" i="20"/>
  <c r="S595" i="20" s="1"/>
  <c r="Q594" i="20"/>
  <c r="U594" i="20" s="1"/>
  <c r="P594" i="20"/>
  <c r="T594" i="20" s="1"/>
  <c r="O594" i="20"/>
  <c r="S594" i="20" s="1"/>
  <c r="Q593" i="20"/>
  <c r="U593" i="20" s="1"/>
  <c r="P593" i="20"/>
  <c r="T593" i="20" s="1"/>
  <c r="O593" i="20"/>
  <c r="S593" i="20" s="1"/>
  <c r="Q592" i="20"/>
  <c r="U592" i="20" s="1"/>
  <c r="P592" i="20"/>
  <c r="T592" i="20" s="1"/>
  <c r="O592" i="20"/>
  <c r="R592" i="20" s="1"/>
  <c r="Q591" i="20"/>
  <c r="U591" i="20" s="1"/>
  <c r="P591" i="20"/>
  <c r="T591" i="20" s="1"/>
  <c r="O591" i="20"/>
  <c r="R591" i="20" s="1"/>
  <c r="Q590" i="20"/>
  <c r="U590" i="20" s="1"/>
  <c r="P590" i="20"/>
  <c r="T590" i="20" s="1"/>
  <c r="O590" i="20"/>
  <c r="S590" i="20" s="1"/>
  <c r="Q589" i="20"/>
  <c r="U589" i="20" s="1"/>
  <c r="P589" i="20"/>
  <c r="T589" i="20" s="1"/>
  <c r="O589" i="20"/>
  <c r="S589" i="20" s="1"/>
  <c r="Q588" i="20"/>
  <c r="U588" i="20" s="1"/>
  <c r="P588" i="20"/>
  <c r="T588" i="20" s="1"/>
  <c r="O588" i="20"/>
  <c r="R588" i="20" s="1"/>
  <c r="Q587" i="20"/>
  <c r="U587" i="20" s="1"/>
  <c r="P587" i="20"/>
  <c r="T587" i="20" s="1"/>
  <c r="O587" i="20"/>
  <c r="R587" i="20" s="1"/>
  <c r="Q586" i="20"/>
  <c r="U586" i="20" s="1"/>
  <c r="P586" i="20"/>
  <c r="T586" i="20" s="1"/>
  <c r="O586" i="20"/>
  <c r="S586" i="20" s="1"/>
  <c r="Q585" i="20"/>
  <c r="U585" i="20" s="1"/>
  <c r="P585" i="20"/>
  <c r="T585" i="20" s="1"/>
  <c r="O585" i="20"/>
  <c r="S585" i="20" s="1"/>
  <c r="Q584" i="20"/>
  <c r="U584" i="20" s="1"/>
  <c r="P584" i="20"/>
  <c r="T584" i="20" s="1"/>
  <c r="O584" i="20"/>
  <c r="R584" i="20" s="1"/>
  <c r="Q583" i="20"/>
  <c r="U583" i="20" s="1"/>
  <c r="P583" i="20"/>
  <c r="T583" i="20" s="1"/>
  <c r="O583" i="20"/>
  <c r="R583" i="20" s="1"/>
  <c r="Q582" i="20"/>
  <c r="U582" i="20" s="1"/>
  <c r="P582" i="20"/>
  <c r="T582" i="20" s="1"/>
  <c r="O582" i="20"/>
  <c r="S582" i="20" s="1"/>
  <c r="Q581" i="20"/>
  <c r="U581" i="20" s="1"/>
  <c r="P581" i="20"/>
  <c r="T581" i="20" s="1"/>
  <c r="O581" i="20"/>
  <c r="S581" i="20" s="1"/>
  <c r="Q580" i="20"/>
  <c r="U580" i="20" s="1"/>
  <c r="P580" i="20"/>
  <c r="T580" i="20" s="1"/>
  <c r="O580" i="20"/>
  <c r="R580" i="20" s="1"/>
  <c r="Q579" i="20"/>
  <c r="U579" i="20" s="1"/>
  <c r="P579" i="20"/>
  <c r="T579" i="20" s="1"/>
  <c r="O579" i="20"/>
  <c r="R579" i="20" s="1"/>
  <c r="Q578" i="20"/>
  <c r="U578" i="20" s="1"/>
  <c r="P578" i="20"/>
  <c r="T578" i="20" s="1"/>
  <c r="O578" i="20"/>
  <c r="S578" i="20" s="1"/>
  <c r="Q577" i="20"/>
  <c r="U577" i="20" s="1"/>
  <c r="P577" i="20"/>
  <c r="T577" i="20" s="1"/>
  <c r="O577" i="20"/>
  <c r="S577" i="20" s="1"/>
  <c r="Q576" i="20"/>
  <c r="U576" i="20" s="1"/>
  <c r="P576" i="20"/>
  <c r="T576" i="20" s="1"/>
  <c r="O576" i="20"/>
  <c r="Q575" i="20"/>
  <c r="U575" i="20" s="1"/>
  <c r="P575" i="20"/>
  <c r="T575" i="20" s="1"/>
  <c r="O575" i="20"/>
  <c r="R575" i="20" s="1"/>
  <c r="Q574" i="20"/>
  <c r="U574" i="20" s="1"/>
  <c r="P574" i="20"/>
  <c r="T574" i="20" s="1"/>
  <c r="O574" i="20"/>
  <c r="R574" i="20" s="1"/>
  <c r="Q573" i="20"/>
  <c r="U573" i="20" s="1"/>
  <c r="P573" i="20"/>
  <c r="T573" i="20" s="1"/>
  <c r="O573" i="20"/>
  <c r="S573" i="20" s="1"/>
  <c r="Q572" i="20"/>
  <c r="U572" i="20" s="1"/>
  <c r="P572" i="20"/>
  <c r="T572" i="20" s="1"/>
  <c r="O572" i="20"/>
  <c r="Q571" i="20"/>
  <c r="U571" i="20" s="1"/>
  <c r="P571" i="20"/>
  <c r="T571" i="20" s="1"/>
  <c r="O571" i="20"/>
  <c r="R571" i="20" s="1"/>
  <c r="Q570" i="20"/>
  <c r="U570" i="20" s="1"/>
  <c r="P570" i="20"/>
  <c r="T570" i="20" s="1"/>
  <c r="O570" i="20"/>
  <c r="R570" i="20" s="1"/>
  <c r="Q569" i="20"/>
  <c r="U569" i="20" s="1"/>
  <c r="P569" i="20"/>
  <c r="T569" i="20" s="1"/>
  <c r="O569" i="20"/>
  <c r="S569" i="20" s="1"/>
  <c r="Q568" i="20"/>
  <c r="U568" i="20" s="1"/>
  <c r="P568" i="20"/>
  <c r="T568" i="20" s="1"/>
  <c r="O568" i="20"/>
  <c r="Q567" i="20"/>
  <c r="U567" i="20" s="1"/>
  <c r="P567" i="20"/>
  <c r="T567" i="20" s="1"/>
  <c r="O567" i="20"/>
  <c r="R567" i="20" s="1"/>
  <c r="Q566" i="20"/>
  <c r="U566" i="20" s="1"/>
  <c r="P566" i="20"/>
  <c r="T566" i="20" s="1"/>
  <c r="O566" i="20"/>
  <c r="R566" i="20" s="1"/>
  <c r="Q565" i="20"/>
  <c r="U565" i="20" s="1"/>
  <c r="P565" i="20"/>
  <c r="T565" i="20" s="1"/>
  <c r="O565" i="20"/>
  <c r="Q564" i="20"/>
  <c r="U564" i="20" s="1"/>
  <c r="P564" i="20"/>
  <c r="T564" i="20" s="1"/>
  <c r="O564" i="20"/>
  <c r="Q563" i="20"/>
  <c r="U563" i="20" s="1"/>
  <c r="P563" i="20"/>
  <c r="T563" i="20" s="1"/>
  <c r="O563" i="20"/>
  <c r="R563" i="20" s="1"/>
  <c r="Q562" i="20"/>
  <c r="U562" i="20" s="1"/>
  <c r="P562" i="20"/>
  <c r="T562" i="20" s="1"/>
  <c r="O562" i="20"/>
  <c r="R562" i="20" s="1"/>
  <c r="Q561" i="20"/>
  <c r="U561" i="20" s="1"/>
  <c r="P561" i="20"/>
  <c r="T561" i="20" s="1"/>
  <c r="O561" i="20"/>
  <c r="S561" i="20" s="1"/>
  <c r="Q560" i="20"/>
  <c r="U560" i="20" s="1"/>
  <c r="P560" i="20"/>
  <c r="T560" i="20" s="1"/>
  <c r="O560" i="20"/>
  <c r="Q559" i="20"/>
  <c r="U559" i="20" s="1"/>
  <c r="P559" i="20"/>
  <c r="T559" i="20" s="1"/>
  <c r="O559" i="20"/>
  <c r="S559" i="20" s="1"/>
  <c r="Q558" i="20"/>
  <c r="U558" i="20" s="1"/>
  <c r="P558" i="20"/>
  <c r="T558" i="20" s="1"/>
  <c r="O558" i="20"/>
  <c r="R558" i="20" s="1"/>
  <c r="Q557" i="20"/>
  <c r="U557" i="20" s="1"/>
  <c r="P557" i="20"/>
  <c r="T557" i="20" s="1"/>
  <c r="O557" i="20"/>
  <c r="S557" i="20" s="1"/>
  <c r="Q556" i="20"/>
  <c r="U556" i="20" s="1"/>
  <c r="P556" i="20"/>
  <c r="T556" i="20" s="1"/>
  <c r="O556" i="20"/>
  <c r="Q555" i="20"/>
  <c r="U555" i="20" s="1"/>
  <c r="P555" i="20"/>
  <c r="T555" i="20" s="1"/>
  <c r="O555" i="20"/>
  <c r="S555" i="20" s="1"/>
  <c r="Q554" i="20"/>
  <c r="U554" i="20" s="1"/>
  <c r="P554" i="20"/>
  <c r="T554" i="20" s="1"/>
  <c r="O554" i="20"/>
  <c r="R554" i="20" s="1"/>
  <c r="Q553" i="20"/>
  <c r="U553" i="20" s="1"/>
  <c r="P553" i="20"/>
  <c r="T553" i="20" s="1"/>
  <c r="O553" i="20"/>
  <c r="S553" i="20" s="1"/>
  <c r="Q552" i="20"/>
  <c r="U552" i="20" s="1"/>
  <c r="P552" i="20"/>
  <c r="T552" i="20" s="1"/>
  <c r="O552" i="20"/>
  <c r="Q551" i="20"/>
  <c r="U551" i="20" s="1"/>
  <c r="P551" i="20"/>
  <c r="T551" i="20" s="1"/>
  <c r="O551" i="20"/>
  <c r="S551" i="20" s="1"/>
  <c r="Q550" i="20"/>
  <c r="U550" i="20" s="1"/>
  <c r="P550" i="20"/>
  <c r="T550" i="20" s="1"/>
  <c r="O550" i="20"/>
  <c r="S550" i="20" s="1"/>
  <c r="Q549" i="20"/>
  <c r="U549" i="20" s="1"/>
  <c r="P549" i="20"/>
  <c r="T549" i="20" s="1"/>
  <c r="O549" i="20"/>
  <c r="S549" i="20" s="1"/>
  <c r="Q548" i="20"/>
  <c r="U548" i="20" s="1"/>
  <c r="P548" i="20"/>
  <c r="T548" i="20" s="1"/>
  <c r="O548" i="20"/>
  <c r="R548" i="20" s="1"/>
  <c r="Q547" i="20"/>
  <c r="U547" i="20" s="1"/>
  <c r="P547" i="20"/>
  <c r="T547" i="20" s="1"/>
  <c r="O547" i="20"/>
  <c r="S547" i="20" s="1"/>
  <c r="Q546" i="20"/>
  <c r="U546" i="20" s="1"/>
  <c r="P546" i="20"/>
  <c r="T546" i="20" s="1"/>
  <c r="O546" i="20"/>
  <c r="S546" i="20" s="1"/>
  <c r="Q545" i="20"/>
  <c r="U545" i="20" s="1"/>
  <c r="P545" i="20"/>
  <c r="T545" i="20" s="1"/>
  <c r="O545" i="20"/>
  <c r="S545" i="20" s="1"/>
  <c r="Q544" i="20"/>
  <c r="U544" i="20" s="1"/>
  <c r="P544" i="20"/>
  <c r="T544" i="20" s="1"/>
  <c r="O544" i="20"/>
  <c r="R544" i="20" s="1"/>
  <c r="Q543" i="20"/>
  <c r="U543" i="20" s="1"/>
  <c r="P543" i="20"/>
  <c r="T543" i="20" s="1"/>
  <c r="O543" i="20"/>
  <c r="S543" i="20" s="1"/>
  <c r="Q542" i="20"/>
  <c r="U542" i="20" s="1"/>
  <c r="P542" i="20"/>
  <c r="T542" i="20" s="1"/>
  <c r="O542" i="20"/>
  <c r="S542" i="20" s="1"/>
  <c r="Q541" i="20"/>
  <c r="U541" i="20" s="1"/>
  <c r="P541" i="20"/>
  <c r="T541" i="20" s="1"/>
  <c r="O541" i="20"/>
  <c r="S541" i="20" s="1"/>
  <c r="Q540" i="20"/>
  <c r="U540" i="20" s="1"/>
  <c r="P540" i="20"/>
  <c r="T540" i="20" s="1"/>
  <c r="O540" i="20"/>
  <c r="R540" i="20" s="1"/>
  <c r="Q539" i="20"/>
  <c r="U539" i="20" s="1"/>
  <c r="P539" i="20"/>
  <c r="T539" i="20" s="1"/>
  <c r="O539" i="20"/>
  <c r="S539" i="20" s="1"/>
  <c r="Q538" i="20"/>
  <c r="U538" i="20" s="1"/>
  <c r="P538" i="20"/>
  <c r="T538" i="20" s="1"/>
  <c r="O538" i="20"/>
  <c r="S538" i="20" s="1"/>
  <c r="Q537" i="20"/>
  <c r="U537" i="20" s="1"/>
  <c r="P537" i="20"/>
  <c r="T537" i="20" s="1"/>
  <c r="O537" i="20"/>
  <c r="S537" i="20" s="1"/>
  <c r="Q536" i="20"/>
  <c r="U536" i="20" s="1"/>
  <c r="P536" i="20"/>
  <c r="T536" i="20" s="1"/>
  <c r="O536" i="20"/>
  <c r="S536" i="20" s="1"/>
  <c r="Q535" i="20"/>
  <c r="U535" i="20" s="1"/>
  <c r="P535" i="20"/>
  <c r="T535" i="20" s="1"/>
  <c r="O535" i="20"/>
  <c r="S535" i="20" s="1"/>
  <c r="Q534" i="20"/>
  <c r="U534" i="20" s="1"/>
  <c r="P534" i="20"/>
  <c r="T534" i="20" s="1"/>
  <c r="O534" i="20"/>
  <c r="S534" i="20" s="1"/>
  <c r="Q533" i="20"/>
  <c r="U533" i="20" s="1"/>
  <c r="P533" i="20"/>
  <c r="T533" i="20" s="1"/>
  <c r="O533" i="20"/>
  <c r="S533" i="20" s="1"/>
  <c r="Q532" i="20"/>
  <c r="U532" i="20" s="1"/>
  <c r="P532" i="20"/>
  <c r="T532" i="20" s="1"/>
  <c r="O532" i="20"/>
  <c r="S532" i="20" s="1"/>
  <c r="Q531" i="20"/>
  <c r="U531" i="20" s="1"/>
  <c r="P531" i="20"/>
  <c r="T531" i="20" s="1"/>
  <c r="O531" i="20"/>
  <c r="S531" i="20" s="1"/>
  <c r="Q530" i="20"/>
  <c r="U530" i="20" s="1"/>
  <c r="P530" i="20"/>
  <c r="T530" i="20" s="1"/>
  <c r="O530" i="20"/>
  <c r="S530" i="20" s="1"/>
  <c r="Q529" i="20"/>
  <c r="U529" i="20" s="1"/>
  <c r="P529" i="20"/>
  <c r="T529" i="20" s="1"/>
  <c r="O529" i="20"/>
  <c r="S529" i="20" s="1"/>
  <c r="Q528" i="20"/>
  <c r="U528" i="20" s="1"/>
  <c r="P528" i="20"/>
  <c r="T528" i="20" s="1"/>
  <c r="O528" i="20"/>
  <c r="S528" i="20" s="1"/>
  <c r="Q527" i="20"/>
  <c r="U527" i="20" s="1"/>
  <c r="P527" i="20"/>
  <c r="T527" i="20" s="1"/>
  <c r="O527" i="20"/>
  <c r="S527" i="20" s="1"/>
  <c r="Q526" i="20"/>
  <c r="U526" i="20" s="1"/>
  <c r="P526" i="20"/>
  <c r="T526" i="20" s="1"/>
  <c r="O526" i="20"/>
  <c r="S526" i="20" s="1"/>
  <c r="Q525" i="20"/>
  <c r="U525" i="20" s="1"/>
  <c r="P525" i="20"/>
  <c r="T525" i="20" s="1"/>
  <c r="O525" i="20"/>
  <c r="S525" i="20" s="1"/>
  <c r="Q524" i="20"/>
  <c r="U524" i="20" s="1"/>
  <c r="P524" i="20"/>
  <c r="T524" i="20" s="1"/>
  <c r="O524" i="20"/>
  <c r="S524" i="20" s="1"/>
  <c r="Q523" i="20"/>
  <c r="U523" i="20" s="1"/>
  <c r="P523" i="20"/>
  <c r="T523" i="20" s="1"/>
  <c r="O523" i="20"/>
  <c r="S523" i="20" s="1"/>
  <c r="Q522" i="20"/>
  <c r="U522" i="20" s="1"/>
  <c r="P522" i="20"/>
  <c r="T522" i="20" s="1"/>
  <c r="O522" i="20"/>
  <c r="S522" i="20" s="1"/>
  <c r="Q521" i="20"/>
  <c r="U521" i="20" s="1"/>
  <c r="P521" i="20"/>
  <c r="T521" i="20" s="1"/>
  <c r="O521" i="20"/>
  <c r="S521" i="20" s="1"/>
  <c r="Q520" i="20"/>
  <c r="U520" i="20" s="1"/>
  <c r="P520" i="20"/>
  <c r="T520" i="20" s="1"/>
  <c r="O520" i="20"/>
  <c r="S520" i="20" s="1"/>
  <c r="Q519" i="20"/>
  <c r="U519" i="20" s="1"/>
  <c r="P519" i="20"/>
  <c r="T519" i="20" s="1"/>
  <c r="O519" i="20"/>
  <c r="S519" i="20" s="1"/>
  <c r="Q518" i="20"/>
  <c r="U518" i="20" s="1"/>
  <c r="P518" i="20"/>
  <c r="T518" i="20" s="1"/>
  <c r="O518" i="20"/>
  <c r="S518" i="20" s="1"/>
  <c r="Q517" i="20"/>
  <c r="U517" i="20" s="1"/>
  <c r="P517" i="20"/>
  <c r="T517" i="20" s="1"/>
  <c r="O517" i="20"/>
  <c r="S517" i="20" s="1"/>
  <c r="Q516" i="20"/>
  <c r="U516" i="20" s="1"/>
  <c r="P516" i="20"/>
  <c r="T516" i="20" s="1"/>
  <c r="O516" i="20"/>
  <c r="S516" i="20" s="1"/>
  <c r="Q515" i="20"/>
  <c r="U515" i="20" s="1"/>
  <c r="P515" i="20"/>
  <c r="T515" i="20" s="1"/>
  <c r="O515" i="20"/>
  <c r="S515" i="20" s="1"/>
  <c r="Q514" i="20"/>
  <c r="U514" i="20" s="1"/>
  <c r="P514" i="20"/>
  <c r="T514" i="20" s="1"/>
  <c r="O514" i="20"/>
  <c r="S514" i="20" s="1"/>
  <c r="Q513" i="20"/>
  <c r="U513" i="20" s="1"/>
  <c r="P513" i="20"/>
  <c r="T513" i="20" s="1"/>
  <c r="O513" i="20"/>
  <c r="S513" i="20" s="1"/>
  <c r="Q512" i="20"/>
  <c r="U512" i="20" s="1"/>
  <c r="P512" i="20"/>
  <c r="T512" i="20" s="1"/>
  <c r="O512" i="20"/>
  <c r="S512" i="20" s="1"/>
  <c r="Q511" i="20"/>
  <c r="U511" i="20" s="1"/>
  <c r="P511" i="20"/>
  <c r="T511" i="20" s="1"/>
  <c r="O511" i="20"/>
  <c r="S511" i="20" s="1"/>
  <c r="Q510" i="20"/>
  <c r="U510" i="20" s="1"/>
  <c r="P510" i="20"/>
  <c r="T510" i="20" s="1"/>
  <c r="O510" i="20"/>
  <c r="S510" i="20" s="1"/>
  <c r="Q509" i="20"/>
  <c r="U509" i="20" s="1"/>
  <c r="P509" i="20"/>
  <c r="T509" i="20" s="1"/>
  <c r="O509" i="20"/>
  <c r="S509" i="20" s="1"/>
  <c r="Q508" i="20"/>
  <c r="U508" i="20" s="1"/>
  <c r="P508" i="20"/>
  <c r="T508" i="20" s="1"/>
  <c r="O508" i="20"/>
  <c r="S508" i="20" s="1"/>
  <c r="Q507" i="20"/>
  <c r="U507" i="20" s="1"/>
  <c r="P507" i="20"/>
  <c r="T507" i="20" s="1"/>
  <c r="O507" i="20"/>
  <c r="S507" i="20" s="1"/>
  <c r="Q506" i="20"/>
  <c r="U506" i="20" s="1"/>
  <c r="P506" i="20"/>
  <c r="T506" i="20" s="1"/>
  <c r="O506" i="20"/>
  <c r="S506" i="20" s="1"/>
  <c r="Q505" i="20"/>
  <c r="U505" i="20" s="1"/>
  <c r="P505" i="20"/>
  <c r="T505" i="20" s="1"/>
  <c r="O505" i="20"/>
  <c r="S505" i="20" s="1"/>
  <c r="Q504" i="20"/>
  <c r="U504" i="20" s="1"/>
  <c r="P504" i="20"/>
  <c r="T504" i="20" s="1"/>
  <c r="O504" i="20"/>
  <c r="S504" i="20" s="1"/>
  <c r="Q503" i="20"/>
  <c r="U503" i="20" s="1"/>
  <c r="P503" i="20"/>
  <c r="T503" i="20" s="1"/>
  <c r="O503" i="20"/>
  <c r="S503" i="20" s="1"/>
  <c r="Q502" i="20"/>
  <c r="U502" i="20" s="1"/>
  <c r="P502" i="20"/>
  <c r="T502" i="20" s="1"/>
  <c r="O502" i="20"/>
  <c r="S502" i="20" s="1"/>
  <c r="Q501" i="20"/>
  <c r="U501" i="20" s="1"/>
  <c r="P501" i="20"/>
  <c r="T501" i="20" s="1"/>
  <c r="O501" i="20"/>
  <c r="S501" i="20" s="1"/>
  <c r="Q500" i="20"/>
  <c r="U500" i="20" s="1"/>
  <c r="P500" i="20"/>
  <c r="T500" i="20" s="1"/>
  <c r="O500" i="20"/>
  <c r="S500" i="20" s="1"/>
  <c r="Q499" i="20"/>
  <c r="U499" i="20" s="1"/>
  <c r="P499" i="20"/>
  <c r="T499" i="20" s="1"/>
  <c r="O499" i="20"/>
  <c r="S499" i="20" s="1"/>
  <c r="Q498" i="20"/>
  <c r="U498" i="20" s="1"/>
  <c r="P498" i="20"/>
  <c r="T498" i="20" s="1"/>
  <c r="O498" i="20"/>
  <c r="S498" i="20" s="1"/>
  <c r="Q497" i="20"/>
  <c r="U497" i="20" s="1"/>
  <c r="P497" i="20"/>
  <c r="T497" i="20" s="1"/>
  <c r="O497" i="20"/>
  <c r="S497" i="20" s="1"/>
  <c r="Q496" i="20"/>
  <c r="U496" i="20" s="1"/>
  <c r="P496" i="20"/>
  <c r="T496" i="20" s="1"/>
  <c r="O496" i="20"/>
  <c r="S496" i="20" s="1"/>
  <c r="Q495" i="20"/>
  <c r="U495" i="20" s="1"/>
  <c r="P495" i="20"/>
  <c r="T495" i="20" s="1"/>
  <c r="O495" i="20"/>
  <c r="S495" i="20" s="1"/>
  <c r="Q494" i="20"/>
  <c r="U494" i="20" s="1"/>
  <c r="P494" i="20"/>
  <c r="T494" i="20" s="1"/>
  <c r="O494" i="20"/>
  <c r="S494" i="20" s="1"/>
  <c r="Q493" i="20"/>
  <c r="U493" i="20" s="1"/>
  <c r="P493" i="20"/>
  <c r="T493" i="20" s="1"/>
  <c r="O493" i="20"/>
  <c r="S493" i="20" s="1"/>
  <c r="Q492" i="20"/>
  <c r="U492" i="20" s="1"/>
  <c r="P492" i="20"/>
  <c r="T492" i="20" s="1"/>
  <c r="O492" i="20"/>
  <c r="S492" i="20" s="1"/>
  <c r="Q491" i="20"/>
  <c r="U491" i="20" s="1"/>
  <c r="P491" i="20"/>
  <c r="T491" i="20" s="1"/>
  <c r="O491" i="20"/>
  <c r="S491" i="20" s="1"/>
  <c r="Q490" i="20"/>
  <c r="U490" i="20" s="1"/>
  <c r="P490" i="20"/>
  <c r="T490" i="20" s="1"/>
  <c r="O490" i="20"/>
  <c r="S490" i="20" s="1"/>
  <c r="Q489" i="20"/>
  <c r="U489" i="20" s="1"/>
  <c r="P489" i="20"/>
  <c r="T489" i="20" s="1"/>
  <c r="O489" i="20"/>
  <c r="S489" i="20" s="1"/>
  <c r="Q488" i="20"/>
  <c r="U488" i="20" s="1"/>
  <c r="P488" i="20"/>
  <c r="T488" i="20" s="1"/>
  <c r="O488" i="20"/>
  <c r="S488" i="20" s="1"/>
  <c r="Q487" i="20"/>
  <c r="U487" i="20" s="1"/>
  <c r="P487" i="20"/>
  <c r="T487" i="20" s="1"/>
  <c r="O487" i="20"/>
  <c r="S487" i="20" s="1"/>
  <c r="Q486" i="20"/>
  <c r="U486" i="20" s="1"/>
  <c r="P486" i="20"/>
  <c r="T486" i="20" s="1"/>
  <c r="O486" i="20"/>
  <c r="S486" i="20" s="1"/>
  <c r="Q485" i="20"/>
  <c r="U485" i="20" s="1"/>
  <c r="P485" i="20"/>
  <c r="T485" i="20" s="1"/>
  <c r="O485" i="20"/>
  <c r="S485" i="20" s="1"/>
  <c r="Q484" i="20"/>
  <c r="U484" i="20" s="1"/>
  <c r="P484" i="20"/>
  <c r="T484" i="20" s="1"/>
  <c r="O484" i="20"/>
  <c r="S484" i="20" s="1"/>
  <c r="Q483" i="20"/>
  <c r="U483" i="20" s="1"/>
  <c r="P483" i="20"/>
  <c r="T483" i="20" s="1"/>
  <c r="O483" i="20"/>
  <c r="S483" i="20" s="1"/>
  <c r="Q482" i="20"/>
  <c r="U482" i="20" s="1"/>
  <c r="P482" i="20"/>
  <c r="T482" i="20" s="1"/>
  <c r="O482" i="20"/>
  <c r="S482" i="20" s="1"/>
  <c r="Q481" i="20"/>
  <c r="U481" i="20" s="1"/>
  <c r="P481" i="20"/>
  <c r="T481" i="20" s="1"/>
  <c r="O481" i="20"/>
  <c r="S481" i="20" s="1"/>
  <c r="Q480" i="20"/>
  <c r="U480" i="20" s="1"/>
  <c r="P480" i="20"/>
  <c r="T480" i="20" s="1"/>
  <c r="O480" i="20"/>
  <c r="S480" i="20" s="1"/>
  <c r="Q479" i="20"/>
  <c r="U479" i="20" s="1"/>
  <c r="P479" i="20"/>
  <c r="T479" i="20" s="1"/>
  <c r="O479" i="20"/>
  <c r="S479" i="20" s="1"/>
  <c r="Q478" i="20"/>
  <c r="U478" i="20" s="1"/>
  <c r="P478" i="20"/>
  <c r="T478" i="20" s="1"/>
  <c r="O478" i="20"/>
  <c r="S478" i="20" s="1"/>
  <c r="Q477" i="20"/>
  <c r="U477" i="20" s="1"/>
  <c r="P477" i="20"/>
  <c r="T477" i="20" s="1"/>
  <c r="O477" i="20"/>
  <c r="S477" i="20" s="1"/>
  <c r="Q476" i="20"/>
  <c r="U476" i="20" s="1"/>
  <c r="P476" i="20"/>
  <c r="T476" i="20" s="1"/>
  <c r="O476" i="20"/>
  <c r="S476" i="20" s="1"/>
  <c r="Q475" i="20"/>
  <c r="U475" i="20" s="1"/>
  <c r="P475" i="20"/>
  <c r="T475" i="20" s="1"/>
  <c r="O475" i="20"/>
  <c r="S475" i="20" s="1"/>
  <c r="Q474" i="20"/>
  <c r="U474" i="20" s="1"/>
  <c r="P474" i="20"/>
  <c r="T474" i="20" s="1"/>
  <c r="O474" i="20"/>
  <c r="S474" i="20" s="1"/>
  <c r="Q473" i="20"/>
  <c r="U473" i="20" s="1"/>
  <c r="P473" i="20"/>
  <c r="T473" i="20" s="1"/>
  <c r="O473" i="20"/>
  <c r="S473" i="20" s="1"/>
  <c r="Q472" i="20"/>
  <c r="U472" i="20" s="1"/>
  <c r="P472" i="20"/>
  <c r="T472" i="20" s="1"/>
  <c r="O472" i="20"/>
  <c r="S472" i="20" s="1"/>
  <c r="Q471" i="20"/>
  <c r="U471" i="20" s="1"/>
  <c r="P471" i="20"/>
  <c r="T471" i="20" s="1"/>
  <c r="O471" i="20"/>
  <c r="S471" i="20" s="1"/>
  <c r="Q470" i="20"/>
  <c r="U470" i="20" s="1"/>
  <c r="P470" i="20"/>
  <c r="T470" i="20" s="1"/>
  <c r="O470" i="20"/>
  <c r="S470" i="20" s="1"/>
  <c r="Q469" i="20"/>
  <c r="U469" i="20" s="1"/>
  <c r="P469" i="20"/>
  <c r="T469" i="20" s="1"/>
  <c r="O469" i="20"/>
  <c r="S469" i="20" s="1"/>
  <c r="Q468" i="20"/>
  <c r="U468" i="20" s="1"/>
  <c r="P468" i="20"/>
  <c r="T468" i="20" s="1"/>
  <c r="O468" i="20"/>
  <c r="S468" i="20" s="1"/>
  <c r="Q467" i="20"/>
  <c r="U467" i="20" s="1"/>
  <c r="P467" i="20"/>
  <c r="T467" i="20" s="1"/>
  <c r="O467" i="20"/>
  <c r="S467" i="20" s="1"/>
  <c r="Q466" i="20"/>
  <c r="U466" i="20" s="1"/>
  <c r="P466" i="20"/>
  <c r="T466" i="20" s="1"/>
  <c r="O466" i="20"/>
  <c r="S466" i="20" s="1"/>
  <c r="Q465" i="20"/>
  <c r="U465" i="20" s="1"/>
  <c r="P465" i="20"/>
  <c r="T465" i="20" s="1"/>
  <c r="O465" i="20"/>
  <c r="S465" i="20" s="1"/>
  <c r="Q464" i="20"/>
  <c r="U464" i="20" s="1"/>
  <c r="P464" i="20"/>
  <c r="T464" i="20" s="1"/>
  <c r="O464" i="20"/>
  <c r="S464" i="20" s="1"/>
  <c r="Q463" i="20"/>
  <c r="U463" i="20" s="1"/>
  <c r="P463" i="20"/>
  <c r="T463" i="20" s="1"/>
  <c r="O463" i="20"/>
  <c r="S463" i="20" s="1"/>
  <c r="Q462" i="20"/>
  <c r="U462" i="20" s="1"/>
  <c r="P462" i="20"/>
  <c r="T462" i="20" s="1"/>
  <c r="O462" i="20"/>
  <c r="S462" i="20" s="1"/>
  <c r="Q461" i="20"/>
  <c r="U461" i="20" s="1"/>
  <c r="P461" i="20"/>
  <c r="T461" i="20" s="1"/>
  <c r="O461" i="20"/>
  <c r="S461" i="20" s="1"/>
  <c r="Q460" i="20"/>
  <c r="U460" i="20" s="1"/>
  <c r="P460" i="20"/>
  <c r="T460" i="20" s="1"/>
  <c r="O460" i="20"/>
  <c r="S460" i="20" s="1"/>
  <c r="Q459" i="20"/>
  <c r="U459" i="20" s="1"/>
  <c r="P459" i="20"/>
  <c r="T459" i="20" s="1"/>
  <c r="O459" i="20"/>
  <c r="S459" i="20" s="1"/>
  <c r="Q458" i="20"/>
  <c r="U458" i="20" s="1"/>
  <c r="P458" i="20"/>
  <c r="T458" i="20" s="1"/>
  <c r="O458" i="20"/>
  <c r="S458" i="20" s="1"/>
  <c r="Q457" i="20"/>
  <c r="U457" i="20" s="1"/>
  <c r="P457" i="20"/>
  <c r="T457" i="20" s="1"/>
  <c r="O457" i="20"/>
  <c r="S457" i="20" s="1"/>
  <c r="Q456" i="20"/>
  <c r="U456" i="20" s="1"/>
  <c r="P456" i="20"/>
  <c r="T456" i="20" s="1"/>
  <c r="O456" i="20"/>
  <c r="S456" i="20" s="1"/>
  <c r="Q455" i="20"/>
  <c r="U455" i="20" s="1"/>
  <c r="P455" i="20"/>
  <c r="T455" i="20" s="1"/>
  <c r="O455" i="20"/>
  <c r="S455" i="20" s="1"/>
  <c r="Q454" i="20"/>
  <c r="U454" i="20" s="1"/>
  <c r="P454" i="20"/>
  <c r="T454" i="20" s="1"/>
  <c r="O454" i="20"/>
  <c r="S454" i="20" s="1"/>
  <c r="Q453" i="20"/>
  <c r="U453" i="20" s="1"/>
  <c r="P453" i="20"/>
  <c r="T453" i="20" s="1"/>
  <c r="O453" i="20"/>
  <c r="S453" i="20" s="1"/>
  <c r="Q452" i="20"/>
  <c r="U452" i="20" s="1"/>
  <c r="P452" i="20"/>
  <c r="T452" i="20" s="1"/>
  <c r="O452" i="20"/>
  <c r="S452" i="20" s="1"/>
  <c r="Q451" i="20"/>
  <c r="U451" i="20" s="1"/>
  <c r="P451" i="20"/>
  <c r="T451" i="20" s="1"/>
  <c r="O451" i="20"/>
  <c r="S451" i="20" s="1"/>
  <c r="Q450" i="20"/>
  <c r="U450" i="20" s="1"/>
  <c r="P450" i="20"/>
  <c r="T450" i="20" s="1"/>
  <c r="O450" i="20"/>
  <c r="S450" i="20" s="1"/>
  <c r="Q449" i="20"/>
  <c r="U449" i="20" s="1"/>
  <c r="P449" i="20"/>
  <c r="T449" i="20" s="1"/>
  <c r="O449" i="20"/>
  <c r="S449" i="20" s="1"/>
  <c r="Q448" i="20"/>
  <c r="U448" i="20" s="1"/>
  <c r="P448" i="20"/>
  <c r="T448" i="20" s="1"/>
  <c r="O448" i="20"/>
  <c r="S448" i="20" s="1"/>
  <c r="Q447" i="20"/>
  <c r="U447" i="20" s="1"/>
  <c r="P447" i="20"/>
  <c r="T447" i="20" s="1"/>
  <c r="O447" i="20"/>
  <c r="S447" i="20" s="1"/>
  <c r="Q446" i="20"/>
  <c r="U446" i="20" s="1"/>
  <c r="P446" i="20"/>
  <c r="T446" i="20" s="1"/>
  <c r="O446" i="20"/>
  <c r="S446" i="20" s="1"/>
  <c r="Q445" i="20"/>
  <c r="U445" i="20" s="1"/>
  <c r="P445" i="20"/>
  <c r="T445" i="20" s="1"/>
  <c r="O445" i="20"/>
  <c r="S445" i="20" s="1"/>
  <c r="Q444" i="20"/>
  <c r="U444" i="20" s="1"/>
  <c r="P444" i="20"/>
  <c r="T444" i="20" s="1"/>
  <c r="O444" i="20"/>
  <c r="S444" i="20" s="1"/>
  <c r="Q443" i="20"/>
  <c r="U443" i="20" s="1"/>
  <c r="P443" i="20"/>
  <c r="T443" i="20" s="1"/>
  <c r="O443" i="20"/>
  <c r="S443" i="20" s="1"/>
  <c r="Q442" i="20"/>
  <c r="U442" i="20" s="1"/>
  <c r="P442" i="20"/>
  <c r="T442" i="20" s="1"/>
  <c r="O442" i="20"/>
  <c r="S442" i="20" s="1"/>
  <c r="Q441" i="20"/>
  <c r="U441" i="20" s="1"/>
  <c r="P441" i="20"/>
  <c r="T441" i="20" s="1"/>
  <c r="O441" i="20"/>
  <c r="S441" i="20" s="1"/>
  <c r="Q440" i="20"/>
  <c r="U440" i="20" s="1"/>
  <c r="P440" i="20"/>
  <c r="T440" i="20" s="1"/>
  <c r="O440" i="20"/>
  <c r="S440" i="20" s="1"/>
  <c r="Q439" i="20"/>
  <c r="U439" i="20" s="1"/>
  <c r="P439" i="20"/>
  <c r="T439" i="20" s="1"/>
  <c r="O439" i="20"/>
  <c r="S439" i="20" s="1"/>
  <c r="Q438" i="20"/>
  <c r="U438" i="20" s="1"/>
  <c r="P438" i="20"/>
  <c r="T438" i="20" s="1"/>
  <c r="O438" i="20"/>
  <c r="S438" i="20" s="1"/>
  <c r="Q437" i="20"/>
  <c r="U437" i="20" s="1"/>
  <c r="P437" i="20"/>
  <c r="T437" i="20" s="1"/>
  <c r="O437" i="20"/>
  <c r="S437" i="20" s="1"/>
  <c r="Q436" i="20"/>
  <c r="U436" i="20" s="1"/>
  <c r="P436" i="20"/>
  <c r="T436" i="20" s="1"/>
  <c r="O436" i="20"/>
  <c r="S436" i="20" s="1"/>
  <c r="Q435" i="20"/>
  <c r="U435" i="20" s="1"/>
  <c r="P435" i="20"/>
  <c r="T435" i="20" s="1"/>
  <c r="O435" i="20"/>
  <c r="S435" i="20" s="1"/>
  <c r="Q434" i="20"/>
  <c r="U434" i="20" s="1"/>
  <c r="P434" i="20"/>
  <c r="T434" i="20" s="1"/>
  <c r="O434" i="20"/>
  <c r="S434" i="20" s="1"/>
  <c r="Q433" i="20"/>
  <c r="U433" i="20" s="1"/>
  <c r="P433" i="20"/>
  <c r="T433" i="20" s="1"/>
  <c r="O433" i="20"/>
  <c r="S433" i="20" s="1"/>
  <c r="Q432" i="20"/>
  <c r="U432" i="20" s="1"/>
  <c r="P432" i="20"/>
  <c r="T432" i="20" s="1"/>
  <c r="O432" i="20"/>
  <c r="S432" i="20" s="1"/>
  <c r="Q431" i="20"/>
  <c r="U431" i="20" s="1"/>
  <c r="P431" i="20"/>
  <c r="T431" i="20" s="1"/>
  <c r="O431" i="20"/>
  <c r="S431" i="20" s="1"/>
  <c r="Q430" i="20"/>
  <c r="U430" i="20" s="1"/>
  <c r="P430" i="20"/>
  <c r="T430" i="20" s="1"/>
  <c r="O430" i="20"/>
  <c r="S430" i="20" s="1"/>
  <c r="Q429" i="20"/>
  <c r="U429" i="20" s="1"/>
  <c r="P429" i="20"/>
  <c r="T429" i="20" s="1"/>
  <c r="O429" i="20"/>
  <c r="S429" i="20" s="1"/>
  <c r="Q428" i="20"/>
  <c r="U428" i="20" s="1"/>
  <c r="P428" i="20"/>
  <c r="T428" i="20" s="1"/>
  <c r="O428" i="20"/>
  <c r="S428" i="20" s="1"/>
  <c r="Q427" i="20"/>
  <c r="U427" i="20" s="1"/>
  <c r="P427" i="20"/>
  <c r="T427" i="20" s="1"/>
  <c r="O427" i="20"/>
  <c r="S427" i="20" s="1"/>
  <c r="Q426" i="20"/>
  <c r="U426" i="20" s="1"/>
  <c r="P426" i="20"/>
  <c r="T426" i="20" s="1"/>
  <c r="O426" i="20"/>
  <c r="S426" i="20" s="1"/>
  <c r="Q425" i="20"/>
  <c r="U425" i="20" s="1"/>
  <c r="P425" i="20"/>
  <c r="T425" i="20" s="1"/>
  <c r="O425" i="20"/>
  <c r="S425" i="20" s="1"/>
  <c r="Q424" i="20"/>
  <c r="U424" i="20" s="1"/>
  <c r="P424" i="20"/>
  <c r="T424" i="20" s="1"/>
  <c r="O424" i="20"/>
  <c r="S424" i="20" s="1"/>
  <c r="Q423" i="20"/>
  <c r="U423" i="20" s="1"/>
  <c r="P423" i="20"/>
  <c r="T423" i="20" s="1"/>
  <c r="O423" i="20"/>
  <c r="S423" i="20" s="1"/>
  <c r="Q422" i="20"/>
  <c r="U422" i="20" s="1"/>
  <c r="P422" i="20"/>
  <c r="T422" i="20" s="1"/>
  <c r="O422" i="20"/>
  <c r="S422" i="20" s="1"/>
  <c r="Q421" i="20"/>
  <c r="U421" i="20" s="1"/>
  <c r="P421" i="20"/>
  <c r="T421" i="20" s="1"/>
  <c r="O421" i="20"/>
  <c r="S421" i="20" s="1"/>
  <c r="Q420" i="20"/>
  <c r="U420" i="20" s="1"/>
  <c r="P420" i="20"/>
  <c r="T420" i="20" s="1"/>
  <c r="O420" i="20"/>
  <c r="S420" i="20" s="1"/>
  <c r="Q419" i="20"/>
  <c r="U419" i="20" s="1"/>
  <c r="P419" i="20"/>
  <c r="T419" i="20" s="1"/>
  <c r="O419" i="20"/>
  <c r="R419" i="20" s="1"/>
  <c r="Q418" i="20"/>
  <c r="U418" i="20" s="1"/>
  <c r="P418" i="20"/>
  <c r="T418" i="20" s="1"/>
  <c r="O418" i="20"/>
  <c r="S418" i="20" s="1"/>
  <c r="Q417" i="20"/>
  <c r="U417" i="20" s="1"/>
  <c r="P417" i="20"/>
  <c r="T417" i="20" s="1"/>
  <c r="O417" i="20"/>
  <c r="R417" i="20" s="1"/>
  <c r="Q416" i="20"/>
  <c r="U416" i="20" s="1"/>
  <c r="P416" i="20"/>
  <c r="T416" i="20" s="1"/>
  <c r="O416" i="20"/>
  <c r="S416" i="20" s="1"/>
  <c r="Q415" i="20"/>
  <c r="U415" i="20" s="1"/>
  <c r="P415" i="20"/>
  <c r="T415" i="20" s="1"/>
  <c r="O415" i="20"/>
  <c r="R415" i="20" s="1"/>
  <c r="Q414" i="20"/>
  <c r="U414" i="20" s="1"/>
  <c r="P414" i="20"/>
  <c r="T414" i="20" s="1"/>
  <c r="O414" i="20"/>
  <c r="S414" i="20" s="1"/>
  <c r="Q413" i="20"/>
  <c r="U413" i="20" s="1"/>
  <c r="P413" i="20"/>
  <c r="T413" i="20" s="1"/>
  <c r="O413" i="20"/>
  <c r="R413" i="20" s="1"/>
  <c r="Q412" i="20"/>
  <c r="U412" i="20" s="1"/>
  <c r="P412" i="20"/>
  <c r="T412" i="20" s="1"/>
  <c r="O412" i="20"/>
  <c r="S412" i="20" s="1"/>
  <c r="Q411" i="20"/>
  <c r="U411" i="20" s="1"/>
  <c r="P411" i="20"/>
  <c r="T411" i="20" s="1"/>
  <c r="O411" i="20"/>
  <c r="R411" i="20" s="1"/>
  <c r="Q410" i="20"/>
  <c r="U410" i="20" s="1"/>
  <c r="P410" i="20"/>
  <c r="T410" i="20" s="1"/>
  <c r="O410" i="20"/>
  <c r="S410" i="20" s="1"/>
  <c r="Q409" i="20"/>
  <c r="U409" i="20" s="1"/>
  <c r="P409" i="20"/>
  <c r="T409" i="20" s="1"/>
  <c r="O409" i="20"/>
  <c r="R409" i="20" s="1"/>
  <c r="Q408" i="20"/>
  <c r="U408" i="20" s="1"/>
  <c r="P408" i="20"/>
  <c r="T408" i="20" s="1"/>
  <c r="O408" i="20"/>
  <c r="S408" i="20" s="1"/>
  <c r="Q407" i="20"/>
  <c r="U407" i="20" s="1"/>
  <c r="P407" i="20"/>
  <c r="T407" i="20" s="1"/>
  <c r="O407" i="20"/>
  <c r="R407" i="20" s="1"/>
  <c r="Q406" i="20"/>
  <c r="U406" i="20" s="1"/>
  <c r="P406" i="20"/>
  <c r="T406" i="20" s="1"/>
  <c r="O406" i="20"/>
  <c r="S406" i="20" s="1"/>
  <c r="Q405" i="20"/>
  <c r="U405" i="20" s="1"/>
  <c r="P405" i="20"/>
  <c r="T405" i="20" s="1"/>
  <c r="O405" i="20"/>
  <c r="R405" i="20" s="1"/>
  <c r="Q404" i="20"/>
  <c r="U404" i="20" s="1"/>
  <c r="P404" i="20"/>
  <c r="T404" i="20" s="1"/>
  <c r="O404" i="20"/>
  <c r="S404" i="20" s="1"/>
  <c r="Q403" i="20"/>
  <c r="U403" i="20" s="1"/>
  <c r="P403" i="20"/>
  <c r="T403" i="20" s="1"/>
  <c r="O403" i="20"/>
  <c r="R403" i="20" s="1"/>
  <c r="Q402" i="20"/>
  <c r="U402" i="20" s="1"/>
  <c r="P402" i="20"/>
  <c r="T402" i="20" s="1"/>
  <c r="O402" i="20"/>
  <c r="S402" i="20" s="1"/>
  <c r="Q401" i="20"/>
  <c r="U401" i="20" s="1"/>
  <c r="P401" i="20"/>
  <c r="T401" i="20" s="1"/>
  <c r="O401" i="20"/>
  <c r="R401" i="20" s="1"/>
  <c r="Q400" i="20"/>
  <c r="U400" i="20" s="1"/>
  <c r="P400" i="20"/>
  <c r="T400" i="20" s="1"/>
  <c r="O400" i="20"/>
  <c r="S400" i="20" s="1"/>
  <c r="Q399" i="20"/>
  <c r="U399" i="20" s="1"/>
  <c r="P399" i="20"/>
  <c r="T399" i="20" s="1"/>
  <c r="O399" i="20"/>
  <c r="R399" i="20" s="1"/>
  <c r="Q398" i="20"/>
  <c r="U398" i="20" s="1"/>
  <c r="P398" i="20"/>
  <c r="T398" i="20" s="1"/>
  <c r="O398" i="20"/>
  <c r="S398" i="20" s="1"/>
  <c r="Q397" i="20"/>
  <c r="U397" i="20" s="1"/>
  <c r="P397" i="20"/>
  <c r="T397" i="20" s="1"/>
  <c r="O397" i="20"/>
  <c r="R397" i="20" s="1"/>
  <c r="Q396" i="20"/>
  <c r="U396" i="20" s="1"/>
  <c r="P396" i="20"/>
  <c r="T396" i="20" s="1"/>
  <c r="O396" i="20"/>
  <c r="S396" i="20" s="1"/>
  <c r="Q395" i="20"/>
  <c r="U395" i="20" s="1"/>
  <c r="P395" i="20"/>
  <c r="T395" i="20" s="1"/>
  <c r="O395" i="20"/>
  <c r="R395" i="20" s="1"/>
  <c r="Q394" i="20"/>
  <c r="U394" i="20" s="1"/>
  <c r="P394" i="20"/>
  <c r="T394" i="20" s="1"/>
  <c r="O394" i="20"/>
  <c r="S394" i="20" s="1"/>
  <c r="Q393" i="20"/>
  <c r="U393" i="20" s="1"/>
  <c r="P393" i="20"/>
  <c r="T393" i="20" s="1"/>
  <c r="O393" i="20"/>
  <c r="S393" i="20" s="1"/>
  <c r="Q392" i="20"/>
  <c r="U392" i="20" s="1"/>
  <c r="P392" i="20"/>
  <c r="T392" i="20" s="1"/>
  <c r="O392" i="20"/>
  <c r="S392" i="20" s="1"/>
  <c r="Q391" i="20"/>
  <c r="U391" i="20" s="1"/>
  <c r="P391" i="20"/>
  <c r="T391" i="20" s="1"/>
  <c r="O391" i="20"/>
  <c r="S391" i="20" s="1"/>
  <c r="Q390" i="20"/>
  <c r="U390" i="20" s="1"/>
  <c r="P390" i="20"/>
  <c r="T390" i="20" s="1"/>
  <c r="O390" i="20"/>
  <c r="R390" i="20" s="1"/>
  <c r="Q389" i="20"/>
  <c r="U389" i="20" s="1"/>
  <c r="P389" i="20"/>
  <c r="T389" i="20" s="1"/>
  <c r="O389" i="20"/>
  <c r="S389" i="20" s="1"/>
  <c r="Q388" i="20"/>
  <c r="U388" i="20" s="1"/>
  <c r="P388" i="20"/>
  <c r="T388" i="20" s="1"/>
  <c r="O388" i="20"/>
  <c r="S388" i="20" s="1"/>
  <c r="Q387" i="20"/>
  <c r="U387" i="20" s="1"/>
  <c r="P387" i="20"/>
  <c r="T387" i="20" s="1"/>
  <c r="O387" i="20"/>
  <c r="S387" i="20" s="1"/>
  <c r="Q386" i="20"/>
  <c r="U386" i="20" s="1"/>
  <c r="P386" i="20"/>
  <c r="T386" i="20" s="1"/>
  <c r="O386" i="20"/>
  <c r="R386" i="20" s="1"/>
  <c r="Q385" i="20"/>
  <c r="U385" i="20" s="1"/>
  <c r="P385" i="20"/>
  <c r="T385" i="20" s="1"/>
  <c r="O385" i="20"/>
  <c r="S385" i="20" s="1"/>
  <c r="Q384" i="20"/>
  <c r="U384" i="20" s="1"/>
  <c r="P384" i="20"/>
  <c r="T384" i="20" s="1"/>
  <c r="O384" i="20"/>
  <c r="S384" i="20" s="1"/>
  <c r="Q383" i="20"/>
  <c r="U383" i="20" s="1"/>
  <c r="P383" i="20"/>
  <c r="T383" i="20" s="1"/>
  <c r="O383" i="20"/>
  <c r="S383" i="20" s="1"/>
  <c r="Q382" i="20"/>
  <c r="U382" i="20" s="1"/>
  <c r="P382" i="20"/>
  <c r="T382" i="20" s="1"/>
  <c r="O382" i="20"/>
  <c r="R382" i="20" s="1"/>
  <c r="Q381" i="20"/>
  <c r="U381" i="20" s="1"/>
  <c r="P381" i="20"/>
  <c r="T381" i="20" s="1"/>
  <c r="O381" i="20"/>
  <c r="S381" i="20" s="1"/>
  <c r="Q380" i="20"/>
  <c r="U380" i="20" s="1"/>
  <c r="P380" i="20"/>
  <c r="T380" i="20" s="1"/>
  <c r="O380" i="20"/>
  <c r="S380" i="20" s="1"/>
  <c r="Q379" i="20"/>
  <c r="U379" i="20" s="1"/>
  <c r="P379" i="20"/>
  <c r="T379" i="20" s="1"/>
  <c r="O379" i="20"/>
  <c r="S379" i="20" s="1"/>
  <c r="Q378" i="20"/>
  <c r="U378" i="20" s="1"/>
  <c r="P378" i="20"/>
  <c r="T378" i="20" s="1"/>
  <c r="O378" i="20"/>
  <c r="R378" i="20" s="1"/>
  <c r="Q377" i="20"/>
  <c r="U377" i="20" s="1"/>
  <c r="P377" i="20"/>
  <c r="T377" i="20" s="1"/>
  <c r="O377" i="20"/>
  <c r="S377" i="20" s="1"/>
  <c r="Q376" i="20"/>
  <c r="U376" i="20" s="1"/>
  <c r="P376" i="20"/>
  <c r="T376" i="20" s="1"/>
  <c r="O376" i="20"/>
  <c r="S376" i="20" s="1"/>
  <c r="Q375" i="20"/>
  <c r="U375" i="20" s="1"/>
  <c r="P375" i="20"/>
  <c r="T375" i="20" s="1"/>
  <c r="O375" i="20"/>
  <c r="S375" i="20" s="1"/>
  <c r="Q374" i="20"/>
  <c r="U374" i="20" s="1"/>
  <c r="P374" i="20"/>
  <c r="T374" i="20" s="1"/>
  <c r="O374" i="20"/>
  <c r="R374" i="20" s="1"/>
  <c r="Q373" i="20"/>
  <c r="U373" i="20" s="1"/>
  <c r="P373" i="20"/>
  <c r="T373" i="20" s="1"/>
  <c r="O373" i="20"/>
  <c r="S373" i="20" s="1"/>
  <c r="Q372" i="20"/>
  <c r="U372" i="20" s="1"/>
  <c r="P372" i="20"/>
  <c r="T372" i="20" s="1"/>
  <c r="O372" i="20"/>
  <c r="S372" i="20" s="1"/>
  <c r="Q371" i="20"/>
  <c r="U371" i="20" s="1"/>
  <c r="P371" i="20"/>
  <c r="T371" i="20" s="1"/>
  <c r="O371" i="20"/>
  <c r="S371" i="20" s="1"/>
  <c r="Q370" i="20"/>
  <c r="U370" i="20" s="1"/>
  <c r="P370" i="20"/>
  <c r="T370" i="20" s="1"/>
  <c r="O370" i="20"/>
  <c r="R370" i="20" s="1"/>
  <c r="Q369" i="20"/>
  <c r="U369" i="20" s="1"/>
  <c r="P369" i="20"/>
  <c r="T369" i="20" s="1"/>
  <c r="O369" i="20"/>
  <c r="S369" i="20" s="1"/>
  <c r="Q368" i="20"/>
  <c r="U368" i="20" s="1"/>
  <c r="P368" i="20"/>
  <c r="T368" i="20" s="1"/>
  <c r="O368" i="20"/>
  <c r="S368" i="20" s="1"/>
  <c r="Q367" i="20"/>
  <c r="U367" i="20" s="1"/>
  <c r="P367" i="20"/>
  <c r="T367" i="20" s="1"/>
  <c r="O367" i="20"/>
  <c r="S367" i="20" s="1"/>
  <c r="Q366" i="20"/>
  <c r="U366" i="20" s="1"/>
  <c r="P366" i="20"/>
  <c r="T366" i="20" s="1"/>
  <c r="O366" i="20"/>
  <c r="R366" i="20" s="1"/>
  <c r="Q365" i="20"/>
  <c r="U365" i="20" s="1"/>
  <c r="P365" i="20"/>
  <c r="T365" i="20" s="1"/>
  <c r="O365" i="20"/>
  <c r="S365" i="20" s="1"/>
  <c r="Q364" i="20"/>
  <c r="U364" i="20" s="1"/>
  <c r="P364" i="20"/>
  <c r="T364" i="20" s="1"/>
  <c r="O364" i="20"/>
  <c r="S364" i="20" s="1"/>
  <c r="Q363" i="20"/>
  <c r="U363" i="20" s="1"/>
  <c r="P363" i="20"/>
  <c r="T363" i="20" s="1"/>
  <c r="O363" i="20"/>
  <c r="S363" i="20" s="1"/>
  <c r="Q362" i="20"/>
  <c r="U362" i="20" s="1"/>
  <c r="P362" i="20"/>
  <c r="T362" i="20" s="1"/>
  <c r="O362" i="20"/>
  <c r="R362" i="20" s="1"/>
  <c r="Q361" i="20"/>
  <c r="U361" i="20" s="1"/>
  <c r="P361" i="20"/>
  <c r="T361" i="20" s="1"/>
  <c r="O361" i="20"/>
  <c r="S361" i="20" s="1"/>
  <c r="Q360" i="20"/>
  <c r="U360" i="20" s="1"/>
  <c r="P360" i="20"/>
  <c r="T360" i="20" s="1"/>
  <c r="O360" i="20"/>
  <c r="S360" i="20" s="1"/>
  <c r="Q359" i="20"/>
  <c r="U359" i="20" s="1"/>
  <c r="P359" i="20"/>
  <c r="T359" i="20" s="1"/>
  <c r="O359" i="20"/>
  <c r="S359" i="20" s="1"/>
  <c r="Q358" i="20"/>
  <c r="U358" i="20" s="1"/>
  <c r="P358" i="20"/>
  <c r="T358" i="20" s="1"/>
  <c r="O358" i="20"/>
  <c r="R358" i="20" s="1"/>
  <c r="Q357" i="20"/>
  <c r="U357" i="20" s="1"/>
  <c r="P357" i="20"/>
  <c r="T357" i="20" s="1"/>
  <c r="O357" i="20"/>
  <c r="S357" i="20" s="1"/>
  <c r="Q356" i="20"/>
  <c r="U356" i="20" s="1"/>
  <c r="P356" i="20"/>
  <c r="T356" i="20" s="1"/>
  <c r="O356" i="20"/>
  <c r="S356" i="20" s="1"/>
  <c r="Q355" i="20"/>
  <c r="U355" i="20" s="1"/>
  <c r="P355" i="20"/>
  <c r="T355" i="20" s="1"/>
  <c r="O355" i="20"/>
  <c r="S355" i="20" s="1"/>
  <c r="Q354" i="20"/>
  <c r="U354" i="20" s="1"/>
  <c r="P354" i="20"/>
  <c r="T354" i="20" s="1"/>
  <c r="O354" i="20"/>
  <c r="R354" i="20" s="1"/>
  <c r="Q353" i="20"/>
  <c r="U353" i="20" s="1"/>
  <c r="P353" i="20"/>
  <c r="T353" i="20" s="1"/>
  <c r="O353" i="20"/>
  <c r="S353" i="20" s="1"/>
  <c r="Q352" i="20"/>
  <c r="U352" i="20" s="1"/>
  <c r="P352" i="20"/>
  <c r="T352" i="20" s="1"/>
  <c r="O352" i="20"/>
  <c r="S352" i="20" s="1"/>
  <c r="Q351" i="20"/>
  <c r="U351" i="20" s="1"/>
  <c r="P351" i="20"/>
  <c r="T351" i="20" s="1"/>
  <c r="O351" i="20"/>
  <c r="S351" i="20" s="1"/>
  <c r="Q350" i="20"/>
  <c r="U350" i="20" s="1"/>
  <c r="P350" i="20"/>
  <c r="T350" i="20" s="1"/>
  <c r="O350" i="20"/>
  <c r="R350" i="20" s="1"/>
  <c r="Q349" i="20"/>
  <c r="U349" i="20" s="1"/>
  <c r="P349" i="20"/>
  <c r="T349" i="20" s="1"/>
  <c r="O349" i="20"/>
  <c r="S349" i="20" s="1"/>
  <c r="Q348" i="20"/>
  <c r="U348" i="20" s="1"/>
  <c r="P348" i="20"/>
  <c r="T348" i="20" s="1"/>
  <c r="O348" i="20"/>
  <c r="S348" i="20" s="1"/>
  <c r="Q347" i="20"/>
  <c r="U347" i="20" s="1"/>
  <c r="P347" i="20"/>
  <c r="T347" i="20" s="1"/>
  <c r="O347" i="20"/>
  <c r="S347" i="20" s="1"/>
  <c r="Q346" i="20"/>
  <c r="U346" i="20" s="1"/>
  <c r="P346" i="20"/>
  <c r="T346" i="20" s="1"/>
  <c r="O346" i="20"/>
  <c r="R346" i="20" s="1"/>
  <c r="Q345" i="20"/>
  <c r="U345" i="20" s="1"/>
  <c r="P345" i="20"/>
  <c r="T345" i="20" s="1"/>
  <c r="O345" i="20"/>
  <c r="S345" i="20" s="1"/>
  <c r="Q344" i="20"/>
  <c r="U344" i="20" s="1"/>
  <c r="P344" i="20"/>
  <c r="T344" i="20" s="1"/>
  <c r="O344" i="20"/>
  <c r="S344" i="20" s="1"/>
  <c r="Q343" i="20"/>
  <c r="U343" i="20" s="1"/>
  <c r="P343" i="20"/>
  <c r="T343" i="20" s="1"/>
  <c r="O343" i="20"/>
  <c r="S343" i="20" s="1"/>
  <c r="Q342" i="20"/>
  <c r="U342" i="20" s="1"/>
  <c r="P342" i="20"/>
  <c r="T342" i="20" s="1"/>
  <c r="O342" i="20"/>
  <c r="R342" i="20" s="1"/>
  <c r="Q341" i="20"/>
  <c r="U341" i="20" s="1"/>
  <c r="P341" i="20"/>
  <c r="T341" i="20" s="1"/>
  <c r="O341" i="20"/>
  <c r="S341" i="20" s="1"/>
  <c r="Q340" i="20"/>
  <c r="U340" i="20" s="1"/>
  <c r="P340" i="20"/>
  <c r="T340" i="20" s="1"/>
  <c r="O340" i="20"/>
  <c r="S340" i="20" s="1"/>
  <c r="Q339" i="20"/>
  <c r="U339" i="20" s="1"/>
  <c r="P339" i="20"/>
  <c r="T339" i="20" s="1"/>
  <c r="O339" i="20"/>
  <c r="S339" i="20" s="1"/>
  <c r="Q338" i="20"/>
  <c r="U338" i="20" s="1"/>
  <c r="P338" i="20"/>
  <c r="T338" i="20" s="1"/>
  <c r="O338" i="20"/>
  <c r="R338" i="20" s="1"/>
  <c r="Q337" i="20"/>
  <c r="U337" i="20" s="1"/>
  <c r="P337" i="20"/>
  <c r="T337" i="20" s="1"/>
  <c r="O337" i="20"/>
  <c r="S337" i="20" s="1"/>
  <c r="Q336" i="20"/>
  <c r="U336" i="20" s="1"/>
  <c r="P336" i="20"/>
  <c r="T336" i="20" s="1"/>
  <c r="O336" i="20"/>
  <c r="S336" i="20" s="1"/>
  <c r="Q335" i="20"/>
  <c r="U335" i="20" s="1"/>
  <c r="P335" i="20"/>
  <c r="T335" i="20" s="1"/>
  <c r="O335" i="20"/>
  <c r="S335" i="20" s="1"/>
  <c r="Q334" i="20"/>
  <c r="U334" i="20" s="1"/>
  <c r="P334" i="20"/>
  <c r="T334" i="20" s="1"/>
  <c r="O334" i="20"/>
  <c r="R334" i="20" s="1"/>
  <c r="Q333" i="20"/>
  <c r="U333" i="20" s="1"/>
  <c r="P333" i="20"/>
  <c r="T333" i="20" s="1"/>
  <c r="O333" i="20"/>
  <c r="S333" i="20" s="1"/>
  <c r="Q332" i="20"/>
  <c r="U332" i="20" s="1"/>
  <c r="P332" i="20"/>
  <c r="T332" i="20" s="1"/>
  <c r="O332" i="20"/>
  <c r="S332" i="20" s="1"/>
  <c r="Q331" i="20"/>
  <c r="U331" i="20" s="1"/>
  <c r="P331" i="20"/>
  <c r="T331" i="20" s="1"/>
  <c r="O331" i="20"/>
  <c r="S331" i="20" s="1"/>
  <c r="Q330" i="20"/>
  <c r="U330" i="20" s="1"/>
  <c r="P330" i="20"/>
  <c r="T330" i="20" s="1"/>
  <c r="O330" i="20"/>
  <c r="R330" i="20" s="1"/>
  <c r="Q329" i="20"/>
  <c r="U329" i="20" s="1"/>
  <c r="P329" i="20"/>
  <c r="T329" i="20" s="1"/>
  <c r="O329" i="20"/>
  <c r="S329" i="20" s="1"/>
  <c r="Q328" i="20"/>
  <c r="U328" i="20" s="1"/>
  <c r="P328" i="20"/>
  <c r="T328" i="20" s="1"/>
  <c r="O328" i="20"/>
  <c r="S328" i="20" s="1"/>
  <c r="Q327" i="20"/>
  <c r="U327" i="20" s="1"/>
  <c r="P327" i="20"/>
  <c r="T327" i="20" s="1"/>
  <c r="O327" i="20"/>
  <c r="S327" i="20" s="1"/>
  <c r="Q326" i="20"/>
  <c r="U326" i="20" s="1"/>
  <c r="P326" i="20"/>
  <c r="T326" i="20" s="1"/>
  <c r="O326" i="20"/>
  <c r="R326" i="20" s="1"/>
  <c r="Q325" i="20"/>
  <c r="U325" i="20" s="1"/>
  <c r="P325" i="20"/>
  <c r="T325" i="20" s="1"/>
  <c r="O325" i="20"/>
  <c r="S325" i="20" s="1"/>
  <c r="Q324" i="20"/>
  <c r="U324" i="20" s="1"/>
  <c r="P324" i="20"/>
  <c r="T324" i="20" s="1"/>
  <c r="O324" i="20"/>
  <c r="S324" i="20" s="1"/>
  <c r="Q323" i="20"/>
  <c r="U323" i="20" s="1"/>
  <c r="P323" i="20"/>
  <c r="T323" i="20" s="1"/>
  <c r="O323" i="20"/>
  <c r="S323" i="20" s="1"/>
  <c r="Q322" i="20"/>
  <c r="U322" i="20" s="1"/>
  <c r="P322" i="20"/>
  <c r="T322" i="20" s="1"/>
  <c r="O322" i="20"/>
  <c r="R322" i="20" s="1"/>
  <c r="Q321" i="20"/>
  <c r="U321" i="20" s="1"/>
  <c r="P321" i="20"/>
  <c r="T321" i="20" s="1"/>
  <c r="O321" i="20"/>
  <c r="S321" i="20" s="1"/>
  <c r="Q320" i="20"/>
  <c r="U320" i="20" s="1"/>
  <c r="P320" i="20"/>
  <c r="T320" i="20" s="1"/>
  <c r="O320" i="20"/>
  <c r="S320" i="20" s="1"/>
  <c r="Q319" i="20"/>
  <c r="U319" i="20" s="1"/>
  <c r="P319" i="20"/>
  <c r="T319" i="20" s="1"/>
  <c r="O319" i="20"/>
  <c r="S319" i="20" s="1"/>
  <c r="Q318" i="20"/>
  <c r="U318" i="20" s="1"/>
  <c r="P318" i="20"/>
  <c r="T318" i="20" s="1"/>
  <c r="O318" i="20"/>
  <c r="R318" i="20" s="1"/>
  <c r="Q317" i="20"/>
  <c r="U317" i="20" s="1"/>
  <c r="P317" i="20"/>
  <c r="T317" i="20" s="1"/>
  <c r="O317" i="20"/>
  <c r="S317" i="20" s="1"/>
  <c r="Q316" i="20"/>
  <c r="U316" i="20" s="1"/>
  <c r="P316" i="20"/>
  <c r="T316" i="20" s="1"/>
  <c r="O316" i="20"/>
  <c r="S316" i="20" s="1"/>
  <c r="Q315" i="20"/>
  <c r="U315" i="20" s="1"/>
  <c r="P315" i="20"/>
  <c r="T315" i="20" s="1"/>
  <c r="O315" i="20"/>
  <c r="S315" i="20" s="1"/>
  <c r="Q314" i="20"/>
  <c r="U314" i="20" s="1"/>
  <c r="P314" i="20"/>
  <c r="T314" i="20" s="1"/>
  <c r="O314" i="20"/>
  <c r="R314" i="20" s="1"/>
  <c r="Q313" i="20"/>
  <c r="U313" i="20" s="1"/>
  <c r="P313" i="20"/>
  <c r="T313" i="20" s="1"/>
  <c r="O313" i="20"/>
  <c r="S313" i="20" s="1"/>
  <c r="Q312" i="20"/>
  <c r="U312" i="20" s="1"/>
  <c r="P312" i="20"/>
  <c r="T312" i="20" s="1"/>
  <c r="O312" i="20"/>
  <c r="S312" i="20" s="1"/>
  <c r="Q311" i="20"/>
  <c r="U311" i="20" s="1"/>
  <c r="P311" i="20"/>
  <c r="T311" i="20" s="1"/>
  <c r="O311" i="20"/>
  <c r="S311" i="20" s="1"/>
  <c r="Q310" i="20"/>
  <c r="U310" i="20" s="1"/>
  <c r="P310" i="20"/>
  <c r="T310" i="20" s="1"/>
  <c r="O310" i="20"/>
  <c r="R310" i="20" s="1"/>
  <c r="Q309" i="20"/>
  <c r="U309" i="20" s="1"/>
  <c r="P309" i="20"/>
  <c r="T309" i="20" s="1"/>
  <c r="O309" i="20"/>
  <c r="S309" i="20" s="1"/>
  <c r="Q308" i="20"/>
  <c r="U308" i="20" s="1"/>
  <c r="P308" i="20"/>
  <c r="T308" i="20" s="1"/>
  <c r="O308" i="20"/>
  <c r="S308" i="20" s="1"/>
  <c r="Q307" i="20"/>
  <c r="U307" i="20" s="1"/>
  <c r="P307" i="20"/>
  <c r="T307" i="20" s="1"/>
  <c r="O307" i="20"/>
  <c r="S307" i="20" s="1"/>
  <c r="Q306" i="20"/>
  <c r="U306" i="20" s="1"/>
  <c r="P306" i="20"/>
  <c r="T306" i="20" s="1"/>
  <c r="O306" i="20"/>
  <c r="R306" i="20" s="1"/>
  <c r="Q305" i="20"/>
  <c r="U305" i="20" s="1"/>
  <c r="P305" i="20"/>
  <c r="T305" i="20" s="1"/>
  <c r="O305" i="20"/>
  <c r="S305" i="20" s="1"/>
  <c r="Q304" i="20"/>
  <c r="U304" i="20" s="1"/>
  <c r="P304" i="20"/>
  <c r="T304" i="20" s="1"/>
  <c r="O304" i="20"/>
  <c r="S304" i="20" s="1"/>
  <c r="Q303" i="20"/>
  <c r="U303" i="20" s="1"/>
  <c r="P303" i="20"/>
  <c r="T303" i="20" s="1"/>
  <c r="O303" i="20"/>
  <c r="S303" i="20" s="1"/>
  <c r="Q302" i="20"/>
  <c r="U302" i="20" s="1"/>
  <c r="P302" i="20"/>
  <c r="T302" i="20" s="1"/>
  <c r="O302" i="20"/>
  <c r="R302" i="20" s="1"/>
  <c r="Q301" i="20"/>
  <c r="U301" i="20" s="1"/>
  <c r="P301" i="20"/>
  <c r="T301" i="20" s="1"/>
  <c r="O301" i="20"/>
  <c r="S301" i="20" s="1"/>
  <c r="Q300" i="20"/>
  <c r="U300" i="20" s="1"/>
  <c r="P300" i="20"/>
  <c r="T300" i="20" s="1"/>
  <c r="O300" i="20"/>
  <c r="S300" i="20" s="1"/>
  <c r="Q299" i="20"/>
  <c r="U299" i="20" s="1"/>
  <c r="P299" i="20"/>
  <c r="T299" i="20" s="1"/>
  <c r="O299" i="20"/>
  <c r="S299" i="20" s="1"/>
  <c r="Q298" i="20"/>
  <c r="U298" i="20" s="1"/>
  <c r="P298" i="20"/>
  <c r="T298" i="20" s="1"/>
  <c r="O298" i="20"/>
  <c r="R298" i="20" s="1"/>
  <c r="Q297" i="20"/>
  <c r="U297" i="20" s="1"/>
  <c r="P297" i="20"/>
  <c r="T297" i="20" s="1"/>
  <c r="O297" i="20"/>
  <c r="S297" i="20" s="1"/>
  <c r="Q296" i="20"/>
  <c r="U296" i="20" s="1"/>
  <c r="P296" i="20"/>
  <c r="T296" i="20" s="1"/>
  <c r="O296" i="20"/>
  <c r="S296" i="20" s="1"/>
  <c r="Q295" i="20"/>
  <c r="U295" i="20" s="1"/>
  <c r="P295" i="20"/>
  <c r="T295" i="20" s="1"/>
  <c r="O295" i="20"/>
  <c r="S295" i="20" s="1"/>
  <c r="Q294" i="20"/>
  <c r="U294" i="20" s="1"/>
  <c r="P294" i="20"/>
  <c r="T294" i="20" s="1"/>
  <c r="O294" i="20"/>
  <c r="R294" i="20" s="1"/>
  <c r="Q293" i="20"/>
  <c r="U293" i="20" s="1"/>
  <c r="P293" i="20"/>
  <c r="T293" i="20" s="1"/>
  <c r="O293" i="20"/>
  <c r="S293" i="20" s="1"/>
  <c r="Q292" i="20"/>
  <c r="U292" i="20" s="1"/>
  <c r="P292" i="20"/>
  <c r="T292" i="20" s="1"/>
  <c r="O292" i="20"/>
  <c r="S292" i="20" s="1"/>
  <c r="Q291" i="20"/>
  <c r="U291" i="20" s="1"/>
  <c r="P291" i="20"/>
  <c r="T291" i="20" s="1"/>
  <c r="O291" i="20"/>
  <c r="S291" i="20" s="1"/>
  <c r="Q290" i="20"/>
  <c r="U290" i="20" s="1"/>
  <c r="P290" i="20"/>
  <c r="T290" i="20" s="1"/>
  <c r="O290" i="20"/>
  <c r="R290" i="20" s="1"/>
  <c r="Q289" i="20"/>
  <c r="U289" i="20" s="1"/>
  <c r="P289" i="20"/>
  <c r="T289" i="20" s="1"/>
  <c r="O289" i="20"/>
  <c r="S289" i="20" s="1"/>
  <c r="Q288" i="20"/>
  <c r="U288" i="20" s="1"/>
  <c r="P288" i="20"/>
  <c r="T288" i="20" s="1"/>
  <c r="O288" i="20"/>
  <c r="S288" i="20" s="1"/>
  <c r="Q287" i="20"/>
  <c r="U287" i="20" s="1"/>
  <c r="P287" i="20"/>
  <c r="T287" i="20" s="1"/>
  <c r="O287" i="20"/>
  <c r="S287" i="20" s="1"/>
  <c r="Q286" i="20"/>
  <c r="U286" i="20" s="1"/>
  <c r="P286" i="20"/>
  <c r="T286" i="20" s="1"/>
  <c r="O286" i="20"/>
  <c r="R286" i="20" s="1"/>
  <c r="Q285" i="20"/>
  <c r="U285" i="20" s="1"/>
  <c r="P285" i="20"/>
  <c r="T285" i="20" s="1"/>
  <c r="O285" i="20"/>
  <c r="S285" i="20" s="1"/>
  <c r="Q284" i="20"/>
  <c r="U284" i="20" s="1"/>
  <c r="P284" i="20"/>
  <c r="T284" i="20" s="1"/>
  <c r="O284" i="20"/>
  <c r="S284" i="20" s="1"/>
  <c r="Q283" i="20"/>
  <c r="U283" i="20" s="1"/>
  <c r="P283" i="20"/>
  <c r="T283" i="20" s="1"/>
  <c r="O283" i="20"/>
  <c r="S283" i="20" s="1"/>
  <c r="Q282" i="20"/>
  <c r="U282" i="20" s="1"/>
  <c r="P282" i="20"/>
  <c r="T282" i="20" s="1"/>
  <c r="O282" i="20"/>
  <c r="R282" i="20" s="1"/>
  <c r="Q281" i="20"/>
  <c r="U281" i="20" s="1"/>
  <c r="P281" i="20"/>
  <c r="T281" i="20" s="1"/>
  <c r="O281" i="20"/>
  <c r="S281" i="20" s="1"/>
  <c r="Q280" i="20"/>
  <c r="U280" i="20" s="1"/>
  <c r="P280" i="20"/>
  <c r="T280" i="20" s="1"/>
  <c r="O280" i="20"/>
  <c r="S280" i="20" s="1"/>
  <c r="Q279" i="20"/>
  <c r="U279" i="20" s="1"/>
  <c r="P279" i="20"/>
  <c r="T279" i="20" s="1"/>
  <c r="O279" i="20"/>
  <c r="S279" i="20" s="1"/>
  <c r="Q278" i="20"/>
  <c r="U278" i="20" s="1"/>
  <c r="P278" i="20"/>
  <c r="T278" i="20" s="1"/>
  <c r="O278" i="20"/>
  <c r="R278" i="20" s="1"/>
  <c r="Q277" i="20"/>
  <c r="U277" i="20" s="1"/>
  <c r="P277" i="20"/>
  <c r="T277" i="20" s="1"/>
  <c r="O277" i="20"/>
  <c r="S277" i="20" s="1"/>
  <c r="Q276" i="20"/>
  <c r="U276" i="20" s="1"/>
  <c r="P276" i="20"/>
  <c r="T276" i="20" s="1"/>
  <c r="O276" i="20"/>
  <c r="S276" i="20" s="1"/>
  <c r="Q275" i="20"/>
  <c r="U275" i="20" s="1"/>
  <c r="P275" i="20"/>
  <c r="T275" i="20" s="1"/>
  <c r="O275" i="20"/>
  <c r="S275" i="20" s="1"/>
  <c r="Q274" i="20"/>
  <c r="U274" i="20" s="1"/>
  <c r="P274" i="20"/>
  <c r="T274" i="20" s="1"/>
  <c r="O274" i="20"/>
  <c r="R274" i="20" s="1"/>
  <c r="Q273" i="20"/>
  <c r="U273" i="20" s="1"/>
  <c r="P273" i="20"/>
  <c r="T273" i="20" s="1"/>
  <c r="O273" i="20"/>
  <c r="S273" i="20" s="1"/>
  <c r="Q272" i="20"/>
  <c r="U272" i="20" s="1"/>
  <c r="P272" i="20"/>
  <c r="T272" i="20" s="1"/>
  <c r="O272" i="20"/>
  <c r="S272" i="20" s="1"/>
  <c r="Q271" i="20"/>
  <c r="U271" i="20" s="1"/>
  <c r="P271" i="20"/>
  <c r="T271" i="20" s="1"/>
  <c r="O271" i="20"/>
  <c r="S271" i="20" s="1"/>
  <c r="Q270" i="20"/>
  <c r="U270" i="20" s="1"/>
  <c r="P270" i="20"/>
  <c r="T270" i="20" s="1"/>
  <c r="O270" i="20"/>
  <c r="R270" i="20" s="1"/>
  <c r="Q269" i="20"/>
  <c r="U269" i="20" s="1"/>
  <c r="P269" i="20"/>
  <c r="T269" i="20" s="1"/>
  <c r="O269" i="20"/>
  <c r="S269" i="20" s="1"/>
  <c r="Q268" i="20"/>
  <c r="U268" i="20" s="1"/>
  <c r="P268" i="20"/>
  <c r="T268" i="20" s="1"/>
  <c r="O268" i="20"/>
  <c r="S268" i="20" s="1"/>
  <c r="Q267" i="20"/>
  <c r="U267" i="20" s="1"/>
  <c r="P267" i="20"/>
  <c r="T267" i="20" s="1"/>
  <c r="O267" i="20"/>
  <c r="S267" i="20" s="1"/>
  <c r="Q266" i="20"/>
  <c r="U266" i="20" s="1"/>
  <c r="P266" i="20"/>
  <c r="T266" i="20" s="1"/>
  <c r="O266" i="20"/>
  <c r="R266" i="20" s="1"/>
  <c r="Q265" i="20"/>
  <c r="U265" i="20" s="1"/>
  <c r="P265" i="20"/>
  <c r="T265" i="20" s="1"/>
  <c r="O265" i="20"/>
  <c r="S265" i="20" s="1"/>
  <c r="Q264" i="20"/>
  <c r="U264" i="20" s="1"/>
  <c r="P264" i="20"/>
  <c r="T264" i="20" s="1"/>
  <c r="O264" i="20"/>
  <c r="S264" i="20" s="1"/>
  <c r="Q263" i="20"/>
  <c r="U263" i="20" s="1"/>
  <c r="P263" i="20"/>
  <c r="T263" i="20" s="1"/>
  <c r="O263" i="20"/>
  <c r="S263" i="20" s="1"/>
  <c r="Q262" i="20"/>
  <c r="U262" i="20" s="1"/>
  <c r="P262" i="20"/>
  <c r="T262" i="20" s="1"/>
  <c r="O262" i="20"/>
  <c r="R262" i="20" s="1"/>
  <c r="Q261" i="20"/>
  <c r="U261" i="20" s="1"/>
  <c r="P261" i="20"/>
  <c r="T261" i="20" s="1"/>
  <c r="O261" i="20"/>
  <c r="S261" i="20" s="1"/>
  <c r="Q260" i="20"/>
  <c r="U260" i="20" s="1"/>
  <c r="P260" i="20"/>
  <c r="T260" i="20" s="1"/>
  <c r="O260" i="20"/>
  <c r="S260" i="20" s="1"/>
  <c r="Q259" i="20"/>
  <c r="U259" i="20" s="1"/>
  <c r="P259" i="20"/>
  <c r="T259" i="20" s="1"/>
  <c r="O259" i="20"/>
  <c r="S259" i="20" s="1"/>
  <c r="Q258" i="20"/>
  <c r="U258" i="20" s="1"/>
  <c r="P258" i="20"/>
  <c r="T258" i="20" s="1"/>
  <c r="O258" i="20"/>
  <c r="R258" i="20" s="1"/>
  <c r="Q257" i="20"/>
  <c r="U257" i="20" s="1"/>
  <c r="P257" i="20"/>
  <c r="T257" i="20" s="1"/>
  <c r="O257" i="20"/>
  <c r="S257" i="20" s="1"/>
  <c r="Q256" i="20"/>
  <c r="U256" i="20" s="1"/>
  <c r="P256" i="20"/>
  <c r="T256" i="20" s="1"/>
  <c r="O256" i="20"/>
  <c r="S256" i="20" s="1"/>
  <c r="Q255" i="20"/>
  <c r="U255" i="20" s="1"/>
  <c r="P255" i="20"/>
  <c r="T255" i="20" s="1"/>
  <c r="O255" i="20"/>
  <c r="S255" i="20" s="1"/>
  <c r="Q254" i="20"/>
  <c r="U254" i="20" s="1"/>
  <c r="P254" i="20"/>
  <c r="T254" i="20" s="1"/>
  <c r="O254" i="20"/>
  <c r="R254" i="20" s="1"/>
  <c r="Q253" i="20"/>
  <c r="U253" i="20" s="1"/>
  <c r="P253" i="20"/>
  <c r="T253" i="20" s="1"/>
  <c r="O253" i="20"/>
  <c r="S253" i="20" s="1"/>
  <c r="Q252" i="20"/>
  <c r="U252" i="20" s="1"/>
  <c r="P252" i="20"/>
  <c r="T252" i="20" s="1"/>
  <c r="O252" i="20"/>
  <c r="S252" i="20" s="1"/>
  <c r="Q251" i="20"/>
  <c r="U251" i="20" s="1"/>
  <c r="P251" i="20"/>
  <c r="T251" i="20" s="1"/>
  <c r="O251" i="20"/>
  <c r="S251" i="20" s="1"/>
  <c r="Q250" i="20"/>
  <c r="U250" i="20" s="1"/>
  <c r="P250" i="20"/>
  <c r="T250" i="20" s="1"/>
  <c r="O250" i="20"/>
  <c r="R250" i="20" s="1"/>
  <c r="Q249" i="20"/>
  <c r="U249" i="20" s="1"/>
  <c r="P249" i="20"/>
  <c r="T249" i="20" s="1"/>
  <c r="O249" i="20"/>
  <c r="S249" i="20" s="1"/>
  <c r="Q248" i="20"/>
  <c r="U248" i="20" s="1"/>
  <c r="P248" i="20"/>
  <c r="T248" i="20" s="1"/>
  <c r="O248" i="20"/>
  <c r="S248" i="20" s="1"/>
  <c r="Q247" i="20"/>
  <c r="U247" i="20" s="1"/>
  <c r="P247" i="20"/>
  <c r="T247" i="20" s="1"/>
  <c r="O247" i="20"/>
  <c r="S247" i="20" s="1"/>
  <c r="Q246" i="20"/>
  <c r="U246" i="20" s="1"/>
  <c r="P246" i="20"/>
  <c r="T246" i="20" s="1"/>
  <c r="O246" i="20"/>
  <c r="R246" i="20" s="1"/>
  <c r="Q245" i="20"/>
  <c r="U245" i="20" s="1"/>
  <c r="P245" i="20"/>
  <c r="T245" i="20" s="1"/>
  <c r="O245" i="20"/>
  <c r="S245" i="20" s="1"/>
  <c r="Q244" i="20"/>
  <c r="U244" i="20" s="1"/>
  <c r="P244" i="20"/>
  <c r="T244" i="20" s="1"/>
  <c r="O244" i="20"/>
  <c r="S244" i="20" s="1"/>
  <c r="Q243" i="20"/>
  <c r="U243" i="20" s="1"/>
  <c r="P243" i="20"/>
  <c r="T243" i="20" s="1"/>
  <c r="O243" i="20"/>
  <c r="S243" i="20" s="1"/>
  <c r="Q242" i="20"/>
  <c r="U242" i="20" s="1"/>
  <c r="P242" i="20"/>
  <c r="T242" i="20" s="1"/>
  <c r="O242" i="20"/>
  <c r="R242" i="20" s="1"/>
  <c r="Q241" i="20"/>
  <c r="U241" i="20" s="1"/>
  <c r="P241" i="20"/>
  <c r="T241" i="20" s="1"/>
  <c r="O241" i="20"/>
  <c r="S241" i="20" s="1"/>
  <c r="Q240" i="20"/>
  <c r="U240" i="20" s="1"/>
  <c r="P240" i="20"/>
  <c r="T240" i="20" s="1"/>
  <c r="O240" i="20"/>
  <c r="S240" i="20" s="1"/>
  <c r="Q239" i="20"/>
  <c r="U239" i="20" s="1"/>
  <c r="P239" i="20"/>
  <c r="T239" i="20" s="1"/>
  <c r="O239" i="20"/>
  <c r="S239" i="20" s="1"/>
  <c r="Q238" i="20"/>
  <c r="U238" i="20" s="1"/>
  <c r="P238" i="20"/>
  <c r="T238" i="20" s="1"/>
  <c r="O238" i="20"/>
  <c r="R238" i="20" s="1"/>
  <c r="Q237" i="20"/>
  <c r="U237" i="20" s="1"/>
  <c r="P237" i="20"/>
  <c r="T237" i="20" s="1"/>
  <c r="O237" i="20"/>
  <c r="S237" i="20" s="1"/>
  <c r="Q236" i="20"/>
  <c r="U236" i="20" s="1"/>
  <c r="P236" i="20"/>
  <c r="T236" i="20" s="1"/>
  <c r="O236" i="20"/>
  <c r="S236" i="20" s="1"/>
  <c r="Q235" i="20"/>
  <c r="U235" i="20" s="1"/>
  <c r="P235" i="20"/>
  <c r="T235" i="20" s="1"/>
  <c r="O235" i="20"/>
  <c r="S235" i="20" s="1"/>
  <c r="Q234" i="20"/>
  <c r="U234" i="20" s="1"/>
  <c r="P234" i="20"/>
  <c r="T234" i="20" s="1"/>
  <c r="O234" i="20"/>
  <c r="R234" i="20" s="1"/>
  <c r="Q233" i="20"/>
  <c r="U233" i="20" s="1"/>
  <c r="P233" i="20"/>
  <c r="T233" i="20" s="1"/>
  <c r="O233" i="20"/>
  <c r="S233" i="20" s="1"/>
  <c r="Q232" i="20"/>
  <c r="U232" i="20" s="1"/>
  <c r="P232" i="20"/>
  <c r="T232" i="20" s="1"/>
  <c r="O232" i="20"/>
  <c r="S232" i="20" s="1"/>
  <c r="Q231" i="20"/>
  <c r="U231" i="20" s="1"/>
  <c r="P231" i="20"/>
  <c r="T231" i="20" s="1"/>
  <c r="O231" i="20"/>
  <c r="S231" i="20" s="1"/>
  <c r="Q230" i="20"/>
  <c r="U230" i="20" s="1"/>
  <c r="P230" i="20"/>
  <c r="T230" i="20" s="1"/>
  <c r="O230" i="20"/>
  <c r="R230" i="20" s="1"/>
  <c r="Q229" i="20"/>
  <c r="U229" i="20" s="1"/>
  <c r="P229" i="20"/>
  <c r="T229" i="20" s="1"/>
  <c r="O229" i="20"/>
  <c r="S229" i="20" s="1"/>
  <c r="Q228" i="20"/>
  <c r="U228" i="20" s="1"/>
  <c r="P228" i="20"/>
  <c r="T228" i="20" s="1"/>
  <c r="O228" i="20"/>
  <c r="S228" i="20" s="1"/>
  <c r="Q227" i="20"/>
  <c r="U227" i="20" s="1"/>
  <c r="P227" i="20"/>
  <c r="T227" i="20" s="1"/>
  <c r="O227" i="20"/>
  <c r="S227" i="20" s="1"/>
  <c r="Q226" i="20"/>
  <c r="U226" i="20" s="1"/>
  <c r="P226" i="20"/>
  <c r="T226" i="20" s="1"/>
  <c r="O226" i="20"/>
  <c r="R226" i="20" s="1"/>
  <c r="Q225" i="20"/>
  <c r="U225" i="20" s="1"/>
  <c r="P225" i="20"/>
  <c r="T225" i="20" s="1"/>
  <c r="O225" i="20"/>
  <c r="S225" i="20" s="1"/>
  <c r="Q224" i="20"/>
  <c r="U224" i="20" s="1"/>
  <c r="P224" i="20"/>
  <c r="T224" i="20" s="1"/>
  <c r="O224" i="20"/>
  <c r="S224" i="20" s="1"/>
  <c r="Q223" i="20"/>
  <c r="U223" i="20" s="1"/>
  <c r="P223" i="20"/>
  <c r="T223" i="20" s="1"/>
  <c r="O223" i="20"/>
  <c r="S223" i="20" s="1"/>
  <c r="Q222" i="20"/>
  <c r="U222" i="20" s="1"/>
  <c r="P222" i="20"/>
  <c r="T222" i="20" s="1"/>
  <c r="O222" i="20"/>
  <c r="R222" i="20" s="1"/>
  <c r="Q221" i="20"/>
  <c r="U221" i="20" s="1"/>
  <c r="P221" i="20"/>
  <c r="T221" i="20" s="1"/>
  <c r="O221" i="20"/>
  <c r="R221" i="20" s="1"/>
  <c r="Q220" i="20"/>
  <c r="U220" i="20" s="1"/>
  <c r="P220" i="20"/>
  <c r="T220" i="20" s="1"/>
  <c r="O220" i="20"/>
  <c r="S220" i="20" s="1"/>
  <c r="Q219" i="20"/>
  <c r="U219" i="20" s="1"/>
  <c r="P219" i="20"/>
  <c r="T219" i="20" s="1"/>
  <c r="O219" i="20"/>
  <c r="S219" i="20" s="1"/>
  <c r="Q218" i="20"/>
  <c r="U218" i="20" s="1"/>
  <c r="P218" i="20"/>
  <c r="T218" i="20" s="1"/>
  <c r="O218" i="20"/>
  <c r="R218" i="20" s="1"/>
  <c r="Q217" i="20"/>
  <c r="U217" i="20" s="1"/>
  <c r="P217" i="20"/>
  <c r="T217" i="20" s="1"/>
  <c r="O217" i="20"/>
  <c r="R217" i="20" s="1"/>
  <c r="Q216" i="20"/>
  <c r="U216" i="20" s="1"/>
  <c r="P216" i="20"/>
  <c r="T216" i="20" s="1"/>
  <c r="O216" i="20"/>
  <c r="Q215" i="20"/>
  <c r="U215" i="20" s="1"/>
  <c r="P215" i="20"/>
  <c r="T215" i="20" s="1"/>
  <c r="O215" i="20"/>
  <c r="S215" i="20" s="1"/>
  <c r="Q214" i="20"/>
  <c r="U214" i="20" s="1"/>
  <c r="P214" i="20"/>
  <c r="T214" i="20" s="1"/>
  <c r="O214" i="20"/>
  <c r="R214" i="20" s="1"/>
  <c r="Q213" i="20"/>
  <c r="U213" i="20" s="1"/>
  <c r="P213" i="20"/>
  <c r="T213" i="20" s="1"/>
  <c r="O213" i="20"/>
  <c r="R213" i="20" s="1"/>
  <c r="Q212" i="20"/>
  <c r="U212" i="20" s="1"/>
  <c r="P212" i="20"/>
  <c r="T212" i="20" s="1"/>
  <c r="O212" i="20"/>
  <c r="S212" i="20" s="1"/>
  <c r="Q211" i="20"/>
  <c r="U211" i="20" s="1"/>
  <c r="P211" i="20"/>
  <c r="T211" i="20" s="1"/>
  <c r="O211" i="20"/>
  <c r="S211" i="20" s="1"/>
  <c r="Q210" i="20"/>
  <c r="U210" i="20" s="1"/>
  <c r="P210" i="20"/>
  <c r="T210" i="20" s="1"/>
  <c r="O210" i="20"/>
  <c r="R210" i="20" s="1"/>
  <c r="Q209" i="20"/>
  <c r="U209" i="20" s="1"/>
  <c r="P209" i="20"/>
  <c r="T209" i="20" s="1"/>
  <c r="O209" i="20"/>
  <c r="R209" i="20" s="1"/>
  <c r="Q208" i="20"/>
  <c r="U208" i="20" s="1"/>
  <c r="P208" i="20"/>
  <c r="T208" i="20" s="1"/>
  <c r="O208" i="20"/>
  <c r="Q207" i="20"/>
  <c r="U207" i="20" s="1"/>
  <c r="P207" i="20"/>
  <c r="T207" i="20" s="1"/>
  <c r="O207" i="20"/>
  <c r="Q206" i="20"/>
  <c r="U206" i="20" s="1"/>
  <c r="P206" i="20"/>
  <c r="T206" i="20" s="1"/>
  <c r="O206" i="20"/>
  <c r="R206" i="20" s="1"/>
  <c r="Q205" i="20"/>
  <c r="U205" i="20" s="1"/>
  <c r="P205" i="20"/>
  <c r="T205" i="20" s="1"/>
  <c r="O205" i="20"/>
  <c r="R205" i="20" s="1"/>
  <c r="Q204" i="20"/>
  <c r="U204" i="20" s="1"/>
  <c r="P204" i="20"/>
  <c r="T204" i="20" s="1"/>
  <c r="O204" i="20"/>
  <c r="S204" i="20" s="1"/>
  <c r="Q203" i="20"/>
  <c r="U203" i="20" s="1"/>
  <c r="P203" i="20"/>
  <c r="T203" i="20" s="1"/>
  <c r="O203" i="20"/>
  <c r="S203" i="20" s="1"/>
  <c r="Q202" i="20"/>
  <c r="U202" i="20" s="1"/>
  <c r="P202" i="20"/>
  <c r="T202" i="20" s="1"/>
  <c r="O202" i="20"/>
  <c r="R202" i="20" s="1"/>
  <c r="Q201" i="20"/>
  <c r="U201" i="20" s="1"/>
  <c r="P201" i="20"/>
  <c r="T201" i="20" s="1"/>
  <c r="O201" i="20"/>
  <c r="R201" i="20" s="1"/>
  <c r="Q200" i="20"/>
  <c r="U200" i="20" s="1"/>
  <c r="P200" i="20"/>
  <c r="T200" i="20" s="1"/>
  <c r="O200" i="20"/>
  <c r="Q199" i="20"/>
  <c r="U199" i="20" s="1"/>
  <c r="P199" i="20"/>
  <c r="T199" i="20" s="1"/>
  <c r="O199" i="20"/>
  <c r="S199" i="20" s="1"/>
  <c r="Q198" i="20"/>
  <c r="U198" i="20" s="1"/>
  <c r="P198" i="20"/>
  <c r="T198" i="20" s="1"/>
  <c r="O198" i="20"/>
  <c r="R198" i="20" s="1"/>
  <c r="Q197" i="20"/>
  <c r="U197" i="20" s="1"/>
  <c r="P197" i="20"/>
  <c r="T197" i="20" s="1"/>
  <c r="O197" i="20"/>
  <c r="R197" i="20" s="1"/>
  <c r="Q196" i="20"/>
  <c r="U196" i="20" s="1"/>
  <c r="P196" i="20"/>
  <c r="T196" i="20" s="1"/>
  <c r="O196" i="20"/>
  <c r="S196" i="20" s="1"/>
  <c r="Q195" i="20"/>
  <c r="U195" i="20" s="1"/>
  <c r="P195" i="20"/>
  <c r="T195" i="20" s="1"/>
  <c r="O195" i="20"/>
  <c r="Q194" i="20"/>
  <c r="U194" i="20" s="1"/>
  <c r="P194" i="20"/>
  <c r="T194" i="20" s="1"/>
  <c r="O194" i="20"/>
  <c r="R194" i="20" s="1"/>
  <c r="Q193" i="20"/>
  <c r="U193" i="20" s="1"/>
  <c r="P193" i="20"/>
  <c r="T193" i="20" s="1"/>
  <c r="O193" i="20"/>
  <c r="R193" i="20" s="1"/>
  <c r="Q192" i="20"/>
  <c r="U192" i="20" s="1"/>
  <c r="P192" i="20"/>
  <c r="T192" i="20" s="1"/>
  <c r="O192" i="20"/>
  <c r="Q191" i="20"/>
  <c r="U191" i="20" s="1"/>
  <c r="P191" i="20"/>
  <c r="T191" i="20" s="1"/>
  <c r="O191" i="20"/>
  <c r="Q190" i="20"/>
  <c r="U190" i="20" s="1"/>
  <c r="P190" i="20"/>
  <c r="T190" i="20" s="1"/>
  <c r="O190" i="20"/>
  <c r="R190" i="20" s="1"/>
  <c r="Q189" i="20"/>
  <c r="U189" i="20" s="1"/>
  <c r="P189" i="20"/>
  <c r="T189" i="20" s="1"/>
  <c r="O189" i="20"/>
  <c r="R189" i="20" s="1"/>
  <c r="Q188" i="20"/>
  <c r="U188" i="20" s="1"/>
  <c r="P188" i="20"/>
  <c r="T188" i="20" s="1"/>
  <c r="O188" i="20"/>
  <c r="S188" i="20" s="1"/>
  <c r="Q187" i="20"/>
  <c r="U187" i="20" s="1"/>
  <c r="P187" i="20"/>
  <c r="T187" i="20" s="1"/>
  <c r="O187" i="20"/>
  <c r="S187" i="20" s="1"/>
  <c r="Q186" i="20"/>
  <c r="U186" i="20" s="1"/>
  <c r="P186" i="20"/>
  <c r="T186" i="20" s="1"/>
  <c r="O186" i="20"/>
  <c r="R186" i="20" s="1"/>
  <c r="Q185" i="20"/>
  <c r="U185" i="20" s="1"/>
  <c r="P185" i="20"/>
  <c r="T185" i="20" s="1"/>
  <c r="O185" i="20"/>
  <c r="R185" i="20" s="1"/>
  <c r="Q184" i="20"/>
  <c r="U184" i="20" s="1"/>
  <c r="P184" i="20"/>
  <c r="T184" i="20" s="1"/>
  <c r="O184" i="20"/>
  <c r="S184" i="20" s="1"/>
  <c r="Q183" i="20"/>
  <c r="U183" i="20" s="1"/>
  <c r="P183" i="20"/>
  <c r="T183" i="20" s="1"/>
  <c r="O183" i="20"/>
  <c r="S183" i="20" s="1"/>
  <c r="Q182" i="20"/>
  <c r="U182" i="20" s="1"/>
  <c r="P182" i="20"/>
  <c r="T182" i="20" s="1"/>
  <c r="O182" i="20"/>
  <c r="R182" i="20" s="1"/>
  <c r="Q181" i="20"/>
  <c r="U181" i="20" s="1"/>
  <c r="P181" i="20"/>
  <c r="T181" i="20" s="1"/>
  <c r="O181" i="20"/>
  <c r="R181" i="20" s="1"/>
  <c r="Q180" i="20"/>
  <c r="U180" i="20" s="1"/>
  <c r="P180" i="20"/>
  <c r="T180" i="20" s="1"/>
  <c r="O180" i="20"/>
  <c r="S180" i="20" s="1"/>
  <c r="Q179" i="20"/>
  <c r="U179" i="20" s="1"/>
  <c r="P179" i="20"/>
  <c r="T179" i="20" s="1"/>
  <c r="O179" i="20"/>
  <c r="S179" i="20" s="1"/>
  <c r="Q178" i="20"/>
  <c r="U178" i="20" s="1"/>
  <c r="P178" i="20"/>
  <c r="T178" i="20" s="1"/>
  <c r="O178" i="20"/>
  <c r="R178" i="20" s="1"/>
  <c r="Q177" i="20"/>
  <c r="U177" i="20" s="1"/>
  <c r="P177" i="20"/>
  <c r="T177" i="20" s="1"/>
  <c r="O177" i="20"/>
  <c r="R177" i="20" s="1"/>
  <c r="Q176" i="20"/>
  <c r="U176" i="20" s="1"/>
  <c r="P176" i="20"/>
  <c r="T176" i="20" s="1"/>
  <c r="O176" i="20"/>
  <c r="S176" i="20" s="1"/>
  <c r="Q175" i="20"/>
  <c r="U175" i="20" s="1"/>
  <c r="P175" i="20"/>
  <c r="T175" i="20" s="1"/>
  <c r="O175" i="20"/>
  <c r="S175" i="20" s="1"/>
  <c r="Q174" i="20"/>
  <c r="U174" i="20" s="1"/>
  <c r="P174" i="20"/>
  <c r="T174" i="20" s="1"/>
  <c r="O174" i="20"/>
  <c r="R174" i="20" s="1"/>
  <c r="Q173" i="20"/>
  <c r="U173" i="20" s="1"/>
  <c r="P173" i="20"/>
  <c r="T173" i="20" s="1"/>
  <c r="O173" i="20"/>
  <c r="R173" i="20" s="1"/>
  <c r="Q172" i="20"/>
  <c r="U172" i="20" s="1"/>
  <c r="P172" i="20"/>
  <c r="T172" i="20" s="1"/>
  <c r="O172" i="20"/>
  <c r="S172" i="20" s="1"/>
  <c r="Q171" i="20"/>
  <c r="U171" i="20" s="1"/>
  <c r="P171" i="20"/>
  <c r="T171" i="20" s="1"/>
  <c r="O171" i="20"/>
  <c r="S171" i="20" s="1"/>
  <c r="Q170" i="20"/>
  <c r="U170" i="20" s="1"/>
  <c r="P170" i="20"/>
  <c r="T170" i="20" s="1"/>
  <c r="O170" i="20"/>
  <c r="R170" i="20" s="1"/>
  <c r="Q169" i="20"/>
  <c r="U169" i="20" s="1"/>
  <c r="P169" i="20"/>
  <c r="T169" i="20" s="1"/>
  <c r="O169" i="20"/>
  <c r="R169" i="20" s="1"/>
  <c r="Q168" i="20"/>
  <c r="U168" i="20" s="1"/>
  <c r="P168" i="20"/>
  <c r="T168" i="20" s="1"/>
  <c r="O168" i="20"/>
  <c r="S168" i="20" s="1"/>
  <c r="Q167" i="20"/>
  <c r="U167" i="20" s="1"/>
  <c r="P167" i="20"/>
  <c r="T167" i="20" s="1"/>
  <c r="O167" i="20"/>
  <c r="S167" i="20" s="1"/>
  <c r="Q166" i="20"/>
  <c r="U166" i="20" s="1"/>
  <c r="P166" i="20"/>
  <c r="T166" i="20" s="1"/>
  <c r="O166" i="20"/>
  <c r="R166" i="20" s="1"/>
  <c r="Q165" i="20"/>
  <c r="U165" i="20" s="1"/>
  <c r="P165" i="20"/>
  <c r="T165" i="20" s="1"/>
  <c r="O165" i="20"/>
  <c r="R165" i="20" s="1"/>
  <c r="Q164" i="20"/>
  <c r="U164" i="20" s="1"/>
  <c r="P164" i="20"/>
  <c r="T164" i="20" s="1"/>
  <c r="O164" i="20"/>
  <c r="S164" i="20" s="1"/>
  <c r="Q163" i="20"/>
  <c r="U163" i="20" s="1"/>
  <c r="P163" i="20"/>
  <c r="T163" i="20" s="1"/>
  <c r="O163" i="20"/>
  <c r="S163" i="20" s="1"/>
  <c r="Q162" i="20"/>
  <c r="U162" i="20" s="1"/>
  <c r="P162" i="20"/>
  <c r="T162" i="20" s="1"/>
  <c r="O162" i="20"/>
  <c r="R162" i="20" s="1"/>
  <c r="Q161" i="20"/>
  <c r="U161" i="20" s="1"/>
  <c r="P161" i="20"/>
  <c r="T161" i="20" s="1"/>
  <c r="O161" i="20"/>
  <c r="R161" i="20" s="1"/>
  <c r="Q160" i="20"/>
  <c r="U160" i="20" s="1"/>
  <c r="P160" i="20"/>
  <c r="T160" i="20" s="1"/>
  <c r="O160" i="20"/>
  <c r="S160" i="20" s="1"/>
  <c r="Q159" i="20"/>
  <c r="U159" i="20" s="1"/>
  <c r="P159" i="20"/>
  <c r="T159" i="20" s="1"/>
  <c r="O159" i="20"/>
  <c r="S159" i="20" s="1"/>
  <c r="Q158" i="20"/>
  <c r="U158" i="20" s="1"/>
  <c r="P158" i="20"/>
  <c r="T158" i="20" s="1"/>
  <c r="O158" i="20"/>
  <c r="R158" i="20" s="1"/>
  <c r="Q157" i="20"/>
  <c r="U157" i="20" s="1"/>
  <c r="P157" i="20"/>
  <c r="T157" i="20" s="1"/>
  <c r="O157" i="20"/>
  <c r="R157" i="20" s="1"/>
  <c r="Q156" i="20"/>
  <c r="U156" i="20" s="1"/>
  <c r="P156" i="20"/>
  <c r="T156" i="20" s="1"/>
  <c r="O156" i="20"/>
  <c r="S156" i="20" s="1"/>
  <c r="Q155" i="20"/>
  <c r="U155" i="20" s="1"/>
  <c r="P155" i="20"/>
  <c r="T155" i="20" s="1"/>
  <c r="O155" i="20"/>
  <c r="S155" i="20" s="1"/>
  <c r="Q154" i="20"/>
  <c r="U154" i="20" s="1"/>
  <c r="P154" i="20"/>
  <c r="T154" i="20" s="1"/>
  <c r="O154" i="20"/>
  <c r="R154" i="20" s="1"/>
  <c r="Q153" i="20"/>
  <c r="U153" i="20" s="1"/>
  <c r="P153" i="20"/>
  <c r="T153" i="20" s="1"/>
  <c r="O153" i="20"/>
  <c r="R153" i="20" s="1"/>
  <c r="Q152" i="20"/>
  <c r="U152" i="20" s="1"/>
  <c r="P152" i="20"/>
  <c r="T152" i="20" s="1"/>
  <c r="O152" i="20"/>
  <c r="S152" i="20" s="1"/>
  <c r="Q151" i="20"/>
  <c r="U151" i="20" s="1"/>
  <c r="P151" i="20"/>
  <c r="T151" i="20" s="1"/>
  <c r="O151" i="20"/>
  <c r="S151" i="20" s="1"/>
  <c r="Q150" i="20"/>
  <c r="U150" i="20" s="1"/>
  <c r="P150" i="20"/>
  <c r="T150" i="20" s="1"/>
  <c r="O150" i="20"/>
  <c r="R150" i="20" s="1"/>
  <c r="Q149" i="20"/>
  <c r="U149" i="20" s="1"/>
  <c r="P149" i="20"/>
  <c r="T149" i="20" s="1"/>
  <c r="O149" i="20"/>
  <c r="R149" i="20" s="1"/>
  <c r="Q148" i="20"/>
  <c r="U148" i="20" s="1"/>
  <c r="P148" i="20"/>
  <c r="T148" i="20" s="1"/>
  <c r="O148" i="20"/>
  <c r="S148" i="20" s="1"/>
  <c r="Q147" i="20"/>
  <c r="U147" i="20" s="1"/>
  <c r="P147" i="20"/>
  <c r="T147" i="20" s="1"/>
  <c r="O147" i="20"/>
  <c r="S147" i="20" s="1"/>
  <c r="Q146" i="20"/>
  <c r="U146" i="20" s="1"/>
  <c r="P146" i="20"/>
  <c r="T146" i="20" s="1"/>
  <c r="O146" i="20"/>
  <c r="R146" i="20" s="1"/>
  <c r="Q145" i="20"/>
  <c r="U145" i="20" s="1"/>
  <c r="P145" i="20"/>
  <c r="T145" i="20" s="1"/>
  <c r="O145" i="20"/>
  <c r="R145" i="20" s="1"/>
  <c r="Q144" i="20"/>
  <c r="U144" i="20" s="1"/>
  <c r="P144" i="20"/>
  <c r="T144" i="20" s="1"/>
  <c r="O144" i="20"/>
  <c r="S144" i="20" s="1"/>
  <c r="Q143" i="20"/>
  <c r="U143" i="20" s="1"/>
  <c r="P143" i="20"/>
  <c r="T143" i="20" s="1"/>
  <c r="O143" i="20"/>
  <c r="S143" i="20" s="1"/>
  <c r="Q142" i="20"/>
  <c r="U142" i="20" s="1"/>
  <c r="P142" i="20"/>
  <c r="T142" i="20" s="1"/>
  <c r="O142" i="20"/>
  <c r="R142" i="20" s="1"/>
  <c r="Q141" i="20"/>
  <c r="U141" i="20" s="1"/>
  <c r="P141" i="20"/>
  <c r="T141" i="20" s="1"/>
  <c r="O141" i="20"/>
  <c r="R141" i="20" s="1"/>
  <c r="Q140" i="20"/>
  <c r="U140" i="20" s="1"/>
  <c r="P140" i="20"/>
  <c r="T140" i="20" s="1"/>
  <c r="O140" i="20"/>
  <c r="S140" i="20" s="1"/>
  <c r="Q139" i="20"/>
  <c r="U139" i="20" s="1"/>
  <c r="P139" i="20"/>
  <c r="T139" i="20" s="1"/>
  <c r="O139" i="20"/>
  <c r="S139" i="20" s="1"/>
  <c r="Q138" i="20"/>
  <c r="U138" i="20" s="1"/>
  <c r="P138" i="20"/>
  <c r="T138" i="20" s="1"/>
  <c r="O138" i="20"/>
  <c r="R138" i="20" s="1"/>
  <c r="Q137" i="20"/>
  <c r="U137" i="20" s="1"/>
  <c r="P137" i="20"/>
  <c r="T137" i="20" s="1"/>
  <c r="O137" i="20"/>
  <c r="R137" i="20" s="1"/>
  <c r="Q136" i="20"/>
  <c r="U136" i="20" s="1"/>
  <c r="P136" i="20"/>
  <c r="T136" i="20" s="1"/>
  <c r="O136" i="20"/>
  <c r="S136" i="20" s="1"/>
  <c r="Q135" i="20"/>
  <c r="U135" i="20" s="1"/>
  <c r="P135" i="20"/>
  <c r="T135" i="20" s="1"/>
  <c r="O135" i="20"/>
  <c r="S135" i="20" s="1"/>
  <c r="Q134" i="20"/>
  <c r="U134" i="20" s="1"/>
  <c r="P134" i="20"/>
  <c r="T134" i="20" s="1"/>
  <c r="O134" i="20"/>
  <c r="R134" i="20" s="1"/>
  <c r="Q133" i="20"/>
  <c r="U133" i="20" s="1"/>
  <c r="P133" i="20"/>
  <c r="T133" i="20" s="1"/>
  <c r="O133" i="20"/>
  <c r="R133" i="20" s="1"/>
  <c r="Q132" i="20"/>
  <c r="U132" i="20" s="1"/>
  <c r="P132" i="20"/>
  <c r="T132" i="20" s="1"/>
  <c r="O132" i="20"/>
  <c r="R132" i="20" s="1"/>
  <c r="Q131" i="20"/>
  <c r="U131" i="20" s="1"/>
  <c r="P131" i="20"/>
  <c r="T131" i="20" s="1"/>
  <c r="O131" i="20"/>
  <c r="S131" i="20" s="1"/>
  <c r="Q130" i="20"/>
  <c r="U130" i="20" s="1"/>
  <c r="P130" i="20"/>
  <c r="T130" i="20" s="1"/>
  <c r="O130" i="20"/>
  <c r="R130" i="20" s="1"/>
  <c r="Q129" i="20"/>
  <c r="U129" i="20" s="1"/>
  <c r="P129" i="20"/>
  <c r="T129" i="20" s="1"/>
  <c r="O129" i="20"/>
  <c r="R129" i="20" s="1"/>
  <c r="Q128" i="20"/>
  <c r="U128" i="20" s="1"/>
  <c r="P128" i="20"/>
  <c r="T128" i="20" s="1"/>
  <c r="O128" i="20"/>
  <c r="R128" i="20" s="1"/>
  <c r="Q127" i="20"/>
  <c r="U127" i="20" s="1"/>
  <c r="P127" i="20"/>
  <c r="T127" i="20" s="1"/>
  <c r="O127" i="20"/>
  <c r="S127" i="20" s="1"/>
  <c r="Q126" i="20"/>
  <c r="U126" i="20" s="1"/>
  <c r="P126" i="20"/>
  <c r="T126" i="20" s="1"/>
  <c r="O126" i="20"/>
  <c r="R126" i="20" s="1"/>
  <c r="Q125" i="20"/>
  <c r="U125" i="20" s="1"/>
  <c r="P125" i="20"/>
  <c r="T125" i="20" s="1"/>
  <c r="O125" i="20"/>
  <c r="R125" i="20" s="1"/>
  <c r="Q124" i="20"/>
  <c r="U124" i="20" s="1"/>
  <c r="P124" i="20"/>
  <c r="T124" i="20" s="1"/>
  <c r="O124" i="20"/>
  <c r="R124" i="20" s="1"/>
  <c r="Q123" i="20"/>
  <c r="U123" i="20" s="1"/>
  <c r="P123" i="20"/>
  <c r="T123" i="20" s="1"/>
  <c r="O123" i="20"/>
  <c r="S123" i="20" s="1"/>
  <c r="Q122" i="20"/>
  <c r="U122" i="20" s="1"/>
  <c r="P122" i="20"/>
  <c r="T122" i="20" s="1"/>
  <c r="O122" i="20"/>
  <c r="R122" i="20" s="1"/>
  <c r="Q121" i="20"/>
  <c r="U121" i="20" s="1"/>
  <c r="P121" i="20"/>
  <c r="T121" i="20" s="1"/>
  <c r="O121" i="20"/>
  <c r="R121" i="20" s="1"/>
  <c r="Q120" i="20"/>
  <c r="U120" i="20" s="1"/>
  <c r="P120" i="20"/>
  <c r="T120" i="20" s="1"/>
  <c r="O120" i="20"/>
  <c r="R120" i="20" s="1"/>
  <c r="Q119" i="20"/>
  <c r="U119" i="20" s="1"/>
  <c r="P119" i="20"/>
  <c r="T119" i="20" s="1"/>
  <c r="O119" i="20"/>
  <c r="S119" i="20" s="1"/>
  <c r="Q118" i="20"/>
  <c r="U118" i="20" s="1"/>
  <c r="P118" i="20"/>
  <c r="T118" i="20" s="1"/>
  <c r="O118" i="20"/>
  <c r="R118" i="20" s="1"/>
  <c r="Q117" i="20"/>
  <c r="U117" i="20" s="1"/>
  <c r="P117" i="20"/>
  <c r="T117" i="20" s="1"/>
  <c r="O117" i="20"/>
  <c r="R117" i="20" s="1"/>
  <c r="Q116" i="20"/>
  <c r="U116" i="20" s="1"/>
  <c r="P116" i="20"/>
  <c r="T116" i="20" s="1"/>
  <c r="O116" i="20"/>
  <c r="R116" i="20" s="1"/>
  <c r="Q115" i="20"/>
  <c r="U115" i="20" s="1"/>
  <c r="P115" i="20"/>
  <c r="T115" i="20" s="1"/>
  <c r="O115" i="20"/>
  <c r="S115" i="20" s="1"/>
  <c r="Q114" i="20"/>
  <c r="U114" i="20" s="1"/>
  <c r="P114" i="20"/>
  <c r="T114" i="20" s="1"/>
  <c r="O114" i="20"/>
  <c r="R114" i="20" s="1"/>
  <c r="Q113" i="20"/>
  <c r="U113" i="20" s="1"/>
  <c r="P113" i="20"/>
  <c r="T113" i="20" s="1"/>
  <c r="O113" i="20"/>
  <c r="R113" i="20" s="1"/>
  <c r="Q112" i="20"/>
  <c r="U112" i="20" s="1"/>
  <c r="P112" i="20"/>
  <c r="T112" i="20" s="1"/>
  <c r="O112" i="20"/>
  <c r="R112" i="20" s="1"/>
  <c r="Q111" i="20"/>
  <c r="U111" i="20" s="1"/>
  <c r="P111" i="20"/>
  <c r="T111" i="20" s="1"/>
  <c r="O111" i="20"/>
  <c r="S111" i="20" s="1"/>
  <c r="Q110" i="20"/>
  <c r="U110" i="20" s="1"/>
  <c r="P110" i="20"/>
  <c r="T110" i="20" s="1"/>
  <c r="O110" i="20"/>
  <c r="R110" i="20" s="1"/>
  <c r="Q109" i="20"/>
  <c r="U109" i="20" s="1"/>
  <c r="P109" i="20"/>
  <c r="T109" i="20" s="1"/>
  <c r="O109" i="20"/>
  <c r="R109" i="20" s="1"/>
  <c r="Q108" i="20"/>
  <c r="U108" i="20" s="1"/>
  <c r="P108" i="20"/>
  <c r="T108" i="20" s="1"/>
  <c r="O108" i="20"/>
  <c r="R108" i="20" s="1"/>
  <c r="Q107" i="20"/>
  <c r="U107" i="20" s="1"/>
  <c r="P107" i="20"/>
  <c r="T107" i="20" s="1"/>
  <c r="O107" i="20"/>
  <c r="S107" i="20" s="1"/>
  <c r="Q106" i="20"/>
  <c r="U106" i="20" s="1"/>
  <c r="P106" i="20"/>
  <c r="T106" i="20" s="1"/>
  <c r="O106" i="20"/>
  <c r="R106" i="20" s="1"/>
  <c r="Q105" i="20"/>
  <c r="U105" i="20" s="1"/>
  <c r="P105" i="20"/>
  <c r="T105" i="20" s="1"/>
  <c r="O105" i="20"/>
  <c r="R105" i="20" s="1"/>
  <c r="Q104" i="20"/>
  <c r="U104" i="20" s="1"/>
  <c r="P104" i="20"/>
  <c r="T104" i="20" s="1"/>
  <c r="O104" i="20"/>
  <c r="R104" i="20" s="1"/>
  <c r="Q103" i="20"/>
  <c r="U103" i="20" s="1"/>
  <c r="P103" i="20"/>
  <c r="T103" i="20" s="1"/>
  <c r="O103" i="20"/>
  <c r="S103" i="20" s="1"/>
  <c r="Q102" i="20"/>
  <c r="U102" i="20" s="1"/>
  <c r="P102" i="20"/>
  <c r="T102" i="20" s="1"/>
  <c r="O102" i="20"/>
  <c r="R102" i="20" s="1"/>
  <c r="Q101" i="20"/>
  <c r="U101" i="20" s="1"/>
  <c r="P101" i="20"/>
  <c r="T101" i="20" s="1"/>
  <c r="O101" i="20"/>
  <c r="R101" i="20" s="1"/>
  <c r="Q100" i="20"/>
  <c r="U100" i="20" s="1"/>
  <c r="P100" i="20"/>
  <c r="T100" i="20" s="1"/>
  <c r="O100" i="20"/>
  <c r="R100" i="20" s="1"/>
  <c r="Q99" i="20"/>
  <c r="U99" i="20" s="1"/>
  <c r="P99" i="20"/>
  <c r="T99" i="20" s="1"/>
  <c r="O99" i="20"/>
  <c r="S99" i="20" s="1"/>
  <c r="Q98" i="20"/>
  <c r="U98" i="20" s="1"/>
  <c r="P98" i="20"/>
  <c r="T98" i="20" s="1"/>
  <c r="O98" i="20"/>
  <c r="R98" i="20" s="1"/>
  <c r="Q97" i="20"/>
  <c r="U97" i="20" s="1"/>
  <c r="P97" i="20"/>
  <c r="T97" i="20" s="1"/>
  <c r="O97" i="20"/>
  <c r="R97" i="20" s="1"/>
  <c r="Q96" i="20"/>
  <c r="U96" i="20" s="1"/>
  <c r="P96" i="20"/>
  <c r="T96" i="20" s="1"/>
  <c r="O96" i="20"/>
  <c r="R96" i="20" s="1"/>
  <c r="Q95" i="20"/>
  <c r="U95" i="20" s="1"/>
  <c r="P95" i="20"/>
  <c r="T95" i="20" s="1"/>
  <c r="O95" i="20"/>
  <c r="S95" i="20" s="1"/>
  <c r="Q94" i="20"/>
  <c r="U94" i="20" s="1"/>
  <c r="P94" i="20"/>
  <c r="T94" i="20" s="1"/>
  <c r="O94" i="20"/>
  <c r="R94" i="20" s="1"/>
  <c r="Q93" i="20"/>
  <c r="U93" i="20" s="1"/>
  <c r="P93" i="20"/>
  <c r="T93" i="20" s="1"/>
  <c r="O93" i="20"/>
  <c r="R93" i="20" s="1"/>
  <c r="Q92" i="20"/>
  <c r="U92" i="20" s="1"/>
  <c r="P92" i="20"/>
  <c r="T92" i="20" s="1"/>
  <c r="O92" i="20"/>
  <c r="R92" i="20" s="1"/>
  <c r="Q91" i="20"/>
  <c r="U91" i="20" s="1"/>
  <c r="P91" i="20"/>
  <c r="T91" i="20" s="1"/>
  <c r="O91" i="20"/>
  <c r="S91" i="20" s="1"/>
  <c r="Q90" i="20"/>
  <c r="U90" i="20" s="1"/>
  <c r="P90" i="20"/>
  <c r="T90" i="20" s="1"/>
  <c r="O90" i="20"/>
  <c r="R90" i="20" s="1"/>
  <c r="Q89" i="20"/>
  <c r="U89" i="20" s="1"/>
  <c r="P89" i="20"/>
  <c r="T89" i="20" s="1"/>
  <c r="O89" i="20"/>
  <c r="R89" i="20" s="1"/>
  <c r="Q88" i="20"/>
  <c r="U88" i="20" s="1"/>
  <c r="P88" i="20"/>
  <c r="T88" i="20" s="1"/>
  <c r="O88" i="20"/>
  <c r="R88" i="20" s="1"/>
  <c r="Q87" i="20"/>
  <c r="U87" i="20" s="1"/>
  <c r="P87" i="20"/>
  <c r="T87" i="20" s="1"/>
  <c r="O87" i="20"/>
  <c r="S87" i="20" s="1"/>
  <c r="Q86" i="20"/>
  <c r="U86" i="20" s="1"/>
  <c r="P86" i="20"/>
  <c r="T86" i="20" s="1"/>
  <c r="O86" i="20"/>
  <c r="R86" i="20" s="1"/>
  <c r="Q85" i="20"/>
  <c r="U85" i="20" s="1"/>
  <c r="P85" i="20"/>
  <c r="T85" i="20" s="1"/>
  <c r="O85" i="20"/>
  <c r="R85" i="20" s="1"/>
  <c r="Q84" i="20"/>
  <c r="U84" i="20" s="1"/>
  <c r="P84" i="20"/>
  <c r="T84" i="20" s="1"/>
  <c r="O84" i="20"/>
  <c r="R84" i="20" s="1"/>
  <c r="Q83" i="20"/>
  <c r="U83" i="20" s="1"/>
  <c r="P83" i="20"/>
  <c r="T83" i="20" s="1"/>
  <c r="O83" i="20"/>
  <c r="S83" i="20" s="1"/>
  <c r="Q82" i="20"/>
  <c r="U82" i="20" s="1"/>
  <c r="P82" i="20"/>
  <c r="T82" i="20" s="1"/>
  <c r="O82" i="20"/>
  <c r="R82" i="20" s="1"/>
  <c r="Q81" i="20"/>
  <c r="U81" i="20" s="1"/>
  <c r="P81" i="20"/>
  <c r="T81" i="20" s="1"/>
  <c r="O81" i="20"/>
  <c r="R81" i="20" s="1"/>
  <c r="Q80" i="20"/>
  <c r="U80" i="20" s="1"/>
  <c r="P80" i="20"/>
  <c r="T80" i="20" s="1"/>
  <c r="O80" i="20"/>
  <c r="R80" i="20" s="1"/>
  <c r="Q79" i="20"/>
  <c r="U79" i="20" s="1"/>
  <c r="P79" i="20"/>
  <c r="T79" i="20" s="1"/>
  <c r="O79" i="20"/>
  <c r="S79" i="20" s="1"/>
  <c r="Q78" i="20"/>
  <c r="U78" i="20" s="1"/>
  <c r="P78" i="20"/>
  <c r="T78" i="20" s="1"/>
  <c r="O78" i="20"/>
  <c r="R78" i="20" s="1"/>
  <c r="Q77" i="20"/>
  <c r="U77" i="20" s="1"/>
  <c r="P77" i="20"/>
  <c r="T77" i="20" s="1"/>
  <c r="O77" i="20"/>
  <c r="R77" i="20" s="1"/>
  <c r="Q76" i="20"/>
  <c r="U76" i="20" s="1"/>
  <c r="P76" i="20"/>
  <c r="T76" i="20" s="1"/>
  <c r="O76" i="20"/>
  <c r="R76" i="20" s="1"/>
  <c r="Q75" i="20"/>
  <c r="U75" i="20" s="1"/>
  <c r="P75" i="20"/>
  <c r="T75" i="20" s="1"/>
  <c r="O75" i="20"/>
  <c r="S75" i="20" s="1"/>
  <c r="Q74" i="20"/>
  <c r="U74" i="20" s="1"/>
  <c r="P74" i="20"/>
  <c r="T74" i="20" s="1"/>
  <c r="O74" i="20"/>
  <c r="R74" i="20" s="1"/>
  <c r="Q73" i="20"/>
  <c r="U73" i="20" s="1"/>
  <c r="P73" i="20"/>
  <c r="T73" i="20" s="1"/>
  <c r="O73" i="20"/>
  <c r="R73" i="20" s="1"/>
  <c r="Q72" i="20"/>
  <c r="U72" i="20" s="1"/>
  <c r="P72" i="20"/>
  <c r="T72" i="20" s="1"/>
  <c r="O72" i="20"/>
  <c r="R72" i="20" s="1"/>
  <c r="Q71" i="20"/>
  <c r="U71" i="20" s="1"/>
  <c r="P71" i="20"/>
  <c r="T71" i="20" s="1"/>
  <c r="O71" i="20"/>
  <c r="S71" i="20" s="1"/>
  <c r="Q70" i="20"/>
  <c r="U70" i="20" s="1"/>
  <c r="P70" i="20"/>
  <c r="T70" i="20" s="1"/>
  <c r="O70" i="20"/>
  <c r="R70" i="20" s="1"/>
  <c r="Q69" i="20"/>
  <c r="U69" i="20" s="1"/>
  <c r="P69" i="20"/>
  <c r="T69" i="20" s="1"/>
  <c r="O69" i="20"/>
  <c r="R69" i="20" s="1"/>
  <c r="Q68" i="20"/>
  <c r="U68" i="20" s="1"/>
  <c r="P68" i="20"/>
  <c r="T68" i="20" s="1"/>
  <c r="O68" i="20"/>
  <c r="R68" i="20" s="1"/>
  <c r="Q67" i="20"/>
  <c r="U67" i="20" s="1"/>
  <c r="P67" i="20"/>
  <c r="T67" i="20" s="1"/>
  <c r="O67" i="20"/>
  <c r="S67" i="20" s="1"/>
  <c r="Q66" i="20"/>
  <c r="U66" i="20" s="1"/>
  <c r="P66" i="20"/>
  <c r="T66" i="20" s="1"/>
  <c r="O66" i="20"/>
  <c r="Q65" i="20"/>
  <c r="U65" i="20" s="1"/>
  <c r="P65" i="20"/>
  <c r="T65" i="20" s="1"/>
  <c r="O65" i="20"/>
  <c r="S65" i="20" s="1"/>
  <c r="Q64" i="20"/>
  <c r="U64" i="20" s="1"/>
  <c r="P64" i="20"/>
  <c r="T64" i="20" s="1"/>
  <c r="O64" i="20"/>
  <c r="R64" i="20" s="1"/>
  <c r="Q63" i="20"/>
  <c r="U63" i="20" s="1"/>
  <c r="P63" i="20"/>
  <c r="T63" i="20" s="1"/>
  <c r="O63" i="20"/>
  <c r="S63" i="20" s="1"/>
  <c r="Q62" i="20"/>
  <c r="U62" i="20" s="1"/>
  <c r="P62" i="20"/>
  <c r="T62" i="20" s="1"/>
  <c r="O62" i="20"/>
  <c r="S62" i="20" s="1"/>
  <c r="Q61" i="20"/>
  <c r="U61" i="20" s="1"/>
  <c r="P61" i="20"/>
  <c r="T61" i="20" s="1"/>
  <c r="O61" i="20"/>
  <c r="S61" i="20" s="1"/>
  <c r="Q60" i="20"/>
  <c r="U60" i="20" s="1"/>
  <c r="P60" i="20"/>
  <c r="T60" i="20" s="1"/>
  <c r="O60" i="20"/>
  <c r="R60" i="20" s="1"/>
  <c r="Q59" i="20"/>
  <c r="U59" i="20" s="1"/>
  <c r="P59" i="20"/>
  <c r="T59" i="20" s="1"/>
  <c r="O59" i="20"/>
  <c r="S59" i="20" s="1"/>
  <c r="Q58" i="20"/>
  <c r="U58" i="20" s="1"/>
  <c r="P58" i="20"/>
  <c r="T58" i="20" s="1"/>
  <c r="O58" i="20"/>
  <c r="S58" i="20" s="1"/>
  <c r="Q57" i="20"/>
  <c r="U57" i="20" s="1"/>
  <c r="P57" i="20"/>
  <c r="T57" i="20" s="1"/>
  <c r="O57" i="20"/>
  <c r="S57" i="20" s="1"/>
  <c r="Q56" i="20"/>
  <c r="U56" i="20" s="1"/>
  <c r="P56" i="20"/>
  <c r="T56" i="20" s="1"/>
  <c r="O56" i="20"/>
  <c r="R56" i="20" s="1"/>
  <c r="Q55" i="20"/>
  <c r="U55" i="20" s="1"/>
  <c r="P55" i="20"/>
  <c r="T55" i="20" s="1"/>
  <c r="O55" i="20"/>
  <c r="S55" i="20" s="1"/>
  <c r="Q54" i="20"/>
  <c r="U54" i="20" s="1"/>
  <c r="P54" i="20"/>
  <c r="T54" i="20" s="1"/>
  <c r="O54" i="20"/>
  <c r="S54" i="20" s="1"/>
  <c r="Q53" i="20"/>
  <c r="U53" i="20" s="1"/>
  <c r="P53" i="20"/>
  <c r="T53" i="20" s="1"/>
  <c r="O53" i="20"/>
  <c r="S53" i="20" s="1"/>
  <c r="Q52" i="20"/>
  <c r="U52" i="20" s="1"/>
  <c r="P52" i="20"/>
  <c r="T52" i="20" s="1"/>
  <c r="O52" i="20"/>
  <c r="R52" i="20" s="1"/>
  <c r="Q51" i="20"/>
  <c r="U51" i="20" s="1"/>
  <c r="P51" i="20"/>
  <c r="T51" i="20" s="1"/>
  <c r="O51" i="20"/>
  <c r="S51" i="20" s="1"/>
  <c r="Q50" i="20"/>
  <c r="U50" i="20" s="1"/>
  <c r="P50" i="20"/>
  <c r="T50" i="20" s="1"/>
  <c r="O50" i="20"/>
  <c r="S50" i="20" s="1"/>
  <c r="Q49" i="20"/>
  <c r="U49" i="20" s="1"/>
  <c r="P49" i="20"/>
  <c r="T49" i="20" s="1"/>
  <c r="O49" i="20"/>
  <c r="S49" i="20" s="1"/>
  <c r="Q48" i="20"/>
  <c r="U48" i="20" s="1"/>
  <c r="P48" i="20"/>
  <c r="T48" i="20" s="1"/>
  <c r="O48" i="20"/>
  <c r="R48" i="20" s="1"/>
  <c r="Q47" i="20"/>
  <c r="U47" i="20" s="1"/>
  <c r="P47" i="20"/>
  <c r="T47" i="20" s="1"/>
  <c r="O47" i="20"/>
  <c r="S47" i="20" s="1"/>
  <c r="Q46" i="20"/>
  <c r="U46" i="20" s="1"/>
  <c r="P46" i="20"/>
  <c r="T46" i="20" s="1"/>
  <c r="O46" i="20"/>
  <c r="S46" i="20" s="1"/>
  <c r="Q45" i="20"/>
  <c r="U45" i="20" s="1"/>
  <c r="P45" i="20"/>
  <c r="T45" i="20" s="1"/>
  <c r="O45" i="20"/>
  <c r="S45" i="20" s="1"/>
  <c r="Q44" i="20"/>
  <c r="U44" i="20" s="1"/>
  <c r="P44" i="20"/>
  <c r="T44" i="20" s="1"/>
  <c r="O44" i="20"/>
  <c r="R44" i="20" s="1"/>
  <c r="Q43" i="20"/>
  <c r="U43" i="20" s="1"/>
  <c r="P43" i="20"/>
  <c r="T43" i="20" s="1"/>
  <c r="O43" i="20"/>
  <c r="S43" i="20" s="1"/>
  <c r="Q42" i="20"/>
  <c r="U42" i="20" s="1"/>
  <c r="P42" i="20"/>
  <c r="T42" i="20" s="1"/>
  <c r="O42" i="20"/>
  <c r="S42" i="20" s="1"/>
  <c r="Q41" i="20"/>
  <c r="U41" i="20" s="1"/>
  <c r="P41" i="20"/>
  <c r="T41" i="20" s="1"/>
  <c r="O41" i="20"/>
  <c r="S41" i="20" s="1"/>
  <c r="Q40" i="20"/>
  <c r="U40" i="20" s="1"/>
  <c r="P40" i="20"/>
  <c r="T40" i="20" s="1"/>
  <c r="O40" i="20"/>
  <c r="R40" i="20" s="1"/>
  <c r="Q39" i="20"/>
  <c r="U39" i="20" s="1"/>
  <c r="P39" i="20"/>
  <c r="T39" i="20" s="1"/>
  <c r="O39" i="20"/>
  <c r="S39" i="20" s="1"/>
  <c r="Q38" i="20"/>
  <c r="U38" i="20" s="1"/>
  <c r="P38" i="20"/>
  <c r="T38" i="20" s="1"/>
  <c r="O38" i="20"/>
  <c r="S38" i="20" s="1"/>
  <c r="Q37" i="20"/>
  <c r="U37" i="20" s="1"/>
  <c r="P37" i="20"/>
  <c r="T37" i="20" s="1"/>
  <c r="O37" i="20"/>
  <c r="S37" i="20" s="1"/>
  <c r="Q36" i="20"/>
  <c r="U36" i="20" s="1"/>
  <c r="P36" i="20"/>
  <c r="T36" i="20" s="1"/>
  <c r="O36" i="20"/>
  <c r="R36" i="20" s="1"/>
  <c r="Q35" i="20"/>
  <c r="U35" i="20" s="1"/>
  <c r="P35" i="20"/>
  <c r="T35" i="20" s="1"/>
  <c r="O35" i="20"/>
  <c r="S35" i="20" s="1"/>
  <c r="J35" i="20"/>
  <c r="E35" i="20" s="1"/>
  <c r="Q34" i="20"/>
  <c r="U34" i="20" s="1"/>
  <c r="P34" i="20"/>
  <c r="T34" i="20" s="1"/>
  <c r="O34" i="20"/>
  <c r="S34" i="20" s="1"/>
  <c r="J34" i="20"/>
  <c r="E34" i="20" s="1"/>
  <c r="Q33" i="20"/>
  <c r="U33" i="20" s="1"/>
  <c r="P33" i="20"/>
  <c r="T33" i="20" s="1"/>
  <c r="O33" i="20"/>
  <c r="S33" i="20" s="1"/>
  <c r="J33" i="20"/>
  <c r="D33" i="20" s="1"/>
  <c r="Q32" i="20"/>
  <c r="U32" i="20" s="1"/>
  <c r="P32" i="20"/>
  <c r="T32" i="20" s="1"/>
  <c r="O32" i="20"/>
  <c r="S32" i="20" s="1"/>
  <c r="J32" i="20"/>
  <c r="K32" i="20" s="1"/>
  <c r="Q31" i="20"/>
  <c r="U31" i="20" s="1"/>
  <c r="P31" i="20"/>
  <c r="T31" i="20" s="1"/>
  <c r="O31" i="20"/>
  <c r="S31" i="20" s="1"/>
  <c r="J31" i="20"/>
  <c r="D31" i="20" s="1"/>
  <c r="Q30" i="20"/>
  <c r="U30" i="20" s="1"/>
  <c r="P30" i="20"/>
  <c r="T30" i="20" s="1"/>
  <c r="O30" i="20"/>
  <c r="S30" i="20" s="1"/>
  <c r="J30" i="20"/>
  <c r="E30" i="20" s="1"/>
  <c r="Q29" i="20"/>
  <c r="U29" i="20" s="1"/>
  <c r="P29" i="20"/>
  <c r="T29" i="20" s="1"/>
  <c r="O29" i="20"/>
  <c r="S29" i="20" s="1"/>
  <c r="J29" i="20"/>
  <c r="D29" i="20" s="1"/>
  <c r="Q28" i="20"/>
  <c r="U28" i="20" s="1"/>
  <c r="P28" i="20"/>
  <c r="T28" i="20" s="1"/>
  <c r="O28" i="20"/>
  <c r="R28" i="20" s="1"/>
  <c r="J28" i="20"/>
  <c r="K28" i="20" s="1"/>
  <c r="Q27" i="20"/>
  <c r="U27" i="20" s="1"/>
  <c r="P27" i="20"/>
  <c r="T27" i="20" s="1"/>
  <c r="O27" i="20"/>
  <c r="S27" i="20" s="1"/>
  <c r="J27" i="20"/>
  <c r="D27" i="20" s="1"/>
  <c r="Q26" i="20"/>
  <c r="U26" i="20" s="1"/>
  <c r="P26" i="20"/>
  <c r="T26" i="20" s="1"/>
  <c r="O26" i="20"/>
  <c r="S26" i="20" s="1"/>
  <c r="J26" i="20"/>
  <c r="E26" i="20" s="1"/>
  <c r="Q25" i="20"/>
  <c r="U25" i="20" s="1"/>
  <c r="P25" i="20"/>
  <c r="T25" i="20" s="1"/>
  <c r="O25" i="20"/>
  <c r="S25" i="20" s="1"/>
  <c r="J25" i="20"/>
  <c r="D25" i="20" s="1"/>
  <c r="Q24" i="20"/>
  <c r="U24" i="20" s="1"/>
  <c r="P24" i="20"/>
  <c r="T24" i="20" s="1"/>
  <c r="O24" i="20"/>
  <c r="R24" i="20" s="1"/>
  <c r="J24" i="20"/>
  <c r="K24" i="20" s="1"/>
  <c r="Q23" i="20"/>
  <c r="U23" i="20" s="1"/>
  <c r="P23" i="20"/>
  <c r="T23" i="20" s="1"/>
  <c r="O23" i="20"/>
  <c r="S23" i="20" s="1"/>
  <c r="J23" i="20"/>
  <c r="E23" i="20" s="1"/>
  <c r="Q22" i="20"/>
  <c r="U22" i="20" s="1"/>
  <c r="P22" i="20"/>
  <c r="T22" i="20" s="1"/>
  <c r="O22" i="20"/>
  <c r="S22" i="20" s="1"/>
  <c r="J22" i="20"/>
  <c r="E22" i="20" s="1"/>
  <c r="Q21" i="20"/>
  <c r="U21" i="20" s="1"/>
  <c r="P21" i="20"/>
  <c r="T21" i="20" s="1"/>
  <c r="O21" i="20"/>
  <c r="S21" i="20" s="1"/>
  <c r="J21" i="20"/>
  <c r="D21" i="20" s="1"/>
  <c r="Q20" i="20"/>
  <c r="U20" i="20" s="1"/>
  <c r="P20" i="20"/>
  <c r="T20" i="20" s="1"/>
  <c r="O20" i="20"/>
  <c r="R20" i="20" s="1"/>
  <c r="J20" i="20"/>
  <c r="K20" i="20" s="1"/>
  <c r="Q19" i="20"/>
  <c r="U19" i="20" s="1"/>
  <c r="P19" i="20"/>
  <c r="T19" i="20" s="1"/>
  <c r="O19" i="20"/>
  <c r="S19" i="20" s="1"/>
  <c r="J19" i="20"/>
  <c r="K19" i="20" s="1"/>
  <c r="Q18" i="20"/>
  <c r="U18" i="20" s="1"/>
  <c r="P18" i="20"/>
  <c r="T18" i="20" s="1"/>
  <c r="O18" i="20"/>
  <c r="S18" i="20" s="1"/>
  <c r="J18" i="20"/>
  <c r="E18" i="20" s="1"/>
  <c r="Q17" i="20"/>
  <c r="U17" i="20" s="1"/>
  <c r="P17" i="20"/>
  <c r="T17" i="20" s="1"/>
  <c r="O17" i="20"/>
  <c r="S17" i="20" s="1"/>
  <c r="J17" i="20"/>
  <c r="D17" i="20" s="1"/>
  <c r="Q16" i="20"/>
  <c r="U16" i="20" s="1"/>
  <c r="P16" i="20"/>
  <c r="T16" i="20" s="1"/>
  <c r="O16" i="20"/>
  <c r="R16" i="20" s="1"/>
  <c r="J16" i="20"/>
  <c r="K16" i="20" s="1"/>
  <c r="Q15" i="20"/>
  <c r="U15" i="20" s="1"/>
  <c r="P15" i="20"/>
  <c r="T15" i="20" s="1"/>
  <c r="O15" i="20"/>
  <c r="S15" i="20" s="1"/>
  <c r="J15" i="20"/>
  <c r="K15" i="20" s="1"/>
  <c r="Q14" i="20"/>
  <c r="U14" i="20" s="1"/>
  <c r="P14" i="20"/>
  <c r="T14" i="20" s="1"/>
  <c r="O14" i="20"/>
  <c r="S14" i="20" s="1"/>
  <c r="J14" i="20"/>
  <c r="E14" i="20" s="1"/>
  <c r="Q13" i="20"/>
  <c r="U13" i="20" s="1"/>
  <c r="P13" i="20"/>
  <c r="T13" i="20" s="1"/>
  <c r="O13" i="20"/>
  <c r="S13" i="20" s="1"/>
  <c r="J13" i="20"/>
  <c r="D13" i="20" s="1"/>
  <c r="Q12" i="20"/>
  <c r="U12" i="20" s="1"/>
  <c r="P12" i="20"/>
  <c r="T12" i="20" s="1"/>
  <c r="O12" i="20"/>
  <c r="S12" i="20" s="1"/>
  <c r="J12" i="20"/>
  <c r="K12" i="20" s="1"/>
  <c r="Q11" i="20"/>
  <c r="U11" i="20" s="1"/>
  <c r="P11" i="20"/>
  <c r="T11" i="20" s="1"/>
  <c r="O11" i="20"/>
  <c r="R11" i="20" s="1"/>
  <c r="J11" i="20"/>
  <c r="K11" i="20" s="1"/>
  <c r="Q10" i="20"/>
  <c r="U10" i="20" s="1"/>
  <c r="P10" i="20"/>
  <c r="T10" i="20" s="1"/>
  <c r="O10" i="20"/>
  <c r="S10" i="20" s="1"/>
  <c r="J10" i="20"/>
  <c r="E10" i="20" s="1"/>
  <c r="Q9" i="20"/>
  <c r="U9" i="20" s="1"/>
  <c r="P9" i="20"/>
  <c r="T9" i="20" s="1"/>
  <c r="O9" i="20"/>
  <c r="S9" i="20" s="1"/>
  <c r="J9" i="20"/>
  <c r="D9" i="20" s="1"/>
  <c r="Q8" i="20"/>
  <c r="U8" i="20" s="1"/>
  <c r="P8" i="20"/>
  <c r="T8" i="20" s="1"/>
  <c r="O8" i="20"/>
  <c r="S8" i="20" s="1"/>
  <c r="J8" i="20"/>
  <c r="K8" i="20" s="1"/>
  <c r="J7" i="20"/>
  <c r="K7" i="20" s="1"/>
  <c r="J6" i="20"/>
  <c r="K6" i="20" s="1"/>
  <c r="D19" i="20" l="1"/>
  <c r="E19" i="20"/>
  <c r="E8" i="20"/>
  <c r="E27" i="20"/>
  <c r="E11" i="20"/>
  <c r="D30" i="20"/>
  <c r="D35" i="20"/>
  <c r="K35" i="20"/>
  <c r="K27" i="20"/>
  <c r="D11" i="20"/>
  <c r="E31" i="20"/>
  <c r="K10" i="20"/>
  <c r="S133" i="20"/>
  <c r="R458" i="20"/>
  <c r="R707" i="20"/>
  <c r="E6" i="20"/>
  <c r="D10" i="20"/>
  <c r="E16" i="20"/>
  <c r="E24" i="20"/>
  <c r="R863" i="20"/>
  <c r="K18" i="20"/>
  <c r="K26" i="20"/>
  <c r="R17" i="20"/>
  <c r="R22" i="20"/>
  <c r="S93" i="20"/>
  <c r="R755" i="20"/>
  <c r="R841" i="20"/>
  <c r="R831" i="20"/>
  <c r="S1266" i="20"/>
  <c r="R1267" i="20"/>
  <c r="R119" i="20"/>
  <c r="R422" i="20"/>
  <c r="S628" i="20"/>
  <c r="R629" i="20"/>
  <c r="R1251" i="20"/>
  <c r="R1287" i="20"/>
  <c r="S1159" i="20"/>
  <c r="R199" i="20"/>
  <c r="R494" i="20"/>
  <c r="S616" i="20"/>
  <c r="R617" i="20"/>
  <c r="R833" i="20"/>
  <c r="R847" i="20"/>
  <c r="R865" i="20"/>
  <c r="R398" i="20"/>
  <c r="R412" i="20"/>
  <c r="R430" i="20"/>
  <c r="R462" i="20"/>
  <c r="R506" i="20"/>
  <c r="R545" i="20"/>
  <c r="S622" i="20"/>
  <c r="R649" i="20"/>
  <c r="R1033" i="20"/>
  <c r="R1034" i="20"/>
  <c r="R1037" i="20"/>
  <c r="R1038" i="20"/>
  <c r="R1041" i="20"/>
  <c r="R1042" i="20"/>
  <c r="R1045" i="20"/>
  <c r="S1048" i="20"/>
  <c r="R1050" i="20"/>
  <c r="R1183" i="20"/>
  <c r="R1184" i="20"/>
  <c r="S1185" i="20"/>
  <c r="R1186" i="20"/>
  <c r="R1279" i="20"/>
  <c r="R1284" i="20"/>
  <c r="R1285" i="20"/>
  <c r="R14" i="20"/>
  <c r="R79" i="20"/>
  <c r="S109" i="20"/>
  <c r="R164" i="20"/>
  <c r="S165" i="20"/>
  <c r="R167" i="20"/>
  <c r="R180" i="20"/>
  <c r="S181" i="20"/>
  <c r="R215" i="20"/>
  <c r="R396" i="20"/>
  <c r="R406" i="20"/>
  <c r="R438" i="20"/>
  <c r="R478" i="20"/>
  <c r="R518" i="20"/>
  <c r="S626" i="20"/>
  <c r="R637" i="20"/>
  <c r="S638" i="20"/>
  <c r="R639" i="20"/>
  <c r="R685" i="20"/>
  <c r="S686" i="20"/>
  <c r="R687" i="20"/>
  <c r="R697" i="20"/>
  <c r="R715" i="20"/>
  <c r="R885" i="20"/>
  <c r="R1130" i="20"/>
  <c r="S1149" i="20"/>
  <c r="R1150" i="20"/>
  <c r="R1232" i="20"/>
  <c r="S1233" i="20"/>
  <c r="R454" i="20"/>
  <c r="R486" i="20"/>
  <c r="R522" i="20"/>
  <c r="R691" i="20"/>
  <c r="R723" i="20"/>
  <c r="R779" i="20"/>
  <c r="R883" i="20"/>
  <c r="R1106" i="20"/>
  <c r="S1155" i="20"/>
  <c r="R1234" i="20"/>
  <c r="K22" i="20"/>
  <c r="K34" i="20"/>
  <c r="E7" i="20"/>
  <c r="E12" i="20"/>
  <c r="D15" i="20"/>
  <c r="D18" i="20"/>
  <c r="E20" i="20"/>
  <c r="D23" i="20"/>
  <c r="D26" i="20"/>
  <c r="K30" i="20"/>
  <c r="R30" i="20"/>
  <c r="K31" i="20"/>
  <c r="E32" i="20"/>
  <c r="S117" i="20"/>
  <c r="R151" i="20"/>
  <c r="R171" i="20"/>
  <c r="R172" i="20"/>
  <c r="S173" i="20"/>
  <c r="R196" i="20"/>
  <c r="S197" i="20"/>
  <c r="R203" i="20"/>
  <c r="R204" i="20"/>
  <c r="S205" i="20"/>
  <c r="K14" i="20"/>
  <c r="K23" i="20"/>
  <c r="D14" i="20"/>
  <c r="E15" i="20"/>
  <c r="D22" i="20"/>
  <c r="E28" i="20"/>
  <c r="D34" i="20"/>
  <c r="S89" i="20"/>
  <c r="R135" i="20"/>
  <c r="R148" i="20"/>
  <c r="S149" i="20"/>
  <c r="R155" i="20"/>
  <c r="R156" i="20"/>
  <c r="S157" i="20"/>
  <c r="R414" i="20"/>
  <c r="R442" i="20"/>
  <c r="R474" i="20"/>
  <c r="R502" i="20"/>
  <c r="R526" i="20"/>
  <c r="R553" i="20"/>
  <c r="S562" i="20"/>
  <c r="S563" i="20"/>
  <c r="R585" i="20"/>
  <c r="S606" i="20"/>
  <c r="R615" i="20"/>
  <c r="S620" i="20"/>
  <c r="R621" i="20"/>
  <c r="R633" i="20"/>
  <c r="R643" i="20"/>
  <c r="R681" i="20"/>
  <c r="R747" i="20"/>
  <c r="R763" i="20"/>
  <c r="R849" i="20"/>
  <c r="R873" i="20"/>
  <c r="R1064" i="20"/>
  <c r="R1066" i="20"/>
  <c r="R1134" i="20"/>
  <c r="R1148" i="20"/>
  <c r="S1153" i="20"/>
  <c r="R1154" i="20"/>
  <c r="R1160" i="20"/>
  <c r="R1199" i="20"/>
  <c r="R1211" i="20"/>
  <c r="S1212" i="20"/>
  <c r="S1213" i="20"/>
  <c r="R1214" i="20"/>
  <c r="S1229" i="20"/>
  <c r="R1242" i="20"/>
  <c r="R26" i="20"/>
  <c r="R33" i="20"/>
  <c r="R71" i="20"/>
  <c r="S97" i="20"/>
  <c r="R111" i="20"/>
  <c r="R127" i="20"/>
  <c r="R187" i="20"/>
  <c r="R188" i="20"/>
  <c r="S189" i="20"/>
  <c r="R404" i="20"/>
  <c r="R420" i="20"/>
  <c r="R426" i="20"/>
  <c r="R446" i="20"/>
  <c r="R470" i="20"/>
  <c r="R490" i="20"/>
  <c r="R510" i="20"/>
  <c r="R534" i="20"/>
  <c r="R559" i="20"/>
  <c r="R577" i="20"/>
  <c r="S610" i="20"/>
  <c r="R611" i="20"/>
  <c r="R669" i="20"/>
  <c r="S670" i="20"/>
  <c r="R671" i="20"/>
  <c r="R701" i="20"/>
  <c r="S702" i="20"/>
  <c r="R703" i="20"/>
  <c r="R709" i="20"/>
  <c r="S710" i="20"/>
  <c r="R711" i="20"/>
  <c r="R839" i="20"/>
  <c r="R1114" i="20"/>
  <c r="S1145" i="20"/>
  <c r="R1188" i="20"/>
  <c r="S1189" i="20"/>
  <c r="R1190" i="20"/>
  <c r="R1239" i="20"/>
  <c r="R1240" i="20"/>
  <c r="R1246" i="20"/>
  <c r="R1264" i="20"/>
  <c r="S1265" i="20"/>
  <c r="S1164" i="20"/>
  <c r="R1164" i="20"/>
  <c r="R1205" i="20"/>
  <c r="S1205" i="20"/>
  <c r="S1224" i="20"/>
  <c r="R1224" i="20"/>
  <c r="S1247" i="20"/>
  <c r="R1247" i="20"/>
  <c r="S1272" i="20"/>
  <c r="R1272" i="20"/>
  <c r="S1014" i="20"/>
  <c r="R1014" i="20"/>
  <c r="S1030" i="20"/>
  <c r="R1030" i="20"/>
  <c r="S565" i="20"/>
  <c r="R565" i="20"/>
  <c r="S601" i="20"/>
  <c r="R601" i="20"/>
  <c r="S605" i="20"/>
  <c r="R605" i="20"/>
  <c r="R654" i="20"/>
  <c r="S654" i="20"/>
  <c r="S771" i="20"/>
  <c r="R771" i="20"/>
  <c r="S855" i="20"/>
  <c r="R855" i="20"/>
  <c r="S891" i="20"/>
  <c r="R891" i="20"/>
  <c r="S917" i="20"/>
  <c r="R917" i="20"/>
  <c r="S949" i="20"/>
  <c r="R949" i="20"/>
  <c r="S981" i="20"/>
  <c r="R981" i="20"/>
  <c r="S1013" i="20"/>
  <c r="R1013" i="20"/>
  <c r="S1029" i="20"/>
  <c r="R1029" i="20"/>
  <c r="S1180" i="20"/>
  <c r="R1180" i="20"/>
  <c r="S1204" i="20"/>
  <c r="R1204" i="20"/>
  <c r="S1223" i="20"/>
  <c r="R1223" i="20"/>
  <c r="S1275" i="20"/>
  <c r="R1275" i="20"/>
  <c r="S655" i="20"/>
  <c r="R655" i="20"/>
  <c r="R600" i="20"/>
  <c r="S600" i="20"/>
  <c r="R604" i="20"/>
  <c r="S604" i="20"/>
  <c r="S653" i="20"/>
  <c r="R653" i="20"/>
  <c r="S675" i="20"/>
  <c r="R675" i="20"/>
  <c r="S879" i="20"/>
  <c r="R879" i="20"/>
  <c r="S1179" i="20"/>
  <c r="R1179" i="20"/>
  <c r="S1203" i="20"/>
  <c r="R1203" i="20"/>
  <c r="S1226" i="20"/>
  <c r="R1226" i="20"/>
  <c r="S1259" i="20"/>
  <c r="R1259" i="20"/>
  <c r="R1274" i="20"/>
  <c r="S1274" i="20"/>
  <c r="S877" i="20"/>
  <c r="R877" i="20"/>
  <c r="R9" i="20"/>
  <c r="R10" i="20"/>
  <c r="R12" i="20"/>
  <c r="S85" i="20"/>
  <c r="S101" i="20"/>
  <c r="R103" i="20"/>
  <c r="S125" i="20"/>
  <c r="R139" i="20"/>
  <c r="R140" i="20"/>
  <c r="S141" i="20"/>
  <c r="R183" i="20"/>
  <c r="R212" i="20"/>
  <c r="S213" i="20"/>
  <c r="R219" i="20"/>
  <c r="R220" i="20"/>
  <c r="S221" i="20"/>
  <c r="S401" i="20"/>
  <c r="S409" i="20"/>
  <c r="S417" i="20"/>
  <c r="R434" i="20"/>
  <c r="R450" i="20"/>
  <c r="R466" i="20"/>
  <c r="R482" i="20"/>
  <c r="R498" i="20"/>
  <c r="R514" i="20"/>
  <c r="R530" i="20"/>
  <c r="R555" i="20"/>
  <c r="R557" i="20"/>
  <c r="R597" i="20"/>
  <c r="R659" i="20"/>
  <c r="S665" i="20"/>
  <c r="R665" i="20"/>
  <c r="S731" i="20"/>
  <c r="R731" i="20"/>
  <c r="R739" i="20"/>
  <c r="S857" i="20"/>
  <c r="R857" i="20"/>
  <c r="R878" i="20"/>
  <c r="S878" i="20"/>
  <c r="S901" i="20"/>
  <c r="R901" i="20"/>
  <c r="S933" i="20"/>
  <c r="R933" i="20"/>
  <c r="S965" i="20"/>
  <c r="R965" i="20"/>
  <c r="S997" i="20"/>
  <c r="R997" i="20"/>
  <c r="S1082" i="20"/>
  <c r="R1082" i="20"/>
  <c r="S1087" i="20"/>
  <c r="S1088" i="20"/>
  <c r="R1090" i="20"/>
  <c r="S1165" i="20"/>
  <c r="R1166" i="20"/>
  <c r="R1176" i="20"/>
  <c r="R1195" i="20"/>
  <c r="S1196" i="20"/>
  <c r="S1197" i="20"/>
  <c r="R1198" i="20"/>
  <c r="S1206" i="20"/>
  <c r="R1206" i="20"/>
  <c r="R1218" i="20"/>
  <c r="R1219" i="20"/>
  <c r="R1255" i="20"/>
  <c r="R1273" i="20"/>
  <c r="S1273" i="20"/>
  <c r="S207" i="20"/>
  <c r="R207" i="20"/>
  <c r="R8" i="20"/>
  <c r="R18" i="20"/>
  <c r="R21" i="20"/>
  <c r="R25" i="20"/>
  <c r="R29" i="20"/>
  <c r="R32" i="20"/>
  <c r="R34" i="20"/>
  <c r="R41" i="20"/>
  <c r="R42" i="20"/>
  <c r="R49" i="20"/>
  <c r="R50" i="20"/>
  <c r="R57" i="20"/>
  <c r="R58" i="20"/>
  <c r="R65" i="20"/>
  <c r="R67" i="20"/>
  <c r="R83" i="20"/>
  <c r="R87" i="20"/>
  <c r="R91" i="20"/>
  <c r="R95" i="20"/>
  <c r="R99" i="20"/>
  <c r="S113" i="20"/>
  <c r="R115" i="20"/>
  <c r="S129" i="20"/>
  <c r="R131" i="20"/>
  <c r="R136" i="20"/>
  <c r="R147" i="20"/>
  <c r="R159" i="20"/>
  <c r="R160" i="20"/>
  <c r="R168" i="20"/>
  <c r="R179" i="20"/>
  <c r="S192" i="20"/>
  <c r="R192" i="20"/>
  <c r="S191" i="20"/>
  <c r="R191" i="20"/>
  <c r="S195" i="20"/>
  <c r="R195" i="20"/>
  <c r="S216" i="20"/>
  <c r="R216" i="20"/>
  <c r="R13" i="20"/>
  <c r="R37" i="20"/>
  <c r="R38" i="20"/>
  <c r="R45" i="20"/>
  <c r="R46" i="20"/>
  <c r="R53" i="20"/>
  <c r="R54" i="20"/>
  <c r="R61" i="20"/>
  <c r="R62" i="20"/>
  <c r="R75" i="20"/>
  <c r="S105" i="20"/>
  <c r="R107" i="20"/>
  <c r="S121" i="20"/>
  <c r="R123" i="20"/>
  <c r="R143" i="20"/>
  <c r="R144" i="20"/>
  <c r="R152" i="20"/>
  <c r="R163" i="20"/>
  <c r="R175" i="20"/>
  <c r="R176" i="20"/>
  <c r="R184" i="20"/>
  <c r="S200" i="20"/>
  <c r="R200" i="20"/>
  <c r="S208" i="20"/>
  <c r="R208" i="20"/>
  <c r="R593" i="20"/>
  <c r="S602" i="20"/>
  <c r="R607" i="20"/>
  <c r="S612" i="20"/>
  <c r="R613" i="20"/>
  <c r="S618" i="20"/>
  <c r="R623" i="20"/>
  <c r="S631" i="20"/>
  <c r="R631" i="20"/>
  <c r="S641" i="20"/>
  <c r="R641" i="20"/>
  <c r="R646" i="20"/>
  <c r="S646" i="20"/>
  <c r="R227" i="20"/>
  <c r="R228" i="20"/>
  <c r="R235" i="20"/>
  <c r="R236" i="20"/>
  <c r="R243" i="20"/>
  <c r="R244" i="20"/>
  <c r="R251" i="20"/>
  <c r="R252" i="20"/>
  <c r="R259" i="20"/>
  <c r="R260" i="20"/>
  <c r="R267" i="20"/>
  <c r="R268" i="20"/>
  <c r="R275" i="20"/>
  <c r="R276" i="20"/>
  <c r="R283" i="20"/>
  <c r="R284" i="20"/>
  <c r="R291" i="20"/>
  <c r="R292" i="20"/>
  <c r="R299" i="20"/>
  <c r="R300" i="20"/>
  <c r="R307" i="20"/>
  <c r="R308" i="20"/>
  <c r="R315" i="20"/>
  <c r="R316" i="20"/>
  <c r="R323" i="20"/>
  <c r="R324" i="20"/>
  <c r="R331" i="20"/>
  <c r="R332" i="20"/>
  <c r="R339" i="20"/>
  <c r="R340" i="20"/>
  <c r="R347" i="20"/>
  <c r="R348" i="20"/>
  <c r="R355" i="20"/>
  <c r="R356" i="20"/>
  <c r="R363" i="20"/>
  <c r="R364" i="20"/>
  <c r="R371" i="20"/>
  <c r="R372" i="20"/>
  <c r="R379" i="20"/>
  <c r="R380" i="20"/>
  <c r="R387" i="20"/>
  <c r="R388" i="20"/>
  <c r="R402" i="20"/>
  <c r="S405" i="20"/>
  <c r="R408" i="20"/>
  <c r="R418" i="20"/>
  <c r="R428" i="20"/>
  <c r="R436" i="20"/>
  <c r="R444" i="20"/>
  <c r="R452" i="20"/>
  <c r="R460" i="20"/>
  <c r="R468" i="20"/>
  <c r="R476" i="20"/>
  <c r="R484" i="20"/>
  <c r="R492" i="20"/>
  <c r="R500" i="20"/>
  <c r="R508" i="20"/>
  <c r="R516" i="20"/>
  <c r="R524" i="20"/>
  <c r="R532" i="20"/>
  <c r="R541" i="20"/>
  <c r="R561" i="20"/>
  <c r="R569" i="20"/>
  <c r="S571" i="20"/>
  <c r="R573" i="20"/>
  <c r="R589" i="20"/>
  <c r="R603" i="20"/>
  <c r="S608" i="20"/>
  <c r="R609" i="20"/>
  <c r="S614" i="20"/>
  <c r="R619" i="20"/>
  <c r="S625" i="20"/>
  <c r="R625" i="20"/>
  <c r="S627" i="20"/>
  <c r="R627" i="20"/>
  <c r="R630" i="20"/>
  <c r="S630" i="20"/>
  <c r="S635" i="20"/>
  <c r="R635" i="20"/>
  <c r="S645" i="20"/>
  <c r="R645" i="20"/>
  <c r="R624" i="20"/>
  <c r="S624" i="20"/>
  <c r="R211" i="20"/>
  <c r="R223" i="20"/>
  <c r="R224" i="20"/>
  <c r="R231" i="20"/>
  <c r="R232" i="20"/>
  <c r="R239" i="20"/>
  <c r="R240" i="20"/>
  <c r="R247" i="20"/>
  <c r="R248" i="20"/>
  <c r="R255" i="20"/>
  <c r="R256" i="20"/>
  <c r="R263" i="20"/>
  <c r="R264" i="20"/>
  <c r="R271" i="20"/>
  <c r="R272" i="20"/>
  <c r="R279" i="20"/>
  <c r="R280" i="20"/>
  <c r="R287" i="20"/>
  <c r="R288" i="20"/>
  <c r="R295" i="20"/>
  <c r="R296" i="20"/>
  <c r="R303" i="20"/>
  <c r="R304" i="20"/>
  <c r="R311" i="20"/>
  <c r="R312" i="20"/>
  <c r="R319" i="20"/>
  <c r="R320" i="20"/>
  <c r="R327" i="20"/>
  <c r="R328" i="20"/>
  <c r="R335" i="20"/>
  <c r="R336" i="20"/>
  <c r="R343" i="20"/>
  <c r="R344" i="20"/>
  <c r="R351" i="20"/>
  <c r="R352" i="20"/>
  <c r="R359" i="20"/>
  <c r="R360" i="20"/>
  <c r="R367" i="20"/>
  <c r="R368" i="20"/>
  <c r="R375" i="20"/>
  <c r="R376" i="20"/>
  <c r="R383" i="20"/>
  <c r="R384" i="20"/>
  <c r="R391" i="20"/>
  <c r="R392" i="20"/>
  <c r="R394" i="20"/>
  <c r="S397" i="20"/>
  <c r="R400" i="20"/>
  <c r="R410" i="20"/>
  <c r="S413" i="20"/>
  <c r="R416" i="20"/>
  <c r="R424" i="20"/>
  <c r="R432" i="20"/>
  <c r="R440" i="20"/>
  <c r="R448" i="20"/>
  <c r="R456" i="20"/>
  <c r="R464" i="20"/>
  <c r="R472" i="20"/>
  <c r="R480" i="20"/>
  <c r="R488" i="20"/>
  <c r="R496" i="20"/>
  <c r="R504" i="20"/>
  <c r="R512" i="20"/>
  <c r="R520" i="20"/>
  <c r="R528" i="20"/>
  <c r="R536" i="20"/>
  <c r="R549" i="20"/>
  <c r="R581" i="20"/>
  <c r="S647" i="20"/>
  <c r="R647" i="20"/>
  <c r="R1060" i="20"/>
  <c r="R1062" i="20"/>
  <c r="S1083" i="20"/>
  <c r="S1084" i="20"/>
  <c r="R1086" i="20"/>
  <c r="R1094" i="20"/>
  <c r="R1118" i="20"/>
  <c r="R651" i="20"/>
  <c r="R657" i="20"/>
  <c r="R661" i="20"/>
  <c r="S662" i="20"/>
  <c r="R663" i="20"/>
  <c r="R683" i="20"/>
  <c r="R689" i="20"/>
  <c r="R693" i="20"/>
  <c r="S694" i="20"/>
  <c r="R695" i="20"/>
  <c r="R713" i="20"/>
  <c r="R727" i="20"/>
  <c r="R743" i="20"/>
  <c r="R759" i="20"/>
  <c r="R775" i="20"/>
  <c r="R787" i="20"/>
  <c r="R795" i="20"/>
  <c r="R803" i="20"/>
  <c r="R811" i="20"/>
  <c r="R819" i="20"/>
  <c r="R827" i="20"/>
  <c r="R829" i="20"/>
  <c r="R843" i="20"/>
  <c r="R845" i="20"/>
  <c r="R859" i="20"/>
  <c r="R861" i="20"/>
  <c r="R875" i="20"/>
  <c r="R881" i="20"/>
  <c r="R913" i="20"/>
  <c r="R929" i="20"/>
  <c r="R945" i="20"/>
  <c r="R961" i="20"/>
  <c r="R977" i="20"/>
  <c r="R993" i="20"/>
  <c r="R1009" i="20"/>
  <c r="R1017" i="20"/>
  <c r="R1018" i="20"/>
  <c r="R1021" i="20"/>
  <c r="R1022" i="20"/>
  <c r="R1025" i="20"/>
  <c r="R1026" i="20"/>
  <c r="S1110" i="20"/>
  <c r="R1110" i="20"/>
  <c r="R871" i="20"/>
  <c r="R897" i="20"/>
  <c r="R909" i="20"/>
  <c r="R925" i="20"/>
  <c r="R941" i="20"/>
  <c r="R957" i="20"/>
  <c r="R973" i="20"/>
  <c r="R989" i="20"/>
  <c r="R1005" i="20"/>
  <c r="R1068" i="20"/>
  <c r="R1070" i="20"/>
  <c r="R1078" i="20"/>
  <c r="R1102" i="20"/>
  <c r="R667" i="20"/>
  <c r="R673" i="20"/>
  <c r="R677" i="20"/>
  <c r="S678" i="20"/>
  <c r="R679" i="20"/>
  <c r="R699" i="20"/>
  <c r="R705" i="20"/>
  <c r="R719" i="20"/>
  <c r="R735" i="20"/>
  <c r="R751" i="20"/>
  <c r="R767" i="20"/>
  <c r="R783" i="20"/>
  <c r="R791" i="20"/>
  <c r="R799" i="20"/>
  <c r="R807" i="20"/>
  <c r="R815" i="20"/>
  <c r="R823" i="20"/>
  <c r="R835" i="20"/>
  <c r="R837" i="20"/>
  <c r="R851" i="20"/>
  <c r="R853" i="20"/>
  <c r="R867" i="20"/>
  <c r="R869" i="20"/>
  <c r="R887" i="20"/>
  <c r="R889" i="20"/>
  <c r="R893" i="20"/>
  <c r="S894" i="20"/>
  <c r="R895" i="20"/>
  <c r="R905" i="20"/>
  <c r="R921" i="20"/>
  <c r="R937" i="20"/>
  <c r="R953" i="20"/>
  <c r="R969" i="20"/>
  <c r="R985" i="20"/>
  <c r="R1001" i="20"/>
  <c r="R1054" i="20"/>
  <c r="R1058" i="20"/>
  <c r="R1072" i="20"/>
  <c r="R1074" i="20"/>
  <c r="S1079" i="20"/>
  <c r="S1080" i="20"/>
  <c r="R1098" i="20"/>
  <c r="S1122" i="20"/>
  <c r="R1122" i="20"/>
  <c r="R1126" i="20"/>
  <c r="R1142" i="20"/>
  <c r="R1146" i="20"/>
  <c r="S1151" i="20"/>
  <c r="R1156" i="20"/>
  <c r="S1161" i="20"/>
  <c r="R1162" i="20"/>
  <c r="R1167" i="20"/>
  <c r="R1170" i="20"/>
  <c r="R1174" i="20"/>
  <c r="R1191" i="20"/>
  <c r="R1192" i="20"/>
  <c r="R1194" i="20"/>
  <c r="R1200" i="20"/>
  <c r="S1201" i="20"/>
  <c r="R1215" i="20"/>
  <c r="R1220" i="20"/>
  <c r="S1221" i="20"/>
  <c r="R1222" i="20"/>
  <c r="R1227" i="20"/>
  <c r="R1230" i="20"/>
  <c r="R1235" i="20"/>
  <c r="R1248" i="20"/>
  <c r="S1249" i="20"/>
  <c r="R1252" i="20"/>
  <c r="S1253" i="20"/>
  <c r="R1256" i="20"/>
  <c r="S1257" i="20"/>
  <c r="R1260" i="20"/>
  <c r="S1261" i="20"/>
  <c r="S1270" i="20"/>
  <c r="R1271" i="20"/>
  <c r="R1276" i="20"/>
  <c r="R1288" i="20"/>
  <c r="R1292" i="20"/>
  <c r="R1296" i="20"/>
  <c r="R1300" i="20"/>
  <c r="R1304" i="20"/>
  <c r="R1308" i="20"/>
  <c r="R1312" i="20"/>
  <c r="R1316" i="20"/>
  <c r="R1320" i="20"/>
  <c r="R1324" i="20"/>
  <c r="R1328" i="20"/>
  <c r="R1332" i="20"/>
  <c r="R1138" i="20"/>
  <c r="S1147" i="20"/>
  <c r="R1152" i="20"/>
  <c r="S1157" i="20"/>
  <c r="R1158" i="20"/>
  <c r="S1163" i="20"/>
  <c r="R1168" i="20"/>
  <c r="R1171" i="20"/>
  <c r="R1172" i="20"/>
  <c r="R1175" i="20"/>
  <c r="R1178" i="20"/>
  <c r="R1182" i="20"/>
  <c r="R1187" i="20"/>
  <c r="R1202" i="20"/>
  <c r="R1207" i="20"/>
  <c r="R1208" i="20"/>
  <c r="R1210" i="20"/>
  <c r="R1216" i="20"/>
  <c r="S1217" i="20"/>
  <c r="R1231" i="20"/>
  <c r="R1236" i="20"/>
  <c r="S1237" i="20"/>
  <c r="R1238" i="20"/>
  <c r="R1243" i="20"/>
  <c r="S1244" i="20"/>
  <c r="S1245" i="20"/>
  <c r="S1250" i="20"/>
  <c r="S1254" i="20"/>
  <c r="S1258" i="20"/>
  <c r="S1262" i="20"/>
  <c r="R1263" i="20"/>
  <c r="R1268" i="20"/>
  <c r="R1280" i="20"/>
  <c r="S1281" i="20"/>
  <c r="S1282" i="20"/>
  <c r="R1283" i="20"/>
  <c r="S1278" i="20"/>
  <c r="S11" i="20"/>
  <c r="K9" i="20"/>
  <c r="D6" i="20"/>
  <c r="D7" i="20"/>
  <c r="D8" i="20"/>
  <c r="E9" i="20"/>
  <c r="D12" i="20"/>
  <c r="E13" i="20"/>
  <c r="R15" i="20"/>
  <c r="D16" i="20"/>
  <c r="S16" i="20"/>
  <c r="E17" i="20"/>
  <c r="R19" i="20"/>
  <c r="D20" i="20"/>
  <c r="S20" i="20"/>
  <c r="E21" i="20"/>
  <c r="R23" i="20"/>
  <c r="D24" i="20"/>
  <c r="S24" i="20"/>
  <c r="E25" i="20"/>
  <c r="R27" i="20"/>
  <c r="D28" i="20"/>
  <c r="S28" i="20"/>
  <c r="E29" i="20"/>
  <c r="R31" i="20"/>
  <c r="D32" i="20"/>
  <c r="E33" i="20"/>
  <c r="R35" i="20"/>
  <c r="S36" i="20"/>
  <c r="R39" i="20"/>
  <c r="S40" i="20"/>
  <c r="R43" i="20"/>
  <c r="S44" i="20"/>
  <c r="R47" i="20"/>
  <c r="S48" i="20"/>
  <c r="R51" i="20"/>
  <c r="S52" i="20"/>
  <c r="R55" i="20"/>
  <c r="S56" i="20"/>
  <c r="R59" i="20"/>
  <c r="S60" i="20"/>
  <c r="R63" i="20"/>
  <c r="S64" i="20"/>
  <c r="S68" i="20"/>
  <c r="S69" i="20"/>
  <c r="S72" i="20"/>
  <c r="S73" i="20"/>
  <c r="S76" i="20"/>
  <c r="S77" i="20"/>
  <c r="S80" i="20"/>
  <c r="S81" i="20"/>
  <c r="S84" i="20"/>
  <c r="S88" i="20"/>
  <c r="S92" i="20"/>
  <c r="S96" i="20"/>
  <c r="S100" i="20"/>
  <c r="S104" i="20"/>
  <c r="S108" i="20"/>
  <c r="S112" i="20"/>
  <c r="S116" i="20"/>
  <c r="S120" i="20"/>
  <c r="S124" i="20"/>
  <c r="S128" i="20"/>
  <c r="S132" i="20"/>
  <c r="S137" i="20"/>
  <c r="S153" i="20"/>
  <c r="S169" i="20"/>
  <c r="S185" i="20"/>
  <c r="S201" i="20"/>
  <c r="S217" i="20"/>
  <c r="K13" i="20"/>
  <c r="K17" i="20"/>
  <c r="K21" i="20"/>
  <c r="K25" i="20"/>
  <c r="K29" i="20"/>
  <c r="K33" i="20"/>
  <c r="R66" i="20"/>
  <c r="S66" i="20"/>
  <c r="S145" i="20"/>
  <c r="S161" i="20"/>
  <c r="S177" i="20"/>
  <c r="S193" i="20"/>
  <c r="S209" i="20"/>
  <c r="S70" i="20"/>
  <c r="S74" i="20"/>
  <c r="S78" i="20"/>
  <c r="S82" i="20"/>
  <c r="S86" i="20"/>
  <c r="S90" i="20"/>
  <c r="S94" i="20"/>
  <c r="S98" i="20"/>
  <c r="S102" i="20"/>
  <c r="S106" i="20"/>
  <c r="S110" i="20"/>
  <c r="S114" i="20"/>
  <c r="S118" i="20"/>
  <c r="S122" i="20"/>
  <c r="S126" i="20"/>
  <c r="S130" i="20"/>
  <c r="S134" i="20"/>
  <c r="S138" i="20"/>
  <c r="S142" i="20"/>
  <c r="S146" i="20"/>
  <c r="S150" i="20"/>
  <c r="S154" i="20"/>
  <c r="S158" i="20"/>
  <c r="S162" i="20"/>
  <c r="S166" i="20"/>
  <c r="S170" i="20"/>
  <c r="S174" i="20"/>
  <c r="S178" i="20"/>
  <c r="S182" i="20"/>
  <c r="S186" i="20"/>
  <c r="S190" i="20"/>
  <c r="S194" i="20"/>
  <c r="S198" i="20"/>
  <c r="S202" i="20"/>
  <c r="S206" i="20"/>
  <c r="S210" i="20"/>
  <c r="S214" i="20"/>
  <c r="S218" i="20"/>
  <c r="S222" i="20"/>
  <c r="R225" i="20"/>
  <c r="S226" i="20"/>
  <c r="R229" i="20"/>
  <c r="S230" i="20"/>
  <c r="R233" i="20"/>
  <c r="S234" i="20"/>
  <c r="R237" i="20"/>
  <c r="S238" i="20"/>
  <c r="R241" i="20"/>
  <c r="S242" i="20"/>
  <c r="R245" i="20"/>
  <c r="S246" i="20"/>
  <c r="R249" i="20"/>
  <c r="S250" i="20"/>
  <c r="R253" i="20"/>
  <c r="S254" i="20"/>
  <c r="R257" i="20"/>
  <c r="S258" i="20"/>
  <c r="R261" i="20"/>
  <c r="S262" i="20"/>
  <c r="R265" i="20"/>
  <c r="S266" i="20"/>
  <c r="R269" i="20"/>
  <c r="S270" i="20"/>
  <c r="R273" i="20"/>
  <c r="S274" i="20"/>
  <c r="R277" i="20"/>
  <c r="S278" i="20"/>
  <c r="R281" i="20"/>
  <c r="S282" i="20"/>
  <c r="R285" i="20"/>
  <c r="S286" i="20"/>
  <c r="R289" i="20"/>
  <c r="S290" i="20"/>
  <c r="R293" i="20"/>
  <c r="S294" i="20"/>
  <c r="R297" i="20"/>
  <c r="S298" i="20"/>
  <c r="R301" i="20"/>
  <c r="S302" i="20"/>
  <c r="R305" i="20"/>
  <c r="S306" i="20"/>
  <c r="R309" i="20"/>
  <c r="S310" i="20"/>
  <c r="R313" i="20"/>
  <c r="S314" i="20"/>
  <c r="R317" i="20"/>
  <c r="S318" i="20"/>
  <c r="R321" i="20"/>
  <c r="S322" i="20"/>
  <c r="R325" i="20"/>
  <c r="S326" i="20"/>
  <c r="R329" i="20"/>
  <c r="S330" i="20"/>
  <c r="R333" i="20"/>
  <c r="S334" i="20"/>
  <c r="R337" i="20"/>
  <c r="S338" i="20"/>
  <c r="R341" i="20"/>
  <c r="S342" i="20"/>
  <c r="R345" i="20"/>
  <c r="S346" i="20"/>
  <c r="R349" i="20"/>
  <c r="S350" i="20"/>
  <c r="R353" i="20"/>
  <c r="S354" i="20"/>
  <c r="R357" i="20"/>
  <c r="S358" i="20"/>
  <c r="R361" i="20"/>
  <c r="S362" i="20"/>
  <c r="R365" i="20"/>
  <c r="S366" i="20"/>
  <c r="R369" i="20"/>
  <c r="S370" i="20"/>
  <c r="R373" i="20"/>
  <c r="S374" i="20"/>
  <c r="R377" i="20"/>
  <c r="S378" i="20"/>
  <c r="R381" i="20"/>
  <c r="S382" i="20"/>
  <c r="R385" i="20"/>
  <c r="S386" i="20"/>
  <c r="R389" i="20"/>
  <c r="S390" i="20"/>
  <c r="R393" i="20"/>
  <c r="S395" i="20"/>
  <c r="S399" i="20"/>
  <c r="S403" i="20"/>
  <c r="S407" i="20"/>
  <c r="S411" i="20"/>
  <c r="S415" i="20"/>
  <c r="S419" i="20"/>
  <c r="R423" i="20"/>
  <c r="R427" i="20"/>
  <c r="R431" i="20"/>
  <c r="R435" i="20"/>
  <c r="R439" i="20"/>
  <c r="R443" i="20"/>
  <c r="R447" i="20"/>
  <c r="R451" i="20"/>
  <c r="R455" i="20"/>
  <c r="R459" i="20"/>
  <c r="R463" i="20"/>
  <c r="R467" i="20"/>
  <c r="R471" i="20"/>
  <c r="R475" i="20"/>
  <c r="R479" i="20"/>
  <c r="R483" i="20"/>
  <c r="R487" i="20"/>
  <c r="R491" i="20"/>
  <c r="R495" i="20"/>
  <c r="R499" i="20"/>
  <c r="R503" i="20"/>
  <c r="R507" i="20"/>
  <c r="R511" i="20"/>
  <c r="R515" i="20"/>
  <c r="R519" i="20"/>
  <c r="R523" i="20"/>
  <c r="R527" i="20"/>
  <c r="R531" i="20"/>
  <c r="R535" i="20"/>
  <c r="R538" i="20"/>
  <c r="S540" i="20"/>
  <c r="R542" i="20"/>
  <c r="S544" i="20"/>
  <c r="R546" i="20"/>
  <c r="S548" i="20"/>
  <c r="R550" i="20"/>
  <c r="R572" i="20"/>
  <c r="S572" i="20"/>
  <c r="S574" i="20"/>
  <c r="S575" i="20"/>
  <c r="S579" i="20"/>
  <c r="S583" i="20"/>
  <c r="S587" i="20"/>
  <c r="S591" i="20"/>
  <c r="R552" i="20"/>
  <c r="S552" i="20"/>
  <c r="R556" i="20"/>
  <c r="S556" i="20"/>
  <c r="R560" i="20"/>
  <c r="S560" i="20"/>
  <c r="R576" i="20"/>
  <c r="S576" i="20"/>
  <c r="R421" i="20"/>
  <c r="R425" i="20"/>
  <c r="R429" i="20"/>
  <c r="R433" i="20"/>
  <c r="R437" i="20"/>
  <c r="R441" i="20"/>
  <c r="R445" i="20"/>
  <c r="R449" i="20"/>
  <c r="R453" i="20"/>
  <c r="R457" i="20"/>
  <c r="R461" i="20"/>
  <c r="R465" i="20"/>
  <c r="R469" i="20"/>
  <c r="R473" i="20"/>
  <c r="R477" i="20"/>
  <c r="R481" i="20"/>
  <c r="R485" i="20"/>
  <c r="R489" i="20"/>
  <c r="R493" i="20"/>
  <c r="R497" i="20"/>
  <c r="R501" i="20"/>
  <c r="R505" i="20"/>
  <c r="R509" i="20"/>
  <c r="R513" i="20"/>
  <c r="R517" i="20"/>
  <c r="R521" i="20"/>
  <c r="R525" i="20"/>
  <c r="R529" i="20"/>
  <c r="R533" i="20"/>
  <c r="R537" i="20"/>
  <c r="R539" i="20"/>
  <c r="R543" i="20"/>
  <c r="R547" i="20"/>
  <c r="R551" i="20"/>
  <c r="S554" i="20"/>
  <c r="S558" i="20"/>
  <c r="R564" i="20"/>
  <c r="S564" i="20"/>
  <c r="S566" i="20"/>
  <c r="S567" i="20"/>
  <c r="R568" i="20"/>
  <c r="S568" i="20"/>
  <c r="S570" i="20"/>
  <c r="R578" i="20"/>
  <c r="S580" i="20"/>
  <c r="R582" i="20"/>
  <c r="S584" i="20"/>
  <c r="R586" i="20"/>
  <c r="S588" i="20"/>
  <c r="R590" i="20"/>
  <c r="S592" i="20"/>
  <c r="R594" i="20"/>
  <c r="S596" i="20"/>
  <c r="R598" i="20"/>
  <c r="S642" i="20"/>
  <c r="S658" i="20"/>
  <c r="S674" i="20"/>
  <c r="S690" i="20"/>
  <c r="S706" i="20"/>
  <c r="R595" i="20"/>
  <c r="R599" i="20"/>
  <c r="S634" i="20"/>
  <c r="S650" i="20"/>
  <c r="S666" i="20"/>
  <c r="S682" i="20"/>
  <c r="S698" i="20"/>
  <c r="S714" i="20"/>
  <c r="S717" i="20"/>
  <c r="S721" i="20"/>
  <c r="S725" i="20"/>
  <c r="S729" i="20"/>
  <c r="S733" i="20"/>
  <c r="S737" i="20"/>
  <c r="S741" i="20"/>
  <c r="S745" i="20"/>
  <c r="S749" i="20"/>
  <c r="S753" i="20"/>
  <c r="S757" i="20"/>
  <c r="S761" i="20"/>
  <c r="S765" i="20"/>
  <c r="S769" i="20"/>
  <c r="S773" i="20"/>
  <c r="S777" i="20"/>
  <c r="S781" i="20"/>
  <c r="S785" i="20"/>
  <c r="S789" i="20"/>
  <c r="S793" i="20"/>
  <c r="S797" i="20"/>
  <c r="S801" i="20"/>
  <c r="S805" i="20"/>
  <c r="S809" i="20"/>
  <c r="S813" i="20"/>
  <c r="S817" i="20"/>
  <c r="S821" i="20"/>
  <c r="S825" i="20"/>
  <c r="R1071" i="20"/>
  <c r="S1071" i="20"/>
  <c r="R1076" i="20"/>
  <c r="S1076" i="20"/>
  <c r="R1100" i="20"/>
  <c r="S1100" i="20"/>
  <c r="R1116" i="20"/>
  <c r="S1116" i="20"/>
  <c r="R1132" i="20"/>
  <c r="S1132" i="20"/>
  <c r="R1241" i="20"/>
  <c r="S1241" i="20"/>
  <c r="R1290" i="20"/>
  <c r="S1290" i="20"/>
  <c r="R1294" i="20"/>
  <c r="S1294" i="20"/>
  <c r="R1298" i="20"/>
  <c r="S1298" i="20"/>
  <c r="R632" i="20"/>
  <c r="R636" i="20"/>
  <c r="R640" i="20"/>
  <c r="R644" i="20"/>
  <c r="R648" i="20"/>
  <c r="R652" i="20"/>
  <c r="R656" i="20"/>
  <c r="R660" i="20"/>
  <c r="R664" i="20"/>
  <c r="R668" i="20"/>
  <c r="R672" i="20"/>
  <c r="R676" i="20"/>
  <c r="R680" i="20"/>
  <c r="R684" i="20"/>
  <c r="R688" i="20"/>
  <c r="R692" i="20"/>
  <c r="R696" i="20"/>
  <c r="R700" i="20"/>
  <c r="R704" i="20"/>
  <c r="R708" i="20"/>
  <c r="R712" i="20"/>
  <c r="R716" i="20"/>
  <c r="S718" i="20"/>
  <c r="R720" i="20"/>
  <c r="S722" i="20"/>
  <c r="R724" i="20"/>
  <c r="S726" i="20"/>
  <c r="R728" i="20"/>
  <c r="S730" i="20"/>
  <c r="R732" i="20"/>
  <c r="S734" i="20"/>
  <c r="R736" i="20"/>
  <c r="S738" i="20"/>
  <c r="R740" i="20"/>
  <c r="S742" i="20"/>
  <c r="R744" i="20"/>
  <c r="S746" i="20"/>
  <c r="R748" i="20"/>
  <c r="S750" i="20"/>
  <c r="R752" i="20"/>
  <c r="S754" i="20"/>
  <c r="R756" i="20"/>
  <c r="S758" i="20"/>
  <c r="R760" i="20"/>
  <c r="S762" i="20"/>
  <c r="R764" i="20"/>
  <c r="S766" i="20"/>
  <c r="R768" i="20"/>
  <c r="S770" i="20"/>
  <c r="R772" i="20"/>
  <c r="S774" i="20"/>
  <c r="R776" i="20"/>
  <c r="S778" i="20"/>
  <c r="R780" i="20"/>
  <c r="S782" i="20"/>
  <c r="R784" i="20"/>
  <c r="S786" i="20"/>
  <c r="R788" i="20"/>
  <c r="S790" i="20"/>
  <c r="R792" i="20"/>
  <c r="S794" i="20"/>
  <c r="R796" i="20"/>
  <c r="S798" i="20"/>
  <c r="R800" i="20"/>
  <c r="S802" i="20"/>
  <c r="R804" i="20"/>
  <c r="S806" i="20"/>
  <c r="R808" i="20"/>
  <c r="S810" i="20"/>
  <c r="R812" i="20"/>
  <c r="S814" i="20"/>
  <c r="R816" i="20"/>
  <c r="S818" i="20"/>
  <c r="R820" i="20"/>
  <c r="S822" i="20"/>
  <c r="R824" i="20"/>
  <c r="S826" i="20"/>
  <c r="S830" i="20"/>
  <c r="S834" i="20"/>
  <c r="S838" i="20"/>
  <c r="S842" i="20"/>
  <c r="S846" i="20"/>
  <c r="S850" i="20"/>
  <c r="S854" i="20"/>
  <c r="S858" i="20"/>
  <c r="S862" i="20"/>
  <c r="S866" i="20"/>
  <c r="S870" i="20"/>
  <c r="S882" i="20"/>
  <c r="S898" i="20"/>
  <c r="R900" i="20"/>
  <c r="S900" i="20"/>
  <c r="S902" i="20"/>
  <c r="R904" i="20"/>
  <c r="S904" i="20"/>
  <c r="S906" i="20"/>
  <c r="R908" i="20"/>
  <c r="S908" i="20"/>
  <c r="S910" i="20"/>
  <c r="R912" i="20"/>
  <c r="S912" i="20"/>
  <c r="S914" i="20"/>
  <c r="R916" i="20"/>
  <c r="S916" i="20"/>
  <c r="S918" i="20"/>
  <c r="R920" i="20"/>
  <c r="S920" i="20"/>
  <c r="S922" i="20"/>
  <c r="R924" i="20"/>
  <c r="S924" i="20"/>
  <c r="S926" i="20"/>
  <c r="R928" i="20"/>
  <c r="S928" i="20"/>
  <c r="S930" i="20"/>
  <c r="R932" i="20"/>
  <c r="S932" i="20"/>
  <c r="S934" i="20"/>
  <c r="R936" i="20"/>
  <c r="S936" i="20"/>
  <c r="S938" i="20"/>
  <c r="R940" i="20"/>
  <c r="S940" i="20"/>
  <c r="S942" i="20"/>
  <c r="R944" i="20"/>
  <c r="S944" i="20"/>
  <c r="S946" i="20"/>
  <c r="R948" i="20"/>
  <c r="S948" i="20"/>
  <c r="S950" i="20"/>
  <c r="R952" i="20"/>
  <c r="S952" i="20"/>
  <c r="S954" i="20"/>
  <c r="R956" i="20"/>
  <c r="S956" i="20"/>
  <c r="S958" i="20"/>
  <c r="R960" i="20"/>
  <c r="S960" i="20"/>
  <c r="S962" i="20"/>
  <c r="R964" i="20"/>
  <c r="S964" i="20"/>
  <c r="S966" i="20"/>
  <c r="R968" i="20"/>
  <c r="S968" i="20"/>
  <c r="S970" i="20"/>
  <c r="R972" i="20"/>
  <c r="S972" i="20"/>
  <c r="S974" i="20"/>
  <c r="R976" i="20"/>
  <c r="S976" i="20"/>
  <c r="S978" i="20"/>
  <c r="R980" i="20"/>
  <c r="S980" i="20"/>
  <c r="S982" i="20"/>
  <c r="R984" i="20"/>
  <c r="S984" i="20"/>
  <c r="S986" i="20"/>
  <c r="R988" i="20"/>
  <c r="S988" i="20"/>
  <c r="S990" i="20"/>
  <c r="R992" i="20"/>
  <c r="S992" i="20"/>
  <c r="S994" i="20"/>
  <c r="R996" i="20"/>
  <c r="S996" i="20"/>
  <c r="S998" i="20"/>
  <c r="R1000" i="20"/>
  <c r="S1000" i="20"/>
  <c r="S1002" i="20"/>
  <c r="R1004" i="20"/>
  <c r="S1004" i="20"/>
  <c r="S1006" i="20"/>
  <c r="R1008" i="20"/>
  <c r="S1008" i="20"/>
  <c r="S1010" i="20"/>
  <c r="R1012" i="20"/>
  <c r="S1012" i="20"/>
  <c r="R1015" i="20"/>
  <c r="S1015" i="20"/>
  <c r="S1056" i="20"/>
  <c r="R1056" i="20"/>
  <c r="S886" i="20"/>
  <c r="R1019" i="20"/>
  <c r="S1019" i="20"/>
  <c r="R1023" i="20"/>
  <c r="S1023" i="20"/>
  <c r="R1027" i="20"/>
  <c r="S1027" i="20"/>
  <c r="R1031" i="20"/>
  <c r="S1031" i="20"/>
  <c r="R1035" i="20"/>
  <c r="S1035" i="20"/>
  <c r="R1039" i="20"/>
  <c r="S1039" i="20"/>
  <c r="R1043" i="20"/>
  <c r="S1043" i="20"/>
  <c r="S828" i="20"/>
  <c r="S832" i="20"/>
  <c r="S836" i="20"/>
  <c r="S840" i="20"/>
  <c r="S844" i="20"/>
  <c r="S848" i="20"/>
  <c r="S852" i="20"/>
  <c r="S856" i="20"/>
  <c r="S860" i="20"/>
  <c r="S864" i="20"/>
  <c r="S868" i="20"/>
  <c r="S874" i="20"/>
  <c r="S890" i="20"/>
  <c r="R872" i="20"/>
  <c r="R876" i="20"/>
  <c r="R880" i="20"/>
  <c r="R884" i="20"/>
  <c r="R888" i="20"/>
  <c r="R892" i="20"/>
  <c r="R896" i="20"/>
  <c r="R899" i="20"/>
  <c r="R903" i="20"/>
  <c r="R907" i="20"/>
  <c r="R911" i="20"/>
  <c r="R915" i="20"/>
  <c r="R919" i="20"/>
  <c r="R923" i="20"/>
  <c r="R927" i="20"/>
  <c r="R931" i="20"/>
  <c r="R935" i="20"/>
  <c r="R939" i="20"/>
  <c r="R943" i="20"/>
  <c r="R947" i="20"/>
  <c r="R951" i="20"/>
  <c r="R955" i="20"/>
  <c r="R959" i="20"/>
  <c r="R963" i="20"/>
  <c r="R967" i="20"/>
  <c r="R971" i="20"/>
  <c r="R975" i="20"/>
  <c r="R979" i="20"/>
  <c r="R983" i="20"/>
  <c r="R987" i="20"/>
  <c r="R991" i="20"/>
  <c r="R995" i="20"/>
  <c r="R999" i="20"/>
  <c r="R1003" i="20"/>
  <c r="R1007" i="20"/>
  <c r="R1011" i="20"/>
  <c r="R1052" i="20"/>
  <c r="R1075" i="20"/>
  <c r="S1075" i="20"/>
  <c r="R1093" i="20"/>
  <c r="S1093" i="20"/>
  <c r="R1096" i="20"/>
  <c r="S1096" i="20"/>
  <c r="R1112" i="20"/>
  <c r="S1112" i="20"/>
  <c r="R1128" i="20"/>
  <c r="S1128" i="20"/>
  <c r="R1144" i="20"/>
  <c r="S1144" i="20"/>
  <c r="R1046" i="20"/>
  <c r="R1092" i="20"/>
  <c r="S1092" i="20"/>
  <c r="R1108" i="20"/>
  <c r="S1108" i="20"/>
  <c r="R1124" i="20"/>
  <c r="S1124" i="20"/>
  <c r="R1140" i="20"/>
  <c r="S1140" i="20"/>
  <c r="R1067" i="20"/>
  <c r="S1067" i="20"/>
  <c r="R1077" i="20"/>
  <c r="S1077" i="20"/>
  <c r="R1091" i="20"/>
  <c r="S1091" i="20"/>
  <c r="R1104" i="20"/>
  <c r="S1104" i="20"/>
  <c r="R1120" i="20"/>
  <c r="S1120" i="20"/>
  <c r="R1136" i="20"/>
  <c r="S1136" i="20"/>
  <c r="R1302" i="20"/>
  <c r="S1302" i="20"/>
  <c r="R1306" i="20"/>
  <c r="S1306" i="20"/>
  <c r="R1310" i="20"/>
  <c r="S1310" i="20"/>
  <c r="R1314" i="20"/>
  <c r="S1314" i="20"/>
  <c r="R1318" i="20"/>
  <c r="S1318" i="20"/>
  <c r="R1322" i="20"/>
  <c r="S1322" i="20"/>
  <c r="R1326" i="20"/>
  <c r="S1326" i="20"/>
  <c r="R1330" i="20"/>
  <c r="S1330" i="20"/>
  <c r="R1081" i="20"/>
  <c r="S1081" i="20"/>
  <c r="R1193" i="20"/>
  <c r="S1193" i="20"/>
  <c r="R1228" i="20"/>
  <c r="S1228" i="20"/>
  <c r="R1016" i="20"/>
  <c r="R1020" i="20"/>
  <c r="R1024" i="20"/>
  <c r="R1028" i="20"/>
  <c r="R1032" i="20"/>
  <c r="R1036" i="20"/>
  <c r="R1040" i="20"/>
  <c r="R1044" i="20"/>
  <c r="R1047" i="20"/>
  <c r="S1049" i="20"/>
  <c r="R1051" i="20"/>
  <c r="S1053" i="20"/>
  <c r="R1055" i="20"/>
  <c r="S1057" i="20"/>
  <c r="R1059" i="20"/>
  <c r="S1061" i="20"/>
  <c r="R1063" i="20"/>
  <c r="R1065" i="20"/>
  <c r="S1065" i="20"/>
  <c r="R1069" i="20"/>
  <c r="S1069" i="20"/>
  <c r="R1073" i="20"/>
  <c r="S1073" i="20"/>
  <c r="R1085" i="20"/>
  <c r="S1085" i="20"/>
  <c r="R1173" i="20"/>
  <c r="S1173" i="20"/>
  <c r="R1089" i="20"/>
  <c r="S1089" i="20"/>
  <c r="R1181" i="20"/>
  <c r="S1181" i="20"/>
  <c r="R1095" i="20"/>
  <c r="S1097" i="20"/>
  <c r="R1099" i="20"/>
  <c r="S1101" i="20"/>
  <c r="R1103" i="20"/>
  <c r="S1105" i="20"/>
  <c r="R1107" i="20"/>
  <c r="S1109" i="20"/>
  <c r="R1111" i="20"/>
  <c r="S1113" i="20"/>
  <c r="R1115" i="20"/>
  <c r="S1117" i="20"/>
  <c r="R1119" i="20"/>
  <c r="S1121" i="20"/>
  <c r="R1123" i="20"/>
  <c r="S1125" i="20"/>
  <c r="R1127" i="20"/>
  <c r="S1129" i="20"/>
  <c r="R1131" i="20"/>
  <c r="S1133" i="20"/>
  <c r="R1135" i="20"/>
  <c r="S1137" i="20"/>
  <c r="R1139" i="20"/>
  <c r="S1141" i="20"/>
  <c r="R1143" i="20"/>
  <c r="S1169" i="20"/>
  <c r="S1177" i="20"/>
  <c r="R1209" i="20"/>
  <c r="S1209" i="20"/>
  <c r="R1277" i="20"/>
  <c r="S1277" i="20"/>
  <c r="R1225" i="20"/>
  <c r="S1225" i="20"/>
  <c r="R1269" i="20"/>
  <c r="S1269" i="20"/>
  <c r="S1286" i="20"/>
  <c r="R1289" i="20"/>
  <c r="R1293" i="20"/>
  <c r="R1297" i="20"/>
  <c r="R1301" i="20"/>
  <c r="R1305" i="20"/>
  <c r="R1309" i="20"/>
  <c r="R1313" i="20"/>
  <c r="R1317" i="20"/>
  <c r="R1321" i="20"/>
  <c r="R1325" i="20"/>
  <c r="R1329" i="20"/>
  <c r="R1333" i="20"/>
  <c r="R1291" i="20"/>
  <c r="R1295" i="20"/>
  <c r="R1299" i="20"/>
  <c r="R1303" i="20"/>
  <c r="R1307" i="20"/>
  <c r="R1311" i="20"/>
  <c r="R1315" i="20"/>
  <c r="R1319" i="20"/>
  <c r="R1323" i="20"/>
  <c r="R1327" i="20"/>
  <c r="R1331" i="20"/>
  <c r="F10" i="19" l="1"/>
  <c r="F9" i="19"/>
  <c r="F8" i="19"/>
  <c r="F7" i="19"/>
  <c r="F6" i="19"/>
  <c r="F5" i="19"/>
  <c r="G10" i="19" s="1"/>
  <c r="G5" i="19" l="1"/>
  <c r="G7" i="19"/>
  <c r="G9" i="19"/>
  <c r="G6" i="19"/>
  <c r="G8" i="19"/>
  <c r="I11" i="17" l="1"/>
  <c r="I10" i="17"/>
  <c r="I9" i="17"/>
  <c r="I8" i="17"/>
  <c r="I7" i="17"/>
  <c r="I6" i="17"/>
  <c r="C19" i="11" l="1"/>
  <c r="C18" i="11"/>
  <c r="D8" i="11"/>
  <c r="E8" i="11" s="1"/>
  <c r="F8" i="11" s="1"/>
  <c r="G8" i="11" s="1"/>
  <c r="H8" i="11" s="1"/>
  <c r="I8" i="11" s="1"/>
  <c r="J8" i="11" s="1"/>
  <c r="K8" i="11" s="1"/>
  <c r="L8" i="11" s="1"/>
  <c r="M8" i="11" s="1"/>
  <c r="N8" i="11" s="1"/>
  <c r="O8" i="11" s="1"/>
  <c r="P8" i="11" s="1"/>
  <c r="Q8" i="11" s="1"/>
  <c r="R8" i="11" s="1"/>
  <c r="D5" i="11"/>
  <c r="E5" i="11" s="1"/>
  <c r="F5" i="11" s="1"/>
  <c r="G5" i="11" s="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D7" i="11" l="1"/>
  <c r="D4" i="11"/>
  <c r="E4" i="11" s="1"/>
  <c r="F4" i="11" s="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D10" i="11" l="1"/>
  <c r="E7" i="11"/>
  <c r="F7" i="11" l="1"/>
  <c r="E10" i="11"/>
  <c r="F10" i="11" l="1"/>
  <c r="G7" i="11"/>
  <c r="G10" i="11" l="1"/>
  <c r="H7" i="11"/>
  <c r="H10" i="11" l="1"/>
  <c r="I7" i="11"/>
  <c r="J7" i="11" l="1"/>
  <c r="I10" i="11"/>
  <c r="J10" i="11" l="1"/>
  <c r="K7" i="11"/>
  <c r="K10" i="11" l="1"/>
  <c r="L7" i="11"/>
  <c r="L10" i="11" l="1"/>
  <c r="M7" i="11"/>
  <c r="N7" i="11" l="1"/>
  <c r="M10" i="11"/>
  <c r="N10" i="11" l="1"/>
  <c r="O7" i="11"/>
  <c r="O10" i="11" l="1"/>
  <c r="P7" i="11"/>
  <c r="P10" i="11" l="1"/>
  <c r="Q7" i="11"/>
  <c r="R7" i="11" l="1"/>
  <c r="R10" i="11" s="1"/>
  <c r="C14" i="11" s="1"/>
  <c r="C17" i="11" s="1"/>
  <c r="Q10" i="11"/>
  <c r="I7" i="10" l="1" a="1"/>
  <c r="I28" i="10" s="1"/>
  <c r="I21" i="10" l="1"/>
  <c r="I9" i="10"/>
  <c r="I13" i="10"/>
  <c r="I17" i="10"/>
  <c r="I25" i="10"/>
  <c r="I27" i="10"/>
  <c r="I10" i="10"/>
  <c r="I14" i="10"/>
  <c r="I18" i="10"/>
  <c r="I22" i="10"/>
  <c r="I26" i="10"/>
  <c r="I7" i="10"/>
  <c r="I11" i="10"/>
  <c r="I15" i="10"/>
  <c r="I19" i="10"/>
  <c r="I23" i="10"/>
  <c r="I8" i="10"/>
  <c r="I12" i="10"/>
  <c r="I16" i="10"/>
  <c r="I20" i="10"/>
  <c r="I24" i="10"/>
  <c r="M20" i="8" l="1"/>
  <c r="L20" i="8"/>
  <c r="K20" i="8"/>
  <c r="J20" i="8"/>
  <c r="I20" i="8"/>
  <c r="H20" i="8"/>
  <c r="G20" i="8"/>
  <c r="F20" i="8"/>
  <c r="M19" i="8"/>
  <c r="M21" i="8" s="1"/>
  <c r="L19" i="8"/>
  <c r="L21" i="8" s="1"/>
  <c r="K19" i="8"/>
  <c r="K21" i="8" s="1"/>
  <c r="J19" i="8"/>
  <c r="J21" i="8" s="1"/>
  <c r="I19" i="8"/>
  <c r="I21" i="8" s="1"/>
  <c r="H19" i="8"/>
  <c r="H21" i="8" s="1"/>
  <c r="G19" i="8"/>
  <c r="G21" i="8" s="1"/>
  <c r="F19" i="8"/>
  <c r="F21" i="8" s="1"/>
  <c r="L11" i="5" l="1"/>
  <c r="K11" i="5"/>
  <c r="J11" i="5"/>
  <c r="I11" i="5"/>
  <c r="H11" i="5"/>
  <c r="G11" i="5"/>
  <c r="F11" i="5"/>
  <c r="L10" i="5"/>
  <c r="K10" i="5"/>
  <c r="J10" i="5"/>
  <c r="I10" i="5"/>
  <c r="H10" i="5"/>
  <c r="G10" i="5"/>
  <c r="F10" i="5"/>
  <c r="G6" i="1" l="1"/>
  <c r="F6" i="1"/>
  <c r="E6" i="1"/>
  <c r="D6" i="1"/>
  <c r="C6" i="1"/>
  <c r="B6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<sst xmlns="http://schemas.openxmlformats.org/spreadsheetml/2006/main" count="6733" uniqueCount="341">
  <si>
    <t>Lower Limit</t>
  </si>
  <si>
    <t>Upper Limit</t>
  </si>
  <si>
    <t>Jan</t>
  </si>
  <si>
    <t>Feb</t>
  </si>
  <si>
    <t>Mar</t>
  </si>
  <si>
    <t>Apr</t>
  </si>
  <si>
    <t>May</t>
  </si>
  <si>
    <t>Jun</t>
  </si>
  <si>
    <t>Values</t>
  </si>
  <si>
    <t>Limits</t>
  </si>
  <si>
    <t>right click to save as template</t>
  </si>
  <si>
    <t>Country/Region</t>
  </si>
  <si>
    <t>Var to Budget</t>
  </si>
  <si>
    <t>YOY Trend</t>
  </si>
  <si>
    <t>Market Size</t>
  </si>
  <si>
    <t>China</t>
  </si>
  <si>
    <t>US</t>
  </si>
  <si>
    <t>India</t>
  </si>
  <si>
    <t>France</t>
  </si>
  <si>
    <t>Brazil</t>
  </si>
  <si>
    <t xml:space="preserve"> </t>
  </si>
  <si>
    <t xml:space="preserve">Month </t>
  </si>
  <si>
    <t>Salespeople</t>
  </si>
  <si>
    <t>Revenue</t>
  </si>
  <si>
    <t>January</t>
  </si>
  <si>
    <t>february</t>
  </si>
  <si>
    <t xml:space="preserve">March 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</si>
  <si>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</si>
  <si>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</si>
  <si>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</si>
  <si>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</si>
  <si>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</si>
  <si>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</si>
  <si>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</si>
  <si>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</si>
  <si>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This does not work!</t>
  </si>
  <si>
    <t>Year</t>
  </si>
  <si>
    <t>Sales</t>
  </si>
  <si>
    <t>This works!</t>
  </si>
  <si>
    <t>February</t>
  </si>
  <si>
    <t>March</t>
  </si>
  <si>
    <t>Actual</t>
  </si>
  <si>
    <t>Target</t>
  </si>
  <si>
    <t>Jul</t>
  </si>
  <si>
    <t>Aug</t>
  </si>
  <si>
    <t>Good</t>
  </si>
  <si>
    <t>OK</t>
  </si>
  <si>
    <t>Bad</t>
  </si>
  <si>
    <t xml:space="preserve">Year </t>
  </si>
  <si>
    <t xml:space="preserve">Violent </t>
  </si>
  <si>
    <t xml:space="preserve">Property </t>
  </si>
  <si>
    <t xml:space="preserve">Murder </t>
  </si>
  <si>
    <t>Salary</t>
  </si>
  <si>
    <t>Freqency</t>
  </si>
  <si>
    <t>&lt;=0</t>
  </si>
  <si>
    <t>&gt;0,&lt;=1</t>
  </si>
  <si>
    <t>&gt;1,&lt;=2</t>
  </si>
  <si>
    <t>&gt;19,&lt;=20</t>
  </si>
  <si>
    <t>&gt;20</t>
  </si>
  <si>
    <t>GDP</t>
  </si>
  <si>
    <t>US GDP</t>
  </si>
  <si>
    <t>Growth (%)</t>
  </si>
  <si>
    <t>China GDP</t>
  </si>
  <si>
    <t>Growth (% )</t>
  </si>
  <si>
    <t>China&gt;US?</t>
  </si>
  <si>
    <t>First year that China&gt;=US:</t>
  </si>
  <si>
    <t>Title</t>
  </si>
  <si>
    <t>US Label</t>
  </si>
  <si>
    <t>China Label</t>
  </si>
  <si>
    <t>Gantt Chart</t>
  </si>
  <si>
    <t>Start</t>
  </si>
  <si>
    <t>Duration</t>
  </si>
  <si>
    <t>1. Graph with stacked bar</t>
  </si>
  <si>
    <t>Task 1</t>
  </si>
  <si>
    <t>2. Select first series and</t>
  </si>
  <si>
    <t>Task 2</t>
  </si>
  <si>
    <t>then Choose No Fill</t>
  </si>
  <si>
    <t>Task 3</t>
  </si>
  <si>
    <t>3. Select Axis and reverse categories</t>
  </si>
  <si>
    <t>Task 4</t>
  </si>
  <si>
    <t>Task 5</t>
  </si>
  <si>
    <t>Date</t>
  </si>
  <si>
    <t>Product</t>
  </si>
  <si>
    <t>Filtrate</t>
  </si>
  <si>
    <t>Tape</t>
  </si>
  <si>
    <t>Command</t>
  </si>
  <si>
    <t>Others</t>
  </si>
  <si>
    <t>Ice Cream</t>
  </si>
  <si>
    <t>Soda</t>
  </si>
  <si>
    <t>Boston</t>
  </si>
  <si>
    <t>New York</t>
  </si>
  <si>
    <t>Miami</t>
  </si>
  <si>
    <t>Chicago</t>
  </si>
  <si>
    <t>Nashville</t>
  </si>
  <si>
    <t>year</t>
  </si>
  <si>
    <t>east</t>
  </si>
  <si>
    <t>west</t>
  </si>
  <si>
    <t>midwest</t>
  </si>
  <si>
    <t>south</t>
  </si>
  <si>
    <t>Temperature</t>
  </si>
  <si>
    <t>Number</t>
  </si>
  <si>
    <t>Percentage</t>
  </si>
  <si>
    <t>Cumulative Percentage</t>
  </si>
  <si>
    <t>Set up</t>
  </si>
  <si>
    <t>Hard to use</t>
  </si>
  <si>
    <t>Not fast</t>
  </si>
  <si>
    <t>Small screen</t>
  </si>
  <si>
    <t>Wrong Manual</t>
  </si>
  <si>
    <t>ALPHA</t>
  </si>
  <si>
    <t>PRICE</t>
  </si>
  <si>
    <t>ITEM</t>
  </si>
  <si>
    <t>ORDER</t>
  </si>
  <si>
    <t>UNITS</t>
  </si>
  <si>
    <t>REVENUE</t>
  </si>
  <si>
    <t>Tape 1</t>
  </si>
  <si>
    <t>Tape 2</t>
  </si>
  <si>
    <t>Item</t>
  </si>
  <si>
    <t>Month</t>
  </si>
  <si>
    <t>Store</t>
  </si>
  <si>
    <t>Price</t>
  </si>
  <si>
    <t>Tape 3</t>
  </si>
  <si>
    <t>Tape 10</t>
  </si>
  <si>
    <t>downtown</t>
  </si>
  <si>
    <t>Tape 4</t>
  </si>
  <si>
    <t>Safety 8</t>
  </si>
  <si>
    <t>uptown</t>
  </si>
  <si>
    <t>Tape 5</t>
  </si>
  <si>
    <t>Safety 2</t>
  </si>
  <si>
    <t>Tape 6</t>
  </si>
  <si>
    <t>Tape 7</t>
  </si>
  <si>
    <t>Tape 8</t>
  </si>
  <si>
    <t>Tape 9</t>
  </si>
  <si>
    <t>Safety 1</t>
  </si>
  <si>
    <t>Adhesive 4</t>
  </si>
  <si>
    <t>Safety 3</t>
  </si>
  <si>
    <t>Adhesive 9</t>
  </si>
  <si>
    <t>Safety 4</t>
  </si>
  <si>
    <t>Safety 5</t>
  </si>
  <si>
    <t>Safety 6</t>
  </si>
  <si>
    <t>Safety 7</t>
  </si>
  <si>
    <t>Safety 9</t>
  </si>
  <si>
    <t>Adhesive 10</t>
  </si>
  <si>
    <t>Safety 10</t>
  </si>
  <si>
    <t>Adhesive 1</t>
  </si>
  <si>
    <t>Adhesive 2</t>
  </si>
  <si>
    <t>Adhesive 3</t>
  </si>
  <si>
    <t>Adhesive 5</t>
  </si>
  <si>
    <t>Adhesive 6</t>
  </si>
  <si>
    <t>Adhesive 7</t>
  </si>
  <si>
    <t>Adhesive 8</t>
  </si>
  <si>
    <t>sales</t>
  </si>
  <si>
    <t>Meal</t>
  </si>
  <si>
    <t>Lunch</t>
  </si>
  <si>
    <t>sandwich</t>
  </si>
  <si>
    <t>Breakfast</t>
  </si>
  <si>
    <t>juice</t>
  </si>
  <si>
    <t>coffee</t>
  </si>
  <si>
    <t>pastries</t>
  </si>
  <si>
    <t>pancakes</t>
  </si>
  <si>
    <t>tea</t>
  </si>
  <si>
    <t>eggs</t>
  </si>
  <si>
    <t>waffles</t>
  </si>
  <si>
    <t>salad</t>
  </si>
  <si>
    <t>pie</t>
  </si>
  <si>
    <t>soup</t>
  </si>
  <si>
    <t>Radar Chart</t>
  </si>
  <si>
    <t>Speed</t>
  </si>
  <si>
    <t>Strength</t>
  </si>
  <si>
    <t>Agility</t>
  </si>
  <si>
    <t>Greg</t>
  </si>
  <si>
    <t>Dan</t>
  </si>
  <si>
    <t xml:space="preserve">Max </t>
  </si>
  <si>
    <t>Christian</t>
  </si>
  <si>
    <t>graph by week sales of selected products</t>
  </si>
  <si>
    <t>for a given store</t>
  </si>
  <si>
    <t>WEEK</t>
  </si>
  <si>
    <t>Category</t>
  </si>
  <si>
    <t>Abrasives</t>
  </si>
  <si>
    <t>Lowes</t>
  </si>
  <si>
    <t>Safety</t>
  </si>
  <si>
    <t>Menards</t>
  </si>
  <si>
    <t>Home Depot</t>
  </si>
  <si>
    <t>store</t>
  </si>
  <si>
    <t>Week</t>
  </si>
  <si>
    <t>Sum of Revenue</t>
  </si>
  <si>
    <t>Column Labels</t>
  </si>
  <si>
    <t>Lowes Total</t>
  </si>
  <si>
    <t>Menards Total</t>
  </si>
  <si>
    <t>Home Depot Total</t>
  </si>
  <si>
    <t>Target Total</t>
  </si>
  <si>
    <t>Grand Total</t>
  </si>
  <si>
    <t>Row Labels</t>
  </si>
  <si>
    <t>p</t>
  </si>
  <si>
    <t>h</t>
  </si>
  <si>
    <t>up</t>
  </si>
  <si>
    <t>q</t>
  </si>
  <si>
    <t>i</t>
  </si>
  <si>
    <t xml:space="preserve">down </t>
  </si>
  <si>
    <t>u</t>
  </si>
  <si>
    <t>g</t>
  </si>
  <si>
    <t>flat</t>
  </si>
  <si>
    <t>rank</t>
  </si>
  <si>
    <t>trend</t>
  </si>
  <si>
    <t>Lebron</t>
  </si>
  <si>
    <t>Wade</t>
  </si>
  <si>
    <t>Dirk</t>
  </si>
  <si>
    <t>Manning</t>
  </si>
  <si>
    <t>Brady</t>
  </si>
  <si>
    <t>Halliday</t>
  </si>
  <si>
    <t>Britney</t>
  </si>
  <si>
    <t>Lindsay</t>
  </si>
  <si>
    <t>Paris</t>
  </si>
  <si>
    <t>JLO</t>
  </si>
  <si>
    <t>Emma</t>
  </si>
  <si>
    <t>Melo</t>
  </si>
  <si>
    <t>KD</t>
  </si>
  <si>
    <t>Vick</t>
  </si>
  <si>
    <t>Rodgers</t>
  </si>
  <si>
    <t>Letter</t>
  </si>
  <si>
    <t>Wingdings 3</t>
  </si>
  <si>
    <t>a</t>
  </si>
  <si>
    <t>b</t>
  </si>
  <si>
    <t>c</t>
  </si>
  <si>
    <t>d</t>
  </si>
  <si>
    <t>e</t>
  </si>
  <si>
    <t>f</t>
  </si>
  <si>
    <t>j</t>
  </si>
  <si>
    <t>k</t>
  </si>
  <si>
    <t>l</t>
  </si>
  <si>
    <t>m</t>
  </si>
  <si>
    <t>n</t>
  </si>
  <si>
    <t>o</t>
  </si>
  <si>
    <t>r</t>
  </si>
  <si>
    <t>s</t>
  </si>
  <si>
    <t>t</t>
  </si>
  <si>
    <t>v</t>
  </si>
  <si>
    <t>w</t>
  </si>
  <si>
    <t>x</t>
  </si>
  <si>
    <t>y</t>
  </si>
  <si>
    <t>z</t>
  </si>
  <si>
    <t>Secondary Axis</t>
  </si>
  <si>
    <t>Units</t>
  </si>
  <si>
    <t>State</t>
  </si>
  <si>
    <t>Original rank</t>
  </si>
  <si>
    <t>Revised</t>
  </si>
  <si>
    <t>Rank</t>
  </si>
  <si>
    <t>NJ</t>
  </si>
  <si>
    <t>NY</t>
  </si>
  <si>
    <t>Ind</t>
  </si>
  <si>
    <t>Cal</t>
  </si>
  <si>
    <t>KY</t>
  </si>
  <si>
    <t>Ari</t>
  </si>
  <si>
    <t>Ala</t>
  </si>
  <si>
    <t>Min</t>
  </si>
  <si>
    <t>Ill</t>
  </si>
  <si>
    <t>Mic</t>
  </si>
  <si>
    <t>Mo</t>
  </si>
  <si>
    <t>Fla</t>
  </si>
  <si>
    <t>Pa</t>
  </si>
  <si>
    <t>Wva</t>
  </si>
  <si>
    <t>Va</t>
  </si>
  <si>
    <t>GENRE</t>
  </si>
  <si>
    <t>SUB-GENRE</t>
  </si>
  <si>
    <t>TOPIC</t>
  </si>
  <si>
    <t>Arts &amp; Photography</t>
  </si>
  <si>
    <t>How-to Crafts</t>
  </si>
  <si>
    <t>Coffee-table</t>
  </si>
  <si>
    <t>Photography</t>
  </si>
  <si>
    <t>Children's Books</t>
  </si>
  <si>
    <t>Baby Books</t>
  </si>
  <si>
    <t xml:space="preserve"> Age 3-5</t>
  </si>
  <si>
    <t>1st Readers</t>
  </si>
  <si>
    <t>ABCs</t>
  </si>
  <si>
    <t>Tolstoy for Tots</t>
  </si>
  <si>
    <t>Age 6-8</t>
  </si>
  <si>
    <t>Pre-Teen &amp; Teen</t>
  </si>
  <si>
    <t>Computers &amp; Internet</t>
  </si>
  <si>
    <t>Troubleshooting</t>
  </si>
  <si>
    <t>Mystery</t>
  </si>
  <si>
    <t>Crime</t>
  </si>
  <si>
    <t>Fiction</t>
  </si>
  <si>
    <t>True Crime</t>
  </si>
  <si>
    <t>Spy</t>
  </si>
  <si>
    <t>True Spy</t>
  </si>
  <si>
    <t>Nonfiction</t>
  </si>
  <si>
    <t>Health</t>
  </si>
  <si>
    <t>Diet</t>
  </si>
  <si>
    <t>Fitness</t>
  </si>
  <si>
    <t>History</t>
  </si>
  <si>
    <t>Magazine</t>
  </si>
  <si>
    <t>Fashion</t>
  </si>
  <si>
    <t>Women's</t>
  </si>
  <si>
    <t>Men's</t>
  </si>
  <si>
    <t>Home</t>
  </si>
  <si>
    <t>Other</t>
  </si>
  <si>
    <t>Sports</t>
  </si>
  <si>
    <t>Sport's Illustrated</t>
  </si>
  <si>
    <t>MMA</t>
  </si>
  <si>
    <t>Romance</t>
  </si>
  <si>
    <t>Break up</t>
  </si>
  <si>
    <t>Teen</t>
  </si>
  <si>
    <t>Young Adult</t>
  </si>
  <si>
    <t>Audiobooks</t>
  </si>
  <si>
    <t>Make Up</t>
  </si>
  <si>
    <t>Science Fiction &amp; Fantasy</t>
  </si>
  <si>
    <t>Apocalyptic</t>
  </si>
  <si>
    <t>Comics</t>
  </si>
  <si>
    <t>day</t>
  </si>
  <si>
    <t>amt</t>
  </si>
  <si>
    <t>date of</t>
  </si>
  <si>
    <t>merger</t>
  </si>
  <si>
    <t>Opening</t>
  </si>
  <si>
    <t>Sep</t>
  </si>
  <si>
    <t>Oct</t>
  </si>
  <si>
    <t>Nov</t>
  </si>
  <si>
    <t>Dec</t>
  </si>
  <si>
    <t>Closing</t>
  </si>
  <si>
    <t>Base</t>
  </si>
  <si>
    <t>Cash</t>
  </si>
  <si>
    <t>Stacked column</t>
  </si>
  <si>
    <t>graph A-C hide b</t>
  </si>
  <si>
    <t>Column C</t>
  </si>
  <si>
    <t>column C cash flows</t>
  </si>
  <si>
    <t>actual cash</t>
  </si>
  <si>
    <t>Column B is cumulative</t>
  </si>
  <si>
    <t>cash through previous cash</t>
  </si>
  <si>
    <t>Pos Cash</t>
  </si>
  <si>
    <t>Neg Cash</t>
  </si>
  <si>
    <t>C and D input</t>
  </si>
  <si>
    <t>Graph A-D hide B</t>
  </si>
  <si>
    <t>E is cum cash flow</t>
  </si>
  <si>
    <t>B is last cum -current negative</t>
  </si>
  <si>
    <t>COGS</t>
  </si>
  <si>
    <t>Wages</t>
  </si>
  <si>
    <t>Property</t>
  </si>
  <si>
    <t>Overheads</t>
  </si>
  <si>
    <t>Profit</t>
  </si>
  <si>
    <t>input c and d</t>
  </si>
  <si>
    <t>graph a-d hide b</t>
  </si>
  <si>
    <t>Gross Margin</t>
  </si>
  <si>
    <t>SG and A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</si>
</sst>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%"/>
    <numFmt numFmtId="165" formatCode="0.0"/>
    <numFmt numFmtId="166" formatCode="m/d"/>
    <numFmt numFmtId="167" formatCode="m/d/yy;@"/>
    <numFmt numFmtId="168" formatCode="&quot;$&quot;#,##0.00"/>
    <numFmt numFmtId="169" formatCode="_(&quot;$&quot;* #,##0_);_(&quot;$&quot;* \(#,##0\);_(&quot;$&quot;* &quot;-&quot;??_);_(@_)"/>
  </numFmts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8"/>
      <name val="Arial"/>
      <family val="2"/>
    </font>
    <font>
      <b/>
      <u/>
      <sz val="8"/>
      <name val="Arial"/>
      <family val="2"/>
    </font>
    <font>
      <b/>
      <sz val="8"/>
      <color indexed="12"/>
      <name val="Arial"/>
      <family val="2"/>
    </font>
    <font>
      <sz val="8"/>
      <color rgb="FF000000"/>
      <name val="Segoe UI"/>
      <family val="2"/>
    </font>
    <font>
      <b/>
      <sz val="11"/>
      <color theme="1"/>
      <name val="Wingdings 3"/>
      <family val="1"/>
      <charset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2" tint="-0.49998474074526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2"/>
    <xf numFmtId="0" fontId="1" fillId="0" borderId="0" xfId="2" applyAlignment="1">
      <alignment horizontal="center"/>
    </xf>
    <xf numFmtId="164" fontId="1" fillId="0" borderId="0" xfId="2" applyNumberFormat="1" applyAlignment="1">
      <alignment horizontal="center"/>
    </xf>
    <xf numFmtId="0" fontId="6" fillId="2" borderId="0" xfId="2" applyFont="1" applyFill="1"/>
    <xf numFmtId="0" fontId="6" fillId="0" borderId="0" xfId="2" applyFont="1"/>
    <xf numFmtId="0" fontId="5" fillId="3" borderId="0" xfId="2" applyFont="1" applyFill="1"/>
    <xf numFmtId="0" fontId="1" fillId="4" borderId="1" xfId="2" applyFill="1" applyBorder="1"/>
    <xf numFmtId="0" fontId="1" fillId="0" borderId="1" xfId="2" applyBorder="1"/>
    <xf numFmtId="0" fontId="8" fillId="0" borderId="0" xfId="0" applyFont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9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6" xfId="0" applyFont="1" applyBorder="1"/>
    <xf numFmtId="0" fontId="10" fillId="5" borderId="7" xfId="0" applyFont="1" applyFill="1" applyBorder="1"/>
    <xf numFmtId="165" fontId="8" fillId="0" borderId="7" xfId="0" applyNumberFormat="1" applyFont="1" applyBorder="1"/>
    <xf numFmtId="165" fontId="8" fillId="0" borderId="0" xfId="0" applyNumberFormat="1" applyFont="1"/>
    <xf numFmtId="165" fontId="8" fillId="0" borderId="8" xfId="0" applyNumberFormat="1" applyFont="1" applyBorder="1"/>
    <xf numFmtId="164" fontId="10" fillId="5" borderId="7" xfId="0" applyNumberFormat="1" applyFont="1" applyFill="1" applyBorder="1"/>
    <xf numFmtId="164" fontId="8" fillId="0" borderId="7" xfId="0" applyNumberFormat="1" applyFont="1" applyBorder="1"/>
    <xf numFmtId="164" fontId="8" fillId="0" borderId="0" xfId="0" applyNumberFormat="1" applyFont="1"/>
    <xf numFmtId="164" fontId="8" fillId="0" borderId="8" xfId="0" applyNumberFormat="1" applyFont="1" applyBorder="1"/>
    <xf numFmtId="0" fontId="8" fillId="5" borderId="7" xfId="0" applyFont="1" applyFill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9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16" xfId="0" applyFont="1" applyBorder="1"/>
    <xf numFmtId="0" fontId="9" fillId="0" borderId="0" xfId="0" applyFont="1"/>
    <xf numFmtId="166" fontId="1" fillId="0" borderId="0" xfId="2" applyNumberFormat="1"/>
    <xf numFmtId="3" fontId="1" fillId="0" borderId="0" xfId="2" applyNumberFormat="1"/>
    <xf numFmtId="14" fontId="1" fillId="0" borderId="0" xfId="2" applyNumberFormat="1"/>
    <xf numFmtId="167" fontId="1" fillId="0" borderId="0" xfId="2" applyNumberFormat="1"/>
    <xf numFmtId="18" fontId="1" fillId="0" borderId="0" xfId="2" applyNumberFormat="1"/>
    <xf numFmtId="0" fontId="6" fillId="0" borderId="0" xfId="2" applyFont="1" applyAlignment="1">
      <alignment wrapText="1"/>
    </xf>
    <xf numFmtId="10" fontId="6" fillId="0" borderId="0" xfId="2" applyNumberFormat="1" applyFont="1"/>
    <xf numFmtId="0" fontId="1" fillId="2" borderId="0" xfId="2" applyFill="1"/>
    <xf numFmtId="168" fontId="1" fillId="0" borderId="0" xfId="2" applyNumberFormat="1"/>
    <xf numFmtId="0" fontId="5" fillId="3" borderId="17" xfId="2" applyFont="1" applyFill="1" applyBorder="1"/>
    <xf numFmtId="0" fontId="5" fillId="3" borderId="18" xfId="2" applyFont="1" applyFill="1" applyBorder="1"/>
    <xf numFmtId="0" fontId="1" fillId="6" borderId="19" xfId="2" applyFill="1" applyBorder="1"/>
    <xf numFmtId="0" fontId="1" fillId="4" borderId="19" xfId="2" applyFill="1" applyBorder="1"/>
    <xf numFmtId="0" fontId="1" fillId="0" borderId="0" xfId="2" applyAlignment="1">
      <alignment horizontal="left"/>
    </xf>
    <xf numFmtId="0" fontId="1" fillId="4" borderId="20" xfId="2" applyFill="1" applyBorder="1"/>
    <xf numFmtId="0" fontId="1" fillId="4" borderId="0" xfId="2" applyFill="1"/>
    <xf numFmtId="0" fontId="12" fillId="0" borderId="0" xfId="2" applyFont="1"/>
    <xf numFmtId="44" fontId="0" fillId="0" borderId="0" xfId="3" applyFont="1"/>
    <xf numFmtId="0" fontId="13" fillId="0" borderId="21" xfId="1" applyFont="1" applyBorder="1"/>
    <xf numFmtId="44" fontId="0" fillId="0" borderId="21" xfId="3" applyFont="1" applyBorder="1" applyAlignment="1">
      <alignment horizontal="left"/>
    </xf>
    <xf numFmtId="44" fontId="1" fillId="0" borderId="21" xfId="3" applyBorder="1"/>
    <xf numFmtId="169" fontId="1" fillId="0" borderId="21" xfId="3" applyNumberFormat="1" applyBorder="1"/>
    <xf numFmtId="44" fontId="0" fillId="0" borderId="21" xfId="3" applyFont="1" applyBorder="1"/>
    <xf numFmtId="169" fontId="0" fillId="0" borderId="21" xfId="3" applyNumberFormat="1" applyFont="1" applyBorder="1"/>
    <xf numFmtId="16" fontId="0" fillId="0" borderId="21" xfId="3" applyNumberFormat="1" applyFont="1" applyBorder="1" applyAlignment="1">
      <alignment horizontal="left"/>
    </xf>
    <xf numFmtId="44" fontId="0" fillId="0" borderId="21" xfId="3" quotePrefix="1" applyFont="1" applyBorder="1"/>
    <xf numFmtId="169" fontId="0" fillId="0" borderId="22" xfId="3" applyNumberFormat="1" applyFont="1" applyBorder="1"/>
    <xf numFmtId="0" fontId="13" fillId="0" borderId="22" xfId="1" applyFont="1" applyBorder="1"/>
    <xf numFmtId="44" fontId="0" fillId="0" borderId="22" xfId="3" applyFont="1" applyBorder="1"/>
    <xf numFmtId="0" fontId="3" fillId="0" borderId="0" xfId="0" applyFont="1"/>
    <xf numFmtId="14" fontId="6" fillId="0" borderId="0" xfId="2" applyNumberFormat="1" applyFont="1"/>
    <xf numFmtId="167" fontId="14" fillId="0" borderId="0" xfId="2" applyNumberFormat="1" applyFont="1"/>
    <xf numFmtId="0" fontId="14" fillId="0" borderId="0" xfId="2" applyFont="1"/>
    <xf numFmtId="0" fontId="1" fillId="7" borderId="0" xfId="2" applyFill="1"/>
    <xf numFmtId="168" fontId="6" fillId="0" borderId="0" xfId="2" applyNumberFormat="1" applyFont="1"/>
    <xf numFmtId="168" fontId="6" fillId="2" borderId="0" xfId="2" applyNumberFormat="1" applyFont="1" applyFill="1"/>
  </cellXfs>
  <cellStyles count="4">
    <cellStyle name="Currency 2" xfId="3" xr:uid="{C6203600-3905-4128-B407-22EFC03AA9A2}"/>
    <cellStyle name="Heading 4" xfId="1" builtinId="19"/>
    <cellStyle name="Normal" xfId="0" builtinId="0"/>
    <cellStyle name="Normal 2" xfId="2" xr:uid="{71288793-7EA8-4FEA-AD55-AA6167D56596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_(&quot;$&quot;* #,##0_);_(&quot;$&quot;* \(#,##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_(&quot;$&quot;* #,##0_);_(&quot;$&quot;* \(#,##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3" formatCode="#,##0"/>
    </dxf>
    <dxf>
      <numFmt numFmtId="166" formatCode="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1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Band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Bandchart!$A$5</c:f>
              <c:strCache>
                <c:ptCount val="1"/>
                <c:pt idx="0">
                  <c:v>Lower Limit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strRef>
              <c:f>Bandchart!$B$4:$G$4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Bandchart!$B$5:$G$5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43-4C5F-BE5D-3C1E86645CFC}"/>
            </c:ext>
          </c:extLst>
        </c:ser>
        <c:ser>
          <c:idx val="1"/>
          <c:order val="1"/>
          <c:tx>
            <c:strRef>
              <c:f>Bandchart!$A$6</c:f>
              <c:strCache>
                <c:ptCount val="1"/>
                <c:pt idx="0">
                  <c:v>Upper Limit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Bandchart!$B$4:$G$4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Bandchart!$B$6:$G$6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43-4C5F-BE5D-3C1E86645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801784"/>
        <c:axId val="373802176"/>
      </c:areaChart>
      <c:lineChart>
        <c:grouping val="standard"/>
        <c:varyColors val="0"/>
        <c:ser>
          <c:idx val="2"/>
          <c:order val="2"/>
          <c:tx>
            <c:strRef>
              <c:f>Bandchart!$A$7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Bandchart!$B$4:$G$4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Bandchart!$B$7:$G$7</c:f>
              <c:numCache>
                <c:formatCode>General</c:formatCode>
                <c:ptCount val="6"/>
                <c:pt idx="0">
                  <c:v>25</c:v>
                </c:pt>
                <c:pt idx="1">
                  <c:v>33</c:v>
                </c:pt>
                <c:pt idx="2">
                  <c:v>27</c:v>
                </c:pt>
                <c:pt idx="3">
                  <c:v>4</c:v>
                </c:pt>
                <c:pt idx="4">
                  <c:v>26</c:v>
                </c:pt>
                <c:pt idx="5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43-4C5F-BE5D-3C1E86645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802960"/>
        <c:axId val="373806488"/>
      </c:lineChart>
      <c:catAx>
        <c:axId val="373801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802176"/>
        <c:crosses val="autoZero"/>
        <c:auto val="1"/>
        <c:lblAlgn val="ctr"/>
        <c:lblOffset val="100"/>
        <c:noMultiLvlLbl val="0"/>
      </c:catAx>
      <c:valAx>
        <c:axId val="37380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801784"/>
        <c:crosses val="autoZero"/>
        <c:crossBetween val="between"/>
      </c:valAx>
      <c:valAx>
        <c:axId val="37380648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373802960"/>
        <c:crosses val="max"/>
        <c:crossBetween val="between"/>
      </c:valAx>
      <c:catAx>
        <c:axId val="373802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38064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Created from</a:t>
            </a:r>
            <a:r>
              <a:rPr lang="en-US" baseline="0"/>
              <a:t> Template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Bandchart!$A$5</c:f>
              <c:strCache>
                <c:ptCount val="1"/>
                <c:pt idx="0">
                  <c:v>Lower Limit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strRef>
              <c:f>Bandchart!$B$4:$D$4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Bandchart!$B$5:$D$5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4-46B2-88BC-7E2A24E1215E}"/>
            </c:ext>
          </c:extLst>
        </c:ser>
        <c:ser>
          <c:idx val="1"/>
          <c:order val="1"/>
          <c:tx>
            <c:strRef>
              <c:f>Bandchart!$A$6</c:f>
              <c:strCache>
                <c:ptCount val="1"/>
                <c:pt idx="0">
                  <c:v>Upper Limit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Bandchart!$B$4:$D$4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Bandchart!$B$6:$D$6</c:f>
              <c:numCache>
                <c:formatCode>General</c:formatCode>
                <c:ptCount val="3"/>
                <c:pt idx="0">
                  <c:v>20</c:v>
                </c:pt>
                <c:pt idx="1">
                  <c:v>20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34-46B2-88BC-7E2A24E12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07120"/>
        <c:axId val="375006336"/>
      </c:areaChart>
      <c:lineChart>
        <c:grouping val="standard"/>
        <c:varyColors val="0"/>
        <c:ser>
          <c:idx val="2"/>
          <c:order val="2"/>
          <c:tx>
            <c:strRef>
              <c:f>Bandchart!$A$7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Bandchart!$B$4:$D$4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Bandchart!$B$7:$D$7</c:f>
              <c:numCache>
                <c:formatCode>General</c:formatCode>
                <c:ptCount val="3"/>
                <c:pt idx="0">
                  <c:v>25</c:v>
                </c:pt>
                <c:pt idx="1">
                  <c:v>33</c:v>
                </c:pt>
                <c:pt idx="2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4-46B2-88BC-7E2A24E12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14256"/>
        <c:axId val="206019744"/>
      </c:lineChart>
      <c:catAx>
        <c:axId val="375007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06336"/>
        <c:crosses val="autoZero"/>
        <c:auto val="1"/>
        <c:lblAlgn val="ctr"/>
        <c:lblOffset val="100"/>
        <c:noMultiLvlLbl val="0"/>
      </c:catAx>
      <c:valAx>
        <c:axId val="37500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07120"/>
        <c:crosses val="autoZero"/>
        <c:crossBetween val="between"/>
      </c:valAx>
      <c:valAx>
        <c:axId val="206019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206014256"/>
        <c:crosses val="max"/>
        <c:crossBetween val="between"/>
      </c:valAx>
      <c:catAx>
        <c:axId val="206014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0197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 Bubble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Bubble!$E$9</c:f>
              <c:strCache>
                <c:ptCount val="1"/>
                <c:pt idx="0">
                  <c:v>YOY Trend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B3540D9-5623-451F-A72B-48E0DB3773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0CB-4804-8C5A-8D1486AA90E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4D86C97-2FC4-494C-A2B2-4A1B6DA03C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0CB-4804-8C5A-8D1486AA90E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87C8CB9-1B86-433B-A76A-88C447750C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0CB-4804-8C5A-8D1486AA90E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9774792-1DE3-4DB9-9C25-7806B551EF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0CB-4804-8C5A-8D1486AA90E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68CCE07-FAB7-4EE7-A95E-4C3F7A62D4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0CB-4804-8C5A-8D1486AA90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Bubble!$D$10:$D$14</c:f>
              <c:numCache>
                <c:formatCode>0.0%</c:formatCode>
                <c:ptCount val="5"/>
                <c:pt idx="0">
                  <c:v>3.5000000000000003E-2</c:v>
                </c:pt>
                <c:pt idx="1">
                  <c:v>-4.2999999999999997E-2</c:v>
                </c:pt>
                <c:pt idx="2">
                  <c:v>-0.03</c:v>
                </c:pt>
                <c:pt idx="3">
                  <c:v>5.0000000000000001E-3</c:v>
                </c:pt>
                <c:pt idx="4">
                  <c:v>0.15</c:v>
                </c:pt>
              </c:numCache>
            </c:numRef>
          </c:xVal>
          <c:yVal>
            <c:numRef>
              <c:f>Bubble!$E$10:$E$14</c:f>
              <c:numCache>
                <c:formatCode>0.0%</c:formatCode>
                <c:ptCount val="5"/>
                <c:pt idx="0">
                  <c:v>3.2000000000000001E-2</c:v>
                </c:pt>
                <c:pt idx="1">
                  <c:v>1.6E-2</c:v>
                </c:pt>
                <c:pt idx="2">
                  <c:v>-1.9199999999999998E-2</c:v>
                </c:pt>
                <c:pt idx="3">
                  <c:v>2.7647999999999995E-2</c:v>
                </c:pt>
                <c:pt idx="4">
                  <c:v>5.7330892799999984E-2</c:v>
                </c:pt>
              </c:numCache>
            </c:numRef>
          </c:yVal>
          <c:bubbleSize>
            <c:numRef>
              <c:f>Bubble!$F$10:$F$14</c:f>
              <c:numCache>
                <c:formatCode>General</c:formatCode>
                <c:ptCount val="5"/>
                <c:pt idx="0">
                  <c:v>10000</c:v>
                </c:pt>
                <c:pt idx="1">
                  <c:v>15000</c:v>
                </c:pt>
                <c:pt idx="2">
                  <c:v>3000</c:v>
                </c:pt>
                <c:pt idx="3">
                  <c:v>275</c:v>
                </c:pt>
                <c:pt idx="4">
                  <c:v>500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Bubble!$C$10:$C$14</c15:f>
                <c15:dlblRangeCache>
                  <c:ptCount val="5"/>
                  <c:pt idx="0">
                    <c:v>China</c:v>
                  </c:pt>
                  <c:pt idx="1">
                    <c:v>US</c:v>
                  </c:pt>
                  <c:pt idx="2">
                    <c:v>India</c:v>
                  </c:pt>
                  <c:pt idx="3">
                    <c:v>France</c:v>
                  </c:pt>
                  <c:pt idx="4">
                    <c:v>Brazil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90CB-4804-8C5A-8D1486AA90E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512955968"/>
        <c:axId val="512956360"/>
      </c:bubbleChart>
      <c:valAx>
        <c:axId val="51295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56360"/>
        <c:crosses val="autoZero"/>
        <c:crossBetween val="midCat"/>
      </c:valAx>
      <c:valAx>
        <c:axId val="51295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5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Categorylabels!$D$5</c:f>
              <c:strCache>
                <c:ptCount val="1"/>
                <c:pt idx="0">
                  <c:v>Year</c:v>
                </c:pt>
              </c:strCache>
            </c:strRef>
          </c:tx>
          <c:invertIfNegative val="0"/>
          <c:val>
            <c:numRef>
              <c:f>Categorylabels!$D$6:$D$9</c:f>
              <c:numCache>
                <c:formatCode>General</c:formatCode>
                <c:ptCount val="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88-4F70-83DE-553AA9458AEE}"/>
            </c:ext>
          </c:extLst>
        </c:ser>
        <c:ser>
          <c:idx val="1"/>
          <c:order val="1"/>
          <c:tx>
            <c:strRef>
              <c:f>Categorylabels!$E$5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val>
            <c:numRef>
              <c:f>Categorylabels!$E$6:$E$9</c:f>
              <c:numCache>
                <c:formatCode>General</c:formatCode>
                <c:ptCount val="4"/>
                <c:pt idx="0">
                  <c:v>4000</c:v>
                </c:pt>
                <c:pt idx="1">
                  <c:v>4200</c:v>
                </c:pt>
                <c:pt idx="2">
                  <c:v>4500</c:v>
                </c:pt>
                <c:pt idx="3">
                  <c:v>4900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88-4F70-83DE-553AA9458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1102424"/>
        <c:axId val="461841360"/>
      </c:barChart>
      <c:catAx>
        <c:axId val="461102424"/>
        <c:scaling>
          <c:orientation val="minMax"/>
        </c:scaling>
        <c:delete val="0"/>
        <c:axPos val="b"/>
        <c:majorTickMark val="out"/>
        <c:minorTickMark val="none"/>
        <c:tickLblPos val="nextTo"/>
        <c:crossAx val="461841360"/>
        <c:crosses val="autoZero"/>
        <c:auto val="1"/>
        <c:lblAlgn val="ctr"/>
        <c:lblOffset val="100"/>
        <c:noMultiLvlLbl val="0"/>
      </c:catAx>
      <c:valAx>
        <c:axId val="461841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1102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8881255468066489"/>
          <c:y val="0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Categorylabels!$E$20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cat>
            <c:numRef>
              <c:f>Categorylabels!$D$21:$D$24</c:f>
              <c:numCache>
                <c:formatCode>General</c:formatCode>
                <c:ptCount val="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</c:numCache>
            </c:numRef>
          </c:cat>
          <c:val>
            <c:numRef>
              <c:f>Categorylabels!$E$21:$E$24</c:f>
              <c:numCache>
                <c:formatCode>General</c:formatCode>
                <c:ptCount val="4"/>
                <c:pt idx="0">
                  <c:v>4000</c:v>
                </c:pt>
                <c:pt idx="1">
                  <c:v>4200</c:v>
                </c:pt>
                <c:pt idx="2">
                  <c:v>4500</c:v>
                </c:pt>
                <c:pt idx="3">
                  <c:v>4900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80-4376-B08E-FE9D53115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0235784"/>
        <c:axId val="380236176"/>
      </c:barChart>
      <c:catAx>
        <c:axId val="380235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0236176"/>
        <c:crosses val="autoZero"/>
        <c:auto val="1"/>
        <c:lblAlgn val="ctr"/>
        <c:lblOffset val="100"/>
        <c:noMultiLvlLbl val="0"/>
      </c:catAx>
      <c:valAx>
        <c:axId val="38023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0235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Checkbox!$E$10</c:f>
              <c:strCache>
                <c:ptCount val="1"/>
                <c:pt idx="0">
                  <c:v>2010</c:v>
                </c:pt>
              </c:strCache>
            </c:strRef>
          </c:tx>
          <c:cat>
            <c:strRef>
              <c:f>Checkbox!$F$9:$L$9</c:f>
              <c:strCache>
                <c:ptCount val="7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</c:strCache>
            </c:strRef>
          </c:cat>
          <c:val>
            <c:numRef>
              <c:f>Checkbox!$F$10:$L$10</c:f>
              <c:numCache>
                <c:formatCode>General</c:formatCode>
                <c:ptCount val="7"/>
                <c:pt idx="0">
                  <c:v>200</c:v>
                </c:pt>
                <c:pt idx="1">
                  <c:v>58</c:v>
                </c:pt>
                <c:pt idx="2">
                  <c:v>128</c:v>
                </c:pt>
                <c:pt idx="3">
                  <c:v>92</c:v>
                </c:pt>
                <c:pt idx="4">
                  <c:v>166</c:v>
                </c:pt>
                <c:pt idx="5">
                  <c:v>179</c:v>
                </c:pt>
                <c:pt idx="6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8-486F-A779-5C912EAFA050}"/>
            </c:ext>
          </c:extLst>
        </c:ser>
        <c:ser>
          <c:idx val="1"/>
          <c:order val="1"/>
          <c:tx>
            <c:strRef>
              <c:f>Checkbox!$E$11</c:f>
              <c:strCache>
                <c:ptCount val="1"/>
                <c:pt idx="0">
                  <c:v>2011</c:v>
                </c:pt>
              </c:strCache>
            </c:strRef>
          </c:tx>
          <c:cat>
            <c:strRef>
              <c:f>Checkbox!$F$9:$L$9</c:f>
              <c:strCache>
                <c:ptCount val="7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</c:strCache>
            </c:strRef>
          </c:cat>
          <c:val>
            <c:numRef>
              <c:f>Checkbox!$F$11:$L$11</c:f>
              <c:numCache>
                <c:formatCode>General</c:formatCode>
                <c:ptCount val="7"/>
                <c:pt idx="0">
                  <c:v>123</c:v>
                </c:pt>
                <c:pt idx="1">
                  <c:v>121</c:v>
                </c:pt>
                <c:pt idx="2">
                  <c:v>135</c:v>
                </c:pt>
                <c:pt idx="3">
                  <c:v>141</c:v>
                </c:pt>
                <c:pt idx="4">
                  <c:v>94</c:v>
                </c:pt>
                <c:pt idx="5">
                  <c:v>59</c:v>
                </c:pt>
                <c:pt idx="6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F8-486F-A779-5C912EAFA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643016"/>
        <c:axId val="475642624"/>
      </c:lineChart>
      <c:catAx>
        <c:axId val="475643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5642624"/>
        <c:crosses val="autoZero"/>
        <c:auto val="1"/>
        <c:lblAlgn val="ctr"/>
        <c:lblOffset val="100"/>
        <c:noMultiLvlLbl val="0"/>
      </c:catAx>
      <c:valAx>
        <c:axId val="475642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5643016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Column Chart for Sales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'Combination-1'!$G$5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'Combination-1'!$F$6:$F$12</c:f>
              <c:strCache>
                <c:ptCount val="7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</c:strCache>
            </c:strRef>
          </c:cat>
          <c:val>
            <c:numRef>
              <c:f>'Combination-1'!$G$6:$G$12</c:f>
              <c:numCache>
                <c:formatCode>General</c:formatCode>
                <c:ptCount val="7"/>
                <c:pt idx="0">
                  <c:v>1331</c:v>
                </c:pt>
                <c:pt idx="1">
                  <c:v>1606</c:v>
                </c:pt>
                <c:pt idx="2">
                  <c:v>1624</c:v>
                </c:pt>
                <c:pt idx="3">
                  <c:v>1225</c:v>
                </c:pt>
                <c:pt idx="4">
                  <c:v>1202</c:v>
                </c:pt>
                <c:pt idx="5">
                  <c:v>1618</c:v>
                </c:pt>
                <c:pt idx="6">
                  <c:v>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93-4DE6-B01D-0758BE7EC869}"/>
            </c:ext>
          </c:extLst>
        </c:ser>
        <c:ser>
          <c:idx val="1"/>
          <c:order val="1"/>
          <c:tx>
            <c:strRef>
              <c:f>'Combination-1'!$H$5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'Combination-1'!$F$6:$F$12</c:f>
              <c:strCache>
                <c:ptCount val="7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</c:strCache>
            </c:strRef>
          </c:cat>
          <c:val>
            <c:numRef>
              <c:f>'Combination-1'!$H$6:$H$12</c:f>
              <c:numCache>
                <c:formatCode>General</c:formatCode>
                <c:ptCount val="7"/>
                <c:pt idx="0">
                  <c:v>1417</c:v>
                </c:pt>
                <c:pt idx="1">
                  <c:v>1457</c:v>
                </c:pt>
                <c:pt idx="2">
                  <c:v>1488</c:v>
                </c:pt>
                <c:pt idx="3">
                  <c:v>992</c:v>
                </c:pt>
                <c:pt idx="4">
                  <c:v>1339</c:v>
                </c:pt>
                <c:pt idx="5">
                  <c:v>1334</c:v>
                </c:pt>
                <c:pt idx="6">
                  <c:v>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93-4DE6-B01D-0758BE7EC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771168"/>
        <c:axId val="368771952"/>
      </c:barChart>
      <c:catAx>
        <c:axId val="36877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771952"/>
        <c:crosses val="autoZero"/>
        <c:auto val="1"/>
        <c:lblAlgn val="ctr"/>
        <c:lblOffset val="100"/>
        <c:noMultiLvlLbl val="0"/>
      </c:catAx>
      <c:valAx>
        <c:axId val="36877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77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Combination  Chart for Sales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'Combination-2'!$G$5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'Combination-2'!$F$6:$F$12</c:f>
              <c:strCache>
                <c:ptCount val="7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</c:strCache>
            </c:strRef>
          </c:cat>
          <c:val>
            <c:numRef>
              <c:f>'Combination-2'!$G$6:$G$12</c:f>
              <c:numCache>
                <c:formatCode>General</c:formatCode>
                <c:ptCount val="7"/>
                <c:pt idx="0">
                  <c:v>1331</c:v>
                </c:pt>
                <c:pt idx="1">
                  <c:v>1606</c:v>
                </c:pt>
                <c:pt idx="2">
                  <c:v>1624</c:v>
                </c:pt>
                <c:pt idx="3">
                  <c:v>1225</c:v>
                </c:pt>
                <c:pt idx="4">
                  <c:v>1202</c:v>
                </c:pt>
                <c:pt idx="5">
                  <c:v>1618</c:v>
                </c:pt>
                <c:pt idx="6">
                  <c:v>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1C-4BB2-B94D-6B69F15EE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16232936"/>
        <c:axId val="368449968"/>
      </c:barChart>
      <c:lineChart>
        <c:grouping val="standard"/>
        <c:varyColors val="0"/>
        <c:ser>
          <c:idx val="1"/>
          <c:order val="1"/>
          <c:tx>
            <c:strRef>
              <c:f>'Combination-2'!$H$5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'Combination-2'!$F$6:$F$12</c:f>
              <c:strCache>
                <c:ptCount val="7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</c:strCache>
            </c:strRef>
          </c:cat>
          <c:val>
            <c:numRef>
              <c:f>'Combination-2'!$H$6:$H$12</c:f>
              <c:numCache>
                <c:formatCode>General</c:formatCode>
                <c:ptCount val="7"/>
                <c:pt idx="0">
                  <c:v>1417</c:v>
                </c:pt>
                <c:pt idx="1">
                  <c:v>1457</c:v>
                </c:pt>
                <c:pt idx="2">
                  <c:v>1488</c:v>
                </c:pt>
                <c:pt idx="3">
                  <c:v>992</c:v>
                </c:pt>
                <c:pt idx="4">
                  <c:v>1339</c:v>
                </c:pt>
                <c:pt idx="5">
                  <c:v>1334</c:v>
                </c:pt>
                <c:pt idx="6">
                  <c:v>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1C-4BB2-B94D-6B69F15EE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6232936"/>
        <c:axId val="368449968"/>
      </c:lineChart>
      <c:catAx>
        <c:axId val="316232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49968"/>
        <c:crosses val="autoZero"/>
        <c:auto val="1"/>
        <c:lblAlgn val="ctr"/>
        <c:lblOffset val="100"/>
        <c:noMultiLvlLbl val="0"/>
      </c:catAx>
      <c:valAx>
        <c:axId val="36844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232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Condcolors!$E$19</c:f>
              <c:strCache>
                <c:ptCount val="1"/>
                <c:pt idx="0">
                  <c:v>Good</c:v>
                </c:pt>
              </c:strCache>
            </c:strRef>
          </c:tx>
          <c:invertIfNegative val="0"/>
          <c:cat>
            <c:strRef>
              <c:f>Condcolors!$F$18:$M$18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</c:strCache>
            </c:strRef>
          </c:cat>
          <c:val>
            <c:numRef>
              <c:f>Condcolors!$F$19:$M$19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0.98</c:v>
                </c:pt>
                <c:pt idx="3">
                  <c:v>1.05</c:v>
                </c:pt>
                <c:pt idx="4">
                  <c:v>0</c:v>
                </c:pt>
                <c:pt idx="5">
                  <c:v>0</c:v>
                </c:pt>
                <c:pt idx="6">
                  <c:v>0.99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33-43FF-8AA8-FDA843060773}"/>
            </c:ext>
          </c:extLst>
        </c:ser>
        <c:ser>
          <c:idx val="1"/>
          <c:order val="1"/>
          <c:tx>
            <c:strRef>
              <c:f>Condcolors!$E$20</c:f>
              <c:strCache>
                <c:ptCount val="1"/>
                <c:pt idx="0">
                  <c:v>OK</c:v>
                </c:pt>
              </c:strCache>
            </c:strRef>
          </c:tx>
          <c:invertIfNegative val="0"/>
          <c:cat>
            <c:strRef>
              <c:f>Condcolors!$F$18:$M$18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</c:strCache>
            </c:strRef>
          </c:cat>
          <c:val>
            <c:numRef>
              <c:f>Condcolors!$F$20:$M$20</c:f>
              <c:numCache>
                <c:formatCode>General</c:formatCode>
                <c:ptCount val="8"/>
                <c:pt idx="0">
                  <c:v>0</c:v>
                </c:pt>
                <c:pt idx="1">
                  <c:v>0.78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0.88</c:v>
                </c:pt>
                <c:pt idx="6">
                  <c:v>0</c:v>
                </c:pt>
                <c:pt idx="7">
                  <c:v>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33-43FF-8AA8-FDA843060773}"/>
            </c:ext>
          </c:extLst>
        </c:ser>
        <c:ser>
          <c:idx val="2"/>
          <c:order val="2"/>
          <c:tx>
            <c:strRef>
              <c:f>Condcolors!$E$21</c:f>
              <c:strCache>
                <c:ptCount val="1"/>
                <c:pt idx="0">
                  <c:v>Bad</c:v>
                </c:pt>
              </c:strCache>
            </c:strRef>
          </c:tx>
          <c:invertIfNegative val="0"/>
          <c:cat>
            <c:strRef>
              <c:f>Condcolors!$F$18:$M$18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</c:strCache>
            </c:strRef>
          </c:cat>
          <c:val>
            <c:numRef>
              <c:f>Condcolors!$F$21:$M$21</c:f>
              <c:numCache>
                <c:formatCode>General</c:formatCode>
                <c:ptCount val="8"/>
                <c:pt idx="0">
                  <c:v>0.73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0.74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33-43FF-8AA8-FDA843060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5071632"/>
        <c:axId val="485072808"/>
      </c:barChart>
      <c:catAx>
        <c:axId val="4850716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5072808"/>
        <c:crosses val="autoZero"/>
        <c:auto val="1"/>
        <c:lblAlgn val="ctr"/>
        <c:lblOffset val="100"/>
        <c:noMultiLvlLbl val="0"/>
      </c:catAx>
      <c:valAx>
        <c:axId val="485072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5071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Salary</a:t>
            </a:r>
            <a:r>
              <a:rPr lang="en-US" baseline="0"/>
              <a:t> Histogram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Dynamichistograms!$I$6</c:f>
              <c:strCache>
                <c:ptCount val="1"/>
                <c:pt idx="0">
                  <c:v>Freqency</c:v>
                </c:pt>
              </c:strCache>
            </c:strRef>
          </c:tx>
          <c:invertIfNegative val="0"/>
          <c:cat>
            <c:strRef>
              <c:f>Dynamichistograms!$H$7:$H$28</c:f>
              <c:strCach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&gt;20</c:v>
                </c:pt>
              </c:strCache>
            </c:strRef>
          </c:cat>
          <c:val>
            <c:numRef>
              <c:f>Dynamichistograms!$I$7:$I$28</c:f>
              <c:numCache>
                <c:formatCode>General</c:formatCode>
                <c:ptCount val="22"/>
                <c:pt idx="0">
                  <c:v>0</c:v>
                </c:pt>
                <c:pt idx="1">
                  <c:v>124</c:v>
                </c:pt>
                <c:pt idx="2">
                  <c:v>75</c:v>
                </c:pt>
                <c:pt idx="3">
                  <c:v>54</c:v>
                </c:pt>
                <c:pt idx="4">
                  <c:v>38</c:v>
                </c:pt>
                <c:pt idx="5">
                  <c:v>31</c:v>
                </c:pt>
                <c:pt idx="6">
                  <c:v>23</c:v>
                </c:pt>
                <c:pt idx="7">
                  <c:v>17</c:v>
                </c:pt>
                <c:pt idx="8">
                  <c:v>18</c:v>
                </c:pt>
                <c:pt idx="9">
                  <c:v>13</c:v>
                </c:pt>
                <c:pt idx="10">
                  <c:v>4</c:v>
                </c:pt>
                <c:pt idx="11">
                  <c:v>11</c:v>
                </c:pt>
                <c:pt idx="12">
                  <c:v>6</c:v>
                </c:pt>
                <c:pt idx="13">
                  <c:v>0</c:v>
                </c:pt>
                <c:pt idx="14">
                  <c:v>11</c:v>
                </c:pt>
                <c:pt idx="15">
                  <c:v>1</c:v>
                </c:pt>
                <c:pt idx="16">
                  <c:v>9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5-4149-A9D6-728672434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5345152"/>
        <c:axId val="485349072"/>
      </c:barChart>
      <c:catAx>
        <c:axId val="485345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5349072"/>
        <c:crosses val="autoZero"/>
        <c:auto val="1"/>
        <c:lblAlgn val="ctr"/>
        <c:lblOffset val="100"/>
        <c:noMultiLvlLbl val="0"/>
      </c:catAx>
      <c:valAx>
        <c:axId val="485349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5345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Dynamiclabels!$C$17</c:f>
          <c:strCache>
            <c:ptCount val="1"/>
            <c:pt idx="0">
              <c:v>Chinese GDP to pass US GDP in Year 11</c:v>
            </c:pt>
          </c:strCache>
        </c:strRef>
      </c:tx>
      <c:overlay val="0"/>
      <c:txPr>
        <a:bodyPr/>
        <a:lstStyle/>
        <a:p>
          <a:pPr>
            <a:defRPr sz="1000"/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Dynamiclabels!$C$18</c:f>
              <c:strCache>
                <c:ptCount val="1"/>
                <c:pt idx="0">
                  <c:v>USA (3.0% annual growth)</c:v>
                </c:pt>
              </c:strCache>
            </c:strRef>
          </c:tx>
          <c:spPr>
            <a:ln>
              <a:prstDash val="lgDash"/>
            </a:ln>
          </c:spPr>
          <c:marker>
            <c:symbol val="none"/>
          </c:marker>
          <c:xVal>
            <c:numRef>
              <c:f>Dynamiclabels!$C$2:$R$2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Dynamiclabels!$C$4:$R$4</c:f>
              <c:numCache>
                <c:formatCode>0.0</c:formatCode>
                <c:ptCount val="16"/>
                <c:pt idx="0" formatCode="General">
                  <c:v>500</c:v>
                </c:pt>
                <c:pt idx="1">
                  <c:v>515</c:v>
                </c:pt>
                <c:pt idx="2">
                  <c:v>530.45000000000005</c:v>
                </c:pt>
                <c:pt idx="3">
                  <c:v>546.36350000000004</c:v>
                </c:pt>
                <c:pt idx="4">
                  <c:v>562.75440500000002</c:v>
                </c:pt>
                <c:pt idx="5">
                  <c:v>579.63703715000008</c:v>
                </c:pt>
                <c:pt idx="6">
                  <c:v>597.02614826450008</c:v>
                </c:pt>
                <c:pt idx="7">
                  <c:v>614.93693271243512</c:v>
                </c:pt>
                <c:pt idx="8">
                  <c:v>633.38504069380815</c:v>
                </c:pt>
                <c:pt idx="9">
                  <c:v>652.38659191462239</c:v>
                </c:pt>
                <c:pt idx="10">
                  <c:v>671.95818967206105</c:v>
                </c:pt>
                <c:pt idx="11">
                  <c:v>692.11693536222288</c:v>
                </c:pt>
                <c:pt idx="12">
                  <c:v>712.88044342308956</c:v>
                </c:pt>
                <c:pt idx="13">
                  <c:v>734.2668567257823</c:v>
                </c:pt>
                <c:pt idx="14">
                  <c:v>756.29486242755581</c:v>
                </c:pt>
                <c:pt idx="15">
                  <c:v>778.98370830038255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83-4EE6-95ED-CA0BFA802AEF}"/>
            </c:ext>
          </c:extLst>
        </c:ser>
        <c:ser>
          <c:idx val="1"/>
          <c:order val="1"/>
          <c:tx>
            <c:strRef>
              <c:f>Dynamiclabels!$C$19</c:f>
              <c:strCache>
                <c:ptCount val="1"/>
                <c:pt idx="0">
                  <c:v>China (10.0% annual growth)</c:v>
                </c:pt>
              </c:strCache>
            </c:strRef>
          </c:tx>
          <c:marker>
            <c:symbol val="none"/>
          </c:marker>
          <c:xVal>
            <c:numRef>
              <c:f>Dynamiclabels!$C$2:$R$2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Dynamiclabels!$C$7:$R$7</c:f>
              <c:numCache>
                <c:formatCode>0.0</c:formatCode>
                <c:ptCount val="16"/>
                <c:pt idx="0" formatCode="General">
                  <c:v>250</c:v>
                </c:pt>
                <c:pt idx="1">
                  <c:v>275</c:v>
                </c:pt>
                <c:pt idx="2">
                  <c:v>302.5</c:v>
                </c:pt>
                <c:pt idx="3">
                  <c:v>332.75</c:v>
                </c:pt>
                <c:pt idx="4">
                  <c:v>366.02500000000003</c:v>
                </c:pt>
                <c:pt idx="5">
                  <c:v>402.62750000000005</c:v>
                </c:pt>
                <c:pt idx="6">
                  <c:v>442.89025000000009</c:v>
                </c:pt>
                <c:pt idx="7">
                  <c:v>487.17927500000013</c:v>
                </c:pt>
                <c:pt idx="8">
                  <c:v>535.89720250000016</c:v>
                </c:pt>
                <c:pt idx="9">
                  <c:v>589.48692275000019</c:v>
                </c:pt>
                <c:pt idx="10">
                  <c:v>648.43561502500029</c:v>
                </c:pt>
                <c:pt idx="11">
                  <c:v>713.27917652750034</c:v>
                </c:pt>
                <c:pt idx="12">
                  <c:v>784.60709418025044</c:v>
                </c:pt>
                <c:pt idx="13">
                  <c:v>863.06780359827553</c:v>
                </c:pt>
                <c:pt idx="14">
                  <c:v>949.37458395810313</c:v>
                </c:pt>
                <c:pt idx="15">
                  <c:v>1044.3120423539135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83-4EE6-95ED-CA0BFA802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760344"/>
        <c:axId val="376759952"/>
      </c:scatterChart>
      <c:valAx>
        <c:axId val="376760344"/>
        <c:scaling>
          <c:orientation val="minMax"/>
          <c:max val="15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376759952"/>
        <c:crosses val="autoZero"/>
        <c:crossBetween val="midCat"/>
      </c:valAx>
      <c:valAx>
        <c:axId val="3767599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767603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 baseline="0"/>
              <a:t>Gantt Chart</a:t>
            </a:r>
          </a:p>
        </c:rich>
      </c:tx>
      <c:layout>
        <c:manualLayout>
          <c:xMode val="edge"/>
          <c:yMode val="edge"/>
          <c:x val="0.83336789524082533"/>
          <c:y val="0.18464507310378844"/>
        </c:manualLayout>
      </c:layout>
      <c:overlay val="1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Gantt!$G$3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</c:spPr>
          <c:invertIfNegative val="0"/>
          <c:cat>
            <c:strRef>
              <c:f>Gantt!$F$4:$F$8</c:f>
              <c:strCache>
                <c:ptCount val="5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</c:strCache>
            </c:strRef>
          </c:cat>
          <c:val>
            <c:numRef>
              <c:f>Gantt!$G$4:$G$8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17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D2-4C4C-B629-945C87ABFFB0}"/>
            </c:ext>
          </c:extLst>
        </c:ser>
        <c:ser>
          <c:idx val="1"/>
          <c:order val="1"/>
          <c:tx>
            <c:strRef>
              <c:f>Gantt!$H$3</c:f>
              <c:strCache>
                <c:ptCount val="1"/>
                <c:pt idx="0">
                  <c:v>Duration</c:v>
                </c:pt>
              </c:strCache>
            </c:strRef>
          </c:tx>
          <c:invertIfNegative val="0"/>
          <c:cat>
            <c:strRef>
              <c:f>Gantt!$F$4:$F$8</c:f>
              <c:strCache>
                <c:ptCount val="5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</c:strCache>
            </c:strRef>
          </c:cat>
          <c:val>
            <c:numRef>
              <c:f>Gantt!$H$4:$H$8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9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D2-4C4C-B629-945C87ABF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0629736"/>
        <c:axId val="490631696"/>
      </c:barChart>
      <c:catAx>
        <c:axId val="49062973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490631696"/>
        <c:crosses val="autoZero"/>
        <c:auto val="1"/>
        <c:lblAlgn val="ctr"/>
        <c:lblOffset val="100"/>
        <c:noMultiLvlLbl val="0"/>
      </c:catAx>
      <c:valAx>
        <c:axId val="490631696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490629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Hidden!$B$2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Hidden!$A$3:$A$367</c:f>
              <c:numCache>
                <c:formatCode>m/d</c:formatCode>
                <c:ptCount val="365"/>
                <c:pt idx="0">
                  <c:v>40179</c:v>
                </c:pt>
                <c:pt idx="1">
                  <c:v>40180</c:v>
                </c:pt>
                <c:pt idx="2">
                  <c:v>40181</c:v>
                </c:pt>
                <c:pt idx="3">
                  <c:v>40182</c:v>
                </c:pt>
                <c:pt idx="4">
                  <c:v>40183</c:v>
                </c:pt>
                <c:pt idx="5">
                  <c:v>40184</c:v>
                </c:pt>
                <c:pt idx="6">
                  <c:v>40185</c:v>
                </c:pt>
                <c:pt idx="7">
                  <c:v>40186</c:v>
                </c:pt>
                <c:pt idx="8">
                  <c:v>40187</c:v>
                </c:pt>
                <c:pt idx="9">
                  <c:v>40188</c:v>
                </c:pt>
                <c:pt idx="10">
                  <c:v>40189</c:v>
                </c:pt>
                <c:pt idx="11">
                  <c:v>40190</c:v>
                </c:pt>
                <c:pt idx="12">
                  <c:v>40191</c:v>
                </c:pt>
                <c:pt idx="13">
                  <c:v>40192</c:v>
                </c:pt>
                <c:pt idx="14">
                  <c:v>40193</c:v>
                </c:pt>
                <c:pt idx="15">
                  <c:v>40194</c:v>
                </c:pt>
                <c:pt idx="16">
                  <c:v>40195</c:v>
                </c:pt>
                <c:pt idx="17">
                  <c:v>40196</c:v>
                </c:pt>
                <c:pt idx="18">
                  <c:v>40197</c:v>
                </c:pt>
                <c:pt idx="19">
                  <c:v>40198</c:v>
                </c:pt>
                <c:pt idx="20">
                  <c:v>40199</c:v>
                </c:pt>
                <c:pt idx="21">
                  <c:v>40200</c:v>
                </c:pt>
                <c:pt idx="22">
                  <c:v>40201</c:v>
                </c:pt>
                <c:pt idx="23">
                  <c:v>40202</c:v>
                </c:pt>
                <c:pt idx="24">
                  <c:v>40203</c:v>
                </c:pt>
                <c:pt idx="25">
                  <c:v>40204</c:v>
                </c:pt>
                <c:pt idx="26">
                  <c:v>40205</c:v>
                </c:pt>
                <c:pt idx="27">
                  <c:v>40206</c:v>
                </c:pt>
                <c:pt idx="28">
                  <c:v>40207</c:v>
                </c:pt>
                <c:pt idx="29">
                  <c:v>40208</c:v>
                </c:pt>
                <c:pt idx="30">
                  <c:v>40209</c:v>
                </c:pt>
                <c:pt idx="31">
                  <c:v>40210</c:v>
                </c:pt>
                <c:pt idx="32">
                  <c:v>40211</c:v>
                </c:pt>
                <c:pt idx="33">
                  <c:v>40212</c:v>
                </c:pt>
                <c:pt idx="34">
                  <c:v>40213</c:v>
                </c:pt>
                <c:pt idx="35">
                  <c:v>40214</c:v>
                </c:pt>
                <c:pt idx="36">
                  <c:v>40215</c:v>
                </c:pt>
                <c:pt idx="37">
                  <c:v>40216</c:v>
                </c:pt>
                <c:pt idx="38">
                  <c:v>40217</c:v>
                </c:pt>
                <c:pt idx="39">
                  <c:v>40218</c:v>
                </c:pt>
                <c:pt idx="40">
                  <c:v>40219</c:v>
                </c:pt>
                <c:pt idx="41">
                  <c:v>40220</c:v>
                </c:pt>
                <c:pt idx="42">
                  <c:v>40221</c:v>
                </c:pt>
                <c:pt idx="43">
                  <c:v>40222</c:v>
                </c:pt>
                <c:pt idx="44">
                  <c:v>40223</c:v>
                </c:pt>
                <c:pt idx="45">
                  <c:v>40224</c:v>
                </c:pt>
                <c:pt idx="46">
                  <c:v>40225</c:v>
                </c:pt>
                <c:pt idx="47">
                  <c:v>40226</c:v>
                </c:pt>
                <c:pt idx="48">
                  <c:v>40227</c:v>
                </c:pt>
                <c:pt idx="49">
                  <c:v>40228</c:v>
                </c:pt>
                <c:pt idx="50">
                  <c:v>40229</c:v>
                </c:pt>
                <c:pt idx="51">
                  <c:v>40230</c:v>
                </c:pt>
                <c:pt idx="52">
                  <c:v>40231</c:v>
                </c:pt>
                <c:pt idx="53">
                  <c:v>40232</c:v>
                </c:pt>
                <c:pt idx="54">
                  <c:v>40233</c:v>
                </c:pt>
                <c:pt idx="55">
                  <c:v>40234</c:v>
                </c:pt>
                <c:pt idx="56">
                  <c:v>40235</c:v>
                </c:pt>
                <c:pt idx="57">
                  <c:v>40236</c:v>
                </c:pt>
                <c:pt idx="58">
                  <c:v>40237</c:v>
                </c:pt>
                <c:pt idx="59">
                  <c:v>40238</c:v>
                </c:pt>
                <c:pt idx="60">
                  <c:v>40239</c:v>
                </c:pt>
                <c:pt idx="61">
                  <c:v>40240</c:v>
                </c:pt>
                <c:pt idx="62">
                  <c:v>40241</c:v>
                </c:pt>
                <c:pt idx="63">
                  <c:v>40242</c:v>
                </c:pt>
                <c:pt idx="64">
                  <c:v>40243</c:v>
                </c:pt>
                <c:pt idx="65">
                  <c:v>40244</c:v>
                </c:pt>
                <c:pt idx="66">
                  <c:v>40245</c:v>
                </c:pt>
                <c:pt idx="67">
                  <c:v>40246</c:v>
                </c:pt>
                <c:pt idx="68">
                  <c:v>40247</c:v>
                </c:pt>
                <c:pt idx="69">
                  <c:v>40248</c:v>
                </c:pt>
                <c:pt idx="70">
                  <c:v>40249</c:v>
                </c:pt>
                <c:pt idx="71">
                  <c:v>40250</c:v>
                </c:pt>
                <c:pt idx="72">
                  <c:v>40251</c:v>
                </c:pt>
                <c:pt idx="73">
                  <c:v>40252</c:v>
                </c:pt>
                <c:pt idx="74">
                  <c:v>40253</c:v>
                </c:pt>
                <c:pt idx="75">
                  <c:v>40254</c:v>
                </c:pt>
                <c:pt idx="76">
                  <c:v>40255</c:v>
                </c:pt>
                <c:pt idx="77">
                  <c:v>40256</c:v>
                </c:pt>
                <c:pt idx="78">
                  <c:v>40257</c:v>
                </c:pt>
                <c:pt idx="79">
                  <c:v>40258</c:v>
                </c:pt>
                <c:pt idx="80">
                  <c:v>40259</c:v>
                </c:pt>
                <c:pt idx="81">
                  <c:v>40260</c:v>
                </c:pt>
                <c:pt idx="82">
                  <c:v>40261</c:v>
                </c:pt>
                <c:pt idx="83">
                  <c:v>40262</c:v>
                </c:pt>
                <c:pt idx="84">
                  <c:v>40263</c:v>
                </c:pt>
                <c:pt idx="85">
                  <c:v>40264</c:v>
                </c:pt>
                <c:pt idx="86">
                  <c:v>40265</c:v>
                </c:pt>
                <c:pt idx="87">
                  <c:v>40266</c:v>
                </c:pt>
                <c:pt idx="88">
                  <c:v>40267</c:v>
                </c:pt>
                <c:pt idx="89">
                  <c:v>40268</c:v>
                </c:pt>
                <c:pt idx="90">
                  <c:v>40269</c:v>
                </c:pt>
                <c:pt idx="91">
                  <c:v>40270</c:v>
                </c:pt>
                <c:pt idx="92">
                  <c:v>40271</c:v>
                </c:pt>
                <c:pt idx="93">
                  <c:v>40272</c:v>
                </c:pt>
                <c:pt idx="94">
                  <c:v>40273</c:v>
                </c:pt>
                <c:pt idx="95">
                  <c:v>40274</c:v>
                </c:pt>
                <c:pt idx="96">
                  <c:v>40275</c:v>
                </c:pt>
                <c:pt idx="97">
                  <c:v>40276</c:v>
                </c:pt>
                <c:pt idx="98">
                  <c:v>40277</c:v>
                </c:pt>
                <c:pt idx="99">
                  <c:v>40278</c:v>
                </c:pt>
                <c:pt idx="100">
                  <c:v>40279</c:v>
                </c:pt>
                <c:pt idx="101">
                  <c:v>40280</c:v>
                </c:pt>
                <c:pt idx="102">
                  <c:v>40281</c:v>
                </c:pt>
                <c:pt idx="103">
                  <c:v>40282</c:v>
                </c:pt>
                <c:pt idx="104">
                  <c:v>40283</c:v>
                </c:pt>
                <c:pt idx="105">
                  <c:v>40284</c:v>
                </c:pt>
                <c:pt idx="106">
                  <c:v>40285</c:v>
                </c:pt>
                <c:pt idx="107">
                  <c:v>40286</c:v>
                </c:pt>
                <c:pt idx="108">
                  <c:v>40287</c:v>
                </c:pt>
                <c:pt idx="109">
                  <c:v>40288</c:v>
                </c:pt>
                <c:pt idx="110">
                  <c:v>40289</c:v>
                </c:pt>
                <c:pt idx="111">
                  <c:v>40290</c:v>
                </c:pt>
                <c:pt idx="112">
                  <c:v>40291</c:v>
                </c:pt>
                <c:pt idx="113">
                  <c:v>40292</c:v>
                </c:pt>
                <c:pt idx="114">
                  <c:v>40293</c:v>
                </c:pt>
                <c:pt idx="115">
                  <c:v>40294</c:v>
                </c:pt>
                <c:pt idx="116">
                  <c:v>40295</c:v>
                </c:pt>
                <c:pt idx="117">
                  <c:v>40296</c:v>
                </c:pt>
                <c:pt idx="118">
                  <c:v>40297</c:v>
                </c:pt>
                <c:pt idx="119">
                  <c:v>40298</c:v>
                </c:pt>
                <c:pt idx="120">
                  <c:v>40299</c:v>
                </c:pt>
                <c:pt idx="121">
                  <c:v>40300</c:v>
                </c:pt>
                <c:pt idx="122">
                  <c:v>40301</c:v>
                </c:pt>
                <c:pt idx="123">
                  <c:v>40302</c:v>
                </c:pt>
                <c:pt idx="124">
                  <c:v>40303</c:v>
                </c:pt>
                <c:pt idx="125">
                  <c:v>40304</c:v>
                </c:pt>
                <c:pt idx="126">
                  <c:v>40305</c:v>
                </c:pt>
                <c:pt idx="127">
                  <c:v>40306</c:v>
                </c:pt>
                <c:pt idx="128">
                  <c:v>40307</c:v>
                </c:pt>
                <c:pt idx="129">
                  <c:v>40308</c:v>
                </c:pt>
                <c:pt idx="130">
                  <c:v>40309</c:v>
                </c:pt>
                <c:pt idx="131">
                  <c:v>40310</c:v>
                </c:pt>
                <c:pt idx="132">
                  <c:v>40311</c:v>
                </c:pt>
                <c:pt idx="133">
                  <c:v>40312</c:v>
                </c:pt>
                <c:pt idx="134">
                  <c:v>40313</c:v>
                </c:pt>
                <c:pt idx="135">
                  <c:v>40314</c:v>
                </c:pt>
                <c:pt idx="136">
                  <c:v>40315</c:v>
                </c:pt>
                <c:pt idx="137">
                  <c:v>40316</c:v>
                </c:pt>
                <c:pt idx="138">
                  <c:v>40317</c:v>
                </c:pt>
                <c:pt idx="139">
                  <c:v>40318</c:v>
                </c:pt>
                <c:pt idx="140">
                  <c:v>40319</c:v>
                </c:pt>
                <c:pt idx="141">
                  <c:v>40320</c:v>
                </c:pt>
                <c:pt idx="142">
                  <c:v>40321</c:v>
                </c:pt>
                <c:pt idx="143">
                  <c:v>40322</c:v>
                </c:pt>
                <c:pt idx="144">
                  <c:v>40323</c:v>
                </c:pt>
                <c:pt idx="145">
                  <c:v>40324</c:v>
                </c:pt>
                <c:pt idx="146">
                  <c:v>40325</c:v>
                </c:pt>
                <c:pt idx="147">
                  <c:v>40326</c:v>
                </c:pt>
                <c:pt idx="148">
                  <c:v>40327</c:v>
                </c:pt>
                <c:pt idx="149">
                  <c:v>40328</c:v>
                </c:pt>
                <c:pt idx="150">
                  <c:v>40329</c:v>
                </c:pt>
                <c:pt idx="151">
                  <c:v>40330</c:v>
                </c:pt>
                <c:pt idx="152">
                  <c:v>40331</c:v>
                </c:pt>
                <c:pt idx="153">
                  <c:v>40332</c:v>
                </c:pt>
                <c:pt idx="154">
                  <c:v>40333</c:v>
                </c:pt>
                <c:pt idx="155">
                  <c:v>40334</c:v>
                </c:pt>
                <c:pt idx="156">
                  <c:v>40335</c:v>
                </c:pt>
                <c:pt idx="157">
                  <c:v>40336</c:v>
                </c:pt>
                <c:pt idx="158">
                  <c:v>40337</c:v>
                </c:pt>
                <c:pt idx="159">
                  <c:v>40338</c:v>
                </c:pt>
                <c:pt idx="160">
                  <c:v>40339</c:v>
                </c:pt>
                <c:pt idx="161">
                  <c:v>40340</c:v>
                </c:pt>
                <c:pt idx="162">
                  <c:v>40341</c:v>
                </c:pt>
                <c:pt idx="163">
                  <c:v>40342</c:v>
                </c:pt>
                <c:pt idx="164">
                  <c:v>40343</c:v>
                </c:pt>
                <c:pt idx="165">
                  <c:v>40344</c:v>
                </c:pt>
                <c:pt idx="166">
                  <c:v>40345</c:v>
                </c:pt>
                <c:pt idx="167">
                  <c:v>40346</c:v>
                </c:pt>
                <c:pt idx="168">
                  <c:v>40347</c:v>
                </c:pt>
                <c:pt idx="169">
                  <c:v>40348</c:v>
                </c:pt>
                <c:pt idx="170">
                  <c:v>40349</c:v>
                </c:pt>
                <c:pt idx="171">
                  <c:v>40350</c:v>
                </c:pt>
                <c:pt idx="172">
                  <c:v>40351</c:v>
                </c:pt>
                <c:pt idx="173">
                  <c:v>40352</c:v>
                </c:pt>
                <c:pt idx="174">
                  <c:v>40353</c:v>
                </c:pt>
                <c:pt idx="175">
                  <c:v>40354</c:v>
                </c:pt>
                <c:pt idx="176">
                  <c:v>40355</c:v>
                </c:pt>
                <c:pt idx="177">
                  <c:v>40356</c:v>
                </c:pt>
                <c:pt idx="178">
                  <c:v>40357</c:v>
                </c:pt>
                <c:pt idx="179">
                  <c:v>40358</c:v>
                </c:pt>
                <c:pt idx="180">
                  <c:v>40359</c:v>
                </c:pt>
                <c:pt idx="181">
                  <c:v>40360</c:v>
                </c:pt>
                <c:pt idx="182">
                  <c:v>40361</c:v>
                </c:pt>
                <c:pt idx="183">
                  <c:v>40362</c:v>
                </c:pt>
                <c:pt idx="184">
                  <c:v>40363</c:v>
                </c:pt>
                <c:pt idx="185">
                  <c:v>40364</c:v>
                </c:pt>
                <c:pt idx="186">
                  <c:v>40365</c:v>
                </c:pt>
                <c:pt idx="187">
                  <c:v>40366</c:v>
                </c:pt>
                <c:pt idx="188">
                  <c:v>40367</c:v>
                </c:pt>
                <c:pt idx="189">
                  <c:v>40368</c:v>
                </c:pt>
                <c:pt idx="190">
                  <c:v>40369</c:v>
                </c:pt>
                <c:pt idx="191">
                  <c:v>40370</c:v>
                </c:pt>
                <c:pt idx="192">
                  <c:v>40371</c:v>
                </c:pt>
                <c:pt idx="193">
                  <c:v>40372</c:v>
                </c:pt>
                <c:pt idx="194">
                  <c:v>40373</c:v>
                </c:pt>
                <c:pt idx="195">
                  <c:v>40374</c:v>
                </c:pt>
                <c:pt idx="196">
                  <c:v>40375</c:v>
                </c:pt>
                <c:pt idx="197">
                  <c:v>40376</c:v>
                </c:pt>
                <c:pt idx="198">
                  <c:v>40377</c:v>
                </c:pt>
                <c:pt idx="199">
                  <c:v>40378</c:v>
                </c:pt>
                <c:pt idx="200">
                  <c:v>40379</c:v>
                </c:pt>
                <c:pt idx="201">
                  <c:v>40380</c:v>
                </c:pt>
                <c:pt idx="202">
                  <c:v>40381</c:v>
                </c:pt>
                <c:pt idx="203">
                  <c:v>40382</c:v>
                </c:pt>
                <c:pt idx="204">
                  <c:v>40383</c:v>
                </c:pt>
                <c:pt idx="205">
                  <c:v>40384</c:v>
                </c:pt>
                <c:pt idx="206">
                  <c:v>40385</c:v>
                </c:pt>
                <c:pt idx="207">
                  <c:v>40386</c:v>
                </c:pt>
                <c:pt idx="208">
                  <c:v>40387</c:v>
                </c:pt>
                <c:pt idx="209">
                  <c:v>40388</c:v>
                </c:pt>
                <c:pt idx="210">
                  <c:v>40389</c:v>
                </c:pt>
                <c:pt idx="211">
                  <c:v>40390</c:v>
                </c:pt>
                <c:pt idx="212">
                  <c:v>40391</c:v>
                </c:pt>
                <c:pt idx="213">
                  <c:v>40392</c:v>
                </c:pt>
                <c:pt idx="214">
                  <c:v>40393</c:v>
                </c:pt>
                <c:pt idx="215">
                  <c:v>40394</c:v>
                </c:pt>
                <c:pt idx="216">
                  <c:v>40395</c:v>
                </c:pt>
                <c:pt idx="217">
                  <c:v>40396</c:v>
                </c:pt>
                <c:pt idx="218">
                  <c:v>40397</c:v>
                </c:pt>
                <c:pt idx="219">
                  <c:v>40398</c:v>
                </c:pt>
                <c:pt idx="220">
                  <c:v>40399</c:v>
                </c:pt>
                <c:pt idx="221">
                  <c:v>40400</c:v>
                </c:pt>
                <c:pt idx="222">
                  <c:v>40401</c:v>
                </c:pt>
                <c:pt idx="223">
                  <c:v>40402</c:v>
                </c:pt>
                <c:pt idx="224">
                  <c:v>40403</c:v>
                </c:pt>
                <c:pt idx="225">
                  <c:v>40404</c:v>
                </c:pt>
                <c:pt idx="226">
                  <c:v>40405</c:v>
                </c:pt>
                <c:pt idx="227">
                  <c:v>40406</c:v>
                </c:pt>
                <c:pt idx="228">
                  <c:v>40407</c:v>
                </c:pt>
                <c:pt idx="229">
                  <c:v>40408</c:v>
                </c:pt>
                <c:pt idx="230">
                  <c:v>40409</c:v>
                </c:pt>
                <c:pt idx="231">
                  <c:v>40410</c:v>
                </c:pt>
                <c:pt idx="232">
                  <c:v>40411</c:v>
                </c:pt>
                <c:pt idx="233">
                  <c:v>40412</c:v>
                </c:pt>
                <c:pt idx="234">
                  <c:v>40413</c:v>
                </c:pt>
                <c:pt idx="235">
                  <c:v>40414</c:v>
                </c:pt>
                <c:pt idx="236">
                  <c:v>40415</c:v>
                </c:pt>
                <c:pt idx="237">
                  <c:v>40416</c:v>
                </c:pt>
                <c:pt idx="238">
                  <c:v>40417</c:v>
                </c:pt>
                <c:pt idx="239">
                  <c:v>40418</c:v>
                </c:pt>
                <c:pt idx="240">
                  <c:v>40419</c:v>
                </c:pt>
                <c:pt idx="241">
                  <c:v>40420</c:v>
                </c:pt>
                <c:pt idx="242">
                  <c:v>40421</c:v>
                </c:pt>
                <c:pt idx="243">
                  <c:v>40422</c:v>
                </c:pt>
                <c:pt idx="244">
                  <c:v>40423</c:v>
                </c:pt>
                <c:pt idx="245">
                  <c:v>40424</c:v>
                </c:pt>
                <c:pt idx="246">
                  <c:v>40425</c:v>
                </c:pt>
                <c:pt idx="247">
                  <c:v>40426</c:v>
                </c:pt>
                <c:pt idx="248">
                  <c:v>40427</c:v>
                </c:pt>
                <c:pt idx="249">
                  <c:v>40428</c:v>
                </c:pt>
                <c:pt idx="250">
                  <c:v>40429</c:v>
                </c:pt>
                <c:pt idx="251">
                  <c:v>40430</c:v>
                </c:pt>
                <c:pt idx="252">
                  <c:v>40431</c:v>
                </c:pt>
                <c:pt idx="253">
                  <c:v>40432</c:v>
                </c:pt>
                <c:pt idx="254">
                  <c:v>40433</c:v>
                </c:pt>
                <c:pt idx="255">
                  <c:v>40434</c:v>
                </c:pt>
                <c:pt idx="256">
                  <c:v>40435</c:v>
                </c:pt>
                <c:pt idx="257">
                  <c:v>40436</c:v>
                </c:pt>
                <c:pt idx="258">
                  <c:v>40437</c:v>
                </c:pt>
                <c:pt idx="259">
                  <c:v>40438</c:v>
                </c:pt>
                <c:pt idx="260">
                  <c:v>40439</c:v>
                </c:pt>
                <c:pt idx="261">
                  <c:v>40440</c:v>
                </c:pt>
                <c:pt idx="262">
                  <c:v>40441</c:v>
                </c:pt>
                <c:pt idx="263">
                  <c:v>40442</c:v>
                </c:pt>
                <c:pt idx="264">
                  <c:v>40443</c:v>
                </c:pt>
                <c:pt idx="265">
                  <c:v>40444</c:v>
                </c:pt>
                <c:pt idx="266">
                  <c:v>40445</c:v>
                </c:pt>
                <c:pt idx="267">
                  <c:v>40446</c:v>
                </c:pt>
                <c:pt idx="268">
                  <c:v>40447</c:v>
                </c:pt>
                <c:pt idx="269">
                  <c:v>40448</c:v>
                </c:pt>
                <c:pt idx="270">
                  <c:v>40449</c:v>
                </c:pt>
                <c:pt idx="271">
                  <c:v>40450</c:v>
                </c:pt>
                <c:pt idx="272">
                  <c:v>40451</c:v>
                </c:pt>
                <c:pt idx="273">
                  <c:v>40452</c:v>
                </c:pt>
                <c:pt idx="274">
                  <c:v>40453</c:v>
                </c:pt>
                <c:pt idx="275">
                  <c:v>40454</c:v>
                </c:pt>
                <c:pt idx="276">
                  <c:v>40455</c:v>
                </c:pt>
                <c:pt idx="277">
                  <c:v>40456</c:v>
                </c:pt>
                <c:pt idx="278">
                  <c:v>40457</c:v>
                </c:pt>
                <c:pt idx="279">
                  <c:v>40458</c:v>
                </c:pt>
                <c:pt idx="280">
                  <c:v>40459</c:v>
                </c:pt>
                <c:pt idx="281">
                  <c:v>40460</c:v>
                </c:pt>
                <c:pt idx="282">
                  <c:v>40461</c:v>
                </c:pt>
                <c:pt idx="283">
                  <c:v>40462</c:v>
                </c:pt>
                <c:pt idx="284">
                  <c:v>40463</c:v>
                </c:pt>
                <c:pt idx="285">
                  <c:v>40464</c:v>
                </c:pt>
                <c:pt idx="286">
                  <c:v>40465</c:v>
                </c:pt>
                <c:pt idx="287">
                  <c:v>40466</c:v>
                </c:pt>
                <c:pt idx="288">
                  <c:v>40467</c:v>
                </c:pt>
                <c:pt idx="289">
                  <c:v>40468</c:v>
                </c:pt>
                <c:pt idx="290">
                  <c:v>40469</c:v>
                </c:pt>
                <c:pt idx="291">
                  <c:v>40470</c:v>
                </c:pt>
                <c:pt idx="292">
                  <c:v>40471</c:v>
                </c:pt>
                <c:pt idx="293">
                  <c:v>40472</c:v>
                </c:pt>
                <c:pt idx="294">
                  <c:v>40473</c:v>
                </c:pt>
                <c:pt idx="295">
                  <c:v>40474</c:v>
                </c:pt>
                <c:pt idx="296">
                  <c:v>40475</c:v>
                </c:pt>
                <c:pt idx="297">
                  <c:v>40476</c:v>
                </c:pt>
                <c:pt idx="298">
                  <c:v>40477</c:v>
                </c:pt>
                <c:pt idx="299">
                  <c:v>40478</c:v>
                </c:pt>
                <c:pt idx="300">
                  <c:v>40479</c:v>
                </c:pt>
                <c:pt idx="301">
                  <c:v>40480</c:v>
                </c:pt>
                <c:pt idx="302">
                  <c:v>40481</c:v>
                </c:pt>
                <c:pt idx="303">
                  <c:v>40482</c:v>
                </c:pt>
                <c:pt idx="304">
                  <c:v>40483</c:v>
                </c:pt>
                <c:pt idx="305">
                  <c:v>40484</c:v>
                </c:pt>
                <c:pt idx="306">
                  <c:v>40485</c:v>
                </c:pt>
                <c:pt idx="307">
                  <c:v>40486</c:v>
                </c:pt>
                <c:pt idx="308">
                  <c:v>40487</c:v>
                </c:pt>
                <c:pt idx="309">
                  <c:v>40488</c:v>
                </c:pt>
                <c:pt idx="310">
                  <c:v>40489</c:v>
                </c:pt>
                <c:pt idx="311">
                  <c:v>40490</c:v>
                </c:pt>
                <c:pt idx="312">
                  <c:v>40491</c:v>
                </c:pt>
                <c:pt idx="313">
                  <c:v>40492</c:v>
                </c:pt>
                <c:pt idx="314">
                  <c:v>40493</c:v>
                </c:pt>
                <c:pt idx="315">
                  <c:v>40494</c:v>
                </c:pt>
                <c:pt idx="316">
                  <c:v>40495</c:v>
                </c:pt>
                <c:pt idx="317">
                  <c:v>40496</c:v>
                </c:pt>
                <c:pt idx="318">
                  <c:v>40497</c:v>
                </c:pt>
                <c:pt idx="319">
                  <c:v>40498</c:v>
                </c:pt>
                <c:pt idx="320">
                  <c:v>40499</c:v>
                </c:pt>
                <c:pt idx="321">
                  <c:v>40500</c:v>
                </c:pt>
                <c:pt idx="322">
                  <c:v>40501</c:v>
                </c:pt>
                <c:pt idx="323">
                  <c:v>40502</c:v>
                </c:pt>
                <c:pt idx="324">
                  <c:v>40503</c:v>
                </c:pt>
                <c:pt idx="325">
                  <c:v>40504</c:v>
                </c:pt>
                <c:pt idx="326">
                  <c:v>40505</c:v>
                </c:pt>
                <c:pt idx="327">
                  <c:v>40506</c:v>
                </c:pt>
                <c:pt idx="328">
                  <c:v>40507</c:v>
                </c:pt>
                <c:pt idx="329">
                  <c:v>40508</c:v>
                </c:pt>
                <c:pt idx="330">
                  <c:v>40509</c:v>
                </c:pt>
                <c:pt idx="331">
                  <c:v>40510</c:v>
                </c:pt>
                <c:pt idx="332">
                  <c:v>40511</c:v>
                </c:pt>
                <c:pt idx="333">
                  <c:v>40512</c:v>
                </c:pt>
                <c:pt idx="334">
                  <c:v>40513</c:v>
                </c:pt>
                <c:pt idx="335">
                  <c:v>40514</c:v>
                </c:pt>
                <c:pt idx="336">
                  <c:v>40515</c:v>
                </c:pt>
                <c:pt idx="337">
                  <c:v>40516</c:v>
                </c:pt>
                <c:pt idx="338">
                  <c:v>40517</c:v>
                </c:pt>
                <c:pt idx="339">
                  <c:v>40518</c:v>
                </c:pt>
                <c:pt idx="340">
                  <c:v>40519</c:v>
                </c:pt>
                <c:pt idx="341">
                  <c:v>40520</c:v>
                </c:pt>
                <c:pt idx="342">
                  <c:v>40521</c:v>
                </c:pt>
                <c:pt idx="343">
                  <c:v>40522</c:v>
                </c:pt>
                <c:pt idx="344">
                  <c:v>40523</c:v>
                </c:pt>
                <c:pt idx="345">
                  <c:v>40524</c:v>
                </c:pt>
                <c:pt idx="346">
                  <c:v>40525</c:v>
                </c:pt>
                <c:pt idx="347">
                  <c:v>40526</c:v>
                </c:pt>
                <c:pt idx="348">
                  <c:v>40527</c:v>
                </c:pt>
                <c:pt idx="349">
                  <c:v>40528</c:v>
                </c:pt>
                <c:pt idx="350">
                  <c:v>40529</c:v>
                </c:pt>
                <c:pt idx="351">
                  <c:v>40530</c:v>
                </c:pt>
                <c:pt idx="352">
                  <c:v>40531</c:v>
                </c:pt>
                <c:pt idx="353">
                  <c:v>40532</c:v>
                </c:pt>
                <c:pt idx="354">
                  <c:v>40533</c:v>
                </c:pt>
                <c:pt idx="355">
                  <c:v>40534</c:v>
                </c:pt>
                <c:pt idx="356">
                  <c:v>40535</c:v>
                </c:pt>
                <c:pt idx="357">
                  <c:v>40536</c:v>
                </c:pt>
                <c:pt idx="358">
                  <c:v>40537</c:v>
                </c:pt>
                <c:pt idx="359">
                  <c:v>40538</c:v>
                </c:pt>
                <c:pt idx="360">
                  <c:v>40539</c:v>
                </c:pt>
                <c:pt idx="361">
                  <c:v>40540</c:v>
                </c:pt>
                <c:pt idx="362">
                  <c:v>40541</c:v>
                </c:pt>
                <c:pt idx="363">
                  <c:v>40542</c:v>
                </c:pt>
                <c:pt idx="364">
                  <c:v>40543</c:v>
                </c:pt>
              </c:numCache>
            </c:numRef>
          </c:cat>
          <c:val>
            <c:numRef>
              <c:f>Hidden!$B$3:$B$367</c:f>
              <c:numCache>
                <c:formatCode>#,##0</c:formatCode>
                <c:ptCount val="365"/>
                <c:pt idx="0">
                  <c:v>205</c:v>
                </c:pt>
                <c:pt idx="1">
                  <c:v>498</c:v>
                </c:pt>
                <c:pt idx="2">
                  <c:v>163</c:v>
                </c:pt>
                <c:pt idx="3">
                  <c:v>437</c:v>
                </c:pt>
                <c:pt idx="4">
                  <c:v>291</c:v>
                </c:pt>
                <c:pt idx="5">
                  <c:v>199</c:v>
                </c:pt>
                <c:pt idx="6">
                  <c:v>454</c:v>
                </c:pt>
                <c:pt idx="7">
                  <c:v>228</c:v>
                </c:pt>
                <c:pt idx="8">
                  <c:v>247</c:v>
                </c:pt>
                <c:pt idx="9">
                  <c:v>403</c:v>
                </c:pt>
                <c:pt idx="10">
                  <c:v>137</c:v>
                </c:pt>
                <c:pt idx="11">
                  <c:v>370</c:v>
                </c:pt>
                <c:pt idx="12">
                  <c:v>262</c:v>
                </c:pt>
                <c:pt idx="13">
                  <c:v>126</c:v>
                </c:pt>
                <c:pt idx="14">
                  <c:v>308</c:v>
                </c:pt>
                <c:pt idx="15">
                  <c:v>87</c:v>
                </c:pt>
                <c:pt idx="16">
                  <c:v>340</c:v>
                </c:pt>
                <c:pt idx="17">
                  <c:v>216</c:v>
                </c:pt>
                <c:pt idx="18">
                  <c:v>357</c:v>
                </c:pt>
                <c:pt idx="19">
                  <c:v>429</c:v>
                </c:pt>
                <c:pt idx="20">
                  <c:v>361</c:v>
                </c:pt>
                <c:pt idx="21">
                  <c:v>41</c:v>
                </c:pt>
                <c:pt idx="22">
                  <c:v>408</c:v>
                </c:pt>
                <c:pt idx="23">
                  <c:v>251</c:v>
                </c:pt>
                <c:pt idx="24">
                  <c:v>242</c:v>
                </c:pt>
                <c:pt idx="25">
                  <c:v>157</c:v>
                </c:pt>
                <c:pt idx="26">
                  <c:v>235</c:v>
                </c:pt>
                <c:pt idx="27">
                  <c:v>424</c:v>
                </c:pt>
                <c:pt idx="28">
                  <c:v>90</c:v>
                </c:pt>
                <c:pt idx="29">
                  <c:v>403</c:v>
                </c:pt>
                <c:pt idx="30">
                  <c:v>430</c:v>
                </c:pt>
                <c:pt idx="31">
                  <c:v>318</c:v>
                </c:pt>
                <c:pt idx="32">
                  <c:v>368</c:v>
                </c:pt>
                <c:pt idx="33">
                  <c:v>317</c:v>
                </c:pt>
                <c:pt idx="34">
                  <c:v>186</c:v>
                </c:pt>
                <c:pt idx="35">
                  <c:v>479</c:v>
                </c:pt>
                <c:pt idx="36">
                  <c:v>348</c:v>
                </c:pt>
                <c:pt idx="37">
                  <c:v>205</c:v>
                </c:pt>
                <c:pt idx="38">
                  <c:v>289</c:v>
                </c:pt>
                <c:pt idx="39">
                  <c:v>494</c:v>
                </c:pt>
                <c:pt idx="40">
                  <c:v>269</c:v>
                </c:pt>
                <c:pt idx="41">
                  <c:v>480</c:v>
                </c:pt>
                <c:pt idx="42">
                  <c:v>426</c:v>
                </c:pt>
                <c:pt idx="43">
                  <c:v>431</c:v>
                </c:pt>
                <c:pt idx="44">
                  <c:v>144</c:v>
                </c:pt>
                <c:pt idx="45">
                  <c:v>484</c:v>
                </c:pt>
                <c:pt idx="46">
                  <c:v>446</c:v>
                </c:pt>
                <c:pt idx="47">
                  <c:v>102</c:v>
                </c:pt>
                <c:pt idx="48">
                  <c:v>442</c:v>
                </c:pt>
                <c:pt idx="49">
                  <c:v>418</c:v>
                </c:pt>
                <c:pt idx="50">
                  <c:v>216</c:v>
                </c:pt>
                <c:pt idx="51">
                  <c:v>290</c:v>
                </c:pt>
                <c:pt idx="52">
                  <c:v>184</c:v>
                </c:pt>
                <c:pt idx="53">
                  <c:v>88</c:v>
                </c:pt>
                <c:pt idx="54">
                  <c:v>439</c:v>
                </c:pt>
                <c:pt idx="55">
                  <c:v>54</c:v>
                </c:pt>
                <c:pt idx="56">
                  <c:v>166</c:v>
                </c:pt>
                <c:pt idx="57">
                  <c:v>157</c:v>
                </c:pt>
                <c:pt idx="58">
                  <c:v>167</c:v>
                </c:pt>
                <c:pt idx="59">
                  <c:v>157</c:v>
                </c:pt>
                <c:pt idx="60">
                  <c:v>103</c:v>
                </c:pt>
                <c:pt idx="61">
                  <c:v>269</c:v>
                </c:pt>
                <c:pt idx="62">
                  <c:v>303</c:v>
                </c:pt>
                <c:pt idx="63">
                  <c:v>367</c:v>
                </c:pt>
                <c:pt idx="64">
                  <c:v>357</c:v>
                </c:pt>
                <c:pt idx="65">
                  <c:v>134</c:v>
                </c:pt>
                <c:pt idx="66">
                  <c:v>336</c:v>
                </c:pt>
                <c:pt idx="67">
                  <c:v>355</c:v>
                </c:pt>
                <c:pt idx="68">
                  <c:v>226</c:v>
                </c:pt>
                <c:pt idx="69">
                  <c:v>377</c:v>
                </c:pt>
                <c:pt idx="70">
                  <c:v>161</c:v>
                </c:pt>
                <c:pt idx="71">
                  <c:v>280</c:v>
                </c:pt>
                <c:pt idx="72">
                  <c:v>444</c:v>
                </c:pt>
                <c:pt idx="73">
                  <c:v>212</c:v>
                </c:pt>
                <c:pt idx="74">
                  <c:v>354</c:v>
                </c:pt>
                <c:pt idx="75">
                  <c:v>358</c:v>
                </c:pt>
                <c:pt idx="76">
                  <c:v>429</c:v>
                </c:pt>
                <c:pt idx="77">
                  <c:v>217</c:v>
                </c:pt>
                <c:pt idx="78">
                  <c:v>148</c:v>
                </c:pt>
                <c:pt idx="79">
                  <c:v>236</c:v>
                </c:pt>
                <c:pt idx="80">
                  <c:v>500</c:v>
                </c:pt>
                <c:pt idx="81">
                  <c:v>115</c:v>
                </c:pt>
                <c:pt idx="82">
                  <c:v>492</c:v>
                </c:pt>
                <c:pt idx="83">
                  <c:v>291</c:v>
                </c:pt>
                <c:pt idx="84">
                  <c:v>339</c:v>
                </c:pt>
                <c:pt idx="85">
                  <c:v>366</c:v>
                </c:pt>
                <c:pt idx="86">
                  <c:v>211</c:v>
                </c:pt>
                <c:pt idx="87">
                  <c:v>388</c:v>
                </c:pt>
                <c:pt idx="88">
                  <c:v>123</c:v>
                </c:pt>
                <c:pt idx="89">
                  <c:v>421</c:v>
                </c:pt>
                <c:pt idx="90">
                  <c:v>94</c:v>
                </c:pt>
                <c:pt idx="91">
                  <c:v>392</c:v>
                </c:pt>
                <c:pt idx="92">
                  <c:v>191</c:v>
                </c:pt>
                <c:pt idx="93">
                  <c:v>117</c:v>
                </c:pt>
                <c:pt idx="94">
                  <c:v>303</c:v>
                </c:pt>
                <c:pt idx="95">
                  <c:v>405</c:v>
                </c:pt>
                <c:pt idx="96">
                  <c:v>437</c:v>
                </c:pt>
                <c:pt idx="97">
                  <c:v>167</c:v>
                </c:pt>
                <c:pt idx="98">
                  <c:v>488</c:v>
                </c:pt>
                <c:pt idx="99">
                  <c:v>420</c:v>
                </c:pt>
                <c:pt idx="100">
                  <c:v>394</c:v>
                </c:pt>
                <c:pt idx="101">
                  <c:v>449</c:v>
                </c:pt>
                <c:pt idx="102">
                  <c:v>469</c:v>
                </c:pt>
                <c:pt idx="103">
                  <c:v>292</c:v>
                </c:pt>
                <c:pt idx="104">
                  <c:v>194</c:v>
                </c:pt>
                <c:pt idx="105">
                  <c:v>368</c:v>
                </c:pt>
                <c:pt idx="106">
                  <c:v>158</c:v>
                </c:pt>
                <c:pt idx="107">
                  <c:v>81</c:v>
                </c:pt>
                <c:pt idx="108">
                  <c:v>74</c:v>
                </c:pt>
                <c:pt idx="109">
                  <c:v>174</c:v>
                </c:pt>
                <c:pt idx="110">
                  <c:v>479</c:v>
                </c:pt>
                <c:pt idx="111">
                  <c:v>330</c:v>
                </c:pt>
                <c:pt idx="112">
                  <c:v>56</c:v>
                </c:pt>
                <c:pt idx="113">
                  <c:v>275</c:v>
                </c:pt>
                <c:pt idx="114">
                  <c:v>259</c:v>
                </c:pt>
                <c:pt idx="115">
                  <c:v>276</c:v>
                </c:pt>
                <c:pt idx="116">
                  <c:v>94</c:v>
                </c:pt>
                <c:pt idx="117">
                  <c:v>347</c:v>
                </c:pt>
                <c:pt idx="118">
                  <c:v>400</c:v>
                </c:pt>
                <c:pt idx="119">
                  <c:v>167</c:v>
                </c:pt>
                <c:pt idx="120">
                  <c:v>408</c:v>
                </c:pt>
                <c:pt idx="121">
                  <c:v>109</c:v>
                </c:pt>
                <c:pt idx="122">
                  <c:v>192</c:v>
                </c:pt>
                <c:pt idx="123">
                  <c:v>160</c:v>
                </c:pt>
                <c:pt idx="124">
                  <c:v>250</c:v>
                </c:pt>
                <c:pt idx="125">
                  <c:v>149</c:v>
                </c:pt>
                <c:pt idx="126">
                  <c:v>466</c:v>
                </c:pt>
                <c:pt idx="127">
                  <c:v>235</c:v>
                </c:pt>
                <c:pt idx="128">
                  <c:v>471</c:v>
                </c:pt>
                <c:pt idx="129">
                  <c:v>263</c:v>
                </c:pt>
                <c:pt idx="130">
                  <c:v>91</c:v>
                </c:pt>
                <c:pt idx="131">
                  <c:v>116</c:v>
                </c:pt>
                <c:pt idx="132">
                  <c:v>113</c:v>
                </c:pt>
                <c:pt idx="133">
                  <c:v>149</c:v>
                </c:pt>
                <c:pt idx="134">
                  <c:v>376</c:v>
                </c:pt>
                <c:pt idx="135">
                  <c:v>471</c:v>
                </c:pt>
                <c:pt idx="136">
                  <c:v>80</c:v>
                </c:pt>
                <c:pt idx="137">
                  <c:v>460</c:v>
                </c:pt>
                <c:pt idx="138">
                  <c:v>198</c:v>
                </c:pt>
                <c:pt idx="139">
                  <c:v>364</c:v>
                </c:pt>
                <c:pt idx="140">
                  <c:v>426</c:v>
                </c:pt>
                <c:pt idx="141">
                  <c:v>178</c:v>
                </c:pt>
                <c:pt idx="142">
                  <c:v>408</c:v>
                </c:pt>
                <c:pt idx="143">
                  <c:v>144</c:v>
                </c:pt>
                <c:pt idx="144">
                  <c:v>88</c:v>
                </c:pt>
                <c:pt idx="145">
                  <c:v>392</c:v>
                </c:pt>
                <c:pt idx="146">
                  <c:v>355</c:v>
                </c:pt>
                <c:pt idx="147">
                  <c:v>183</c:v>
                </c:pt>
                <c:pt idx="148">
                  <c:v>202</c:v>
                </c:pt>
                <c:pt idx="149">
                  <c:v>432</c:v>
                </c:pt>
                <c:pt idx="150">
                  <c:v>260</c:v>
                </c:pt>
                <c:pt idx="151">
                  <c:v>392</c:v>
                </c:pt>
                <c:pt idx="152">
                  <c:v>94</c:v>
                </c:pt>
                <c:pt idx="153">
                  <c:v>374</c:v>
                </c:pt>
                <c:pt idx="154">
                  <c:v>314</c:v>
                </c:pt>
                <c:pt idx="155">
                  <c:v>420</c:v>
                </c:pt>
                <c:pt idx="156">
                  <c:v>123</c:v>
                </c:pt>
                <c:pt idx="157">
                  <c:v>381</c:v>
                </c:pt>
                <c:pt idx="158">
                  <c:v>373</c:v>
                </c:pt>
                <c:pt idx="159">
                  <c:v>141</c:v>
                </c:pt>
                <c:pt idx="160">
                  <c:v>82</c:v>
                </c:pt>
                <c:pt idx="161">
                  <c:v>115</c:v>
                </c:pt>
                <c:pt idx="162">
                  <c:v>86</c:v>
                </c:pt>
                <c:pt idx="163">
                  <c:v>207</c:v>
                </c:pt>
                <c:pt idx="164">
                  <c:v>144</c:v>
                </c:pt>
                <c:pt idx="165">
                  <c:v>277</c:v>
                </c:pt>
                <c:pt idx="166">
                  <c:v>367</c:v>
                </c:pt>
                <c:pt idx="167">
                  <c:v>43</c:v>
                </c:pt>
                <c:pt idx="168">
                  <c:v>276</c:v>
                </c:pt>
                <c:pt idx="169">
                  <c:v>308</c:v>
                </c:pt>
                <c:pt idx="170">
                  <c:v>381</c:v>
                </c:pt>
                <c:pt idx="171">
                  <c:v>234</c:v>
                </c:pt>
                <c:pt idx="172">
                  <c:v>121</c:v>
                </c:pt>
                <c:pt idx="173">
                  <c:v>86</c:v>
                </c:pt>
                <c:pt idx="174">
                  <c:v>256</c:v>
                </c:pt>
                <c:pt idx="175">
                  <c:v>156</c:v>
                </c:pt>
                <c:pt idx="176">
                  <c:v>216</c:v>
                </c:pt>
                <c:pt idx="177">
                  <c:v>375</c:v>
                </c:pt>
                <c:pt idx="178">
                  <c:v>484</c:v>
                </c:pt>
                <c:pt idx="179">
                  <c:v>464</c:v>
                </c:pt>
                <c:pt idx="180">
                  <c:v>147</c:v>
                </c:pt>
                <c:pt idx="181">
                  <c:v>102</c:v>
                </c:pt>
                <c:pt idx="182">
                  <c:v>227</c:v>
                </c:pt>
                <c:pt idx="183">
                  <c:v>498</c:v>
                </c:pt>
                <c:pt idx="184">
                  <c:v>69</c:v>
                </c:pt>
                <c:pt idx="185">
                  <c:v>102</c:v>
                </c:pt>
                <c:pt idx="186">
                  <c:v>175</c:v>
                </c:pt>
                <c:pt idx="187">
                  <c:v>269</c:v>
                </c:pt>
                <c:pt idx="188">
                  <c:v>337</c:v>
                </c:pt>
                <c:pt idx="189">
                  <c:v>144</c:v>
                </c:pt>
                <c:pt idx="190">
                  <c:v>88</c:v>
                </c:pt>
                <c:pt idx="191">
                  <c:v>231</c:v>
                </c:pt>
                <c:pt idx="192">
                  <c:v>180</c:v>
                </c:pt>
                <c:pt idx="193">
                  <c:v>296</c:v>
                </c:pt>
                <c:pt idx="194">
                  <c:v>83</c:v>
                </c:pt>
                <c:pt idx="195">
                  <c:v>43</c:v>
                </c:pt>
                <c:pt idx="196">
                  <c:v>120</c:v>
                </c:pt>
                <c:pt idx="197">
                  <c:v>476</c:v>
                </c:pt>
                <c:pt idx="198">
                  <c:v>96</c:v>
                </c:pt>
                <c:pt idx="199">
                  <c:v>423</c:v>
                </c:pt>
                <c:pt idx="200">
                  <c:v>358</c:v>
                </c:pt>
                <c:pt idx="201">
                  <c:v>45</c:v>
                </c:pt>
                <c:pt idx="202">
                  <c:v>212</c:v>
                </c:pt>
                <c:pt idx="203">
                  <c:v>221</c:v>
                </c:pt>
                <c:pt idx="204">
                  <c:v>207</c:v>
                </c:pt>
                <c:pt idx="205">
                  <c:v>252</c:v>
                </c:pt>
                <c:pt idx="206">
                  <c:v>365</c:v>
                </c:pt>
                <c:pt idx="207">
                  <c:v>383</c:v>
                </c:pt>
                <c:pt idx="208">
                  <c:v>490</c:v>
                </c:pt>
                <c:pt idx="209">
                  <c:v>195</c:v>
                </c:pt>
                <c:pt idx="210">
                  <c:v>142</c:v>
                </c:pt>
                <c:pt idx="211">
                  <c:v>386</c:v>
                </c:pt>
                <c:pt idx="212">
                  <c:v>149</c:v>
                </c:pt>
                <c:pt idx="213">
                  <c:v>112</c:v>
                </c:pt>
                <c:pt idx="214">
                  <c:v>118</c:v>
                </c:pt>
                <c:pt idx="215">
                  <c:v>167</c:v>
                </c:pt>
                <c:pt idx="216">
                  <c:v>76</c:v>
                </c:pt>
                <c:pt idx="217">
                  <c:v>338</c:v>
                </c:pt>
                <c:pt idx="218">
                  <c:v>472</c:v>
                </c:pt>
                <c:pt idx="219">
                  <c:v>181</c:v>
                </c:pt>
                <c:pt idx="220">
                  <c:v>94</c:v>
                </c:pt>
                <c:pt idx="221">
                  <c:v>244</c:v>
                </c:pt>
                <c:pt idx="222">
                  <c:v>483</c:v>
                </c:pt>
                <c:pt idx="223">
                  <c:v>165</c:v>
                </c:pt>
                <c:pt idx="224">
                  <c:v>231</c:v>
                </c:pt>
                <c:pt idx="225">
                  <c:v>333</c:v>
                </c:pt>
                <c:pt idx="226">
                  <c:v>462</c:v>
                </c:pt>
                <c:pt idx="227">
                  <c:v>213</c:v>
                </c:pt>
                <c:pt idx="228">
                  <c:v>340</c:v>
                </c:pt>
                <c:pt idx="229">
                  <c:v>84</c:v>
                </c:pt>
                <c:pt idx="230">
                  <c:v>388</c:v>
                </c:pt>
                <c:pt idx="231">
                  <c:v>488</c:v>
                </c:pt>
                <c:pt idx="232">
                  <c:v>347</c:v>
                </c:pt>
                <c:pt idx="233">
                  <c:v>247</c:v>
                </c:pt>
                <c:pt idx="234">
                  <c:v>500</c:v>
                </c:pt>
                <c:pt idx="235">
                  <c:v>216</c:v>
                </c:pt>
                <c:pt idx="236">
                  <c:v>454</c:v>
                </c:pt>
                <c:pt idx="237">
                  <c:v>58</c:v>
                </c:pt>
                <c:pt idx="238">
                  <c:v>80</c:v>
                </c:pt>
                <c:pt idx="239">
                  <c:v>429</c:v>
                </c:pt>
                <c:pt idx="240">
                  <c:v>424</c:v>
                </c:pt>
                <c:pt idx="241">
                  <c:v>276</c:v>
                </c:pt>
                <c:pt idx="242">
                  <c:v>359</c:v>
                </c:pt>
                <c:pt idx="243">
                  <c:v>127</c:v>
                </c:pt>
                <c:pt idx="244">
                  <c:v>40</c:v>
                </c:pt>
                <c:pt idx="245">
                  <c:v>63</c:v>
                </c:pt>
                <c:pt idx="246">
                  <c:v>201</c:v>
                </c:pt>
                <c:pt idx="247">
                  <c:v>245</c:v>
                </c:pt>
                <c:pt idx="248">
                  <c:v>109</c:v>
                </c:pt>
                <c:pt idx="249">
                  <c:v>332</c:v>
                </c:pt>
                <c:pt idx="250">
                  <c:v>377</c:v>
                </c:pt>
                <c:pt idx="251">
                  <c:v>493</c:v>
                </c:pt>
                <c:pt idx="252">
                  <c:v>465</c:v>
                </c:pt>
                <c:pt idx="253">
                  <c:v>147</c:v>
                </c:pt>
                <c:pt idx="254">
                  <c:v>472</c:v>
                </c:pt>
                <c:pt idx="255">
                  <c:v>128</c:v>
                </c:pt>
                <c:pt idx="256">
                  <c:v>474</c:v>
                </c:pt>
                <c:pt idx="257">
                  <c:v>410</c:v>
                </c:pt>
                <c:pt idx="258">
                  <c:v>339</c:v>
                </c:pt>
                <c:pt idx="259">
                  <c:v>66</c:v>
                </c:pt>
                <c:pt idx="260">
                  <c:v>57</c:v>
                </c:pt>
                <c:pt idx="261">
                  <c:v>54</c:v>
                </c:pt>
                <c:pt idx="262">
                  <c:v>206</c:v>
                </c:pt>
                <c:pt idx="263">
                  <c:v>398</c:v>
                </c:pt>
                <c:pt idx="264">
                  <c:v>466</c:v>
                </c:pt>
                <c:pt idx="265">
                  <c:v>191</c:v>
                </c:pt>
                <c:pt idx="266">
                  <c:v>435</c:v>
                </c:pt>
                <c:pt idx="267">
                  <c:v>398</c:v>
                </c:pt>
                <c:pt idx="268">
                  <c:v>326</c:v>
                </c:pt>
                <c:pt idx="269">
                  <c:v>91</c:v>
                </c:pt>
                <c:pt idx="270">
                  <c:v>261</c:v>
                </c:pt>
                <c:pt idx="271">
                  <c:v>51</c:v>
                </c:pt>
                <c:pt idx="272">
                  <c:v>146</c:v>
                </c:pt>
                <c:pt idx="273">
                  <c:v>350</c:v>
                </c:pt>
                <c:pt idx="274">
                  <c:v>427</c:v>
                </c:pt>
                <c:pt idx="275">
                  <c:v>340</c:v>
                </c:pt>
                <c:pt idx="276">
                  <c:v>409</c:v>
                </c:pt>
                <c:pt idx="277">
                  <c:v>200</c:v>
                </c:pt>
                <c:pt idx="278">
                  <c:v>57</c:v>
                </c:pt>
                <c:pt idx="279">
                  <c:v>42</c:v>
                </c:pt>
                <c:pt idx="280">
                  <c:v>141</c:v>
                </c:pt>
                <c:pt idx="281">
                  <c:v>289</c:v>
                </c:pt>
                <c:pt idx="282">
                  <c:v>378</c:v>
                </c:pt>
                <c:pt idx="283">
                  <c:v>392</c:v>
                </c:pt>
                <c:pt idx="284">
                  <c:v>408</c:v>
                </c:pt>
                <c:pt idx="285">
                  <c:v>390</c:v>
                </c:pt>
                <c:pt idx="286">
                  <c:v>421</c:v>
                </c:pt>
                <c:pt idx="287">
                  <c:v>103</c:v>
                </c:pt>
                <c:pt idx="288">
                  <c:v>264</c:v>
                </c:pt>
                <c:pt idx="289">
                  <c:v>292</c:v>
                </c:pt>
                <c:pt idx="290">
                  <c:v>367</c:v>
                </c:pt>
                <c:pt idx="291">
                  <c:v>327</c:v>
                </c:pt>
                <c:pt idx="292">
                  <c:v>99</c:v>
                </c:pt>
                <c:pt idx="293">
                  <c:v>107</c:v>
                </c:pt>
                <c:pt idx="294">
                  <c:v>455</c:v>
                </c:pt>
                <c:pt idx="295">
                  <c:v>343</c:v>
                </c:pt>
                <c:pt idx="296">
                  <c:v>372</c:v>
                </c:pt>
                <c:pt idx="297">
                  <c:v>91</c:v>
                </c:pt>
                <c:pt idx="298">
                  <c:v>383</c:v>
                </c:pt>
                <c:pt idx="299">
                  <c:v>491</c:v>
                </c:pt>
                <c:pt idx="300">
                  <c:v>488</c:v>
                </c:pt>
                <c:pt idx="301">
                  <c:v>424</c:v>
                </c:pt>
                <c:pt idx="302">
                  <c:v>390</c:v>
                </c:pt>
                <c:pt idx="303">
                  <c:v>238</c:v>
                </c:pt>
                <c:pt idx="304">
                  <c:v>292</c:v>
                </c:pt>
                <c:pt idx="305">
                  <c:v>175</c:v>
                </c:pt>
                <c:pt idx="306">
                  <c:v>491</c:v>
                </c:pt>
                <c:pt idx="307">
                  <c:v>307</c:v>
                </c:pt>
                <c:pt idx="308">
                  <c:v>435</c:v>
                </c:pt>
                <c:pt idx="309">
                  <c:v>368</c:v>
                </c:pt>
                <c:pt idx="310">
                  <c:v>102</c:v>
                </c:pt>
                <c:pt idx="311">
                  <c:v>294</c:v>
                </c:pt>
                <c:pt idx="312">
                  <c:v>397</c:v>
                </c:pt>
                <c:pt idx="313">
                  <c:v>155</c:v>
                </c:pt>
                <c:pt idx="314">
                  <c:v>299</c:v>
                </c:pt>
                <c:pt idx="315">
                  <c:v>448</c:v>
                </c:pt>
                <c:pt idx="316">
                  <c:v>186</c:v>
                </c:pt>
                <c:pt idx="317">
                  <c:v>492</c:v>
                </c:pt>
                <c:pt idx="318">
                  <c:v>122</c:v>
                </c:pt>
                <c:pt idx="319">
                  <c:v>187</c:v>
                </c:pt>
                <c:pt idx="320">
                  <c:v>113</c:v>
                </c:pt>
                <c:pt idx="321">
                  <c:v>267</c:v>
                </c:pt>
                <c:pt idx="322">
                  <c:v>107</c:v>
                </c:pt>
                <c:pt idx="323">
                  <c:v>232</c:v>
                </c:pt>
                <c:pt idx="324">
                  <c:v>229</c:v>
                </c:pt>
                <c:pt idx="325">
                  <c:v>447</c:v>
                </c:pt>
                <c:pt idx="326">
                  <c:v>243</c:v>
                </c:pt>
                <c:pt idx="327">
                  <c:v>139</c:v>
                </c:pt>
                <c:pt idx="328">
                  <c:v>257</c:v>
                </c:pt>
                <c:pt idx="329">
                  <c:v>445</c:v>
                </c:pt>
                <c:pt idx="330">
                  <c:v>381</c:v>
                </c:pt>
                <c:pt idx="331">
                  <c:v>343</c:v>
                </c:pt>
                <c:pt idx="332">
                  <c:v>96</c:v>
                </c:pt>
                <c:pt idx="333">
                  <c:v>483</c:v>
                </c:pt>
                <c:pt idx="334">
                  <c:v>361</c:v>
                </c:pt>
                <c:pt idx="335">
                  <c:v>86</c:v>
                </c:pt>
                <c:pt idx="336">
                  <c:v>152</c:v>
                </c:pt>
                <c:pt idx="337">
                  <c:v>246</c:v>
                </c:pt>
                <c:pt idx="338">
                  <c:v>173</c:v>
                </c:pt>
                <c:pt idx="339">
                  <c:v>320</c:v>
                </c:pt>
                <c:pt idx="340">
                  <c:v>442</c:v>
                </c:pt>
                <c:pt idx="341">
                  <c:v>466</c:v>
                </c:pt>
                <c:pt idx="342">
                  <c:v>115</c:v>
                </c:pt>
                <c:pt idx="343">
                  <c:v>361</c:v>
                </c:pt>
                <c:pt idx="344">
                  <c:v>403</c:v>
                </c:pt>
                <c:pt idx="345">
                  <c:v>292</c:v>
                </c:pt>
                <c:pt idx="346">
                  <c:v>351</c:v>
                </c:pt>
                <c:pt idx="347">
                  <c:v>83</c:v>
                </c:pt>
                <c:pt idx="348">
                  <c:v>496</c:v>
                </c:pt>
                <c:pt idx="349">
                  <c:v>139</c:v>
                </c:pt>
                <c:pt idx="350">
                  <c:v>154</c:v>
                </c:pt>
                <c:pt idx="351">
                  <c:v>48</c:v>
                </c:pt>
                <c:pt idx="352">
                  <c:v>438</c:v>
                </c:pt>
                <c:pt idx="353">
                  <c:v>327</c:v>
                </c:pt>
                <c:pt idx="354">
                  <c:v>74</c:v>
                </c:pt>
                <c:pt idx="355">
                  <c:v>477</c:v>
                </c:pt>
                <c:pt idx="356">
                  <c:v>226</c:v>
                </c:pt>
                <c:pt idx="357">
                  <c:v>470</c:v>
                </c:pt>
                <c:pt idx="358">
                  <c:v>340</c:v>
                </c:pt>
                <c:pt idx="359">
                  <c:v>135</c:v>
                </c:pt>
                <c:pt idx="360">
                  <c:v>468</c:v>
                </c:pt>
                <c:pt idx="361">
                  <c:v>454</c:v>
                </c:pt>
                <c:pt idx="362">
                  <c:v>426</c:v>
                </c:pt>
                <c:pt idx="363">
                  <c:v>212</c:v>
                </c:pt>
                <c:pt idx="364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FC-4CA5-9195-F1AC52100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916328"/>
        <c:axId val="460917504"/>
      </c:lineChart>
      <c:dateAx>
        <c:axId val="460916328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17504"/>
        <c:crosses val="autoZero"/>
        <c:auto val="1"/>
        <c:lblOffset val="100"/>
        <c:baseTimeUnit val="days"/>
      </c:dateAx>
      <c:valAx>
        <c:axId val="4609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16328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Labelsandtables!$D$5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Labelsandtables!$C$6:$C$9</c:f>
              <c:strCache>
                <c:ptCount val="4"/>
                <c:pt idx="0">
                  <c:v>Filtrate</c:v>
                </c:pt>
                <c:pt idx="1">
                  <c:v>Tape</c:v>
                </c:pt>
                <c:pt idx="2">
                  <c:v>Command</c:v>
                </c:pt>
                <c:pt idx="3">
                  <c:v>Others</c:v>
                </c:pt>
              </c:strCache>
            </c:strRef>
          </c:cat>
          <c:val>
            <c:numRef>
              <c:f>Labelsandtables!$D$6:$D$9</c:f>
              <c:numCache>
                <c:formatCode>General</c:formatCode>
                <c:ptCount val="4"/>
                <c:pt idx="0">
                  <c:v>5000</c:v>
                </c:pt>
                <c:pt idx="1">
                  <c:v>5200</c:v>
                </c:pt>
                <c:pt idx="2">
                  <c:v>2900</c:v>
                </c:pt>
                <c:pt idx="3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39-4551-B492-0E3ED0374F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68628016"/>
        <c:axId val="568629656"/>
      </c:barChart>
      <c:catAx>
        <c:axId val="56862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629656"/>
        <c:crosses val="autoZero"/>
        <c:auto val="1"/>
        <c:lblAlgn val="ctr"/>
        <c:lblOffset val="100"/>
        <c:noMultiLvlLbl val="0"/>
      </c:catAx>
      <c:valAx>
        <c:axId val="56862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628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Ice Cream and Soda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Labelsfromcells!$I$5</c:f>
              <c:strCache>
                <c:ptCount val="1"/>
                <c:pt idx="0">
                  <c:v>Soda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B8D43DF-2F40-421A-BD31-202A217AAF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561-4969-A147-801B4648BAD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19B19F2-5C52-449B-BDE3-9BF312C606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561-4969-A147-801B4648BAD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A5D1C84-5277-4B93-807F-4A8E1D631B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561-4969-A147-801B4648BAD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C130038-D73A-4337-B156-9705797B98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561-4969-A147-801B4648BAD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3E1F448-5434-496E-97BB-BCB5D416E7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561-4969-A147-801B4648BA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Labelsfromcells!$H$6:$H$10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70</c:v>
                </c:pt>
                <c:pt idx="3">
                  <c:v>35</c:v>
                </c:pt>
                <c:pt idx="4">
                  <c:v>76</c:v>
                </c:pt>
              </c:numCache>
            </c:numRef>
          </c:xVal>
          <c:yVal>
            <c:numRef>
              <c:f>Labelsfromcells!$I$6:$I$10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80</c:v>
                </c:pt>
                <c:pt idx="3">
                  <c:v>65</c:v>
                </c:pt>
                <c:pt idx="4">
                  <c:v>87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Labelsfromcells!$G$6:$G$10</c15:f>
                <c15:dlblRangeCache>
                  <c:ptCount val="5"/>
                  <c:pt idx="0">
                    <c:v>Boston</c:v>
                  </c:pt>
                  <c:pt idx="1">
                    <c:v>New York</c:v>
                  </c:pt>
                  <c:pt idx="2">
                    <c:v>Miami</c:v>
                  </c:pt>
                  <c:pt idx="3">
                    <c:v>Chicago</c:v>
                  </c:pt>
                  <c:pt idx="4">
                    <c:v>Nashville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2561-4969-A147-801B4648BAD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66494064"/>
        <c:axId val="266494456"/>
      </c:scatterChart>
      <c:valAx>
        <c:axId val="26649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Ice Cream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494456"/>
        <c:crosses val="autoZero"/>
        <c:crossBetween val="midCat"/>
      </c:valAx>
      <c:valAx>
        <c:axId val="2664944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266494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Listbox!$I$6</c:f>
              <c:strCache>
                <c:ptCount val="1"/>
                <c:pt idx="0">
                  <c:v>east</c:v>
                </c:pt>
              </c:strCache>
            </c:strRef>
          </c:tx>
          <c:marker>
            <c:symbol val="none"/>
          </c:marker>
          <c:xVal>
            <c:numRef>
              <c:f>Listbox!$H$7:$H$11</c:f>
              <c:numCache>
                <c:formatCode>General</c:formatCode>
                <c:ptCount val="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numCache>
            </c:numRef>
          </c:xVal>
          <c:yVal>
            <c:numRef>
              <c:f>Listbox!$I$7:$I$11</c:f>
              <c:numCache>
                <c:formatCode>General</c:formatCode>
                <c:ptCount val="5"/>
                <c:pt idx="0">
                  <c:v>62</c:v>
                </c:pt>
                <c:pt idx="1">
                  <c:v>70</c:v>
                </c:pt>
                <c:pt idx="2">
                  <c:v>63</c:v>
                </c:pt>
                <c:pt idx="3">
                  <c:v>79</c:v>
                </c:pt>
                <c:pt idx="4">
                  <c:v>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0A-4196-BEA1-C50B101E8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850272"/>
        <c:axId val="486854976"/>
      </c:scatterChart>
      <c:valAx>
        <c:axId val="48685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6854976"/>
        <c:crosses val="autoZero"/>
        <c:crossBetween val="midCat"/>
      </c:valAx>
      <c:valAx>
        <c:axId val="486854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68502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Hourly</a:t>
            </a:r>
            <a:r>
              <a:rPr lang="en-US" baseline="0"/>
              <a:t> </a:t>
            </a:r>
            <a:r>
              <a:rPr lang="en-US"/>
              <a:t>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Missingdata!$B$1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Missingdata!$A$2:$A$25</c:f>
              <c:numCache>
                <c:formatCode>h:mm\ AM/PM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Missingdata!$B$2:$B$25</c:f>
              <c:numCache>
                <c:formatCode>General</c:formatCode>
                <c:ptCount val="24"/>
                <c:pt idx="0">
                  <c:v>68</c:v>
                </c:pt>
                <c:pt idx="1">
                  <c:v>68</c:v>
                </c:pt>
                <c:pt idx="2">
                  <c:v>67</c:v>
                </c:pt>
                <c:pt idx="3">
                  <c:v>66</c:v>
                </c:pt>
                <c:pt idx="5">
                  <c:v>65</c:v>
                </c:pt>
                <c:pt idx="6">
                  <c:v>68</c:v>
                </c:pt>
                <c:pt idx="7">
                  <c:v>74</c:v>
                </c:pt>
                <c:pt idx="8">
                  <c:v>75</c:v>
                </c:pt>
                <c:pt idx="9">
                  <c:v>80</c:v>
                </c:pt>
                <c:pt idx="10">
                  <c:v>83</c:v>
                </c:pt>
                <c:pt idx="11">
                  <c:v>86</c:v>
                </c:pt>
                <c:pt idx="13">
                  <c:v>87</c:v>
                </c:pt>
                <c:pt idx="14">
                  <c:v>88</c:v>
                </c:pt>
                <c:pt idx="15">
                  <c:v>87</c:v>
                </c:pt>
                <c:pt idx="16">
                  <c:v>86</c:v>
                </c:pt>
                <c:pt idx="17">
                  <c:v>84</c:v>
                </c:pt>
                <c:pt idx="18">
                  <c:v>82</c:v>
                </c:pt>
                <c:pt idx="19">
                  <c:v>80</c:v>
                </c:pt>
                <c:pt idx="21">
                  <c:v>76</c:v>
                </c:pt>
                <c:pt idx="22">
                  <c:v>77</c:v>
                </c:pt>
                <c:pt idx="23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16-4091-8082-27478B4E0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457984"/>
        <c:axId val="370458768"/>
      </c:lineChart>
      <c:catAx>
        <c:axId val="370457984"/>
        <c:scaling>
          <c:orientation val="minMax"/>
        </c:scaling>
        <c:delete val="0"/>
        <c:axPos val="b"/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58768"/>
        <c:crosses val="autoZero"/>
        <c:auto val="1"/>
        <c:lblAlgn val="ctr"/>
        <c:lblOffset val="100"/>
        <c:noMultiLvlLbl val="0"/>
      </c:catAx>
      <c:valAx>
        <c:axId val="37045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5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Pareto Chart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Pareto!$F$4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Pareto!$D$5:$D$10</c:f>
              <c:strCache>
                <c:ptCount val="6"/>
                <c:pt idx="0">
                  <c:v>Set up</c:v>
                </c:pt>
                <c:pt idx="1">
                  <c:v>Hard to use</c:v>
                </c:pt>
                <c:pt idx="2">
                  <c:v>Not fast</c:v>
                </c:pt>
                <c:pt idx="3">
                  <c:v>Small screen</c:v>
                </c:pt>
                <c:pt idx="4">
                  <c:v>Wrong Manual</c:v>
                </c:pt>
                <c:pt idx="5">
                  <c:v>Others</c:v>
                </c:pt>
              </c:strCache>
            </c:strRef>
          </c:cat>
          <c:val>
            <c:numRef>
              <c:f>Pareto!$F$5:$F$10</c:f>
              <c:numCache>
                <c:formatCode>0.00%</c:formatCode>
                <c:ptCount val="6"/>
                <c:pt idx="0">
                  <c:v>0.30555555555555558</c:v>
                </c:pt>
                <c:pt idx="1">
                  <c:v>0.28703703703703703</c:v>
                </c:pt>
                <c:pt idx="2">
                  <c:v>0.20370370370370369</c:v>
                </c:pt>
                <c:pt idx="3">
                  <c:v>8.3333333333333329E-2</c:v>
                </c:pt>
                <c:pt idx="4">
                  <c:v>6.4814814814814811E-2</c:v>
                </c:pt>
                <c:pt idx="5">
                  <c:v>5.5555555555555552E-2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57-440A-B84A-E8EC92C5D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478448"/>
        <c:axId val="325485504"/>
      </c:barChart>
      <c:lineChart>
        <c:grouping val="standard"/>
        <c:varyColors val="0"/>
        <c:ser>
          <c:idx val="1"/>
          <c:order val="1"/>
          <c:tx>
            <c:strRef>
              <c:f>Pareto!$G$4</c:f>
              <c:strCache>
                <c:ptCount val="1"/>
                <c:pt idx="0">
                  <c:v>Cumulative Percentage</c:v>
                </c:pt>
              </c:strCache>
            </c:strRef>
          </c:tx>
          <c:marker>
            <c:symbol val="none"/>
          </c:marker>
          <c:cat>
            <c:strRef>
              <c:f>Pareto!$D$5:$D$10</c:f>
              <c:strCache>
                <c:ptCount val="6"/>
                <c:pt idx="0">
                  <c:v>Set up</c:v>
                </c:pt>
                <c:pt idx="1">
                  <c:v>Hard to use</c:v>
                </c:pt>
                <c:pt idx="2">
                  <c:v>Not fast</c:v>
                </c:pt>
                <c:pt idx="3">
                  <c:v>Small screen</c:v>
                </c:pt>
                <c:pt idx="4">
                  <c:v>Wrong Manual</c:v>
                </c:pt>
                <c:pt idx="5">
                  <c:v>Others</c:v>
                </c:pt>
              </c:strCache>
            </c:strRef>
          </c:cat>
          <c:val>
            <c:numRef>
              <c:f>Pareto!$G$5:$G$10</c:f>
              <c:numCache>
                <c:formatCode>0.00%</c:formatCode>
                <c:ptCount val="6"/>
                <c:pt idx="0">
                  <c:v>0.30555555555555558</c:v>
                </c:pt>
                <c:pt idx="1">
                  <c:v>0.59259259259259256</c:v>
                </c:pt>
                <c:pt idx="2">
                  <c:v>0.79629629629629628</c:v>
                </c:pt>
                <c:pt idx="3">
                  <c:v>0.87962962962962965</c:v>
                </c:pt>
                <c:pt idx="4">
                  <c:v>0.94444444444444442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57-440A-B84A-E8EC92C5D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478448"/>
        <c:axId val="325485504"/>
      </c:lineChart>
      <c:catAx>
        <c:axId val="325478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25485504"/>
        <c:crosses val="autoZero"/>
        <c:auto val="1"/>
        <c:lblAlgn val="ctr"/>
        <c:lblOffset val="100"/>
        <c:noMultiLvlLbl val="0"/>
      </c:catAx>
      <c:valAx>
        <c:axId val="32548550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25478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Book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Picturegraph!$D$4</c:f>
              <c:strCache>
                <c:ptCount val="1"/>
                <c:pt idx="0">
                  <c:v>sales</c:v>
                </c:pt>
              </c:strCache>
            </c:strRef>
          </c:tx>
          <c:spPr>
            <a:blipFill dpi="0" rotWithShape="1"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a:blipFill>
            <a:ln>
              <a:noFill/>
            </a:ln>
            <a:effectLst/>
          </c:spPr>
          <c:invertIfNegative val="0"/>
          <c:cat>
            <c:strRef>
              <c:f>Picturegraph!$C$5:$C$8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Picturegraph!$D$5:$D$8</c:f>
              <c:numCache>
                <c:formatCode>General</c:formatCode>
                <c:ptCount val="4"/>
                <c:pt idx="0">
                  <c:v>865</c:v>
                </c:pt>
                <c:pt idx="1">
                  <c:v>1759</c:v>
                </c:pt>
                <c:pt idx="2">
                  <c:v>3661</c:v>
                </c:pt>
                <c:pt idx="3">
                  <c:v>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BE-4F62-985D-426E421CC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6519616"/>
        <c:axId val="506521912"/>
      </c:barChart>
      <c:catAx>
        <c:axId val="50651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521912"/>
        <c:crosses val="autoZero"/>
        <c:auto val="1"/>
        <c:lblAlgn val="ctr"/>
        <c:lblOffset val="100"/>
        <c:noMultiLvlLbl val="0"/>
      </c:catAx>
      <c:valAx>
        <c:axId val="506521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51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Radar chart with Markers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Radar!$D$2</c:f>
              <c:strCache>
                <c:ptCount val="1"/>
                <c:pt idx="0">
                  <c:v>Speed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Radar!$C$3:$C$6</c:f>
              <c:strCache>
                <c:ptCount val="4"/>
                <c:pt idx="0">
                  <c:v>Greg</c:v>
                </c:pt>
                <c:pt idx="1">
                  <c:v>Dan</c:v>
                </c:pt>
                <c:pt idx="2">
                  <c:v>Max </c:v>
                </c:pt>
                <c:pt idx="3">
                  <c:v>Christian</c:v>
                </c:pt>
              </c:strCache>
            </c:strRef>
          </c:cat>
          <c:val>
            <c:numRef>
              <c:f>Radar!$D$3:$D$6</c:f>
              <c:numCache>
                <c:formatCode>General</c:formatCode>
                <c:ptCount val="4"/>
                <c:pt idx="0">
                  <c:v>10</c:v>
                </c:pt>
                <c:pt idx="1">
                  <c:v>4</c:v>
                </c:pt>
                <c:pt idx="2">
                  <c:v>3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82-48EC-B57E-E3398DBA27D9}"/>
            </c:ext>
          </c:extLst>
        </c:ser>
        <c:ser>
          <c:idx val="1"/>
          <c:order val="1"/>
          <c:tx>
            <c:strRef>
              <c:f>Radar!$E$2</c:f>
              <c:strCache>
                <c:ptCount val="1"/>
                <c:pt idx="0">
                  <c:v>Strength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Radar!$C$3:$C$6</c:f>
              <c:strCache>
                <c:ptCount val="4"/>
                <c:pt idx="0">
                  <c:v>Greg</c:v>
                </c:pt>
                <c:pt idx="1">
                  <c:v>Dan</c:v>
                </c:pt>
                <c:pt idx="2">
                  <c:v>Max </c:v>
                </c:pt>
                <c:pt idx="3">
                  <c:v>Christian</c:v>
                </c:pt>
              </c:strCache>
            </c:strRef>
          </c:cat>
          <c:val>
            <c:numRef>
              <c:f>Radar!$E$3:$E$6</c:f>
              <c:numCache>
                <c:formatCode>General</c:formatCode>
                <c:ptCount val="4"/>
                <c:pt idx="0">
                  <c:v>3</c:v>
                </c:pt>
                <c:pt idx="1">
                  <c:v>10</c:v>
                </c:pt>
                <c:pt idx="2">
                  <c:v>2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82-48EC-B57E-E3398DBA27D9}"/>
            </c:ext>
          </c:extLst>
        </c:ser>
        <c:ser>
          <c:idx val="2"/>
          <c:order val="2"/>
          <c:tx>
            <c:strRef>
              <c:f>Radar!$F$2</c:f>
              <c:strCache>
                <c:ptCount val="1"/>
                <c:pt idx="0">
                  <c:v>Agility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Radar!$C$3:$C$6</c:f>
              <c:strCache>
                <c:ptCount val="4"/>
                <c:pt idx="0">
                  <c:v>Greg</c:v>
                </c:pt>
                <c:pt idx="1">
                  <c:v>Dan</c:v>
                </c:pt>
                <c:pt idx="2">
                  <c:v>Max </c:v>
                </c:pt>
                <c:pt idx="3">
                  <c:v>Christian</c:v>
                </c:pt>
              </c:strCache>
            </c:strRef>
          </c:cat>
          <c:val>
            <c:numRef>
              <c:f>Radar!$F$3:$F$6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1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82-48EC-B57E-E3398DBA2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4026736"/>
        <c:axId val="954025560"/>
      </c:radarChart>
      <c:catAx>
        <c:axId val="95402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025560"/>
        <c:crosses val="autoZero"/>
        <c:auto val="1"/>
        <c:lblAlgn val="ctr"/>
        <c:lblOffset val="100"/>
        <c:noMultiLvlLbl val="0"/>
      </c:catAx>
      <c:valAx>
        <c:axId val="954025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02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Randy!$AG$8</c:f>
          <c:strCache>
            <c:ptCount val="1"/>
            <c:pt idx="0">
              <c:v>Lowes</c:v>
            </c:pt>
          </c:strCache>
        </c:strRef>
      </c:tx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Randy!$AH$10</c:f>
              <c:strCache>
                <c:ptCount val="1"/>
                <c:pt idx="0">
                  <c:v>Abrasives</c:v>
                </c:pt>
              </c:strCache>
            </c:strRef>
          </c:tx>
          <c:marker>
            <c:symbol val="none"/>
          </c:marker>
          <c:xVal>
            <c:numRef>
              <c:f>Randy!$AG$11:$AG$24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Randy!$AH$11:$AH$24</c:f>
              <c:numCache>
                <c:formatCode>General</c:formatCode>
                <c:ptCount val="14"/>
                <c:pt idx="0">
                  <c:v>0</c:v>
                </c:pt>
                <c:pt idx="1">
                  <c:v>2349</c:v>
                </c:pt>
                <c:pt idx="2">
                  <c:v>2797</c:v>
                </c:pt>
                <c:pt idx="3">
                  <c:v>1501</c:v>
                </c:pt>
                <c:pt idx="4">
                  <c:v>1940</c:v>
                </c:pt>
                <c:pt idx="5">
                  <c:v>0</c:v>
                </c:pt>
                <c:pt idx="6">
                  <c:v>3049</c:v>
                </c:pt>
                <c:pt idx="7">
                  <c:v>4208</c:v>
                </c:pt>
                <c:pt idx="8">
                  <c:v>0</c:v>
                </c:pt>
                <c:pt idx="9">
                  <c:v>6117</c:v>
                </c:pt>
                <c:pt idx="10">
                  <c:v>2127</c:v>
                </c:pt>
                <c:pt idx="11">
                  <c:v>0</c:v>
                </c:pt>
                <c:pt idx="12">
                  <c:v>0</c:v>
                </c:pt>
                <c:pt idx="13">
                  <c:v>1455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3-4090-93A8-C18A2E81B799}"/>
            </c:ext>
          </c:extLst>
        </c:ser>
        <c:ser>
          <c:idx val="1"/>
          <c:order val="1"/>
          <c:tx>
            <c:strRef>
              <c:f>Randy!$AI$10</c:f>
              <c:strCache>
                <c:ptCount val="1"/>
                <c:pt idx="0">
                  <c:v>Command</c:v>
                </c:pt>
              </c:strCache>
            </c:strRef>
          </c:tx>
          <c:marker>
            <c:symbol val="none"/>
          </c:marker>
          <c:xVal>
            <c:numRef>
              <c:f>Randy!$AG$11:$AG$24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Randy!$AI$11:$AI$24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43-4090-93A8-C18A2E81B799}"/>
            </c:ext>
          </c:extLst>
        </c:ser>
        <c:ser>
          <c:idx val="2"/>
          <c:order val="2"/>
          <c:tx>
            <c:strRef>
              <c:f>Randy!$AJ$10</c:f>
              <c:strCache>
                <c:ptCount val="1"/>
                <c:pt idx="0">
                  <c:v>Tape</c:v>
                </c:pt>
              </c:strCache>
            </c:strRef>
          </c:tx>
          <c:marker>
            <c:symbol val="none"/>
          </c:marker>
          <c:xVal>
            <c:numRef>
              <c:f>Randy!$AG$11:$AG$24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Randy!$AJ$11:$AJ$24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2046</c:v>
                </c:pt>
                <c:pt idx="3">
                  <c:v>1180</c:v>
                </c:pt>
                <c:pt idx="4">
                  <c:v>833</c:v>
                </c:pt>
                <c:pt idx="5">
                  <c:v>1918</c:v>
                </c:pt>
                <c:pt idx="6">
                  <c:v>0</c:v>
                </c:pt>
                <c:pt idx="7">
                  <c:v>1873</c:v>
                </c:pt>
                <c:pt idx="8">
                  <c:v>2052</c:v>
                </c:pt>
                <c:pt idx="9">
                  <c:v>1875</c:v>
                </c:pt>
                <c:pt idx="10">
                  <c:v>4461</c:v>
                </c:pt>
                <c:pt idx="11">
                  <c:v>4786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43-4090-93A8-C18A2E81B799}"/>
            </c:ext>
          </c:extLst>
        </c:ser>
        <c:ser>
          <c:idx val="3"/>
          <c:order val="3"/>
          <c:tx>
            <c:strRef>
              <c:f>Randy!$AK$10</c:f>
              <c:strCache>
                <c:ptCount val="1"/>
                <c:pt idx="0">
                  <c:v>Safety</c:v>
                </c:pt>
              </c:strCache>
            </c:strRef>
          </c:tx>
          <c:marker>
            <c:symbol val="none"/>
          </c:marker>
          <c:xVal>
            <c:numRef>
              <c:f>Randy!$AG$11:$AG$24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Randy!$AK$11:$AK$24</c:f>
              <c:numCache>
                <c:formatCode>General</c:formatCode>
                <c:ptCount val="14"/>
                <c:pt idx="0">
                  <c:v>1065</c:v>
                </c:pt>
                <c:pt idx="1">
                  <c:v>4510</c:v>
                </c:pt>
                <c:pt idx="2">
                  <c:v>1233</c:v>
                </c:pt>
                <c:pt idx="3">
                  <c:v>3822</c:v>
                </c:pt>
                <c:pt idx="4">
                  <c:v>0</c:v>
                </c:pt>
                <c:pt idx="5">
                  <c:v>0</c:v>
                </c:pt>
                <c:pt idx="6">
                  <c:v>3228</c:v>
                </c:pt>
                <c:pt idx="7">
                  <c:v>2890</c:v>
                </c:pt>
                <c:pt idx="8">
                  <c:v>0</c:v>
                </c:pt>
                <c:pt idx="9">
                  <c:v>0</c:v>
                </c:pt>
                <c:pt idx="10">
                  <c:v>1971</c:v>
                </c:pt>
                <c:pt idx="11">
                  <c:v>1542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43-4090-93A8-C18A2E81B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14936"/>
        <c:axId val="541513760"/>
      </c:scatterChart>
      <c:valAx>
        <c:axId val="541514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1513760"/>
        <c:crosses val="autoZero"/>
        <c:crossBetween val="midCat"/>
      </c:valAx>
      <c:valAx>
        <c:axId val="54151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15149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Secondary Axis for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Secondaryaxis!$E$7</c:f>
              <c:strCache>
                <c:ptCount val="1"/>
                <c:pt idx="0">
                  <c:v>Units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Secondaryaxis!$D$8:$D$16</c:f>
              <c:strCache>
                <c:ptCount val="9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</c:strCache>
            </c:strRef>
          </c:cat>
          <c:val>
            <c:numRef>
              <c:f>Secondaryaxis!$E$8:$E$16</c:f>
              <c:numCache>
                <c:formatCode>General</c:formatCode>
                <c:ptCount val="9"/>
                <c:pt idx="0">
                  <c:v>55</c:v>
                </c:pt>
                <c:pt idx="1">
                  <c:v>65</c:v>
                </c:pt>
                <c:pt idx="2">
                  <c:v>88</c:v>
                </c:pt>
                <c:pt idx="3">
                  <c:v>89</c:v>
                </c:pt>
                <c:pt idx="4">
                  <c:v>65</c:v>
                </c:pt>
                <c:pt idx="5">
                  <c:v>78</c:v>
                </c:pt>
                <c:pt idx="6">
                  <c:v>87</c:v>
                </c:pt>
                <c:pt idx="7">
                  <c:v>57</c:v>
                </c:pt>
                <c:pt idx="8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9B-46A8-A324-8726448BC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0905904"/>
        <c:axId val="320908256"/>
      </c:barChart>
      <c:lineChart>
        <c:grouping val="standard"/>
        <c:varyColors val="0"/>
        <c:ser>
          <c:idx val="1"/>
          <c:order val="1"/>
          <c:tx>
            <c:strRef>
              <c:f>Secondaryaxis!$F$7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Secondaryaxis!$D$8:$D$16</c:f>
              <c:strCache>
                <c:ptCount val="9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</c:strCache>
            </c:strRef>
          </c:cat>
          <c:val>
            <c:numRef>
              <c:f>Secondaryaxis!$F$8:$F$16</c:f>
              <c:numCache>
                <c:formatCode>_("$"* #,##0.00_);_("$"* \(#,##0.00\);_("$"* "-"??_);_(@_)</c:formatCode>
                <c:ptCount val="9"/>
                <c:pt idx="0">
                  <c:v>269885</c:v>
                </c:pt>
                <c:pt idx="1">
                  <c:v>330915</c:v>
                </c:pt>
                <c:pt idx="2">
                  <c:v>436216</c:v>
                </c:pt>
                <c:pt idx="3">
                  <c:v>450073</c:v>
                </c:pt>
                <c:pt idx="4">
                  <c:v>326430</c:v>
                </c:pt>
                <c:pt idx="5">
                  <c:v>394524</c:v>
                </c:pt>
                <c:pt idx="6">
                  <c:v>436479</c:v>
                </c:pt>
                <c:pt idx="7">
                  <c:v>280554</c:v>
                </c:pt>
                <c:pt idx="8">
                  <c:v>303800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9B-46A8-A324-8726448BC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331448"/>
        <c:axId val="380333016"/>
      </c:lineChart>
      <c:catAx>
        <c:axId val="32090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908256"/>
        <c:crosses val="autoZero"/>
        <c:auto val="1"/>
        <c:lblAlgn val="ctr"/>
        <c:lblOffset val="100"/>
        <c:noMultiLvlLbl val="0"/>
      </c:catAx>
      <c:valAx>
        <c:axId val="3209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905904"/>
        <c:crosses val="autoZero"/>
        <c:crossBetween val="between"/>
      </c:valAx>
      <c:valAx>
        <c:axId val="380333016"/>
        <c:scaling>
          <c:orientation val="minMax"/>
        </c:scaling>
        <c:delete val="0"/>
        <c:axPos val="r"/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331448"/>
        <c:crosses val="max"/>
        <c:crossBetween val="between"/>
      </c:valAx>
      <c:catAx>
        <c:axId val="380331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0333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Sortedgraph!$L$8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cat>
            <c:strRef>
              <c:f>Sortedgraph!$K$9:$K$23</c:f>
              <c:strCache>
                <c:ptCount val="15"/>
                <c:pt idx="0">
                  <c:v>NJ</c:v>
                </c:pt>
                <c:pt idx="1">
                  <c:v>Wva</c:v>
                </c:pt>
                <c:pt idx="2">
                  <c:v>Min</c:v>
                </c:pt>
                <c:pt idx="3">
                  <c:v>Mic</c:v>
                </c:pt>
                <c:pt idx="4">
                  <c:v>Fla</c:v>
                </c:pt>
                <c:pt idx="5">
                  <c:v>NY</c:v>
                </c:pt>
                <c:pt idx="6">
                  <c:v>Va</c:v>
                </c:pt>
                <c:pt idx="7">
                  <c:v>Mo</c:v>
                </c:pt>
                <c:pt idx="8">
                  <c:v>Cal</c:v>
                </c:pt>
                <c:pt idx="9">
                  <c:v>Ind</c:v>
                </c:pt>
                <c:pt idx="10">
                  <c:v>Ill</c:v>
                </c:pt>
                <c:pt idx="11">
                  <c:v>Pa</c:v>
                </c:pt>
                <c:pt idx="12">
                  <c:v>KY</c:v>
                </c:pt>
                <c:pt idx="13">
                  <c:v>Ari</c:v>
                </c:pt>
                <c:pt idx="14">
                  <c:v>Ala</c:v>
                </c:pt>
              </c:strCache>
            </c:strRef>
          </c:cat>
          <c:val>
            <c:numRef>
              <c:f>Sortedgraph!$L$9:$L$23</c:f>
              <c:numCache>
                <c:formatCode>General</c:formatCode>
                <c:ptCount val="15"/>
                <c:pt idx="0">
                  <c:v>40</c:v>
                </c:pt>
                <c:pt idx="1">
                  <c:v>20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18</c:v>
                </c:pt>
                <c:pt idx="6">
                  <c:v>17</c:v>
                </c:pt>
                <c:pt idx="7">
                  <c:v>16</c:v>
                </c:pt>
                <c:pt idx="8">
                  <c:v>15</c:v>
                </c:pt>
                <c:pt idx="9">
                  <c:v>14</c:v>
                </c:pt>
                <c:pt idx="10">
                  <c:v>13</c:v>
                </c:pt>
                <c:pt idx="11">
                  <c:v>13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76-4971-8499-1A86E5CFB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7149440"/>
        <c:axId val="477146696"/>
      </c:barChart>
      <c:catAx>
        <c:axId val="4771494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7146696"/>
        <c:crosses val="autoZero"/>
        <c:auto val="1"/>
        <c:lblAlgn val="ctr"/>
        <c:lblOffset val="100"/>
        <c:noMultiLvlLbl val="0"/>
      </c:catAx>
      <c:valAx>
        <c:axId val="477146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7149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Thermometer Chart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7.2222222222222215E-2"/>
          <c:y val="2.8252405949256341E-2"/>
          <c:w val="0.72124846894138228"/>
          <c:h val="0.8326195683872849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Thermometer!$A$3</c:f>
              <c:strCache>
                <c:ptCount val="1"/>
                <c:pt idx="0">
                  <c:v>Target</c:v>
                </c:pt>
              </c:strCache>
            </c:strRef>
          </c:tx>
          <c:invertIfNegative val="0"/>
          <c:cat>
            <c:strRef>
              <c:f>Thermometer!$B$1:$M$1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Thermometer!$B$3:$M$3</c:f>
              <c:numCache>
                <c:formatCode>General</c:formatCode>
                <c:ptCount val="12"/>
                <c:pt idx="0">
                  <c:v>290</c:v>
                </c:pt>
                <c:pt idx="1">
                  <c:v>320</c:v>
                </c:pt>
                <c:pt idx="2">
                  <c:v>300</c:v>
                </c:pt>
                <c:pt idx="3">
                  <c:v>270</c:v>
                </c:pt>
                <c:pt idx="4">
                  <c:v>312</c:v>
                </c:pt>
                <c:pt idx="5">
                  <c:v>300</c:v>
                </c:pt>
                <c:pt idx="6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D-4812-A3BD-14E4F9520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8"/>
        <c:axId val="442951016"/>
        <c:axId val="442946312"/>
      </c:barChart>
      <c:barChart>
        <c:barDir val="col"/>
        <c:grouping val="clustered"/>
        <c:varyColors val="0"/>
        <c:ser>
          <c:idx val="0"/>
          <c:order val="0"/>
          <c:tx>
            <c:strRef>
              <c:f>Thermometer!$A$2</c:f>
              <c:strCache>
                <c:ptCount val="1"/>
                <c:pt idx="0">
                  <c:v>Revenue</c:v>
                </c:pt>
              </c:strCache>
            </c:strRef>
          </c:tx>
          <c:invertIfNegative val="0"/>
          <c:cat>
            <c:strRef>
              <c:f>Thermometer!$B$1:$M$1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Thermometer!$B$2:$M$2</c:f>
              <c:numCache>
                <c:formatCode>General</c:formatCode>
                <c:ptCount val="12"/>
                <c:pt idx="0">
                  <c:v>282</c:v>
                </c:pt>
                <c:pt idx="1">
                  <c:v>320</c:v>
                </c:pt>
                <c:pt idx="2">
                  <c:v>301</c:v>
                </c:pt>
                <c:pt idx="3">
                  <c:v>284</c:v>
                </c:pt>
                <c:pt idx="4">
                  <c:v>290</c:v>
                </c:pt>
                <c:pt idx="5">
                  <c:v>281</c:v>
                </c:pt>
                <c:pt idx="6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1D-4812-A3BD-14E4F9520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1"/>
        <c:axId val="442953368"/>
        <c:axId val="442947880"/>
      </c:barChart>
      <c:catAx>
        <c:axId val="442951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2946312"/>
        <c:crosses val="autoZero"/>
        <c:auto val="1"/>
        <c:lblAlgn val="ctr"/>
        <c:lblOffset val="100"/>
        <c:noMultiLvlLbl val="0"/>
      </c:catAx>
      <c:valAx>
        <c:axId val="4429463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42951016"/>
        <c:crosses val="autoZero"/>
        <c:crossBetween val="between"/>
      </c:valAx>
      <c:valAx>
        <c:axId val="4429478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442953368"/>
        <c:crosses val="max"/>
        <c:crossBetween val="between"/>
      </c:valAx>
      <c:catAx>
        <c:axId val="442953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294788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January 10 is date</a:t>
            </a:r>
          </a:p>
          <a:p>
            <a:pPr>
              <a:defRPr/>
            </a:pPr>
            <a:r>
              <a:rPr lang="en-US"/>
              <a:t> of merger</a:t>
            </a:r>
          </a:p>
        </c:rich>
      </c:tx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Verticallines!$F$10</c:f>
              <c:strCache>
                <c:ptCount val="1"/>
                <c:pt idx="0">
                  <c:v>amt</c:v>
                </c:pt>
              </c:strCache>
            </c:strRef>
          </c:tx>
          <c:marker>
            <c:symbol val="none"/>
          </c:marker>
          <c:xVal>
            <c:numRef>
              <c:f>Verticallines!$E$11:$E$32</c:f>
              <c:numCache>
                <c:formatCode>m/d/yyyy</c:formatCode>
                <c:ptCount val="22"/>
                <c:pt idx="0">
                  <c:v>40544</c:v>
                </c:pt>
                <c:pt idx="1">
                  <c:v>40545</c:v>
                </c:pt>
                <c:pt idx="2">
                  <c:v>40546</c:v>
                </c:pt>
                <c:pt idx="3">
                  <c:v>40547</c:v>
                </c:pt>
                <c:pt idx="4">
                  <c:v>40548</c:v>
                </c:pt>
                <c:pt idx="5">
                  <c:v>40549</c:v>
                </c:pt>
                <c:pt idx="6">
                  <c:v>40550</c:v>
                </c:pt>
                <c:pt idx="7">
                  <c:v>40551</c:v>
                </c:pt>
                <c:pt idx="8">
                  <c:v>40552</c:v>
                </c:pt>
                <c:pt idx="9">
                  <c:v>40553</c:v>
                </c:pt>
                <c:pt idx="10">
                  <c:v>40554</c:v>
                </c:pt>
                <c:pt idx="11">
                  <c:v>40555</c:v>
                </c:pt>
                <c:pt idx="12">
                  <c:v>40556</c:v>
                </c:pt>
                <c:pt idx="13">
                  <c:v>40557</c:v>
                </c:pt>
                <c:pt idx="14">
                  <c:v>40558</c:v>
                </c:pt>
                <c:pt idx="15">
                  <c:v>40559</c:v>
                </c:pt>
                <c:pt idx="16">
                  <c:v>40560</c:v>
                </c:pt>
                <c:pt idx="17">
                  <c:v>40561</c:v>
                </c:pt>
                <c:pt idx="18">
                  <c:v>40562</c:v>
                </c:pt>
                <c:pt idx="19">
                  <c:v>40563</c:v>
                </c:pt>
                <c:pt idx="20">
                  <c:v>40564</c:v>
                </c:pt>
                <c:pt idx="21">
                  <c:v>40565</c:v>
                </c:pt>
              </c:numCache>
            </c:numRef>
          </c:xVal>
          <c:yVal>
            <c:numRef>
              <c:f>Verticallines!$F$11:$F$32</c:f>
              <c:numCache>
                <c:formatCode>General</c:formatCode>
                <c:ptCount val="22"/>
                <c:pt idx="0">
                  <c:v>53</c:v>
                </c:pt>
                <c:pt idx="1">
                  <c:v>77</c:v>
                </c:pt>
                <c:pt idx="2">
                  <c:v>56</c:v>
                </c:pt>
                <c:pt idx="3">
                  <c:v>80</c:v>
                </c:pt>
                <c:pt idx="4">
                  <c:v>72</c:v>
                </c:pt>
                <c:pt idx="5">
                  <c:v>66</c:v>
                </c:pt>
                <c:pt idx="6">
                  <c:v>65</c:v>
                </c:pt>
                <c:pt idx="7">
                  <c:v>71</c:v>
                </c:pt>
                <c:pt idx="8">
                  <c:v>88</c:v>
                </c:pt>
                <c:pt idx="9">
                  <c:v>70</c:v>
                </c:pt>
                <c:pt idx="10">
                  <c:v>64</c:v>
                </c:pt>
                <c:pt idx="11">
                  <c:v>61</c:v>
                </c:pt>
                <c:pt idx="12">
                  <c:v>61</c:v>
                </c:pt>
                <c:pt idx="13">
                  <c:v>66</c:v>
                </c:pt>
                <c:pt idx="14">
                  <c:v>69</c:v>
                </c:pt>
                <c:pt idx="15">
                  <c:v>53</c:v>
                </c:pt>
                <c:pt idx="16">
                  <c:v>75</c:v>
                </c:pt>
                <c:pt idx="17">
                  <c:v>76</c:v>
                </c:pt>
                <c:pt idx="18">
                  <c:v>44</c:v>
                </c:pt>
                <c:pt idx="19">
                  <c:v>47</c:v>
                </c:pt>
                <c:pt idx="20">
                  <c:v>72</c:v>
                </c:pt>
                <c:pt idx="21">
                  <c:v>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10-4BA1-9FEE-327A6C18B46F}"/>
            </c:ext>
          </c:extLst>
        </c:ser>
        <c:ser>
          <c:idx val="1"/>
          <c:order val="1"/>
          <c:tx>
            <c:v>Merger Date</c:v>
          </c:tx>
          <c:marker>
            <c:symbol val="none"/>
          </c:marker>
          <c:xVal>
            <c:numRef>
              <c:f>Verticallines!$B$15:$B$16</c:f>
              <c:numCache>
                <c:formatCode>m/d/yy;@</c:formatCode>
                <c:ptCount val="2"/>
                <c:pt idx="0">
                  <c:v>40553</c:v>
                </c:pt>
                <c:pt idx="1">
                  <c:v>40553</c:v>
                </c:pt>
              </c:numCache>
            </c:numRef>
          </c:xVal>
          <c:yVal>
            <c:numRef>
              <c:f>Verticallines!$C$15:$C$16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10-4BA1-9FEE-327A6C18B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292048"/>
        <c:axId val="370525992"/>
      </c:scatterChart>
      <c:valAx>
        <c:axId val="3662920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370525992"/>
        <c:crosses val="autoZero"/>
        <c:crossBetween val="midCat"/>
      </c:valAx>
      <c:valAx>
        <c:axId val="370525992"/>
        <c:scaling>
          <c:orientation val="minMax"/>
          <c:max val="1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62920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Waterfall Chart: All Amounts Positive</a:t>
            </a:r>
          </a:p>
        </c:rich>
      </c:tx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'Waterfallcharts-1'!$B$1</c:f>
              <c:strCache>
                <c:ptCount val="1"/>
                <c:pt idx="0">
                  <c:v>Base</c:v>
                </c:pt>
              </c:strCache>
            </c:strRef>
          </c:tx>
          <c:spPr>
            <a:noFill/>
          </c:spPr>
          <c:invertIfNegative val="0"/>
          <c:cat>
            <c:strRef>
              <c:f>'Waterfallcharts-1'!$A$2:$A$7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'Waterfallcharts-1'!$B$2:$B$7</c:f>
              <c:numCache>
                <c:formatCode>General</c:formatCode>
                <c:ptCount val="6"/>
                <c:pt idx="1">
                  <c:v>250</c:v>
                </c:pt>
                <c:pt idx="2">
                  <c:v>650</c:v>
                </c:pt>
                <c:pt idx="3">
                  <c:v>1850</c:v>
                </c:pt>
                <c:pt idx="4">
                  <c:v>1970</c:v>
                </c:pt>
                <c:pt idx="5">
                  <c:v>2470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41-4243-A423-824DF4E5CBC6}"/>
            </c:ext>
          </c:extLst>
        </c:ser>
        <c:ser>
          <c:idx val="1"/>
          <c:order val="1"/>
          <c:tx>
            <c:strRef>
              <c:f>'Waterfallcharts-1'!$C$1</c:f>
              <c:strCache>
                <c:ptCount val="1"/>
                <c:pt idx="0">
                  <c:v>Cash</c:v>
                </c:pt>
              </c:strCache>
            </c:strRef>
          </c:tx>
          <c:invertIfNegative val="0"/>
          <c:cat>
            <c:strRef>
              <c:f>'Waterfallcharts-1'!$A$2:$A$7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'Waterfallcharts-1'!$C$2:$C$7</c:f>
              <c:numCache>
                <c:formatCode>General</c:formatCode>
                <c:ptCount val="6"/>
                <c:pt idx="0">
                  <c:v>250</c:v>
                </c:pt>
                <c:pt idx="1">
                  <c:v>400</c:v>
                </c:pt>
                <c:pt idx="2">
                  <c:v>1200</c:v>
                </c:pt>
                <c:pt idx="3">
                  <c:v>120</c:v>
                </c:pt>
                <c:pt idx="4">
                  <c:v>500</c:v>
                </c:pt>
                <c:pt idx="5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41-4243-A423-824DF4E5C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6247496"/>
        <c:axId val="376247888"/>
      </c:barChart>
      <c:catAx>
        <c:axId val="376247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76247888"/>
        <c:crosses val="autoZero"/>
        <c:auto val="1"/>
        <c:lblAlgn val="ctr"/>
        <c:lblOffset val="100"/>
        <c:noMultiLvlLbl val="0"/>
      </c:catAx>
      <c:valAx>
        <c:axId val="376247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6247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Waterfall</a:t>
            </a:r>
            <a:r>
              <a:rPr lang="en-US" baseline="0"/>
              <a:t> Chart </a:t>
            </a:r>
            <a:r>
              <a:rPr lang="en-US"/>
              <a:t>Positive and Negative Value</a:t>
            </a:r>
          </a:p>
        </c:rich>
      </c:tx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'Waterfallcharts-2'!$B$1</c:f>
              <c:strCache>
                <c:ptCount val="1"/>
                <c:pt idx="0">
                  <c:v>Base</c:v>
                </c:pt>
              </c:strCache>
            </c:strRef>
          </c:tx>
          <c:spPr>
            <a:noFill/>
          </c:spPr>
          <c:invertIfNegative val="0"/>
          <c:cat>
            <c:strRef>
              <c:f>'Waterfallcharts-2'!$A$2:$A$7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'Waterfallcharts-2'!$B$2:$B$7</c:f>
              <c:numCache>
                <c:formatCode>General</c:formatCode>
                <c:ptCount val="6"/>
                <c:pt idx="0">
                  <c:v>0</c:v>
                </c:pt>
                <c:pt idx="1">
                  <c:v>500</c:v>
                </c:pt>
                <c:pt idx="2">
                  <c:v>700</c:v>
                </c:pt>
                <c:pt idx="3">
                  <c:v>1300</c:v>
                </c:pt>
                <c:pt idx="4">
                  <c:v>1100</c:v>
                </c:pt>
                <c:pt idx="5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59-4C55-AD4A-0F24A2C18202}"/>
            </c:ext>
          </c:extLst>
        </c:ser>
        <c:ser>
          <c:idx val="1"/>
          <c:order val="1"/>
          <c:tx>
            <c:strRef>
              <c:f>'Waterfallcharts-2'!$C$1</c:f>
              <c:strCache>
                <c:ptCount val="1"/>
                <c:pt idx="0">
                  <c:v>Pos Cash</c:v>
                </c:pt>
              </c:strCache>
            </c:strRef>
          </c:tx>
          <c:invertIfNegative val="0"/>
          <c:cat>
            <c:strRef>
              <c:f>'Waterfallcharts-2'!$A$2:$A$7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'Waterfallcharts-2'!$C$2:$C$7</c:f>
              <c:numCache>
                <c:formatCode>General</c:formatCode>
                <c:ptCount val="6"/>
                <c:pt idx="0">
                  <c:v>500</c:v>
                </c:pt>
                <c:pt idx="1">
                  <c:v>200</c:v>
                </c:pt>
                <c:pt idx="2">
                  <c:v>1200</c:v>
                </c:pt>
                <c:pt idx="4">
                  <c:v>0</c:v>
                </c:pt>
                <c:pt idx="5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59-4C55-AD4A-0F24A2C18202}"/>
            </c:ext>
          </c:extLst>
        </c:ser>
        <c:ser>
          <c:idx val="2"/>
          <c:order val="2"/>
          <c:tx>
            <c:strRef>
              <c:f>'Waterfallcharts-2'!$D$1</c:f>
              <c:strCache>
                <c:ptCount val="1"/>
                <c:pt idx="0">
                  <c:v>Neg Cash</c:v>
                </c:pt>
              </c:strCache>
            </c:strRef>
          </c:tx>
          <c:invertIfNegative val="0"/>
          <c:cat>
            <c:strRef>
              <c:f>'Waterfallcharts-2'!$A$2:$A$7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'Waterfallcharts-2'!$D$2:$D$7</c:f>
              <c:numCache>
                <c:formatCode>General</c:formatCode>
                <c:ptCount val="6"/>
                <c:pt idx="3">
                  <c:v>600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59-4C55-AD4A-0F24A2C18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6246712"/>
        <c:axId val="318960512"/>
      </c:barChart>
      <c:catAx>
        <c:axId val="376246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18960512"/>
        <c:crosses val="autoZero"/>
        <c:auto val="1"/>
        <c:lblAlgn val="ctr"/>
        <c:lblOffset val="100"/>
        <c:noMultiLvlLbl val="0"/>
      </c:catAx>
      <c:valAx>
        <c:axId val="318960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6246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Profitability Waterfall Chart</a:t>
            </a:r>
          </a:p>
        </c:rich>
      </c:tx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'Waterfallcharts-3'!$B$1</c:f>
              <c:strCache>
                <c:ptCount val="1"/>
                <c:pt idx="0">
                  <c:v>Base</c:v>
                </c:pt>
              </c:strCache>
            </c:strRef>
          </c:tx>
          <c:spPr>
            <a:noFill/>
          </c:spPr>
          <c:invertIfNegative val="0"/>
          <c:cat>
            <c:strRef>
              <c:f>'Waterfallcharts-3'!$A$2:$A$7</c:f>
              <c:strCache>
                <c:ptCount val="6"/>
                <c:pt idx="0">
                  <c:v>Sales</c:v>
                </c:pt>
                <c:pt idx="1">
                  <c:v>COGS</c:v>
                </c:pt>
                <c:pt idx="2">
                  <c:v>Wages</c:v>
                </c:pt>
                <c:pt idx="3">
                  <c:v>Property</c:v>
                </c:pt>
                <c:pt idx="4">
                  <c:v>Overheads</c:v>
                </c:pt>
                <c:pt idx="5">
                  <c:v>Profit</c:v>
                </c:pt>
              </c:strCache>
            </c:strRef>
          </c:cat>
          <c:val>
            <c:numRef>
              <c:f>'Waterfallcharts-3'!$B$2:$B$7</c:f>
              <c:numCache>
                <c:formatCode>General</c:formatCode>
                <c:ptCount val="6"/>
                <c:pt idx="0">
                  <c:v>0</c:v>
                </c:pt>
                <c:pt idx="1">
                  <c:v>230000</c:v>
                </c:pt>
                <c:pt idx="2">
                  <c:v>150000</c:v>
                </c:pt>
                <c:pt idx="3">
                  <c:v>100000</c:v>
                </c:pt>
                <c:pt idx="4">
                  <c:v>75000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2-44F9-9E38-B7EF2B0EF2E5}"/>
            </c:ext>
          </c:extLst>
        </c:ser>
        <c:ser>
          <c:idx val="1"/>
          <c:order val="1"/>
          <c:tx>
            <c:strRef>
              <c:f>'Waterfallcharts-3'!$C$1</c:f>
              <c:strCache>
                <c:ptCount val="1"/>
                <c:pt idx="0">
                  <c:v>Pos Cash</c:v>
                </c:pt>
              </c:strCache>
            </c:strRef>
          </c:tx>
          <c:invertIfNegative val="0"/>
          <c:cat>
            <c:strRef>
              <c:f>'Waterfallcharts-3'!$A$2:$A$7</c:f>
              <c:strCache>
                <c:ptCount val="6"/>
                <c:pt idx="0">
                  <c:v>Sales</c:v>
                </c:pt>
                <c:pt idx="1">
                  <c:v>COGS</c:v>
                </c:pt>
                <c:pt idx="2">
                  <c:v>Wages</c:v>
                </c:pt>
                <c:pt idx="3">
                  <c:v>Property</c:v>
                </c:pt>
                <c:pt idx="4">
                  <c:v>Overheads</c:v>
                </c:pt>
                <c:pt idx="5">
                  <c:v>Profit</c:v>
                </c:pt>
              </c:strCache>
            </c:strRef>
          </c:cat>
          <c:val>
            <c:numRef>
              <c:f>'Waterfallcharts-3'!$C$2:$C$7</c:f>
              <c:numCache>
                <c:formatCode>General</c:formatCode>
                <c:ptCount val="6"/>
                <c:pt idx="0">
                  <c:v>450000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2-44F9-9E38-B7EF2B0EF2E5}"/>
            </c:ext>
          </c:extLst>
        </c:ser>
        <c:ser>
          <c:idx val="2"/>
          <c:order val="2"/>
          <c:tx>
            <c:strRef>
              <c:f>'Waterfallcharts-3'!$D$1</c:f>
              <c:strCache>
                <c:ptCount val="1"/>
                <c:pt idx="0">
                  <c:v>Neg Cash</c:v>
                </c:pt>
              </c:strCache>
            </c:strRef>
          </c:tx>
          <c:invertIfNegative val="0"/>
          <c:cat>
            <c:strRef>
              <c:f>'Waterfallcharts-3'!$A$2:$A$7</c:f>
              <c:strCache>
                <c:ptCount val="6"/>
                <c:pt idx="0">
                  <c:v>Sales</c:v>
                </c:pt>
                <c:pt idx="1">
                  <c:v>COGS</c:v>
                </c:pt>
                <c:pt idx="2">
                  <c:v>Wages</c:v>
                </c:pt>
                <c:pt idx="3">
                  <c:v>Property</c:v>
                </c:pt>
                <c:pt idx="4">
                  <c:v>Overheads</c:v>
                </c:pt>
                <c:pt idx="5">
                  <c:v>Profit</c:v>
                </c:pt>
              </c:strCache>
            </c:strRef>
          </c:cat>
          <c:val>
            <c:numRef>
              <c:f>'Waterfallcharts-3'!$D$2:$D$7</c:f>
              <c:numCache>
                <c:formatCode>General</c:formatCode>
                <c:ptCount val="6"/>
                <c:pt idx="1">
                  <c:v>220000</c:v>
                </c:pt>
                <c:pt idx="2">
                  <c:v>80000</c:v>
                </c:pt>
                <c:pt idx="3">
                  <c:v>50000</c:v>
                </c:pt>
                <c:pt idx="4">
                  <c:v>25000</c:v>
                </c:pt>
                <c:pt idx="5">
                  <c:v>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2-44F9-9E38-B7EF2B0EF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9422288"/>
        <c:axId val="379420720"/>
      </c:barChart>
      <c:catAx>
        <c:axId val="379422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79420720"/>
        <c:crosses val="autoZero"/>
        <c:auto val="1"/>
        <c:lblAlgn val="ctr"/>
        <c:lblOffset val="100"/>
        <c:noMultiLvlLbl val="0"/>
      </c:catAx>
      <c:valAx>
        <c:axId val="379420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9422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Sunburst Chart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Sunburst Chart</a:t>
          </a:r>
        </a:p>
      </cx:txPr>
    </cx:title>
    <cx:plotArea>
      <cx:plotAreaRegion>
        <cx:series layoutId="sunburst" uniqueId="{33FD56C2-43FB-487D-BFA8-AD14E39CE4E0}">
          <cx:tx>
            <cx:txData>
              <cx:f>_xlchart.v1.1</cx:f>
              <cx:v>REVENUE</cx:v>
            </cx:txData>
          </cx:tx>
          <cx:dataLabels pos="ctr">
            <cx:txPr>
              <a:bodyPr spcFirstLastPara="1" vertOverflow="ellipsis" wrap="square" lIns="0" tIns="0" rIns="0" bIns="0" anchor="ctr" anchorCtr="1">
                <a:spAutoFit/>
              </a:bodyPr>
              <a:lstStyle/>
              <a:p>
                <a:pPr>
                  <a:defRPr sz="1200" baseline="0"/>
                </a:pPr>
                <a:endParaRPr lang="en-US" sz="1200" baseline="0"/>
              </a:p>
            </cx:txPr>
            <cx:visibility seriesName="0" categoryName="1" value="0"/>
          </cx:dataLabels>
          <cx:dataId val="0"/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Treemap Overlapping Labels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Treemap Overlapping Labels</a:t>
          </a:r>
        </a:p>
      </cx:txPr>
    </cx:title>
    <cx:plotArea>
      <cx:plotAreaRegion>
        <cx:series layoutId="treemap" uniqueId="{AD743948-B15A-4FC5-8110-27DEC6926369}">
          <cx:tx>
            <cx:txData>
              <cx:f>_xlchart.v1.4</cx:f>
              <cx:v>REVENUE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txData>
          <cx:v>Waterfall Chart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Waterfall Chart</a:t>
          </a:r>
        </a:p>
      </cx:txPr>
    </cx:title>
    <cx:plotArea>
      <cx:plotAreaRegion>
        <cx:series layoutId="waterfall" uniqueId="{B1BE8BAB-2B51-487E-B948-28795567C9FB}"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13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_xlchart.v1.9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Waterfall</a:t>
            </a:r>
          </a:p>
          <a:p>
            <a:pPr algn="ctr">
              <a:defRPr/>
            </a:pPr>
            <a:endParaRPr lang="en-US"/>
          </a:p>
        </cx:rich>
      </cx:tx>
    </cx:title>
    <cx:plotArea>
      <cx:plotAreaRegion>
        <cx:series layoutId="waterfall" uniqueId="{8C42B8AE-25C7-4BDD-8C33-124C69910DB4}">
          <cx:dataLabels pos="outEnd">
            <cx:visibility seriesName="0" categoryName="0" value="1"/>
          </cx:dataLabels>
          <cx:dataId val="0"/>
          <cx:layoutPr>
            <cx:subtotals>
              <cx:idx val="2"/>
              <cx:idx val="4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_xlchart.v1.11</cx:f>
      </cx:numDim>
    </cx:data>
  </cx:chartData>
  <cx:chart>
    <cx:title pos="t" align="ctr" overlay="0">
      <cx:tx>
        <cx:txData>
          <cx:v>Incorrect Waterfall Chart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Incorrect Waterfall Chart</a:t>
          </a:r>
        </a:p>
      </cx:txPr>
    </cx:title>
    <cx:plotArea>
      <cx:plotAreaRegion>
        <cx:series layoutId="waterfall" uniqueId="{F6B8FE44-B5D5-42D8-8A72-A1BCD487CF3C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checked="Checked" fmlaLink="$B$1" lockText="1" noThreeD="1"/>
</file>

<file path=xl/ctrlProps/ctrlProp2.xml><?xml version="1.0" encoding="utf-8"?>
<formControlPr xmlns="http://schemas.microsoft.com/office/spreadsheetml/2009/9/main" objectType="CheckBox" checked="Checked" fmlaLink="$C$1" lockText="1" noThreeD="1"/>
</file>

<file path=xl/ctrlProps/ctrlProp3.xml><?xml version="1.0" encoding="utf-8"?>
<formControlPr xmlns="http://schemas.microsoft.com/office/spreadsheetml/2009/9/main" objectType="List" dx="16" fmlaLink="$H$2" fmlaRange="$A$14:$A$17" noThreeD="1" sel="1" val="0"/>
</file>

<file path=xl/ctrlProps/ctrlProp4.xml><?xml version="1.0" encoding="utf-8"?>
<formControlPr xmlns="http://schemas.microsoft.com/office/spreadsheetml/2009/9/main" objectType="CheckBox" checked="Checked" fmlaLink="$AH$9" lockText="1" noThreeD="1"/>
</file>

<file path=xl/ctrlProps/ctrlProp5.xml><?xml version="1.0" encoding="utf-8"?>
<formControlPr xmlns="http://schemas.microsoft.com/office/spreadsheetml/2009/9/main" objectType="CheckBox" fmlaLink="$AI$9" lockText="1" noThreeD="1"/>
</file>

<file path=xl/ctrlProps/ctrlProp6.xml><?xml version="1.0" encoding="utf-8"?>
<formControlPr xmlns="http://schemas.microsoft.com/office/spreadsheetml/2009/9/main" objectType="CheckBox" checked="Checked" fmlaLink="$AJ$9" lockText="1" noThreeD="1"/>
</file>

<file path=xl/ctrlProps/ctrlProp7.xml><?xml version="1.0" encoding="utf-8"?>
<formControlPr xmlns="http://schemas.microsoft.com/office/spreadsheetml/2009/9/main" objectType="CheckBox" checked="Checked" fmlaLink="$AK$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30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8</xdr:row>
      <xdr:rowOff>144780</xdr:rowOff>
    </xdr:from>
    <xdr:to>
      <xdr:col>7</xdr:col>
      <xdr:colOff>68580</xdr:colOff>
      <xdr:row>25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274320</xdr:colOff>
      <xdr:row>6</xdr:row>
      <xdr:rowOff>110490</xdr:rowOff>
    </xdr:from>
    <xdr:to>
      <xdr:col>14</xdr:col>
      <xdr:colOff>579120</xdr:colOff>
      <xdr:row>23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464820</xdr:colOff>
      <xdr:row>14</xdr:row>
      <xdr:rowOff>83820</xdr:rowOff>
    </xdr:from>
    <xdr:to>
      <xdr:col>8</xdr:col>
      <xdr:colOff>194733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33337</xdr:rowOff>
    </xdr:from>
    <xdr:to>
      <xdr:col>12</xdr:col>
      <xdr:colOff>228600</xdr:colOff>
      <xdr:row>12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14</xdr:row>
      <xdr:rowOff>128587</xdr:rowOff>
    </xdr:from>
    <xdr:to>
      <xdr:col>12</xdr:col>
      <xdr:colOff>533400</xdr:colOff>
      <xdr:row>24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304800</xdr:colOff>
          <xdr:row>4</xdr:row>
          <xdr:rowOff>0</xdr:rowOff>
        </xdr:from>
        <xdr:to>
          <xdr:col>2</xdr:col>
          <xdr:colOff>95250</xdr:colOff>
          <xdr:row>7</xdr:row>
          <xdr:rowOff>76200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2010?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8</xdr:row>
          <xdr:rowOff>123825</xdr:rowOff>
        </xdr:from>
        <xdr:to>
          <xdr:col>1</xdr:col>
          <xdr:colOff>390525</xdr:colOff>
          <xdr:row>11</xdr:row>
          <xdr:rowOff>142875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4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2011?</a:t>
              </a:r>
            </a:p>
          </xdr:txBody>
        </xdr:sp>
        <xdr:clientData/>
      </xdr:twoCellAnchor>
    </mc:Choice>
    <mc:Fallback/>
  </mc:AlternateContent>
  <xdr:twoCellAnchor>
    <xdr:from>
      <xdr:col>4</xdr:col>
      <xdr:colOff>95250</xdr:colOff>
      <xdr:row>12</xdr:row>
      <xdr:rowOff>14288</xdr:rowOff>
    </xdr:from>
    <xdr:to>
      <xdr:col>11</xdr:col>
      <xdr:colOff>406400</xdr:colOff>
      <xdr:row>26</xdr:row>
      <xdr:rowOff>16935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4</xdr:row>
      <xdr:rowOff>106680</xdr:rowOff>
    </xdr:from>
    <xdr:to>
      <xdr:col>14</xdr:col>
      <xdr:colOff>373380</xdr:colOff>
      <xdr:row>17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4</xdr:row>
      <xdr:rowOff>106680</xdr:rowOff>
    </xdr:from>
    <xdr:to>
      <xdr:col>14</xdr:col>
      <xdr:colOff>373380</xdr:colOff>
      <xdr:row>17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5</xdr:row>
      <xdr:rowOff>147637</xdr:rowOff>
    </xdr:from>
    <xdr:to>
      <xdr:col>19</xdr:col>
      <xdr:colOff>28575</xdr:colOff>
      <xdr:row>19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9</xdr:row>
      <xdr:rowOff>138112</xdr:rowOff>
    </xdr:from>
    <xdr:to>
      <xdr:col>16</xdr:col>
      <xdr:colOff>581025</xdr:colOff>
      <xdr:row>24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164041</xdr:colOff>
      <xdr:row>10</xdr:row>
      <xdr:rowOff>16722</xdr:rowOff>
    </xdr:from>
    <xdr:to>
      <xdr:col>16</xdr:col>
      <xdr:colOff>381000</xdr:colOff>
      <xdr:row>26</xdr:row>
      <xdr:rowOff>93133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</xdr:colOff>
      <xdr:row>8</xdr:row>
      <xdr:rowOff>60959</xdr:rowOff>
    </xdr:from>
    <xdr:to>
      <xdr:col>9</xdr:col>
      <xdr:colOff>91440</xdr:colOff>
      <xdr:row>22</xdr:row>
      <xdr:rowOff>71436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</xdr:colOff>
      <xdr:row>1</xdr:row>
      <xdr:rowOff>76200</xdr:rowOff>
    </xdr:from>
    <xdr:to>
      <xdr:col>9</xdr:col>
      <xdr:colOff>388620</xdr:colOff>
      <xdr:row>350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2</xdr:row>
      <xdr:rowOff>47625</xdr:rowOff>
    </xdr:from>
    <xdr:to>
      <xdr:col>11</xdr:col>
      <xdr:colOff>457200</xdr:colOff>
      <xdr:row>16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594360</xdr:colOff>
      <xdr:row>3</xdr:row>
      <xdr:rowOff>160020</xdr:rowOff>
    </xdr:from>
    <xdr:to>
      <xdr:col>17</xdr:col>
      <xdr:colOff>243840</xdr:colOff>
      <xdr:row>19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314325</xdr:colOff>
          <xdr:row>10</xdr:row>
          <xdr:rowOff>57150</xdr:rowOff>
        </xdr:from>
        <xdr:to>
          <xdr:col>5</xdr:col>
          <xdr:colOff>523875</xdr:colOff>
          <xdr:row>16</xdr:row>
          <xdr:rowOff>66675</xdr:rowOff>
        </xdr:to>
        <xdr:sp macro="" textlink="">
          <xdr:nvSpPr>
            <xdr:cNvPr id="17409" name="List Box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10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66674</xdr:colOff>
      <xdr:row>2</xdr:row>
      <xdr:rowOff>80962</xdr:rowOff>
    </xdr:from>
    <xdr:to>
      <xdr:col>16</xdr:col>
      <xdr:colOff>371475</xdr:colOff>
      <xdr:row>14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8</xdr:row>
      <xdr:rowOff>7620</xdr:rowOff>
    </xdr:from>
    <xdr:to>
      <xdr:col>9</xdr:col>
      <xdr:colOff>502920</xdr:colOff>
      <xdr:row>23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165100</xdr:colOff>
      <xdr:row>4</xdr:row>
      <xdr:rowOff>2645</xdr:rowOff>
    </xdr:from>
    <xdr:to>
      <xdr:col>14</xdr:col>
      <xdr:colOff>469900</xdr:colOff>
      <xdr:row>18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3</xdr:row>
      <xdr:rowOff>9525</xdr:rowOff>
    </xdr:from>
    <xdr:to>
      <xdr:col>10</xdr:col>
      <xdr:colOff>571500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556260</xdr:colOff>
      <xdr:row>7</xdr:row>
      <xdr:rowOff>38100</xdr:rowOff>
    </xdr:from>
    <xdr:to>
      <xdr:col>9</xdr:col>
      <xdr:colOff>335280</xdr:colOff>
      <xdr:row>18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123824</xdr:colOff>
      <xdr:row>6</xdr:row>
      <xdr:rowOff>104774</xdr:rowOff>
    </xdr:from>
    <xdr:to>
      <xdr:col>43</xdr:col>
      <xdr:colOff>476249</xdr:colOff>
      <xdr:row>20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742950</xdr:colOff>
          <xdr:row>2</xdr:row>
          <xdr:rowOff>171450</xdr:rowOff>
        </xdr:from>
        <xdr:to>
          <xdr:col>31</xdr:col>
          <xdr:colOff>628650</xdr:colOff>
          <xdr:row>4</xdr:row>
          <xdr:rowOff>85725</xdr:rowOff>
        </xdr:to>
        <xdr:sp macro="" textlink="">
          <xdr:nvSpPr>
            <xdr:cNvPr id="24577" name="Check Box 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17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Abrasives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285750</xdr:colOff>
          <xdr:row>3</xdr:row>
          <xdr:rowOff>19050</xdr:rowOff>
        </xdr:from>
        <xdr:to>
          <xdr:col>32</xdr:col>
          <xdr:colOff>1019175</xdr:colOff>
          <xdr:row>4</xdr:row>
          <xdr:rowOff>114300</xdr:rowOff>
        </xdr:to>
        <xdr:sp macro="" textlink="">
          <xdr:nvSpPr>
            <xdr:cNvPr id="24578" name="Check Box 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17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Command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800100</xdr:colOff>
          <xdr:row>4</xdr:row>
          <xdr:rowOff>133350</xdr:rowOff>
        </xdr:from>
        <xdr:to>
          <xdr:col>31</xdr:col>
          <xdr:colOff>457200</xdr:colOff>
          <xdr:row>5</xdr:row>
          <xdr:rowOff>171450</xdr:rowOff>
        </xdr:to>
        <xdr:sp macro="" textlink="">
          <xdr:nvSpPr>
            <xdr:cNvPr id="24579" name="Check Box 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17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Tape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285750</xdr:colOff>
          <xdr:row>4</xdr:row>
          <xdr:rowOff>142875</xdr:rowOff>
        </xdr:from>
        <xdr:to>
          <xdr:col>32</xdr:col>
          <xdr:colOff>819150</xdr:colOff>
          <xdr:row>6</xdr:row>
          <xdr:rowOff>0</xdr:rowOff>
        </xdr:to>
        <xdr:sp macro="" textlink="">
          <xdr:nvSpPr>
            <xdr:cNvPr id="24580" name="Check Box 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17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Safety</a:t>
              </a:r>
            </a:p>
          </xdr:txBody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213360</xdr:colOff>
      <xdr:row>9</xdr:row>
      <xdr:rowOff>0</xdr:rowOff>
    </xdr:from>
    <xdr:to>
      <xdr:col>13</xdr:col>
      <xdr:colOff>518160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24</xdr:row>
      <xdr:rowOff>147637</xdr:rowOff>
    </xdr:from>
    <xdr:to>
      <xdr:col>8</xdr:col>
      <xdr:colOff>190500</xdr:colOff>
      <xdr:row>39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10583</xdr:colOff>
      <xdr:row>2</xdr:row>
      <xdr:rowOff>35982</xdr:rowOff>
    </xdr:from>
    <xdr:to>
      <xdr:col>19</xdr:col>
      <xdr:colOff>465667</xdr:colOff>
      <xdr:row>36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1B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63708" y="416982"/>
              <a:ext cx="8379884" cy="64727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4</xdr:row>
      <xdr:rowOff>33337</xdr:rowOff>
    </xdr:from>
    <xdr:to>
      <xdr:col>9</xdr:col>
      <xdr:colOff>205740</xdr:colOff>
      <xdr:row>16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95249</xdr:colOff>
      <xdr:row>8</xdr:row>
      <xdr:rowOff>99483</xdr:rowOff>
    </xdr:from>
    <xdr:to>
      <xdr:col>18</xdr:col>
      <xdr:colOff>211666</xdr:colOff>
      <xdr:row>34</xdr:row>
      <xdr:rowOff>148167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1D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29174" y="1623483"/>
              <a:ext cx="8650817" cy="50016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25977</xdr:colOff>
      <xdr:row>13</xdr:row>
      <xdr:rowOff>165735</xdr:rowOff>
    </xdr:from>
    <xdr:to>
      <xdr:col>17</xdr:col>
      <xdr:colOff>176992</xdr:colOff>
      <xdr:row>30</xdr:row>
      <xdr:rowOff>131445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600071</xdr:colOff>
      <xdr:row>13</xdr:row>
      <xdr:rowOff>122238</xdr:rowOff>
    </xdr:from>
    <xdr:to>
      <xdr:col>12</xdr:col>
      <xdr:colOff>333375</xdr:colOff>
      <xdr:row>28</xdr:row>
      <xdr:rowOff>95249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1F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28871" y="2598738"/>
              <a:ext cx="5219704" cy="28305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303334</xdr:colOff>
      <xdr:row>6</xdr:row>
      <xdr:rowOff>176945</xdr:rowOff>
    </xdr:from>
    <xdr:to>
      <xdr:col>12</xdr:col>
      <xdr:colOff>606669</xdr:colOff>
      <xdr:row>21</xdr:row>
      <xdr:rowOff>62645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44450</xdr:colOff>
      <xdr:row>2</xdr:row>
      <xdr:rowOff>156104</xdr:rowOff>
    </xdr:from>
    <xdr:to>
      <xdr:col>12</xdr:col>
      <xdr:colOff>349250</xdr:colOff>
      <xdr:row>17</xdr:row>
      <xdr:rowOff>41804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71437</xdr:colOff>
      <xdr:row>4</xdr:row>
      <xdr:rowOff>34395</xdr:rowOff>
    </xdr:from>
    <xdr:to>
      <xdr:col>12</xdr:col>
      <xdr:colOff>391583</xdr:colOff>
      <xdr:row>18</xdr:row>
      <xdr:rowOff>106362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7</xdr:row>
      <xdr:rowOff>66675</xdr:rowOff>
    </xdr:from>
    <xdr:to>
      <xdr:col>6</xdr:col>
      <xdr:colOff>600075</xdr:colOff>
      <xdr:row>21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23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8175" y="14001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219075</xdr:colOff>
      <xdr:row>4</xdr:row>
      <xdr:rowOff>28575</xdr:rowOff>
    </xdr:from>
    <xdr:to>
      <xdr:col>14</xdr:col>
      <xdr:colOff>523875</xdr:colOff>
      <xdr:row>18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23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38775" y="790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Documents/charts/neatgrap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e salaries"/>
      <sheetName val="misleading axis"/>
      <sheetName val="month vs, average"/>
      <sheetName val="Month vs. average"/>
      <sheetName val="track against target"/>
      <sheetName val="stacked column"/>
      <sheetName val="Pareto"/>
    </sheetNames>
    <sheetDataSet>
      <sheetData sheetId="0"/>
      <sheetData sheetId="1"/>
      <sheetData sheetId="2"/>
      <sheetData sheetId="3"/>
      <sheetData sheetId="4">
        <row r="2">
          <cell r="E2">
            <v>50</v>
          </cell>
        </row>
      </sheetData>
      <sheetData sheetId="5"/>
      <sheetData sheetId="6">
        <row r="4">
          <cell r="F4" t="str">
            <v>Percentage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xlskills2/Folder%2052/Randy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yne" refreshedDate="40781.895359027774" createdVersion="3" refreshedVersion="3" minRefreshableVersion="3" recordCount="239" xr:uid="{048397A7-61DF-4781-94A3-29D4967DC0C4}">
  <cacheSource type="worksheet">
    <worksheetSource name="Table1" r:id="rId2"/>
  </cacheSource>
  <cacheFields count="4">
    <cacheField name="WEEK" numFmtId="0">
      <sharedItems containsSemiMixedTypes="0" containsString="0" containsNumber="1" containsInteger="1" minValue="1" maxValue="14" count="14">
        <n v="3"/>
        <n v="12"/>
        <n v="9"/>
        <n v="7"/>
        <n v="11"/>
        <n v="10"/>
        <n v="4"/>
        <n v="1"/>
        <n v="2"/>
        <n v="6"/>
        <n v="8"/>
        <n v="5"/>
        <n v="13"/>
        <n v="14"/>
      </sharedItems>
    </cacheField>
    <cacheField name="Category" numFmtId="0">
      <sharedItems count="8">
        <s v="Abrasives"/>
        <s v="Safety"/>
        <s v="Tape"/>
        <s v="Command"/>
        <s v="Menards" u="1"/>
        <s v="Target" u="1"/>
        <s v="Home Depot" u="1"/>
        <s v="Loews" u="1"/>
      </sharedItems>
    </cacheField>
    <cacheField name="Store" numFmtId="0">
      <sharedItems count="9">
        <s v="Loews"/>
        <s v="Menards"/>
        <s v="Home Depot"/>
        <s v="Target"/>
        <s v="Menars" u="1"/>
        <s v="Command" u="1"/>
        <s v="Abrasives" u="1"/>
        <s v="Tape" u="1"/>
        <s v="Safety" u="1"/>
      </sharedItems>
    </cacheField>
    <cacheField name="Revenue" numFmtId="0">
      <sharedItems containsSemiMixedTypes="0" containsString="0" containsNumber="1" containsInteger="1" minValue="501" maxValue="3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9">
  <r>
    <x v="0"/>
    <x v="0"/>
    <x v="0"/>
    <n v="2043"/>
  </r>
  <r>
    <x v="1"/>
    <x v="1"/>
    <x v="1"/>
    <n v="2343"/>
  </r>
  <r>
    <x v="0"/>
    <x v="2"/>
    <x v="2"/>
    <n v="1414"/>
  </r>
  <r>
    <x v="1"/>
    <x v="3"/>
    <x v="3"/>
    <n v="1820"/>
  </r>
  <r>
    <x v="2"/>
    <x v="2"/>
    <x v="2"/>
    <n v="943"/>
  </r>
  <r>
    <x v="3"/>
    <x v="2"/>
    <x v="3"/>
    <n v="1219"/>
  </r>
  <r>
    <x v="3"/>
    <x v="3"/>
    <x v="1"/>
    <n v="1156"/>
  </r>
  <r>
    <x v="4"/>
    <x v="0"/>
    <x v="0"/>
    <n v="2127"/>
  </r>
  <r>
    <x v="1"/>
    <x v="1"/>
    <x v="1"/>
    <n v="1315"/>
  </r>
  <r>
    <x v="0"/>
    <x v="2"/>
    <x v="3"/>
    <n v="1580"/>
  </r>
  <r>
    <x v="5"/>
    <x v="0"/>
    <x v="2"/>
    <n v="1598"/>
  </r>
  <r>
    <x v="6"/>
    <x v="3"/>
    <x v="0"/>
    <n v="1000"/>
  </r>
  <r>
    <x v="3"/>
    <x v="2"/>
    <x v="1"/>
    <n v="1087"/>
  </r>
  <r>
    <x v="3"/>
    <x v="0"/>
    <x v="1"/>
    <n v="1728"/>
  </r>
  <r>
    <x v="7"/>
    <x v="0"/>
    <x v="3"/>
    <n v="1911"/>
  </r>
  <r>
    <x v="3"/>
    <x v="0"/>
    <x v="1"/>
    <n v="1563"/>
  </r>
  <r>
    <x v="8"/>
    <x v="2"/>
    <x v="3"/>
    <n v="2482"/>
  </r>
  <r>
    <x v="3"/>
    <x v="1"/>
    <x v="0"/>
    <n v="1534"/>
  </r>
  <r>
    <x v="1"/>
    <x v="1"/>
    <x v="1"/>
    <n v="1471"/>
  </r>
  <r>
    <x v="8"/>
    <x v="0"/>
    <x v="0"/>
    <n v="990"/>
  </r>
  <r>
    <x v="4"/>
    <x v="2"/>
    <x v="0"/>
    <n v="1580"/>
  </r>
  <r>
    <x v="7"/>
    <x v="1"/>
    <x v="3"/>
    <n v="2389"/>
  </r>
  <r>
    <x v="8"/>
    <x v="1"/>
    <x v="1"/>
    <n v="2263"/>
  </r>
  <r>
    <x v="4"/>
    <x v="1"/>
    <x v="0"/>
    <n v="1971"/>
  </r>
  <r>
    <x v="9"/>
    <x v="2"/>
    <x v="0"/>
    <n v="1918"/>
  </r>
  <r>
    <x v="3"/>
    <x v="1"/>
    <x v="3"/>
    <n v="1273"/>
  </r>
  <r>
    <x v="9"/>
    <x v="1"/>
    <x v="1"/>
    <n v="1499"/>
  </r>
  <r>
    <x v="3"/>
    <x v="3"/>
    <x v="2"/>
    <n v="671"/>
  </r>
  <r>
    <x v="3"/>
    <x v="0"/>
    <x v="2"/>
    <n v="2016"/>
  </r>
  <r>
    <x v="10"/>
    <x v="0"/>
    <x v="2"/>
    <n v="2445"/>
  </r>
  <r>
    <x v="1"/>
    <x v="2"/>
    <x v="1"/>
    <n v="692"/>
  </r>
  <r>
    <x v="9"/>
    <x v="2"/>
    <x v="2"/>
    <n v="1553"/>
  </r>
  <r>
    <x v="3"/>
    <x v="2"/>
    <x v="1"/>
    <n v="1139"/>
  </r>
  <r>
    <x v="7"/>
    <x v="1"/>
    <x v="3"/>
    <n v="538"/>
  </r>
  <r>
    <x v="6"/>
    <x v="2"/>
    <x v="0"/>
    <n v="1180"/>
  </r>
  <r>
    <x v="1"/>
    <x v="3"/>
    <x v="2"/>
    <n v="2114"/>
  </r>
  <r>
    <x v="6"/>
    <x v="1"/>
    <x v="3"/>
    <n v="1809"/>
  </r>
  <r>
    <x v="2"/>
    <x v="3"/>
    <x v="2"/>
    <n v="1568"/>
  </r>
  <r>
    <x v="11"/>
    <x v="2"/>
    <x v="1"/>
    <n v="501"/>
  </r>
  <r>
    <x v="0"/>
    <x v="3"/>
    <x v="2"/>
    <n v="1259"/>
  </r>
  <r>
    <x v="9"/>
    <x v="1"/>
    <x v="2"/>
    <n v="1160"/>
  </r>
  <r>
    <x v="1"/>
    <x v="1"/>
    <x v="0"/>
    <n v="675"/>
  </r>
  <r>
    <x v="7"/>
    <x v="1"/>
    <x v="0"/>
    <n v="555"/>
  </r>
  <r>
    <x v="10"/>
    <x v="3"/>
    <x v="1"/>
    <n v="1329"/>
  </r>
  <r>
    <x v="1"/>
    <x v="2"/>
    <x v="1"/>
    <n v="2356"/>
  </r>
  <r>
    <x v="6"/>
    <x v="1"/>
    <x v="0"/>
    <n v="2099"/>
  </r>
  <r>
    <x v="11"/>
    <x v="0"/>
    <x v="2"/>
    <n v="1758"/>
  </r>
  <r>
    <x v="0"/>
    <x v="3"/>
    <x v="1"/>
    <n v="2369"/>
  </r>
  <r>
    <x v="4"/>
    <x v="0"/>
    <x v="1"/>
    <n v="687"/>
  </r>
  <r>
    <x v="7"/>
    <x v="3"/>
    <x v="2"/>
    <n v="1741"/>
  </r>
  <r>
    <x v="11"/>
    <x v="1"/>
    <x v="3"/>
    <n v="1853"/>
  </r>
  <r>
    <x v="10"/>
    <x v="2"/>
    <x v="3"/>
    <n v="2238"/>
  </r>
  <r>
    <x v="7"/>
    <x v="2"/>
    <x v="1"/>
    <n v="976"/>
  </r>
  <r>
    <x v="10"/>
    <x v="3"/>
    <x v="3"/>
    <n v="1233"/>
  </r>
  <r>
    <x v="0"/>
    <x v="3"/>
    <x v="0"/>
    <n v="1444"/>
  </r>
  <r>
    <x v="4"/>
    <x v="0"/>
    <x v="1"/>
    <n v="1274"/>
  </r>
  <r>
    <x v="5"/>
    <x v="0"/>
    <x v="0"/>
    <n v="1053"/>
  </r>
  <r>
    <x v="1"/>
    <x v="2"/>
    <x v="2"/>
    <n v="1978"/>
  </r>
  <r>
    <x v="7"/>
    <x v="1"/>
    <x v="3"/>
    <n v="2162"/>
  </r>
  <r>
    <x v="8"/>
    <x v="0"/>
    <x v="3"/>
    <n v="2151"/>
  </r>
  <r>
    <x v="0"/>
    <x v="1"/>
    <x v="2"/>
    <n v="1594"/>
  </r>
  <r>
    <x v="3"/>
    <x v="1"/>
    <x v="2"/>
    <n v="2223"/>
  </r>
  <r>
    <x v="10"/>
    <x v="2"/>
    <x v="2"/>
    <n v="779"/>
  </r>
  <r>
    <x v="8"/>
    <x v="3"/>
    <x v="3"/>
    <n v="2016"/>
  </r>
  <r>
    <x v="5"/>
    <x v="0"/>
    <x v="2"/>
    <n v="1452"/>
  </r>
  <r>
    <x v="0"/>
    <x v="0"/>
    <x v="1"/>
    <n v="1722"/>
  </r>
  <r>
    <x v="8"/>
    <x v="1"/>
    <x v="0"/>
    <n v="825"/>
  </r>
  <r>
    <x v="0"/>
    <x v="1"/>
    <x v="2"/>
    <n v="1758"/>
  </r>
  <r>
    <x v="9"/>
    <x v="1"/>
    <x v="1"/>
    <n v="746"/>
  </r>
  <r>
    <x v="1"/>
    <x v="3"/>
    <x v="2"/>
    <n v="964"/>
  </r>
  <r>
    <x v="8"/>
    <x v="2"/>
    <x v="2"/>
    <n v="1930"/>
  </r>
  <r>
    <x v="0"/>
    <x v="3"/>
    <x v="2"/>
    <n v="1706"/>
  </r>
  <r>
    <x v="8"/>
    <x v="2"/>
    <x v="2"/>
    <n v="2266"/>
  </r>
  <r>
    <x v="1"/>
    <x v="2"/>
    <x v="1"/>
    <n v="1819"/>
  </r>
  <r>
    <x v="11"/>
    <x v="0"/>
    <x v="1"/>
    <n v="708"/>
  </r>
  <r>
    <x v="6"/>
    <x v="1"/>
    <x v="1"/>
    <n v="2212"/>
  </r>
  <r>
    <x v="5"/>
    <x v="0"/>
    <x v="0"/>
    <n v="1237"/>
  </r>
  <r>
    <x v="2"/>
    <x v="3"/>
    <x v="0"/>
    <n v="2118"/>
  </r>
  <r>
    <x v="3"/>
    <x v="0"/>
    <x v="0"/>
    <n v="747"/>
  </r>
  <r>
    <x v="5"/>
    <x v="0"/>
    <x v="2"/>
    <n v="1757"/>
  </r>
  <r>
    <x v="9"/>
    <x v="3"/>
    <x v="2"/>
    <n v="1848"/>
  </r>
  <r>
    <x v="7"/>
    <x v="0"/>
    <x v="1"/>
    <n v="1766"/>
  </r>
  <r>
    <x v="10"/>
    <x v="2"/>
    <x v="3"/>
    <n v="1929"/>
  </r>
  <r>
    <x v="7"/>
    <x v="0"/>
    <x v="2"/>
    <n v="1627"/>
  </r>
  <r>
    <x v="6"/>
    <x v="1"/>
    <x v="0"/>
    <n v="1723"/>
  </r>
  <r>
    <x v="10"/>
    <x v="2"/>
    <x v="0"/>
    <n v="1873"/>
  </r>
  <r>
    <x v="9"/>
    <x v="1"/>
    <x v="3"/>
    <n v="2361"/>
  </r>
  <r>
    <x v="11"/>
    <x v="3"/>
    <x v="3"/>
    <n v="1738"/>
  </r>
  <r>
    <x v="5"/>
    <x v="2"/>
    <x v="0"/>
    <n v="1875"/>
  </r>
  <r>
    <x v="1"/>
    <x v="2"/>
    <x v="1"/>
    <n v="2397"/>
  </r>
  <r>
    <x v="7"/>
    <x v="1"/>
    <x v="0"/>
    <n v="510"/>
  </r>
  <r>
    <x v="6"/>
    <x v="0"/>
    <x v="0"/>
    <n v="587"/>
  </r>
  <r>
    <x v="0"/>
    <x v="3"/>
    <x v="0"/>
    <n v="2461"/>
  </r>
  <r>
    <x v="11"/>
    <x v="2"/>
    <x v="0"/>
    <n v="833"/>
  </r>
  <r>
    <x v="10"/>
    <x v="0"/>
    <x v="0"/>
    <n v="1994"/>
  </r>
  <r>
    <x v="6"/>
    <x v="3"/>
    <x v="3"/>
    <n v="615"/>
  </r>
  <r>
    <x v="8"/>
    <x v="0"/>
    <x v="1"/>
    <n v="2098"/>
  </r>
  <r>
    <x v="1"/>
    <x v="0"/>
    <x v="2"/>
    <n v="2471"/>
  </r>
  <r>
    <x v="2"/>
    <x v="2"/>
    <x v="1"/>
    <n v="1096"/>
  </r>
  <r>
    <x v="11"/>
    <x v="0"/>
    <x v="3"/>
    <n v="1568"/>
  </r>
  <r>
    <x v="0"/>
    <x v="2"/>
    <x v="2"/>
    <n v="1586"/>
  </r>
  <r>
    <x v="8"/>
    <x v="1"/>
    <x v="2"/>
    <n v="2167"/>
  </r>
  <r>
    <x v="5"/>
    <x v="3"/>
    <x v="3"/>
    <n v="947"/>
  </r>
  <r>
    <x v="10"/>
    <x v="1"/>
    <x v="0"/>
    <n v="553"/>
  </r>
  <r>
    <x v="0"/>
    <x v="1"/>
    <x v="0"/>
    <n v="1233"/>
  </r>
  <r>
    <x v="11"/>
    <x v="3"/>
    <x v="0"/>
    <n v="1759"/>
  </r>
  <r>
    <x v="7"/>
    <x v="2"/>
    <x v="3"/>
    <n v="1100"/>
  </r>
  <r>
    <x v="10"/>
    <x v="2"/>
    <x v="2"/>
    <n v="2345"/>
  </r>
  <r>
    <x v="2"/>
    <x v="2"/>
    <x v="0"/>
    <n v="2052"/>
  </r>
  <r>
    <x v="0"/>
    <x v="1"/>
    <x v="3"/>
    <n v="1492"/>
  </r>
  <r>
    <x v="9"/>
    <x v="3"/>
    <x v="0"/>
    <n v="2496"/>
  </r>
  <r>
    <x v="7"/>
    <x v="1"/>
    <x v="3"/>
    <n v="2470"/>
  </r>
  <r>
    <x v="6"/>
    <x v="3"/>
    <x v="2"/>
    <n v="1498"/>
  </r>
  <r>
    <x v="0"/>
    <x v="0"/>
    <x v="3"/>
    <n v="1578"/>
  </r>
  <r>
    <x v="7"/>
    <x v="0"/>
    <x v="2"/>
    <n v="1645"/>
  </r>
  <r>
    <x v="9"/>
    <x v="3"/>
    <x v="0"/>
    <n v="2406"/>
  </r>
  <r>
    <x v="2"/>
    <x v="1"/>
    <x v="3"/>
    <n v="2176"/>
  </r>
  <r>
    <x v="5"/>
    <x v="0"/>
    <x v="3"/>
    <n v="1249"/>
  </r>
  <r>
    <x v="7"/>
    <x v="2"/>
    <x v="1"/>
    <n v="2490"/>
  </r>
  <r>
    <x v="7"/>
    <x v="1"/>
    <x v="3"/>
    <n v="617"/>
  </r>
  <r>
    <x v="0"/>
    <x v="1"/>
    <x v="3"/>
    <n v="2047"/>
  </r>
  <r>
    <x v="7"/>
    <x v="3"/>
    <x v="0"/>
    <n v="1247"/>
  </r>
  <r>
    <x v="2"/>
    <x v="0"/>
    <x v="1"/>
    <n v="1203"/>
  </r>
  <r>
    <x v="1"/>
    <x v="1"/>
    <x v="0"/>
    <n v="867"/>
  </r>
  <r>
    <x v="5"/>
    <x v="1"/>
    <x v="3"/>
    <n v="1084"/>
  </r>
  <r>
    <x v="3"/>
    <x v="1"/>
    <x v="1"/>
    <n v="2303"/>
  </r>
  <r>
    <x v="3"/>
    <x v="1"/>
    <x v="3"/>
    <n v="2264"/>
  </r>
  <r>
    <x v="8"/>
    <x v="0"/>
    <x v="1"/>
    <n v="1739"/>
  </r>
  <r>
    <x v="2"/>
    <x v="2"/>
    <x v="1"/>
    <n v="792"/>
  </r>
  <r>
    <x v="4"/>
    <x v="0"/>
    <x v="1"/>
    <n v="854"/>
  </r>
  <r>
    <x v="7"/>
    <x v="2"/>
    <x v="3"/>
    <n v="1579"/>
  </r>
  <r>
    <x v="6"/>
    <x v="3"/>
    <x v="3"/>
    <n v="2467"/>
  </r>
  <r>
    <x v="1"/>
    <x v="2"/>
    <x v="0"/>
    <n v="545"/>
  </r>
  <r>
    <x v="4"/>
    <x v="2"/>
    <x v="0"/>
    <n v="975"/>
  </r>
  <r>
    <x v="7"/>
    <x v="0"/>
    <x v="1"/>
    <n v="2006"/>
  </r>
  <r>
    <x v="8"/>
    <x v="1"/>
    <x v="0"/>
    <n v="1540"/>
  </r>
  <r>
    <x v="6"/>
    <x v="0"/>
    <x v="1"/>
    <n v="1688"/>
  </r>
  <r>
    <x v="2"/>
    <x v="1"/>
    <x v="3"/>
    <n v="2196"/>
  </r>
  <r>
    <x v="5"/>
    <x v="3"/>
    <x v="2"/>
    <n v="2222"/>
  </r>
  <r>
    <x v="11"/>
    <x v="3"/>
    <x v="1"/>
    <n v="597"/>
  </r>
  <r>
    <x v="10"/>
    <x v="3"/>
    <x v="3"/>
    <n v="1874"/>
  </r>
  <r>
    <x v="3"/>
    <x v="1"/>
    <x v="0"/>
    <n v="1694"/>
  </r>
  <r>
    <x v="9"/>
    <x v="0"/>
    <x v="1"/>
    <n v="2223"/>
  </r>
  <r>
    <x v="10"/>
    <x v="1"/>
    <x v="2"/>
    <n v="1673"/>
  </r>
  <r>
    <x v="9"/>
    <x v="0"/>
    <x v="1"/>
    <n v="1922"/>
  </r>
  <r>
    <x v="9"/>
    <x v="1"/>
    <x v="2"/>
    <n v="1093"/>
  </r>
  <r>
    <x v="8"/>
    <x v="0"/>
    <x v="1"/>
    <n v="652"/>
  </r>
  <r>
    <x v="3"/>
    <x v="2"/>
    <x v="1"/>
    <n v="1854"/>
  </r>
  <r>
    <x v="5"/>
    <x v="2"/>
    <x v="1"/>
    <n v="2138"/>
  </r>
  <r>
    <x v="9"/>
    <x v="2"/>
    <x v="1"/>
    <n v="2245"/>
  </r>
  <r>
    <x v="7"/>
    <x v="1"/>
    <x v="1"/>
    <n v="526"/>
  </r>
  <r>
    <x v="5"/>
    <x v="1"/>
    <x v="3"/>
    <n v="758"/>
  </r>
  <r>
    <x v="4"/>
    <x v="1"/>
    <x v="1"/>
    <n v="1169"/>
  </r>
  <r>
    <x v="4"/>
    <x v="0"/>
    <x v="1"/>
    <n v="781"/>
  </r>
  <r>
    <x v="1"/>
    <x v="3"/>
    <x v="1"/>
    <n v="2431"/>
  </r>
  <r>
    <x v="2"/>
    <x v="3"/>
    <x v="0"/>
    <n v="707"/>
  </r>
  <r>
    <x v="0"/>
    <x v="2"/>
    <x v="1"/>
    <n v="959"/>
  </r>
  <r>
    <x v="5"/>
    <x v="1"/>
    <x v="3"/>
    <n v="1553"/>
  </r>
  <r>
    <x v="6"/>
    <x v="0"/>
    <x v="0"/>
    <n v="914"/>
  </r>
  <r>
    <x v="10"/>
    <x v="1"/>
    <x v="2"/>
    <n v="538"/>
  </r>
  <r>
    <x v="2"/>
    <x v="0"/>
    <x v="1"/>
    <n v="1735"/>
  </r>
  <r>
    <x v="11"/>
    <x v="1"/>
    <x v="2"/>
    <n v="1788"/>
  </r>
  <r>
    <x v="8"/>
    <x v="2"/>
    <x v="1"/>
    <n v="2159"/>
  </r>
  <r>
    <x v="10"/>
    <x v="0"/>
    <x v="3"/>
    <n v="1742"/>
  </r>
  <r>
    <x v="10"/>
    <x v="3"/>
    <x v="1"/>
    <n v="2447"/>
  </r>
  <r>
    <x v="0"/>
    <x v="3"/>
    <x v="2"/>
    <n v="2359"/>
  </r>
  <r>
    <x v="11"/>
    <x v="1"/>
    <x v="2"/>
    <n v="1967"/>
  </r>
  <r>
    <x v="4"/>
    <x v="3"/>
    <x v="0"/>
    <n v="2394"/>
  </r>
  <r>
    <x v="3"/>
    <x v="0"/>
    <x v="2"/>
    <n v="1564"/>
  </r>
  <r>
    <x v="10"/>
    <x v="1"/>
    <x v="2"/>
    <n v="971"/>
  </r>
  <r>
    <x v="3"/>
    <x v="2"/>
    <x v="3"/>
    <n v="2044"/>
  </r>
  <r>
    <x v="4"/>
    <x v="1"/>
    <x v="2"/>
    <n v="810"/>
  </r>
  <r>
    <x v="7"/>
    <x v="2"/>
    <x v="3"/>
    <n v="1543"/>
  </r>
  <r>
    <x v="5"/>
    <x v="1"/>
    <x v="2"/>
    <n v="2325"/>
  </r>
  <r>
    <x v="3"/>
    <x v="1"/>
    <x v="3"/>
    <n v="985"/>
  </r>
  <r>
    <x v="8"/>
    <x v="0"/>
    <x v="0"/>
    <n v="1359"/>
  </r>
  <r>
    <x v="11"/>
    <x v="3"/>
    <x v="0"/>
    <n v="1186"/>
  </r>
  <r>
    <x v="5"/>
    <x v="1"/>
    <x v="3"/>
    <n v="766"/>
  </r>
  <r>
    <x v="1"/>
    <x v="3"/>
    <x v="0"/>
    <n v="850"/>
  </r>
  <r>
    <x v="2"/>
    <x v="1"/>
    <x v="3"/>
    <n v="727"/>
  </r>
  <r>
    <x v="2"/>
    <x v="1"/>
    <x v="3"/>
    <n v="1464"/>
  </r>
  <r>
    <x v="8"/>
    <x v="1"/>
    <x v="0"/>
    <n v="2145"/>
  </r>
  <r>
    <x v="6"/>
    <x v="2"/>
    <x v="2"/>
    <n v="1103"/>
  </r>
  <r>
    <x v="1"/>
    <x v="2"/>
    <x v="3"/>
    <n v="1253"/>
  </r>
  <r>
    <x v="10"/>
    <x v="2"/>
    <x v="1"/>
    <n v="727"/>
  </r>
  <r>
    <x v="9"/>
    <x v="1"/>
    <x v="3"/>
    <n v="1411"/>
  </r>
  <r>
    <x v="1"/>
    <x v="0"/>
    <x v="1"/>
    <n v="1124"/>
  </r>
  <r>
    <x v="2"/>
    <x v="0"/>
    <x v="1"/>
    <n v="1328"/>
  </r>
  <r>
    <x v="6"/>
    <x v="0"/>
    <x v="1"/>
    <n v="1976"/>
  </r>
  <r>
    <x v="7"/>
    <x v="1"/>
    <x v="2"/>
    <n v="1984"/>
  </r>
  <r>
    <x v="9"/>
    <x v="2"/>
    <x v="1"/>
    <n v="2408"/>
  </r>
  <r>
    <x v="1"/>
    <x v="2"/>
    <x v="0"/>
    <n v="1899"/>
  </r>
  <r>
    <x v="4"/>
    <x v="2"/>
    <x v="0"/>
    <n v="1264"/>
  </r>
  <r>
    <x v="3"/>
    <x v="1"/>
    <x v="2"/>
    <n v="1995"/>
  </r>
  <r>
    <x v="9"/>
    <x v="0"/>
    <x v="3"/>
    <n v="2320"/>
  </r>
  <r>
    <x v="8"/>
    <x v="1"/>
    <x v="3"/>
    <n v="2332"/>
  </r>
  <r>
    <x v="1"/>
    <x v="3"/>
    <x v="2"/>
    <n v="2394"/>
  </r>
  <r>
    <x v="9"/>
    <x v="2"/>
    <x v="3"/>
    <n v="2476"/>
  </r>
  <r>
    <x v="0"/>
    <x v="0"/>
    <x v="1"/>
    <n v="1750"/>
  </r>
  <r>
    <x v="7"/>
    <x v="1"/>
    <x v="3"/>
    <n v="897"/>
  </r>
  <r>
    <x v="10"/>
    <x v="2"/>
    <x v="1"/>
    <n v="767"/>
  </r>
  <r>
    <x v="9"/>
    <x v="3"/>
    <x v="3"/>
    <n v="1671"/>
  </r>
  <r>
    <x v="6"/>
    <x v="0"/>
    <x v="1"/>
    <n v="838"/>
  </r>
  <r>
    <x v="10"/>
    <x v="0"/>
    <x v="1"/>
    <n v="910"/>
  </r>
  <r>
    <x v="8"/>
    <x v="0"/>
    <x v="1"/>
    <n v="1731"/>
  </r>
  <r>
    <x v="3"/>
    <x v="0"/>
    <x v="3"/>
    <n v="1318"/>
  </r>
  <r>
    <x v="8"/>
    <x v="1"/>
    <x v="3"/>
    <n v="2128"/>
  </r>
  <r>
    <x v="8"/>
    <x v="1"/>
    <x v="1"/>
    <n v="1033"/>
  </r>
  <r>
    <x v="0"/>
    <x v="3"/>
    <x v="0"/>
    <n v="2430"/>
  </r>
  <r>
    <x v="8"/>
    <x v="0"/>
    <x v="2"/>
    <n v="1921"/>
  </r>
  <r>
    <x v="6"/>
    <x v="0"/>
    <x v="1"/>
    <n v="1516"/>
  </r>
  <r>
    <x v="3"/>
    <x v="2"/>
    <x v="1"/>
    <n v="2392"/>
  </r>
  <r>
    <x v="5"/>
    <x v="0"/>
    <x v="0"/>
    <n v="1672"/>
  </r>
  <r>
    <x v="10"/>
    <x v="0"/>
    <x v="0"/>
    <n v="664"/>
  </r>
  <r>
    <x v="3"/>
    <x v="3"/>
    <x v="3"/>
    <n v="824"/>
  </r>
  <r>
    <x v="9"/>
    <x v="1"/>
    <x v="1"/>
    <n v="1545"/>
  </r>
  <r>
    <x v="10"/>
    <x v="1"/>
    <x v="2"/>
    <n v="2314"/>
  </r>
  <r>
    <x v="9"/>
    <x v="3"/>
    <x v="2"/>
    <n v="1906"/>
  </r>
  <r>
    <x v="0"/>
    <x v="3"/>
    <x v="3"/>
    <n v="2187"/>
  </r>
  <r>
    <x v="4"/>
    <x v="2"/>
    <x v="0"/>
    <n v="642"/>
  </r>
  <r>
    <x v="5"/>
    <x v="0"/>
    <x v="3"/>
    <n v="654"/>
  </r>
  <r>
    <x v="2"/>
    <x v="2"/>
    <x v="2"/>
    <n v="1266"/>
  </r>
  <r>
    <x v="0"/>
    <x v="0"/>
    <x v="0"/>
    <n v="754"/>
  </r>
  <r>
    <x v="10"/>
    <x v="1"/>
    <x v="0"/>
    <n v="2337"/>
  </r>
  <r>
    <x v="10"/>
    <x v="0"/>
    <x v="0"/>
    <n v="1550"/>
  </r>
  <r>
    <x v="3"/>
    <x v="0"/>
    <x v="0"/>
    <n v="2302"/>
  </r>
  <r>
    <x v="11"/>
    <x v="0"/>
    <x v="0"/>
    <n v="1940"/>
  </r>
  <r>
    <x v="4"/>
    <x v="3"/>
    <x v="2"/>
    <n v="1993"/>
  </r>
  <r>
    <x v="2"/>
    <x v="1"/>
    <x v="3"/>
    <n v="772"/>
  </r>
  <r>
    <x v="1"/>
    <x v="2"/>
    <x v="0"/>
    <n v="2342"/>
  </r>
  <r>
    <x v="2"/>
    <x v="0"/>
    <x v="1"/>
    <n v="1999"/>
  </r>
  <r>
    <x v="9"/>
    <x v="1"/>
    <x v="1"/>
    <n v="2415"/>
  </r>
  <r>
    <x v="5"/>
    <x v="0"/>
    <x v="0"/>
    <n v="2155"/>
  </r>
  <r>
    <x v="1"/>
    <x v="1"/>
    <x v="1"/>
    <n v="2436"/>
  </r>
  <r>
    <x v="9"/>
    <x v="3"/>
    <x v="0"/>
    <n v="1592"/>
  </r>
  <r>
    <x v="0"/>
    <x v="2"/>
    <x v="0"/>
    <n v="2046"/>
  </r>
  <r>
    <x v="12"/>
    <x v="3"/>
    <x v="1"/>
    <n v="3400"/>
  </r>
  <r>
    <x v="12"/>
    <x v="3"/>
    <x v="0"/>
    <n v="1196"/>
  </r>
  <r>
    <x v="13"/>
    <x v="0"/>
    <x v="0"/>
    <n v="14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645BB2-8FA9-4121-B2F1-090DE81FA3AE}" name="PivotTable1" cacheId="4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I11:AD28" firstHeaderRow="1" firstDataRow="3" firstDataCol="1"/>
  <pivotFields count="4">
    <pivotField axis="axisRow" showAll="0">
      <items count="15">
        <item x="7"/>
        <item x="8"/>
        <item x="0"/>
        <item x="6"/>
        <item x="11"/>
        <item x="9"/>
        <item x="3"/>
        <item x="10"/>
        <item x="2"/>
        <item x="5"/>
        <item x="4"/>
        <item x="1"/>
        <item x="12"/>
        <item x="13"/>
        <item t="default"/>
      </items>
    </pivotField>
    <pivotField axis="axisCol" showAll="0">
      <items count="9">
        <item m="1" x="6"/>
        <item m="1" x="7"/>
        <item m="1" x="4"/>
        <item m="1" x="5"/>
        <item x="0"/>
        <item x="1"/>
        <item x="2"/>
        <item x="3"/>
        <item t="default"/>
      </items>
    </pivotField>
    <pivotField axis="axisCol" showAll="0">
      <items count="10">
        <item m="1" x="6"/>
        <item m="1" x="5"/>
        <item m="1" x="8"/>
        <item m="1" x="7"/>
        <item n="Lowes" x="0"/>
        <item x="1"/>
        <item x="2"/>
        <item x="3"/>
        <item m="1" x="4"/>
        <item t="default"/>
      </items>
    </pivotField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2">
    <field x="2"/>
    <field x="1"/>
  </colFields>
  <colItems count="21">
    <i>
      <x v="4"/>
      <x v="4"/>
    </i>
    <i r="1">
      <x v="5"/>
    </i>
    <i r="1">
      <x v="6"/>
    </i>
    <i r="1">
      <x v="7"/>
    </i>
    <i t="default">
      <x v="4"/>
    </i>
    <i>
      <x v="5"/>
      <x v="4"/>
    </i>
    <i r="1">
      <x v="5"/>
    </i>
    <i r="1">
      <x v="6"/>
    </i>
    <i r="1">
      <x v="7"/>
    </i>
    <i t="default">
      <x v="5"/>
    </i>
    <i>
      <x v="6"/>
      <x v="4"/>
    </i>
    <i r="1">
      <x v="5"/>
    </i>
    <i r="1">
      <x v="6"/>
    </i>
    <i r="1">
      <x v="7"/>
    </i>
    <i t="default">
      <x v="6"/>
    </i>
    <i>
      <x v="7"/>
      <x v="4"/>
    </i>
    <i r="1">
      <x v="5"/>
    </i>
    <i r="1">
      <x v="6"/>
    </i>
    <i r="1">
      <x v="7"/>
    </i>
    <i t="default">
      <x v="7"/>
    </i>
    <i t="grand">
      <x/>
    </i>
  </colItems>
  <dataFields count="1">
    <dataField name="Sum of Revenue" fld="3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9AE5A-C6B8-43D0-BD83-D9C8BEE94824}" name="Table1" displayName="Table1" ref="B8:E58" totalsRowShown="0">
  <autoFilter ref="B8:E58" xr:uid="{00000000-0009-0000-0100-000001000000}"/>
  <tableColumns count="4">
    <tableColumn id="1" xr3:uid="{92807225-F0F3-4F2A-AC52-88ED9C3134C8}" name="Year "/>
    <tableColumn id="2" xr3:uid="{C42F7298-236F-4719-B871-F0AA7968A7BC}" name="Violent "/>
    <tableColumn id="3" xr3:uid="{BFA8FD5A-3692-4C50-A218-2507509AAC31}" name="Property "/>
    <tableColumn id="4" xr3:uid="{D8D8775C-A8BC-4C7C-8A4D-95F36969F65B}" name="Murder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C2F154-90DC-4905-ABF1-8A45792E3C93}" name="Table13" displayName="Table13" ref="E5:E446" totalsRowShown="0" headerRowDxfId="23" dataDxfId="22" tableBorderDxfId="21">
  <autoFilter ref="E5:E446" xr:uid="{00000000-0009-0000-0100-000001000000}"/>
  <tableColumns count="1">
    <tableColumn id="1" xr3:uid="{DA3324E2-9CD3-4611-A2A8-FA5551C7C156}" name="Salary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0E203-88B0-4615-B420-FBA7DA1B82B1}" name="Table2" displayName="Table2" ref="A2:B367" totalsRowShown="0">
  <autoFilter ref="A2:B367" xr:uid="{00000000-0009-0000-0100-000001000000}">
    <filterColumn colId="0">
      <filters>
        <dateGroupItem year="2010" month="12" dateTimeGrouping="month"/>
      </filters>
    </filterColumn>
  </autoFilter>
  <tableColumns count="2">
    <tableColumn id="1" xr3:uid="{950A7D04-4188-40AA-9139-287BC847AA64}" name="Date" dataDxfId="19"/>
    <tableColumn id="2" xr3:uid="{865DE863-01E3-4418-8B92-8F825C408795}" name="Sales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187B57-8AE0-4A03-8FC2-ACE355652859}" name="Table15" displayName="Table15" ref="D4:G243" totalsRowShown="0">
  <autoFilter ref="D4:G243" xr:uid="{00000000-0009-0000-0100-000001000000}"/>
  <tableColumns count="4">
    <tableColumn id="1" xr3:uid="{874C582C-D0F3-4E6B-8263-56AF1CD33257}" name="WEEK"/>
    <tableColumn id="2" xr3:uid="{3EC69580-76B4-4D74-A174-A1287086A3CB}" name="Category"/>
    <tableColumn id="3" xr3:uid="{9AE79C86-E921-4BDE-86A2-89D5FBA463D4}" name="Store"/>
    <tableColumn id="4" xr3:uid="{222A363F-250A-44A4-85C0-5B05CF7ABC58}" name="Reven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221C73-E209-46AB-8AEE-D660E8BB6172}" name="Table3" displayName="Table3" ref="AG10:AK24" totalsRowShown="0" headerRowDxfId="17" dataDxfId="15" headerRowBorderDxfId="16">
  <autoFilter ref="AG10:AK24" xr:uid="{00000000-0009-0000-0100-000003000000}"/>
  <tableColumns count="5">
    <tableColumn id="1" xr3:uid="{4B41A28F-D938-4010-986F-7549AC380340}" name="Week" dataDxfId="14"/>
    <tableColumn id="2" xr3:uid="{30CDD23D-2971-4077-8623-25C165F1306B}" name="Abrasives" dataDxfId="13">
      <calculatedColumnFormula>IF(AH$9=FALSE,NA(),IFERROR(GETPIVOTDATA("Revenue",$I$11,"WEEK",$AG11,"Category",AH$10,"Store",$AG$8)," "))</calculatedColumnFormula>
    </tableColumn>
    <tableColumn id="3" xr3:uid="{01D07A56-971C-42A5-AA5A-8F97AC07D14F}" name="Command" dataDxfId="12">
      <calculatedColumnFormula>IF(AI$9=FALSE,NA(),IFERROR(GETPIVOTDATA("Revenue",$I$11,"WEEK",$AG11,"Category",AI$10,"Store",$AG$8)," "))</calculatedColumnFormula>
    </tableColumn>
    <tableColumn id="4" xr3:uid="{1FF355EE-EA80-40BD-B85F-D84238427535}" name="Tape" dataDxfId="11">
      <calculatedColumnFormula>IF(AJ$9=FALSE,NA(),IFERROR(GETPIVOTDATA("Revenue",$I$11,"WEEK",$AG11,"Category",AJ$10,"Store",$AG$8)," "))</calculatedColumnFormula>
    </tableColumn>
    <tableColumn id="5" xr3:uid="{BF4D5868-1F7E-4F4D-974D-738C67D15A4B}" name="Safety" dataDxfId="10">
      <calculatedColumnFormula>IF(AK$9=FALSE,NA(),IFERROR(GETPIVOTDATA("Revenue",$I$11,"WEEK",$AG11,"Category",AK$10,"Store",$AG$8)," "))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C8270F-4D44-48C3-AB64-0780F85E80B3}" name="Table17" displayName="Table17" ref="A1:D29" totalsRowShown="0" tableBorderDxfId="9">
  <autoFilter ref="A1:D29" xr:uid="{00000000-0009-0000-0100-000001000000}"/>
  <tableColumns count="4">
    <tableColumn id="1" xr3:uid="{4D0D233D-F64B-4709-8D12-3A974A6CAEFF}" name="GENRE" dataDxfId="8" dataCellStyle="Heading 4"/>
    <tableColumn id="2" xr3:uid="{A12AF020-B715-48EC-AC34-8634CC2738CC}" name="SUB-GENRE" dataDxfId="7"/>
    <tableColumn id="3" xr3:uid="{A30E514B-46F3-484E-A9E6-DF64AB5FFDC2}" name="TOPIC" dataDxfId="6"/>
    <tableColumn id="4" xr3:uid="{906C01C0-3184-47B7-B53C-D45DFC914D9B}" name="REVENUE" dataDxf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554F81-2810-4B17-AA58-580141AE2975}" name="Table18" displayName="Table18" ref="A1:D29" totalsRowShown="0" tableBorderDxfId="4">
  <autoFilter ref="A1:D29" xr:uid="{00000000-0009-0000-0100-000001000000}"/>
  <tableColumns count="4">
    <tableColumn id="1" xr3:uid="{EE764D78-B811-4C83-8F59-350C49B92EA9}" name="GENRE" dataDxfId="3" dataCellStyle="Heading 4"/>
    <tableColumn id="2" xr3:uid="{9D9686B6-9E07-447D-84FA-861061C82EC4}" name="SUB-GENRE" dataDxfId="2"/>
    <tableColumn id="3" xr3:uid="{21E6EAB0-0B3E-40C8-A711-42F7F4B803F7}" name="TOPIC" dataDxfId="1"/>
    <tableColumn id="4" xr3:uid="{DBD7F2DF-67FD-4C80-9FA7-ABD62C80F340}" name="REVENUE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CA03C52-C1C4-4E00-BDA4-A591A8E15D5B}" name="Table19" displayName="Table19" ref="A1:C7" totalsRowShown="0">
  <autoFilter ref="A1:C7" xr:uid="{00000000-0009-0000-0100-000001000000}"/>
  <tableColumns count="3">
    <tableColumn id="1" xr3:uid="{52D332F7-E5F5-41A8-9C50-FEA05B5701A7}" name="Month"/>
    <tableColumn id="2" xr3:uid="{DFF63EB9-F9AE-44A0-8699-ED86EA066FDB}" name="Base">
      <calculatedColumnFormula>B1+C1</calculatedColumnFormula>
    </tableColumn>
    <tableColumn id="3" xr3:uid="{F4F441FB-327F-4A45-9F42-EA65CD9427D9}" name="Ca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2.bin"/><Relationship Id="rId4" Type="http://schemas.openxmlformats.org/officeDocument/2006/relationships/ctrlProp" Target="../ctrlProps/ctrlProp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drawing" Target="../drawings/drawing19.xml"/><Relationship Id="rId7" Type="http://schemas.openxmlformats.org/officeDocument/2006/relationships/ctrlProp" Target="../ctrlProps/ctrlProp6.xml"/><Relationship Id="rId2" Type="http://schemas.openxmlformats.org/officeDocument/2006/relationships/printerSettings" Target="../printerSettings/printerSettings16.bin"/><Relationship Id="rId1" Type="http://schemas.openxmlformats.org/officeDocument/2006/relationships/pivotTable" Target="../pivotTables/pivotTable1.xml"/><Relationship Id="rId6" Type="http://schemas.openxmlformats.org/officeDocument/2006/relationships/ctrlProp" Target="../ctrlProps/ctrlProp5.xml"/><Relationship Id="rId5" Type="http://schemas.openxmlformats.org/officeDocument/2006/relationships/ctrlProp" Target="../ctrlProps/ctrlProp4.xml"/><Relationship Id="rId10" Type="http://schemas.openxmlformats.org/officeDocument/2006/relationships/table" Target="../tables/table5.xml"/><Relationship Id="rId4" Type="http://schemas.openxmlformats.org/officeDocument/2006/relationships/vmlDrawing" Target="../drawings/vmlDrawing3.vml"/><Relationship Id="rId9" Type="http://schemas.openxmlformats.org/officeDocument/2006/relationships/table" Target="../tables/table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2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4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8"/>
  <sheetViews>
    <sheetView showGridLines="0" workbookViewId="0">
      <selection activeCell="A4" sqref="A4:D7"/>
    </sheetView>
  </sheetViews>
  <sheetFormatPr defaultRowHeight="12.75" x14ac:dyDescent="0.2"/>
  <cols>
    <col min="1" max="1" width="11.85546875" bestFit="1" customWidth="1"/>
    <col min="2" max="2" width="13.28515625" customWidth="1"/>
  </cols>
  <sheetData>
    <row r="1" spans="1:11" x14ac:dyDescent="0.2">
      <c r="A1" s="1" t="s">
        <v>9</v>
      </c>
      <c r="B1" s="1"/>
      <c r="C1" s="1"/>
      <c r="D1" s="1"/>
      <c r="E1" s="1"/>
      <c r="F1" s="1"/>
      <c r="G1" s="1"/>
    </row>
    <row r="2" spans="1:11" x14ac:dyDescent="0.2">
      <c r="A2" s="1" t="s">
        <v>0</v>
      </c>
      <c r="B2" s="1">
        <v>5</v>
      </c>
      <c r="C2" s="1"/>
      <c r="D2" s="1"/>
      <c r="E2" s="1"/>
      <c r="F2" s="1"/>
      <c r="G2" s="1"/>
    </row>
    <row r="3" spans="1:11" x14ac:dyDescent="0.2">
      <c r="A3" s="1" t="s">
        <v>1</v>
      </c>
      <c r="B3" s="1">
        <v>25</v>
      </c>
      <c r="C3" s="1"/>
      <c r="D3" s="1"/>
      <c r="E3" s="1"/>
      <c r="F3" s="1"/>
      <c r="G3" s="1"/>
    </row>
    <row r="4" spans="1:11" x14ac:dyDescent="0.2">
      <c r="A4" s="1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11" x14ac:dyDescent="0.2">
      <c r="A5" s="1" t="s">
        <v>0</v>
      </c>
      <c r="B5" s="1">
        <f>$B$2</f>
        <v>5</v>
      </c>
      <c r="C5" s="1">
        <f t="shared" ref="C5:G5" si="0">$B$2</f>
        <v>5</v>
      </c>
      <c r="D5" s="1">
        <f t="shared" si="0"/>
        <v>5</v>
      </c>
      <c r="E5" s="1">
        <f t="shared" si="0"/>
        <v>5</v>
      </c>
      <c r="F5" s="1">
        <f t="shared" si="0"/>
        <v>5</v>
      </c>
      <c r="G5" s="1">
        <f t="shared" si="0"/>
        <v>5</v>
      </c>
    </row>
    <row r="6" spans="1:11" x14ac:dyDescent="0.2">
      <c r="A6" s="1" t="s">
        <v>1</v>
      </c>
      <c r="B6" s="1">
        <f>$B$3-$B$2</f>
        <v>20</v>
      </c>
      <c r="C6" s="1">
        <f t="shared" ref="C6:G6" si="1">$B$3-$B$2</f>
        <v>20</v>
      </c>
      <c r="D6" s="1">
        <f t="shared" si="1"/>
        <v>20</v>
      </c>
      <c r="E6" s="1">
        <f t="shared" si="1"/>
        <v>20</v>
      </c>
      <c r="F6" s="1">
        <f t="shared" si="1"/>
        <v>20</v>
      </c>
      <c r="G6" s="1">
        <f t="shared" si="1"/>
        <v>20</v>
      </c>
      <c r="K6" t="s">
        <v>10</v>
      </c>
    </row>
    <row r="7" spans="1:11" x14ac:dyDescent="0.2">
      <c r="A7" s="1" t="s">
        <v>8</v>
      </c>
      <c r="B7" s="1">
        <v>25</v>
      </c>
      <c r="C7" s="1">
        <v>33</v>
      </c>
      <c r="D7" s="1">
        <v>27</v>
      </c>
      <c r="E7" s="1">
        <v>4</v>
      </c>
      <c r="F7" s="1">
        <v>26</v>
      </c>
      <c r="G7" s="1">
        <v>29</v>
      </c>
    </row>
    <row r="8" spans="1:11" x14ac:dyDescent="0.2">
      <c r="A8" s="1"/>
      <c r="B8" s="1"/>
      <c r="C8" s="1"/>
      <c r="D8" s="1"/>
      <c r="E8" s="1"/>
      <c r="F8" s="1"/>
      <c r="G8" s="1"/>
    </row>
  </sheetData>
  <printOptions headings="1" gridLine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8213-A2BF-410C-A158-B0D3979E8B17}">
  <sheetPr codeName="Sheet2"/>
  <dimension ref="C9:F24"/>
  <sheetViews>
    <sheetView topLeftCell="C9" zoomScale="90" zoomScaleNormal="90" workbookViewId="0">
      <selection activeCell="C10" sqref="C10"/>
    </sheetView>
  </sheetViews>
  <sheetFormatPr defaultRowHeight="15" x14ac:dyDescent="0.25"/>
  <cols>
    <col min="1" max="2" width="9.140625" style="3"/>
    <col min="3" max="3" width="18.28515625" style="3" customWidth="1"/>
    <col min="4" max="4" width="13.140625" style="3" bestFit="1" customWidth="1"/>
    <col min="5" max="5" width="10" style="3" bestFit="1" customWidth="1"/>
    <col min="6" max="6" width="11.28515625" style="3" bestFit="1" customWidth="1"/>
    <col min="7" max="16384" width="9.140625" style="3"/>
  </cols>
  <sheetData>
    <row r="9" spans="3:6" x14ac:dyDescent="0.25">
      <c r="C9" s="3" t="s">
        <v>11</v>
      </c>
      <c r="D9" s="4" t="s">
        <v>12</v>
      </c>
      <c r="E9" s="4" t="s">
        <v>13</v>
      </c>
      <c r="F9" s="4" t="s">
        <v>14</v>
      </c>
    </row>
    <row r="10" spans="3:6" x14ac:dyDescent="0.25">
      <c r="C10" s="3" t="s">
        <v>15</v>
      </c>
      <c r="D10" s="5">
        <v>3.5000000000000003E-2</v>
      </c>
      <c r="E10" s="5">
        <v>3.2000000000000001E-2</v>
      </c>
      <c r="F10" s="4">
        <v>10000</v>
      </c>
    </row>
    <row r="11" spans="3:6" x14ac:dyDescent="0.25">
      <c r="C11" s="3" t="s">
        <v>16</v>
      </c>
      <c r="D11" s="5">
        <v>-4.2999999999999997E-2</v>
      </c>
      <c r="E11" s="5">
        <v>1.6E-2</v>
      </c>
      <c r="F11" s="4">
        <v>15000</v>
      </c>
    </row>
    <row r="12" spans="3:6" x14ac:dyDescent="0.25">
      <c r="C12" s="3" t="s">
        <v>17</v>
      </c>
      <c r="D12" s="5">
        <v>-0.03</v>
      </c>
      <c r="E12" s="5">
        <v>-1.9199999999999998E-2</v>
      </c>
      <c r="F12" s="4">
        <v>3000</v>
      </c>
    </row>
    <row r="13" spans="3:6" x14ac:dyDescent="0.25">
      <c r="C13" s="3" t="s">
        <v>18</v>
      </c>
      <c r="D13" s="5">
        <v>5.0000000000000001E-3</v>
      </c>
      <c r="E13" s="5">
        <v>2.7647999999999995E-2</v>
      </c>
      <c r="F13" s="4">
        <v>275</v>
      </c>
    </row>
    <row r="14" spans="3:6" x14ac:dyDescent="0.25">
      <c r="C14" s="3" t="s">
        <v>19</v>
      </c>
      <c r="D14" s="5">
        <v>0.15</v>
      </c>
      <c r="E14" s="5">
        <v>5.7330892799999984E-2</v>
      </c>
      <c r="F14" s="4">
        <v>500</v>
      </c>
    </row>
    <row r="24" spans="6:6" x14ac:dyDescent="0.25">
      <c r="F24" s="3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03BC-71C6-436F-A777-4652B5A6C1DC}">
  <sheetPr codeName="Sheet3"/>
  <dimension ref="C5:E17"/>
  <sheetViews>
    <sheetView workbookViewId="0">
      <selection activeCell="D6" sqref="D6:E17"/>
    </sheetView>
  </sheetViews>
  <sheetFormatPr defaultRowHeight="15" x14ac:dyDescent="0.25"/>
  <cols>
    <col min="1" max="2" width="9.140625" style="3"/>
    <col min="3" max="3" width="10" style="3" customWidth="1"/>
    <col min="4" max="4" width="9.85546875" style="3" customWidth="1"/>
    <col min="5" max="16384" width="9.140625" style="3"/>
  </cols>
  <sheetData>
    <row r="5" spans="3:5" x14ac:dyDescent="0.25">
      <c r="C5" s="3" t="s">
        <v>21</v>
      </c>
      <c r="D5" s="3" t="s">
        <v>22</v>
      </c>
      <c r="E5" s="3" t="s">
        <v>23</v>
      </c>
    </row>
    <row r="6" spans="3:5" x14ac:dyDescent="0.25">
      <c r="C6" s="3" t="s">
        <v>24</v>
      </c>
      <c r="D6" s="3">
        <v>25</v>
      </c>
      <c r="E6" s="3">
        <v>2735900</v>
      </c>
    </row>
    <row r="7" spans="3:5" x14ac:dyDescent="0.25">
      <c r="C7" s="3" t="s">
        <v>25</v>
      </c>
      <c r="D7" s="3">
        <v>21</v>
      </c>
      <c r="E7" s="3">
        <v>2210271</v>
      </c>
    </row>
    <row r="8" spans="3:5" x14ac:dyDescent="0.25">
      <c r="C8" s="3" t="s">
        <v>26</v>
      </c>
      <c r="D8" s="3">
        <v>28</v>
      </c>
      <c r="E8" s="3">
        <v>3004596</v>
      </c>
    </row>
    <row r="9" spans="3:5" x14ac:dyDescent="0.25">
      <c r="C9" s="3" t="s">
        <v>27</v>
      </c>
      <c r="D9" s="3">
        <v>22</v>
      </c>
      <c r="E9" s="3">
        <v>2825548</v>
      </c>
    </row>
    <row r="10" spans="3:5" x14ac:dyDescent="0.25">
      <c r="C10" s="3" t="s">
        <v>6</v>
      </c>
      <c r="D10" s="3">
        <v>28</v>
      </c>
      <c r="E10" s="3">
        <v>3576132</v>
      </c>
    </row>
    <row r="11" spans="3:5" x14ac:dyDescent="0.25">
      <c r="C11" s="3" t="s">
        <v>28</v>
      </c>
      <c r="D11" s="3">
        <v>25</v>
      </c>
      <c r="E11" s="3">
        <v>3128575</v>
      </c>
    </row>
    <row r="12" spans="3:5" x14ac:dyDescent="0.25">
      <c r="C12" s="3" t="s">
        <v>29</v>
      </c>
      <c r="D12" s="3">
        <v>34</v>
      </c>
      <c r="E12" s="3">
        <v>3874198</v>
      </c>
    </row>
    <row r="13" spans="3:5" x14ac:dyDescent="0.25">
      <c r="C13" s="3" t="s">
        <v>30</v>
      </c>
      <c r="D13" s="3">
        <v>24</v>
      </c>
      <c r="E13" s="3">
        <v>2665368</v>
      </c>
    </row>
    <row r="14" spans="3:5" x14ac:dyDescent="0.25">
      <c r="C14" s="3" t="s">
        <v>31</v>
      </c>
      <c r="D14" s="3">
        <v>28</v>
      </c>
      <c r="E14" s="3">
        <v>2833012</v>
      </c>
    </row>
    <row r="15" spans="3:5" x14ac:dyDescent="0.25">
      <c r="C15" s="3" t="s">
        <v>32</v>
      </c>
      <c r="D15" s="3">
        <v>23</v>
      </c>
      <c r="E15" s="3">
        <v>2424844</v>
      </c>
    </row>
    <row r="16" spans="3:5" x14ac:dyDescent="0.25">
      <c r="C16" s="3" t="s">
        <v>33</v>
      </c>
      <c r="D16" s="3">
        <v>24</v>
      </c>
      <c r="E16" s="3">
        <v>2549544</v>
      </c>
    </row>
    <row r="17" spans="3:5" x14ac:dyDescent="0.25">
      <c r="C17" s="3" t="s">
        <v>34</v>
      </c>
      <c r="D17" s="3">
        <v>30</v>
      </c>
      <c r="E17" s="3">
        <v>3150120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F935-43B1-411E-A806-A281EE2EBFC0}">
  <sheetPr codeName="Sheet4">
    <pageSetUpPr fitToPage="1"/>
  </sheetPr>
  <dimension ref="D3:E24"/>
  <sheetViews>
    <sheetView zoomScale="80" zoomScaleNormal="80" workbookViewId="0">
      <selection activeCell="D17" sqref="D17"/>
    </sheetView>
  </sheetViews>
  <sheetFormatPr defaultColWidth="9.140625" defaultRowHeight="15" x14ac:dyDescent="0.25"/>
  <cols>
    <col min="1" max="3" width="9.140625" style="7"/>
    <col min="4" max="4" width="17.7109375" style="7" customWidth="1"/>
    <col min="5" max="16384" width="9.140625" style="7"/>
  </cols>
  <sheetData>
    <row r="3" spans="4:5" x14ac:dyDescent="0.25">
      <c r="D3" s="6" t="s">
        <v>35</v>
      </c>
      <c r="E3" s="6"/>
    </row>
    <row r="5" spans="4:5" x14ac:dyDescent="0.25">
      <c r="D5" s="7" t="s">
        <v>36</v>
      </c>
      <c r="E5" s="7" t="s">
        <v>37</v>
      </c>
    </row>
    <row r="6" spans="4:5" x14ac:dyDescent="0.25">
      <c r="D6" s="7">
        <v>2007</v>
      </c>
      <c r="E6" s="7">
        <v>4000</v>
      </c>
    </row>
    <row r="7" spans="4:5" x14ac:dyDescent="0.25">
      <c r="D7" s="7">
        <v>2008</v>
      </c>
      <c r="E7" s="7">
        <v>4200</v>
      </c>
    </row>
    <row r="8" spans="4:5" x14ac:dyDescent="0.25">
      <c r="D8" s="7">
        <v>2009</v>
      </c>
      <c r="E8" s="7">
        <v>4500</v>
      </c>
    </row>
    <row r="9" spans="4:5" x14ac:dyDescent="0.25">
      <c r="D9" s="7">
        <v>2010</v>
      </c>
      <c r="E9" s="7">
        <v>4900</v>
      </c>
    </row>
    <row r="17" spans="4:5" x14ac:dyDescent="0.25">
      <c r="D17" s="6" t="s">
        <v>38</v>
      </c>
    </row>
    <row r="20" spans="4:5" x14ac:dyDescent="0.25">
      <c r="E20" s="7" t="s">
        <v>37</v>
      </c>
    </row>
    <row r="21" spans="4:5" x14ac:dyDescent="0.25">
      <c r="D21" s="7">
        <v>2007</v>
      </c>
      <c r="E21" s="7">
        <v>4000</v>
      </c>
    </row>
    <row r="22" spans="4:5" x14ac:dyDescent="0.25">
      <c r="D22" s="7">
        <v>2008</v>
      </c>
      <c r="E22" s="7">
        <v>4200</v>
      </c>
    </row>
    <row r="23" spans="4:5" x14ac:dyDescent="0.25">
      <c r="D23" s="7">
        <v>2009</v>
      </c>
      <c r="E23" s="7">
        <v>4500</v>
      </c>
    </row>
    <row r="24" spans="4:5" x14ac:dyDescent="0.25">
      <c r="D24" s="7">
        <v>2010</v>
      </c>
      <c r="E24" s="7">
        <v>4900</v>
      </c>
    </row>
  </sheetData>
  <printOptions headings="1" gridLines="1"/>
  <pageMargins left="0.7" right="0.7" top="0.75" bottom="0.75" header="0.3" footer="0.3"/>
  <pageSetup scale="72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6127-E398-487D-B31E-44FB813AAF57}">
  <sheetPr codeName="Sheet5">
    <pageSetUpPr fitToPage="1"/>
  </sheetPr>
  <dimension ref="B1:L11"/>
  <sheetViews>
    <sheetView zoomScale="80" zoomScaleNormal="80" workbookViewId="0">
      <selection activeCell="N27" sqref="N27"/>
    </sheetView>
  </sheetViews>
  <sheetFormatPr defaultColWidth="9.140625" defaultRowHeight="15" x14ac:dyDescent="0.25"/>
  <cols>
    <col min="1" max="16384" width="9.140625" style="7"/>
  </cols>
  <sheetData>
    <row r="1" spans="2:12" x14ac:dyDescent="0.25">
      <c r="B1" s="7" t="b">
        <v>1</v>
      </c>
      <c r="C1" s="7" t="b">
        <v>1</v>
      </c>
    </row>
    <row r="5" spans="2:12" x14ac:dyDescent="0.25">
      <c r="F5" s="7" t="s">
        <v>24</v>
      </c>
      <c r="G5" s="7" t="s">
        <v>39</v>
      </c>
      <c r="H5" s="7" t="s">
        <v>40</v>
      </c>
      <c r="I5" s="7" t="s">
        <v>27</v>
      </c>
      <c r="J5" s="7" t="s">
        <v>6</v>
      </c>
      <c r="K5" s="7" t="s">
        <v>28</v>
      </c>
      <c r="L5" s="7" t="s">
        <v>29</v>
      </c>
    </row>
    <row r="6" spans="2:12" x14ac:dyDescent="0.25">
      <c r="E6" s="7">
        <v>2010</v>
      </c>
      <c r="F6" s="7">
        <v>200</v>
      </c>
      <c r="G6" s="7">
        <v>58</v>
      </c>
      <c r="H6" s="7">
        <v>128</v>
      </c>
      <c r="I6" s="7">
        <v>92</v>
      </c>
      <c r="J6" s="7">
        <v>166</v>
      </c>
      <c r="K6" s="7">
        <v>179</v>
      </c>
      <c r="L6" s="7">
        <v>72</v>
      </c>
    </row>
    <row r="7" spans="2:12" x14ac:dyDescent="0.25">
      <c r="E7" s="7">
        <v>2011</v>
      </c>
      <c r="F7" s="7">
        <v>123</v>
      </c>
      <c r="G7" s="7">
        <v>121</v>
      </c>
      <c r="H7" s="7">
        <v>135</v>
      </c>
      <c r="I7" s="7">
        <v>141</v>
      </c>
      <c r="J7" s="7">
        <v>94</v>
      </c>
      <c r="K7" s="7">
        <v>59</v>
      </c>
      <c r="L7" s="7">
        <v>105</v>
      </c>
    </row>
    <row r="9" spans="2:12" x14ac:dyDescent="0.25">
      <c r="F9" s="7" t="s">
        <v>24</v>
      </c>
      <c r="G9" s="7" t="s">
        <v>39</v>
      </c>
      <c r="H9" s="7" t="s">
        <v>40</v>
      </c>
      <c r="I9" s="7" t="s">
        <v>27</v>
      </c>
      <c r="J9" s="7" t="s">
        <v>6</v>
      </c>
      <c r="K9" s="7" t="s">
        <v>28</v>
      </c>
      <c r="L9" s="7" t="s">
        <v>29</v>
      </c>
    </row>
    <row r="10" spans="2:12" x14ac:dyDescent="0.25">
      <c r="E10" s="7">
        <v>2010</v>
      </c>
      <c r="F10" s="7">
        <f>IF($B$1,F6,NA())</f>
        <v>200</v>
      </c>
      <c r="G10" s="7">
        <f t="shared" ref="G10:L10" si="0">IF($B$1,G6,NA())</f>
        <v>58</v>
      </c>
      <c r="H10" s="7">
        <f t="shared" si="0"/>
        <v>128</v>
      </c>
      <c r="I10" s="7">
        <f t="shared" si="0"/>
        <v>92</v>
      </c>
      <c r="J10" s="7">
        <f t="shared" si="0"/>
        <v>166</v>
      </c>
      <c r="K10" s="7">
        <f t="shared" si="0"/>
        <v>179</v>
      </c>
      <c r="L10" s="7">
        <f t="shared" si="0"/>
        <v>72</v>
      </c>
    </row>
    <row r="11" spans="2:12" x14ac:dyDescent="0.25">
      <c r="E11" s="7">
        <v>2011</v>
      </c>
      <c r="F11" s="7">
        <f>IF($C$1,F7,NA())</f>
        <v>123</v>
      </c>
      <c r="G11" s="7">
        <f t="shared" ref="G11:L11" si="1">IF($C$1,G7,NA())</f>
        <v>121</v>
      </c>
      <c r="H11" s="7">
        <f t="shared" si="1"/>
        <v>135</v>
      </c>
      <c r="I11" s="7">
        <f t="shared" si="1"/>
        <v>141</v>
      </c>
      <c r="J11" s="7">
        <f t="shared" si="1"/>
        <v>94</v>
      </c>
      <c r="K11" s="7">
        <f t="shared" si="1"/>
        <v>59</v>
      </c>
      <c r="L11" s="7">
        <f t="shared" si="1"/>
        <v>105</v>
      </c>
    </row>
  </sheetData>
  <printOptions headings="1" gridLines="1"/>
  <pageMargins left="0.7" right="0.7" top="0.75" bottom="0.75" header="0.3" footer="0.3"/>
  <pageSetup scale="78" orientation="portrait" horizontalDpi="200" verticalDpi="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0</xdr:col>
                    <xdr:colOff>304800</xdr:colOff>
                    <xdr:row>4</xdr:row>
                    <xdr:rowOff>0</xdr:rowOff>
                  </from>
                  <to>
                    <xdr:col>2</xdr:col>
                    <xdr:colOff>95250</xdr:colOff>
                    <xdr:row>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0</xdr:col>
                    <xdr:colOff>381000</xdr:colOff>
                    <xdr:row>8</xdr:row>
                    <xdr:rowOff>123825</xdr:rowOff>
                  </from>
                  <to>
                    <xdr:col>1</xdr:col>
                    <xdr:colOff>390525</xdr:colOff>
                    <xdr:row>11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285E-F361-4E0B-BFE0-7B2A45D79070}">
  <sheetPr codeName="Sheet6">
    <pageSetUpPr fitToPage="1"/>
  </sheetPr>
  <dimension ref="F5:H12"/>
  <sheetViews>
    <sheetView topLeftCell="F1" workbookViewId="0">
      <selection activeCell="F5" sqref="F5:H12"/>
    </sheetView>
  </sheetViews>
  <sheetFormatPr defaultRowHeight="15" x14ac:dyDescent="0.25"/>
  <cols>
    <col min="1" max="16384" width="9.140625" style="3"/>
  </cols>
  <sheetData>
    <row r="5" spans="6:8" x14ac:dyDescent="0.25">
      <c r="G5" s="3" t="s">
        <v>41</v>
      </c>
      <c r="H5" s="3" t="s">
        <v>42</v>
      </c>
    </row>
    <row r="6" spans="6:8" x14ac:dyDescent="0.25">
      <c r="F6" s="3" t="s">
        <v>24</v>
      </c>
      <c r="G6" s="3">
        <v>1331</v>
      </c>
      <c r="H6" s="3">
        <v>1417</v>
      </c>
    </row>
    <row r="7" spans="6:8" x14ac:dyDescent="0.25">
      <c r="F7" s="3" t="s">
        <v>39</v>
      </c>
      <c r="G7" s="3">
        <v>1606</v>
      </c>
      <c r="H7" s="3">
        <v>1457</v>
      </c>
    </row>
    <row r="8" spans="6:8" x14ac:dyDescent="0.25">
      <c r="F8" s="3" t="s">
        <v>40</v>
      </c>
      <c r="G8" s="3">
        <v>1624</v>
      </c>
      <c r="H8" s="3">
        <v>1488</v>
      </c>
    </row>
    <row r="9" spans="6:8" x14ac:dyDescent="0.25">
      <c r="F9" s="3" t="s">
        <v>27</v>
      </c>
      <c r="G9" s="3">
        <v>1225</v>
      </c>
      <c r="H9" s="3">
        <v>992</v>
      </c>
    </row>
    <row r="10" spans="6:8" x14ac:dyDescent="0.25">
      <c r="F10" s="3" t="s">
        <v>6</v>
      </c>
      <c r="G10" s="3">
        <v>1202</v>
      </c>
      <c r="H10" s="3">
        <v>1339</v>
      </c>
    </row>
    <row r="11" spans="6:8" x14ac:dyDescent="0.25">
      <c r="F11" s="3" t="s">
        <v>28</v>
      </c>
      <c r="G11" s="3">
        <v>1618</v>
      </c>
      <c r="H11" s="3">
        <v>1334</v>
      </c>
    </row>
    <row r="12" spans="6:8" x14ac:dyDescent="0.25">
      <c r="F12" s="3" t="s">
        <v>29</v>
      </c>
      <c r="G12" s="3">
        <v>909</v>
      </c>
      <c r="H12" s="3">
        <v>930</v>
      </c>
    </row>
  </sheetData>
  <printOptions headings="1" gridLines="1"/>
  <pageMargins left="0.7" right="0.7" top="0.75" bottom="0.75" header="0.3" footer="0.3"/>
  <pageSetup orientation="portrait" horizontalDpi="200" verticalDpi="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3B38-4A98-4B76-838F-491996B7473F}">
  <sheetPr codeName="Sheet7">
    <pageSetUpPr fitToPage="1"/>
  </sheetPr>
  <dimension ref="F5:H12"/>
  <sheetViews>
    <sheetView topLeftCell="F1" workbookViewId="0">
      <selection activeCell="I19" sqref="I19"/>
    </sheetView>
  </sheetViews>
  <sheetFormatPr defaultRowHeight="15" x14ac:dyDescent="0.25"/>
  <cols>
    <col min="1" max="16384" width="9.140625" style="3"/>
  </cols>
  <sheetData>
    <row r="5" spans="6:8" x14ac:dyDescent="0.25">
      <c r="G5" s="3" t="s">
        <v>41</v>
      </c>
      <c r="H5" s="3" t="s">
        <v>42</v>
      </c>
    </row>
    <row r="6" spans="6:8" x14ac:dyDescent="0.25">
      <c r="F6" s="3" t="s">
        <v>24</v>
      </c>
      <c r="G6" s="3">
        <v>1331</v>
      </c>
      <c r="H6" s="3">
        <v>1417</v>
      </c>
    </row>
    <row r="7" spans="6:8" x14ac:dyDescent="0.25">
      <c r="F7" s="3" t="s">
        <v>39</v>
      </c>
      <c r="G7" s="3">
        <v>1606</v>
      </c>
      <c r="H7" s="3">
        <v>1457</v>
      </c>
    </row>
    <row r="8" spans="6:8" x14ac:dyDescent="0.25">
      <c r="F8" s="3" t="s">
        <v>40</v>
      </c>
      <c r="G8" s="3">
        <v>1624</v>
      </c>
      <c r="H8" s="3">
        <v>1488</v>
      </c>
    </row>
    <row r="9" spans="6:8" x14ac:dyDescent="0.25">
      <c r="F9" s="3" t="s">
        <v>27</v>
      </c>
      <c r="G9" s="3">
        <v>1225</v>
      </c>
      <c r="H9" s="3">
        <v>992</v>
      </c>
    </row>
    <row r="10" spans="6:8" x14ac:dyDescent="0.25">
      <c r="F10" s="3" t="s">
        <v>6</v>
      </c>
      <c r="G10" s="3">
        <v>1202</v>
      </c>
      <c r="H10" s="3">
        <v>1339</v>
      </c>
    </row>
    <row r="11" spans="6:8" x14ac:dyDescent="0.25">
      <c r="F11" s="3" t="s">
        <v>28</v>
      </c>
      <c r="G11" s="3">
        <v>1618</v>
      </c>
      <c r="H11" s="3">
        <v>1334</v>
      </c>
    </row>
    <row r="12" spans="6:8" x14ac:dyDescent="0.25">
      <c r="F12" s="3" t="s">
        <v>29</v>
      </c>
      <c r="G12" s="3">
        <v>909</v>
      </c>
      <c r="H12" s="3">
        <v>930</v>
      </c>
    </row>
  </sheetData>
  <printOptions headings="1" gridLines="1"/>
  <pageMargins left="0.7" right="0.7" top="0.75" bottom="0.75" header="0.3" footer="0.3"/>
  <pageSetup orientation="portrait" horizontalDpi="200" verticalDpi="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774E-8512-4316-BEF5-1E3E27BB7F77}">
  <sheetPr codeName="Sheet8">
    <pageSetUpPr fitToPage="1"/>
  </sheetPr>
  <dimension ref="E12:M21"/>
  <sheetViews>
    <sheetView topLeftCell="E6" workbookViewId="0">
      <selection activeCell="O27" sqref="O27"/>
    </sheetView>
  </sheetViews>
  <sheetFormatPr defaultColWidth="8.85546875" defaultRowHeight="15" x14ac:dyDescent="0.25"/>
  <cols>
    <col min="1" max="5" width="8.85546875" style="7"/>
    <col min="6" max="13" width="5" style="7" bestFit="1" customWidth="1"/>
    <col min="14" max="16384" width="8.85546875" style="7"/>
  </cols>
  <sheetData>
    <row r="12" spans="5:13" x14ac:dyDescent="0.25">
      <c r="F12" s="7" t="s">
        <v>2</v>
      </c>
      <c r="G12" s="7" t="s">
        <v>3</v>
      </c>
      <c r="H12" s="7" t="s">
        <v>4</v>
      </c>
      <c r="I12" s="7" t="s">
        <v>5</v>
      </c>
      <c r="J12" s="7" t="s">
        <v>6</v>
      </c>
      <c r="K12" s="7" t="s">
        <v>7</v>
      </c>
      <c r="L12" s="7" t="s">
        <v>43</v>
      </c>
      <c r="M12" s="7" t="s">
        <v>44</v>
      </c>
    </row>
    <row r="13" spans="5:13" x14ac:dyDescent="0.25">
      <c r="E13" s="7" t="s">
        <v>41</v>
      </c>
      <c r="F13" s="7">
        <v>73</v>
      </c>
      <c r="G13" s="7">
        <v>78</v>
      </c>
      <c r="H13" s="7">
        <v>98</v>
      </c>
      <c r="I13" s="7">
        <v>105</v>
      </c>
      <c r="J13" s="7">
        <v>74</v>
      </c>
      <c r="K13" s="7">
        <v>88</v>
      </c>
      <c r="L13" s="7">
        <v>99</v>
      </c>
      <c r="M13" s="7">
        <v>82</v>
      </c>
    </row>
    <row r="14" spans="5:13" x14ac:dyDescent="0.25">
      <c r="E14" s="7" t="s">
        <v>42</v>
      </c>
      <c r="F14" s="7">
        <v>100</v>
      </c>
      <c r="G14" s="7">
        <v>100</v>
      </c>
      <c r="H14" s="7">
        <v>100</v>
      </c>
      <c r="I14" s="7">
        <v>100</v>
      </c>
      <c r="J14" s="7">
        <v>100</v>
      </c>
      <c r="K14" s="7">
        <v>100</v>
      </c>
      <c r="L14" s="7">
        <v>100</v>
      </c>
      <c r="M14" s="7">
        <v>100</v>
      </c>
    </row>
    <row r="15" spans="5:13" x14ac:dyDescent="0.25">
      <c r="E15" s="7" t="s">
        <v>45</v>
      </c>
      <c r="F15" s="7">
        <v>0.9</v>
      </c>
      <c r="G15" s="7">
        <v>0.9</v>
      </c>
      <c r="H15" s="7">
        <v>0.9</v>
      </c>
      <c r="I15" s="7">
        <v>0.9</v>
      </c>
      <c r="J15" s="7">
        <v>0.9</v>
      </c>
      <c r="K15" s="7">
        <v>0.9</v>
      </c>
      <c r="L15" s="7">
        <v>0.9</v>
      </c>
      <c r="M15" s="7">
        <v>0.9</v>
      </c>
    </row>
    <row r="16" spans="5:13" x14ac:dyDescent="0.25">
      <c r="E16" s="7" t="s">
        <v>46</v>
      </c>
      <c r="F16" s="7">
        <v>0.75</v>
      </c>
      <c r="G16" s="7">
        <v>0.75</v>
      </c>
      <c r="H16" s="7">
        <v>0.75</v>
      </c>
      <c r="I16" s="7">
        <v>0.75</v>
      </c>
      <c r="J16" s="7">
        <v>0.75</v>
      </c>
      <c r="K16" s="7">
        <v>0.75</v>
      </c>
      <c r="L16" s="7">
        <v>0.75</v>
      </c>
      <c r="M16" s="7">
        <v>0.75</v>
      </c>
    </row>
    <row r="18" spans="5:13" x14ac:dyDescent="0.25">
      <c r="F18" s="7" t="s">
        <v>2</v>
      </c>
      <c r="G18" s="7" t="s">
        <v>3</v>
      </c>
      <c r="H18" s="7" t="s">
        <v>4</v>
      </c>
      <c r="I18" s="7" t="s">
        <v>5</v>
      </c>
      <c r="J18" s="7" t="s">
        <v>6</v>
      </c>
      <c r="K18" s="7" t="s">
        <v>7</v>
      </c>
      <c r="L18" s="7" t="s">
        <v>43</v>
      </c>
      <c r="M18" s="7" t="s">
        <v>44</v>
      </c>
    </row>
    <row r="19" spans="5:13" x14ac:dyDescent="0.25">
      <c r="E19" s="7" t="s">
        <v>45</v>
      </c>
      <c r="F19" s="7" t="str">
        <f>IF(F13/F14&gt;F15,F13/F14," ")</f>
        <v xml:space="preserve"> </v>
      </c>
      <c r="G19" s="7" t="str">
        <f t="shared" ref="G19:M19" si="0">IF(G13/G14&gt;G15,G13/G14," ")</f>
        <v xml:space="preserve"> </v>
      </c>
      <c r="H19" s="7">
        <f t="shared" si="0"/>
        <v>0.98</v>
      </c>
      <c r="I19" s="7">
        <f t="shared" si="0"/>
        <v>1.05</v>
      </c>
      <c r="J19" s="7" t="str">
        <f t="shared" si="0"/>
        <v xml:space="preserve"> </v>
      </c>
      <c r="K19" s="7" t="str">
        <f t="shared" si="0"/>
        <v xml:space="preserve"> </v>
      </c>
      <c r="L19" s="7">
        <f t="shared" si="0"/>
        <v>0.99</v>
      </c>
      <c r="M19" s="7" t="str">
        <f t="shared" si="0"/>
        <v xml:space="preserve"> </v>
      </c>
    </row>
    <row r="20" spans="5:13" x14ac:dyDescent="0.25">
      <c r="E20" s="7" t="s">
        <v>46</v>
      </c>
      <c r="F20" s="7" t="str">
        <f>IF(AND(F13/F14&gt;F16,F13/F14&lt;=F15),F13/F14," ")</f>
        <v xml:space="preserve"> </v>
      </c>
      <c r="G20" s="7">
        <f t="shared" ref="G20:M20" si="1">IF(AND(G13/G14&gt;G16,G13/G14&lt;=G15),G13/G14," ")</f>
        <v>0.78</v>
      </c>
      <c r="H20" s="7" t="str">
        <f t="shared" si="1"/>
        <v xml:space="preserve"> </v>
      </c>
      <c r="I20" s="7" t="str">
        <f t="shared" si="1"/>
        <v xml:space="preserve"> </v>
      </c>
      <c r="J20" s="7" t="str">
        <f t="shared" si="1"/>
        <v xml:space="preserve"> </v>
      </c>
      <c r="K20" s="7">
        <f t="shared" si="1"/>
        <v>0.88</v>
      </c>
      <c r="L20" s="7" t="str">
        <f t="shared" si="1"/>
        <v xml:space="preserve"> </v>
      </c>
      <c r="M20" s="7">
        <f t="shared" si="1"/>
        <v>0.82</v>
      </c>
    </row>
    <row r="21" spans="5:13" x14ac:dyDescent="0.25">
      <c r="E21" s="7" t="s">
        <v>47</v>
      </c>
      <c r="F21" s="7">
        <f>IF(COUNT(F19:F20)=0,F13/F14," ")</f>
        <v>0.73</v>
      </c>
      <c r="G21" s="7" t="str">
        <f t="shared" ref="G21:M21" si="2">IF(COUNT(G19:G20)=0,G13/G14," ")</f>
        <v xml:space="preserve"> </v>
      </c>
      <c r="H21" s="7" t="str">
        <f t="shared" si="2"/>
        <v xml:space="preserve"> </v>
      </c>
      <c r="I21" s="7" t="str">
        <f t="shared" si="2"/>
        <v xml:space="preserve"> </v>
      </c>
      <c r="J21" s="7">
        <f t="shared" si="2"/>
        <v>0.74</v>
      </c>
      <c r="K21" s="7" t="str">
        <f t="shared" si="2"/>
        <v xml:space="preserve"> </v>
      </c>
      <c r="L21" s="7" t="str">
        <f t="shared" si="2"/>
        <v xml:space="preserve"> </v>
      </c>
      <c r="M21" s="7" t="str">
        <f t="shared" si="2"/>
        <v xml:space="preserve"> </v>
      </c>
    </row>
  </sheetData>
  <printOptions headings="1" gridLines="1"/>
  <pageMargins left="0.7" right="0.7" top="0.75" bottom="0.75" header="0.3" footer="0.3"/>
  <pageSetup scale="54" orientation="portrait" horizontalDpi="200" verticalDpi="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F116-566F-4266-A5CF-67FCE131440C}">
  <sheetPr codeName="Sheet9"/>
  <dimension ref="B8:E58"/>
  <sheetViews>
    <sheetView topLeftCell="A9" workbookViewId="0">
      <selection activeCell="H17" sqref="H17"/>
    </sheetView>
  </sheetViews>
  <sheetFormatPr defaultRowHeight="15" x14ac:dyDescent="0.25"/>
  <cols>
    <col min="1" max="2" width="9.140625" style="3"/>
    <col min="3" max="3" width="9.28515625" style="3" customWidth="1"/>
    <col min="4" max="4" width="10.7109375" style="3" customWidth="1"/>
    <col min="5" max="5" width="9.7109375" style="3" customWidth="1"/>
    <col min="6" max="16384" width="9.140625" style="3"/>
  </cols>
  <sheetData>
    <row r="8" spans="2:5" x14ac:dyDescent="0.25">
      <c r="B8" s="3" t="s">
        <v>48</v>
      </c>
      <c r="C8" s="3" t="s">
        <v>49</v>
      </c>
      <c r="D8" s="3" t="s">
        <v>50</v>
      </c>
      <c r="E8" s="3" t="s">
        <v>51</v>
      </c>
    </row>
    <row r="9" spans="2:5" x14ac:dyDescent="0.25">
      <c r="B9" s="3">
        <v>1960</v>
      </c>
      <c r="C9" s="3">
        <v>288460</v>
      </c>
      <c r="D9" s="3">
        <v>3095700</v>
      </c>
      <c r="E9" s="3">
        <v>9110</v>
      </c>
    </row>
    <row r="10" spans="2:5" x14ac:dyDescent="0.25">
      <c r="B10" s="3">
        <v>1961</v>
      </c>
      <c r="C10" s="3">
        <v>289390</v>
      </c>
      <c r="D10" s="3">
        <v>3198600</v>
      </c>
      <c r="E10" s="3">
        <v>8740</v>
      </c>
    </row>
    <row r="11" spans="2:5" x14ac:dyDescent="0.25">
      <c r="B11" s="3">
        <v>1962</v>
      </c>
      <c r="C11" s="3">
        <v>301510</v>
      </c>
      <c r="D11" s="3">
        <v>3450700</v>
      </c>
      <c r="E11" s="3">
        <v>8530</v>
      </c>
    </row>
    <row r="12" spans="2:5" x14ac:dyDescent="0.25">
      <c r="B12" s="3">
        <v>1963</v>
      </c>
      <c r="C12" s="3">
        <v>316970</v>
      </c>
      <c r="D12" s="3">
        <v>3792500</v>
      </c>
      <c r="E12" s="3">
        <v>8640</v>
      </c>
    </row>
    <row r="13" spans="2:5" x14ac:dyDescent="0.25">
      <c r="B13" s="3">
        <v>1964</v>
      </c>
      <c r="C13" s="3">
        <v>364220</v>
      </c>
      <c r="D13" s="3">
        <v>4200400</v>
      </c>
      <c r="E13" s="3">
        <v>9360</v>
      </c>
    </row>
    <row r="14" spans="2:5" x14ac:dyDescent="0.25">
      <c r="B14" s="3">
        <v>1965</v>
      </c>
      <c r="C14" s="3">
        <v>387390</v>
      </c>
      <c r="D14" s="3">
        <v>4352000</v>
      </c>
      <c r="E14" s="3">
        <v>9960</v>
      </c>
    </row>
    <row r="15" spans="2:5" x14ac:dyDescent="0.25">
      <c r="B15" s="3">
        <v>1966</v>
      </c>
      <c r="C15" s="3">
        <v>430180</v>
      </c>
      <c r="D15" s="3">
        <v>4793300</v>
      </c>
      <c r="E15" s="3">
        <v>11040</v>
      </c>
    </row>
    <row r="16" spans="2:5" x14ac:dyDescent="0.25">
      <c r="B16" s="3">
        <v>1967</v>
      </c>
      <c r="C16" s="3">
        <v>499930</v>
      </c>
      <c r="D16" s="3">
        <v>5403500</v>
      </c>
      <c r="E16" s="3">
        <v>12240</v>
      </c>
    </row>
    <row r="17" spans="2:5" x14ac:dyDescent="0.25">
      <c r="B17" s="3">
        <v>1968</v>
      </c>
      <c r="C17" s="3">
        <v>595010</v>
      </c>
      <c r="D17" s="3">
        <v>6125200</v>
      </c>
      <c r="E17" s="3">
        <v>13800</v>
      </c>
    </row>
    <row r="18" spans="2:5" x14ac:dyDescent="0.25">
      <c r="B18" s="3">
        <v>1969</v>
      </c>
      <c r="C18" s="3">
        <v>661870</v>
      </c>
      <c r="D18" s="3">
        <v>6749000</v>
      </c>
      <c r="E18" s="3">
        <v>14760</v>
      </c>
    </row>
    <row r="19" spans="2:5" x14ac:dyDescent="0.25">
      <c r="B19" s="3">
        <v>1970</v>
      </c>
      <c r="C19" s="3">
        <v>738820</v>
      </c>
      <c r="D19" s="3">
        <v>7359200</v>
      </c>
      <c r="E19" s="3">
        <v>16000</v>
      </c>
    </row>
    <row r="20" spans="2:5" x14ac:dyDescent="0.25">
      <c r="B20" s="3">
        <v>1971</v>
      </c>
      <c r="C20" s="3">
        <v>816500</v>
      </c>
      <c r="D20" s="3">
        <v>7771700</v>
      </c>
      <c r="E20" s="3">
        <v>17780</v>
      </c>
    </row>
    <row r="21" spans="2:5" x14ac:dyDescent="0.25">
      <c r="B21" s="3">
        <v>1972</v>
      </c>
      <c r="C21" s="3">
        <v>834900</v>
      </c>
      <c r="D21" s="3">
        <v>7413900</v>
      </c>
      <c r="E21" s="3">
        <v>18670</v>
      </c>
    </row>
    <row r="22" spans="2:5" x14ac:dyDescent="0.25">
      <c r="B22" s="3">
        <v>1973</v>
      </c>
      <c r="C22" s="3">
        <v>875910</v>
      </c>
      <c r="D22" s="3">
        <v>7842200</v>
      </c>
      <c r="E22" s="3">
        <v>19640</v>
      </c>
    </row>
    <row r="23" spans="2:5" x14ac:dyDescent="0.25">
      <c r="B23" s="3">
        <v>1974</v>
      </c>
      <c r="C23" s="3">
        <v>974720</v>
      </c>
      <c r="D23" s="3">
        <v>9278700</v>
      </c>
      <c r="E23" s="3">
        <v>20710</v>
      </c>
    </row>
    <row r="24" spans="2:5" x14ac:dyDescent="0.25">
      <c r="B24" s="3">
        <v>1975</v>
      </c>
      <c r="C24" s="3">
        <v>1039710</v>
      </c>
      <c r="D24" s="3">
        <v>10252700</v>
      </c>
      <c r="E24" s="3">
        <v>20510</v>
      </c>
    </row>
    <row r="25" spans="2:5" x14ac:dyDescent="0.25">
      <c r="B25" s="3">
        <v>1976</v>
      </c>
      <c r="C25" s="3">
        <v>1004210</v>
      </c>
      <c r="D25" s="3">
        <v>10345500</v>
      </c>
      <c r="E25" s="3">
        <v>18780</v>
      </c>
    </row>
    <row r="26" spans="2:5" x14ac:dyDescent="0.25">
      <c r="B26" s="3">
        <v>1977</v>
      </c>
      <c r="C26" s="3">
        <v>1029580</v>
      </c>
      <c r="D26" s="3">
        <v>9955000</v>
      </c>
      <c r="E26" s="3">
        <v>19120</v>
      </c>
    </row>
    <row r="27" spans="2:5" x14ac:dyDescent="0.25">
      <c r="B27" s="3">
        <v>1978</v>
      </c>
      <c r="C27" s="3">
        <v>1085550</v>
      </c>
      <c r="D27" s="3">
        <v>10123400</v>
      </c>
      <c r="E27" s="3">
        <v>19560</v>
      </c>
    </row>
    <row r="28" spans="2:5" x14ac:dyDescent="0.25">
      <c r="B28" s="3">
        <v>1979</v>
      </c>
      <c r="C28" s="3">
        <v>1208030</v>
      </c>
      <c r="D28" s="3">
        <v>11041500</v>
      </c>
      <c r="E28" s="3">
        <v>21460</v>
      </c>
    </row>
    <row r="29" spans="2:5" x14ac:dyDescent="0.25">
      <c r="B29" s="3">
        <v>1980</v>
      </c>
      <c r="C29" s="3">
        <v>1344520</v>
      </c>
      <c r="D29" s="3">
        <v>12063700</v>
      </c>
      <c r="E29" s="3">
        <v>23040</v>
      </c>
    </row>
    <row r="30" spans="2:5" x14ac:dyDescent="0.25">
      <c r="B30" s="3">
        <v>1981</v>
      </c>
      <c r="C30" s="3">
        <v>1361820</v>
      </c>
      <c r="D30" s="3">
        <v>12061900</v>
      </c>
      <c r="E30" s="3">
        <v>22520</v>
      </c>
    </row>
    <row r="31" spans="2:5" x14ac:dyDescent="0.25">
      <c r="B31" s="3">
        <v>1982</v>
      </c>
      <c r="C31" s="3">
        <v>1322390</v>
      </c>
      <c r="D31" s="3">
        <v>11652000</v>
      </c>
      <c r="E31" s="3">
        <v>21010</v>
      </c>
    </row>
    <row r="32" spans="2:5" x14ac:dyDescent="0.25">
      <c r="B32" s="3">
        <v>1983</v>
      </c>
      <c r="C32" s="3">
        <v>1258090</v>
      </c>
      <c r="D32" s="3">
        <v>10850500</v>
      </c>
      <c r="E32" s="3">
        <v>19310</v>
      </c>
    </row>
    <row r="33" spans="2:5" x14ac:dyDescent="0.25">
      <c r="B33" s="3">
        <v>1984</v>
      </c>
      <c r="C33" s="3">
        <v>1273280</v>
      </c>
      <c r="D33" s="3">
        <v>10608500</v>
      </c>
      <c r="E33" s="3">
        <v>18690</v>
      </c>
    </row>
    <row r="34" spans="2:5" x14ac:dyDescent="0.25">
      <c r="B34" s="3">
        <v>1985</v>
      </c>
      <c r="C34" s="3">
        <v>1328800</v>
      </c>
      <c r="D34" s="3">
        <v>11102600</v>
      </c>
      <c r="E34" s="3">
        <v>18980</v>
      </c>
    </row>
    <row r="35" spans="2:5" x14ac:dyDescent="0.25">
      <c r="B35" s="3">
        <v>1986</v>
      </c>
      <c r="C35" s="3">
        <v>1489169</v>
      </c>
      <c r="D35" s="3">
        <v>11722700</v>
      </c>
      <c r="E35" s="3">
        <v>20613</v>
      </c>
    </row>
    <row r="36" spans="2:5" x14ac:dyDescent="0.25">
      <c r="B36" s="3">
        <v>1987</v>
      </c>
      <c r="C36" s="3">
        <v>1483999</v>
      </c>
      <c r="D36" s="3">
        <v>12024700</v>
      </c>
      <c r="E36" s="3">
        <v>20096</v>
      </c>
    </row>
    <row r="37" spans="2:5" x14ac:dyDescent="0.25">
      <c r="B37" s="3">
        <v>1988</v>
      </c>
      <c r="C37" s="3">
        <v>1566220</v>
      </c>
      <c r="D37" s="3">
        <v>12356900</v>
      </c>
      <c r="E37" s="3">
        <v>20680</v>
      </c>
    </row>
    <row r="38" spans="2:5" x14ac:dyDescent="0.25">
      <c r="B38" s="3">
        <v>1989</v>
      </c>
      <c r="C38" s="3">
        <v>1646040</v>
      </c>
      <c r="D38" s="3">
        <v>12605400</v>
      </c>
      <c r="E38" s="3">
        <v>21500</v>
      </c>
    </row>
    <row r="39" spans="2:5" x14ac:dyDescent="0.25">
      <c r="B39" s="3">
        <v>1990</v>
      </c>
      <c r="C39" s="3">
        <v>1820130</v>
      </c>
      <c r="D39" s="3">
        <v>12655500</v>
      </c>
      <c r="E39" s="3">
        <v>23440</v>
      </c>
    </row>
    <row r="40" spans="2:5" x14ac:dyDescent="0.25">
      <c r="B40" s="3">
        <v>1991</v>
      </c>
      <c r="C40" s="3">
        <v>1911770</v>
      </c>
      <c r="D40" s="3">
        <v>12961100</v>
      </c>
      <c r="E40" s="3">
        <v>24700</v>
      </c>
    </row>
    <row r="41" spans="2:5" x14ac:dyDescent="0.25">
      <c r="B41" s="3">
        <v>1992</v>
      </c>
      <c r="C41" s="3">
        <v>1932270</v>
      </c>
      <c r="D41" s="3">
        <v>12505900</v>
      </c>
      <c r="E41" s="3">
        <v>23760</v>
      </c>
    </row>
    <row r="42" spans="2:5" x14ac:dyDescent="0.25">
      <c r="B42" s="3">
        <v>1993</v>
      </c>
      <c r="C42" s="3">
        <v>1926020</v>
      </c>
      <c r="D42" s="3">
        <v>12218800</v>
      </c>
      <c r="E42" s="3">
        <v>24530</v>
      </c>
    </row>
    <row r="43" spans="2:5" x14ac:dyDescent="0.25">
      <c r="B43" s="3">
        <v>1994</v>
      </c>
      <c r="C43" s="3">
        <v>1857670</v>
      </c>
      <c r="D43" s="3">
        <v>12131900</v>
      </c>
      <c r="E43" s="3">
        <v>23330</v>
      </c>
    </row>
    <row r="44" spans="2:5" x14ac:dyDescent="0.25">
      <c r="B44" s="3">
        <v>1995</v>
      </c>
      <c r="C44" s="3">
        <v>1798790</v>
      </c>
      <c r="D44" s="3">
        <v>12063900</v>
      </c>
      <c r="E44" s="3">
        <v>21610</v>
      </c>
    </row>
    <row r="45" spans="2:5" x14ac:dyDescent="0.25">
      <c r="B45" s="3">
        <v>1996</v>
      </c>
      <c r="C45" s="3">
        <v>1688540</v>
      </c>
      <c r="D45" s="3">
        <v>11805300</v>
      </c>
      <c r="E45" s="3">
        <v>19650</v>
      </c>
    </row>
    <row r="46" spans="2:5" x14ac:dyDescent="0.25">
      <c r="B46" s="3">
        <v>1997</v>
      </c>
      <c r="C46" s="3">
        <v>1634770</v>
      </c>
      <c r="D46" s="3">
        <v>11558175</v>
      </c>
      <c r="E46" s="3">
        <v>18208</v>
      </c>
    </row>
    <row r="47" spans="2:5" x14ac:dyDescent="0.25">
      <c r="B47" s="3">
        <v>1998</v>
      </c>
      <c r="C47" s="3">
        <v>1531044</v>
      </c>
      <c r="D47" s="3">
        <v>10944590</v>
      </c>
      <c r="E47" s="3">
        <v>16914</v>
      </c>
    </row>
    <row r="48" spans="2:5" x14ac:dyDescent="0.25">
      <c r="B48" s="3">
        <v>1999</v>
      </c>
      <c r="C48" s="3">
        <v>1426044</v>
      </c>
      <c r="D48" s="3">
        <v>10208334</v>
      </c>
      <c r="E48" s="3">
        <v>15522</v>
      </c>
    </row>
    <row r="49" spans="2:5" x14ac:dyDescent="0.25">
      <c r="B49" s="3">
        <v>2000</v>
      </c>
      <c r="C49" s="3">
        <v>1425486</v>
      </c>
      <c r="D49" s="3">
        <v>10182586</v>
      </c>
      <c r="E49" s="3">
        <v>15586</v>
      </c>
    </row>
    <row r="50" spans="2:5" x14ac:dyDescent="0.25">
      <c r="B50" s="3">
        <v>2001</v>
      </c>
      <c r="C50" s="3">
        <v>1439480</v>
      </c>
      <c r="D50" s="3">
        <v>10437480</v>
      </c>
      <c r="E50" s="3">
        <v>16037</v>
      </c>
    </row>
    <row r="51" spans="2:5" x14ac:dyDescent="0.25">
      <c r="B51" s="3">
        <v>2002</v>
      </c>
      <c r="C51" s="3">
        <v>1423677</v>
      </c>
      <c r="D51" s="3">
        <v>10455277</v>
      </c>
      <c r="E51" s="3">
        <v>16229</v>
      </c>
    </row>
    <row r="52" spans="2:5" x14ac:dyDescent="0.25">
      <c r="B52" s="3">
        <v>2003</v>
      </c>
      <c r="C52" s="3">
        <v>1383676</v>
      </c>
      <c r="D52" s="3">
        <v>10442862</v>
      </c>
      <c r="E52" s="3">
        <v>16528</v>
      </c>
    </row>
    <row r="53" spans="2:5" x14ac:dyDescent="0.25">
      <c r="B53" s="3">
        <v>2004</v>
      </c>
      <c r="C53" s="3">
        <v>1360088</v>
      </c>
      <c r="D53" s="3">
        <v>10319386</v>
      </c>
      <c r="E53" s="3">
        <v>16148</v>
      </c>
    </row>
    <row r="54" spans="2:5" x14ac:dyDescent="0.25">
      <c r="B54" s="3">
        <v>2005</v>
      </c>
      <c r="C54" s="3">
        <v>1390745</v>
      </c>
      <c r="D54" s="3">
        <v>10174754</v>
      </c>
      <c r="E54" s="3">
        <v>16740</v>
      </c>
    </row>
    <row r="55" spans="2:5" x14ac:dyDescent="0.25">
      <c r="B55" s="3">
        <v>2006</v>
      </c>
      <c r="C55" s="3">
        <v>1418043</v>
      </c>
      <c r="D55" s="3">
        <v>9983568</v>
      </c>
      <c r="E55" s="3">
        <v>17030</v>
      </c>
    </row>
    <row r="56" spans="2:5" x14ac:dyDescent="0.25">
      <c r="B56" s="3">
        <v>2007</v>
      </c>
      <c r="C56" s="3">
        <v>1408337</v>
      </c>
      <c r="D56" s="3">
        <v>9843481</v>
      </c>
      <c r="E56" s="3">
        <v>16929</v>
      </c>
    </row>
    <row r="57" spans="2:5" x14ac:dyDescent="0.25">
      <c r="B57" s="3">
        <v>2008</v>
      </c>
      <c r="C57" s="3">
        <v>1392628</v>
      </c>
      <c r="D57" s="3">
        <v>9767915</v>
      </c>
      <c r="E57" s="3">
        <v>16442</v>
      </c>
    </row>
    <row r="58" spans="2:5" x14ac:dyDescent="0.25">
      <c r="B58" s="3">
        <v>2009</v>
      </c>
      <c r="C58" s="3">
        <v>1318398</v>
      </c>
      <c r="D58" s="3">
        <v>9320971</v>
      </c>
      <c r="E58" s="3">
        <v>15241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574E-A9D1-45AA-A741-0739DB4D6D18}">
  <sheetPr codeName="Sheet10">
    <pageSetUpPr fitToPage="1"/>
  </sheetPr>
  <dimension ref="E5:I446"/>
  <sheetViews>
    <sheetView topLeftCell="E423" zoomScale="89" zoomScaleNormal="89" workbookViewId="0">
      <selection activeCell="E441" sqref="E441"/>
    </sheetView>
  </sheetViews>
  <sheetFormatPr defaultRowHeight="15" x14ac:dyDescent="0.25"/>
  <cols>
    <col min="1" max="16384" width="9.140625" style="3"/>
  </cols>
  <sheetData>
    <row r="5" spans="5:9" x14ac:dyDescent="0.25">
      <c r="E5" s="8" t="s">
        <v>52</v>
      </c>
    </row>
    <row r="6" spans="5:9" x14ac:dyDescent="0.25">
      <c r="E6" s="9">
        <v>9.6</v>
      </c>
      <c r="H6" s="3" t="s">
        <v>52</v>
      </c>
      <c r="I6" s="3" t="s">
        <v>53</v>
      </c>
    </row>
    <row r="7" spans="5:9" x14ac:dyDescent="0.25">
      <c r="E7" s="10">
        <v>9.1</v>
      </c>
      <c r="G7" s="3" t="s">
        <v>54</v>
      </c>
      <c r="H7" s="3">
        <v>0</v>
      </c>
      <c r="I7" s="3">
        <f t="array" ref="I7:I28">FREQUENCY(E6:E446,H7:H27)</f>
        <v>0</v>
      </c>
    </row>
    <row r="8" spans="5:9" x14ac:dyDescent="0.25">
      <c r="E8" s="9">
        <v>9</v>
      </c>
      <c r="G8" s="3" t="s">
        <v>55</v>
      </c>
      <c r="H8" s="3">
        <v>1</v>
      </c>
      <c r="I8" s="3">
        <v>124</v>
      </c>
    </row>
    <row r="9" spans="5:9" x14ac:dyDescent="0.25">
      <c r="E9" s="10">
        <v>8.8800000000000008</v>
      </c>
      <c r="G9" s="3" t="s">
        <v>56</v>
      </c>
      <c r="H9" s="3">
        <v>2</v>
      </c>
      <c r="I9" s="3">
        <v>75</v>
      </c>
    </row>
    <row r="10" spans="5:9" x14ac:dyDescent="0.25">
      <c r="E10" s="9">
        <v>8.75</v>
      </c>
      <c r="H10" s="3">
        <v>3</v>
      </c>
      <c r="I10" s="3">
        <v>54</v>
      </c>
    </row>
    <row r="11" spans="5:9" x14ac:dyDescent="0.25">
      <c r="E11" s="10">
        <v>8.74</v>
      </c>
      <c r="H11" s="3">
        <v>4</v>
      </c>
      <c r="I11" s="3">
        <v>38</v>
      </c>
    </row>
    <row r="12" spans="5:9" x14ac:dyDescent="0.25">
      <c r="E12" s="9">
        <v>8.66</v>
      </c>
      <c r="H12" s="3">
        <v>5</v>
      </c>
      <c r="I12" s="3">
        <v>31</v>
      </c>
    </row>
    <row r="13" spans="5:9" x14ac:dyDescent="0.25">
      <c r="E13" s="10">
        <v>8.64</v>
      </c>
      <c r="H13" s="3">
        <v>6</v>
      </c>
      <c r="I13" s="3">
        <v>23</v>
      </c>
    </row>
    <row r="14" spans="5:9" x14ac:dyDescent="0.25">
      <c r="E14" s="9">
        <v>8.4700000000000006</v>
      </c>
      <c r="H14" s="3">
        <v>7</v>
      </c>
      <c r="I14" s="3">
        <v>17</v>
      </c>
    </row>
    <row r="15" spans="5:9" x14ac:dyDescent="0.25">
      <c r="E15" s="10">
        <v>8.42</v>
      </c>
      <c r="H15" s="3">
        <v>8</v>
      </c>
      <c r="I15" s="3">
        <v>18</v>
      </c>
    </row>
    <row r="16" spans="5:9" x14ac:dyDescent="0.25">
      <c r="E16" s="9">
        <v>8.4</v>
      </c>
      <c r="H16" s="3">
        <v>9</v>
      </c>
      <c r="I16" s="3">
        <v>13</v>
      </c>
    </row>
    <row r="17" spans="5:9" x14ac:dyDescent="0.25">
      <c r="E17" s="10">
        <v>8.36</v>
      </c>
      <c r="H17" s="3">
        <v>10</v>
      </c>
      <c r="I17" s="3">
        <v>4</v>
      </c>
    </row>
    <row r="18" spans="5:9" x14ac:dyDescent="0.25">
      <c r="E18" s="9">
        <v>8.33</v>
      </c>
      <c r="H18" s="3">
        <v>11</v>
      </c>
      <c r="I18" s="3">
        <v>11</v>
      </c>
    </row>
    <row r="19" spans="5:9" x14ac:dyDescent="0.25">
      <c r="E19" s="10">
        <v>8.25</v>
      </c>
      <c r="H19" s="3">
        <v>12</v>
      </c>
      <c r="I19" s="3">
        <v>6</v>
      </c>
    </row>
    <row r="20" spans="5:9" x14ac:dyDescent="0.25">
      <c r="E20" s="9">
        <v>8.1</v>
      </c>
      <c r="H20" s="3">
        <v>13</v>
      </c>
      <c r="I20" s="3">
        <v>0</v>
      </c>
    </row>
    <row r="21" spans="5:9" x14ac:dyDescent="0.25">
      <c r="E21" s="10">
        <v>8</v>
      </c>
      <c r="H21" s="3">
        <v>14</v>
      </c>
      <c r="I21" s="3">
        <v>11</v>
      </c>
    </row>
    <row r="22" spans="5:9" x14ac:dyDescent="0.25">
      <c r="E22" s="9">
        <v>8</v>
      </c>
      <c r="H22" s="3">
        <v>15</v>
      </c>
      <c r="I22" s="3">
        <v>1</v>
      </c>
    </row>
    <row r="23" spans="5:9" x14ac:dyDescent="0.25">
      <c r="E23" s="10">
        <v>8</v>
      </c>
      <c r="H23" s="3">
        <v>16</v>
      </c>
      <c r="I23" s="3">
        <v>9</v>
      </c>
    </row>
    <row r="24" spans="5:9" x14ac:dyDescent="0.25">
      <c r="E24" s="9">
        <v>7.9</v>
      </c>
      <c r="H24" s="3">
        <v>17</v>
      </c>
      <c r="I24" s="3">
        <v>2</v>
      </c>
    </row>
    <row r="25" spans="5:9" x14ac:dyDescent="0.25">
      <c r="E25" s="10">
        <v>7.7</v>
      </c>
      <c r="H25" s="3">
        <v>18</v>
      </c>
      <c r="I25" s="3">
        <v>1</v>
      </c>
    </row>
    <row r="26" spans="5:9" x14ac:dyDescent="0.25">
      <c r="E26" s="9">
        <v>7.56</v>
      </c>
      <c r="H26" s="3">
        <v>19</v>
      </c>
      <c r="I26" s="3">
        <v>1</v>
      </c>
    </row>
    <row r="27" spans="5:9" x14ac:dyDescent="0.25">
      <c r="E27" s="10">
        <v>7.52</v>
      </c>
      <c r="G27" s="3" t="s">
        <v>57</v>
      </c>
      <c r="H27" s="3">
        <v>20</v>
      </c>
      <c r="I27" s="3">
        <v>2</v>
      </c>
    </row>
    <row r="28" spans="5:9" x14ac:dyDescent="0.25">
      <c r="E28" s="9">
        <v>7.5</v>
      </c>
      <c r="H28" s="3" t="s">
        <v>58</v>
      </c>
      <c r="I28" s="3">
        <v>0</v>
      </c>
    </row>
    <row r="29" spans="5:9" x14ac:dyDescent="0.25">
      <c r="E29" s="10">
        <v>7.42</v>
      </c>
    </row>
    <row r="30" spans="5:9" x14ac:dyDescent="0.25">
      <c r="E30" s="9">
        <v>7.39</v>
      </c>
    </row>
    <row r="31" spans="5:9" x14ac:dyDescent="0.25">
      <c r="E31" s="10">
        <v>7.36</v>
      </c>
    </row>
    <row r="32" spans="5:9" x14ac:dyDescent="0.25">
      <c r="E32" s="9">
        <v>7.35</v>
      </c>
    </row>
    <row r="33" spans="5:5" x14ac:dyDescent="0.25">
      <c r="E33" s="10">
        <v>7.31</v>
      </c>
    </row>
    <row r="34" spans="5:5" x14ac:dyDescent="0.25">
      <c r="E34" s="9">
        <v>7.25</v>
      </c>
    </row>
    <row r="35" spans="5:5" x14ac:dyDescent="0.25">
      <c r="E35" s="10">
        <v>7.23</v>
      </c>
    </row>
    <row r="36" spans="5:5" x14ac:dyDescent="0.25">
      <c r="E36" s="9">
        <v>7.2</v>
      </c>
    </row>
    <row r="37" spans="5:5" x14ac:dyDescent="0.25">
      <c r="E37" s="10">
        <v>7.17</v>
      </c>
    </row>
    <row r="38" spans="5:5" x14ac:dyDescent="0.25">
      <c r="E38" s="9">
        <v>7.08</v>
      </c>
    </row>
    <row r="39" spans="5:5" x14ac:dyDescent="0.25">
      <c r="E39" s="10">
        <v>7</v>
      </c>
    </row>
    <row r="40" spans="5:5" x14ac:dyDescent="0.25">
      <c r="E40" s="9">
        <v>6.97</v>
      </c>
    </row>
    <row r="41" spans="5:5" x14ac:dyDescent="0.25">
      <c r="E41" s="10">
        <v>6.95</v>
      </c>
    </row>
    <row r="42" spans="5:5" x14ac:dyDescent="0.25">
      <c r="E42" s="9">
        <v>6.94</v>
      </c>
    </row>
    <row r="43" spans="5:5" x14ac:dyDescent="0.25">
      <c r="E43" s="10">
        <v>6.88</v>
      </c>
    </row>
    <row r="44" spans="5:5" x14ac:dyDescent="0.25">
      <c r="E44" s="9">
        <v>6.87</v>
      </c>
    </row>
    <row r="45" spans="5:5" x14ac:dyDescent="0.25">
      <c r="E45" s="10">
        <v>6.84</v>
      </c>
    </row>
    <row r="46" spans="5:5" x14ac:dyDescent="0.25">
      <c r="E46" s="9">
        <v>6.72</v>
      </c>
    </row>
    <row r="47" spans="5:5" x14ac:dyDescent="0.25">
      <c r="E47" s="10">
        <v>6.66</v>
      </c>
    </row>
    <row r="48" spans="5:5" x14ac:dyDescent="0.25">
      <c r="E48" s="9">
        <v>6.5</v>
      </c>
    </row>
    <row r="49" spans="5:5" x14ac:dyDescent="0.25">
      <c r="E49" s="10">
        <v>6.48</v>
      </c>
    </row>
    <row r="50" spans="5:5" x14ac:dyDescent="0.25">
      <c r="E50" s="9">
        <v>6.35</v>
      </c>
    </row>
    <row r="51" spans="5:5" x14ac:dyDescent="0.25">
      <c r="E51" s="10">
        <v>6.35</v>
      </c>
    </row>
    <row r="52" spans="5:5" x14ac:dyDescent="0.25">
      <c r="E52" s="9">
        <v>6.3</v>
      </c>
    </row>
    <row r="53" spans="5:5" x14ac:dyDescent="0.25">
      <c r="E53" s="10">
        <v>6.27</v>
      </c>
    </row>
    <row r="54" spans="5:5" x14ac:dyDescent="0.25">
      <c r="E54" s="9">
        <v>6.2</v>
      </c>
    </row>
    <row r="55" spans="5:5" x14ac:dyDescent="0.25">
      <c r="E55" s="10">
        <v>6.18</v>
      </c>
    </row>
    <row r="56" spans="5:5" x14ac:dyDescent="0.25">
      <c r="E56" s="9">
        <v>6</v>
      </c>
    </row>
    <row r="57" spans="5:5" x14ac:dyDescent="0.25">
      <c r="E57" s="10">
        <v>5.9</v>
      </c>
    </row>
    <row r="58" spans="5:5" x14ac:dyDescent="0.25">
      <c r="E58" s="9">
        <v>5.9</v>
      </c>
    </row>
    <row r="59" spans="5:5" x14ac:dyDescent="0.25">
      <c r="E59" s="10">
        <v>5.9</v>
      </c>
    </row>
    <row r="60" spans="5:5" x14ac:dyDescent="0.25">
      <c r="E60" s="9">
        <v>5.9</v>
      </c>
    </row>
    <row r="61" spans="5:5" x14ac:dyDescent="0.25">
      <c r="E61" s="10">
        <v>5.9</v>
      </c>
    </row>
    <row r="62" spans="5:5" x14ac:dyDescent="0.25">
      <c r="E62" s="9">
        <v>5.61</v>
      </c>
    </row>
    <row r="63" spans="5:5" x14ac:dyDescent="0.25">
      <c r="E63" s="10">
        <v>5.59</v>
      </c>
    </row>
    <row r="64" spans="5:5" x14ac:dyDescent="0.25">
      <c r="E64" s="9">
        <v>5.51</v>
      </c>
    </row>
    <row r="65" spans="5:5" x14ac:dyDescent="0.25">
      <c r="E65" s="10">
        <v>5.5</v>
      </c>
    </row>
    <row r="66" spans="5:5" x14ac:dyDescent="0.25">
      <c r="E66" s="9">
        <v>5.5</v>
      </c>
    </row>
    <row r="67" spans="5:5" x14ac:dyDescent="0.25">
      <c r="E67" s="10">
        <v>5.48</v>
      </c>
    </row>
    <row r="68" spans="5:5" x14ac:dyDescent="0.25">
      <c r="E68" s="9">
        <v>5.4</v>
      </c>
    </row>
    <row r="69" spans="5:5" x14ac:dyDescent="0.25">
      <c r="E69" s="10">
        <v>5.39</v>
      </c>
    </row>
    <row r="70" spans="5:5" x14ac:dyDescent="0.25">
      <c r="E70" s="9">
        <v>5.39</v>
      </c>
    </row>
    <row r="71" spans="5:5" x14ac:dyDescent="0.25">
      <c r="E71" s="10">
        <v>5.39</v>
      </c>
    </row>
    <row r="72" spans="5:5" x14ac:dyDescent="0.25">
      <c r="E72" s="9">
        <v>5.39</v>
      </c>
    </row>
    <row r="73" spans="5:5" x14ac:dyDescent="0.25">
      <c r="E73" s="10">
        <v>5.39</v>
      </c>
    </row>
    <row r="74" spans="5:5" x14ac:dyDescent="0.25">
      <c r="E74" s="9">
        <v>5.39</v>
      </c>
    </row>
    <row r="75" spans="5:5" x14ac:dyDescent="0.25">
      <c r="E75" s="10">
        <v>5.25</v>
      </c>
    </row>
    <row r="76" spans="5:5" x14ac:dyDescent="0.25">
      <c r="E76" s="9">
        <v>5.2</v>
      </c>
    </row>
    <row r="77" spans="5:5" x14ac:dyDescent="0.25">
      <c r="E77" s="10">
        <v>5.07</v>
      </c>
    </row>
    <row r="78" spans="5:5" x14ac:dyDescent="0.25">
      <c r="E78" s="9">
        <v>5.0199999999999996</v>
      </c>
    </row>
    <row r="79" spans="5:5" x14ac:dyDescent="0.25">
      <c r="E79" s="10">
        <v>5</v>
      </c>
    </row>
    <row r="80" spans="5:5" x14ac:dyDescent="0.25">
      <c r="E80" s="9">
        <v>5</v>
      </c>
    </row>
    <row r="81" spans="5:5" x14ac:dyDescent="0.25">
      <c r="E81" s="10">
        <v>5</v>
      </c>
    </row>
    <row r="82" spans="5:5" x14ac:dyDescent="0.25">
      <c r="E82" s="9">
        <v>5</v>
      </c>
    </row>
    <row r="83" spans="5:5" x14ac:dyDescent="0.25">
      <c r="E83" s="10">
        <v>5</v>
      </c>
    </row>
    <row r="84" spans="5:5" x14ac:dyDescent="0.25">
      <c r="E84" s="9">
        <v>5</v>
      </c>
    </row>
    <row r="85" spans="5:5" x14ac:dyDescent="0.25">
      <c r="E85" s="10">
        <v>5</v>
      </c>
    </row>
    <row r="86" spans="5:5" x14ac:dyDescent="0.25">
      <c r="E86" s="9">
        <v>5</v>
      </c>
    </row>
    <row r="87" spans="5:5" x14ac:dyDescent="0.25">
      <c r="E87" s="10">
        <v>5</v>
      </c>
    </row>
    <row r="88" spans="5:5" x14ac:dyDescent="0.25">
      <c r="E88" s="9">
        <v>5</v>
      </c>
    </row>
    <row r="89" spans="5:5" x14ac:dyDescent="0.25">
      <c r="E89" s="10">
        <v>4.95</v>
      </c>
    </row>
    <row r="90" spans="5:5" x14ac:dyDescent="0.25">
      <c r="E90" s="9">
        <v>4.9000000000000004</v>
      </c>
    </row>
    <row r="91" spans="5:5" x14ac:dyDescent="0.25">
      <c r="E91" s="10">
        <v>4.79</v>
      </c>
    </row>
    <row r="92" spans="5:5" x14ac:dyDescent="0.25">
      <c r="E92" s="9">
        <v>4.75</v>
      </c>
    </row>
    <row r="93" spans="5:5" x14ac:dyDescent="0.25">
      <c r="E93" s="10">
        <v>4.6900000000000004</v>
      </c>
    </row>
    <row r="94" spans="5:5" x14ac:dyDescent="0.25">
      <c r="E94" s="9">
        <v>4.62</v>
      </c>
    </row>
    <row r="95" spans="5:5" x14ac:dyDescent="0.25">
      <c r="E95" s="10">
        <v>4.5999999999999996</v>
      </c>
    </row>
    <row r="96" spans="5:5" x14ac:dyDescent="0.25">
      <c r="E96" s="9">
        <v>4.55</v>
      </c>
    </row>
    <row r="97" spans="5:5" x14ac:dyDescent="0.25">
      <c r="E97" s="10">
        <v>4.55</v>
      </c>
    </row>
    <row r="98" spans="5:5" x14ac:dyDescent="0.25">
      <c r="E98" s="9">
        <v>4.5</v>
      </c>
    </row>
    <row r="99" spans="5:5" x14ac:dyDescent="0.25">
      <c r="E99" s="10">
        <v>4.5</v>
      </c>
    </row>
    <row r="100" spans="5:5" x14ac:dyDescent="0.25">
      <c r="E100" s="9">
        <v>4.49</v>
      </c>
    </row>
    <row r="101" spans="5:5" x14ac:dyDescent="0.25">
      <c r="E101" s="10">
        <v>4.4000000000000004</v>
      </c>
    </row>
    <row r="102" spans="5:5" x14ac:dyDescent="0.25">
      <c r="E102" s="9">
        <v>4.3499999999999996</v>
      </c>
    </row>
    <row r="103" spans="5:5" x14ac:dyDescent="0.25">
      <c r="E103" s="10">
        <v>4.34</v>
      </c>
    </row>
    <row r="104" spans="5:5" x14ac:dyDescent="0.25">
      <c r="E104" s="9">
        <v>4.25</v>
      </c>
    </row>
    <row r="105" spans="5:5" x14ac:dyDescent="0.25">
      <c r="E105" s="10">
        <v>4.2</v>
      </c>
    </row>
    <row r="106" spans="5:5" x14ac:dyDescent="0.25">
      <c r="E106" s="9">
        <v>4.1900000000000004</v>
      </c>
    </row>
    <row r="107" spans="5:5" x14ac:dyDescent="0.25">
      <c r="E107" s="10">
        <v>4.13</v>
      </c>
    </row>
    <row r="108" spans="5:5" x14ac:dyDescent="0.25">
      <c r="E108" s="9">
        <v>4.0599999999999996</v>
      </c>
    </row>
    <row r="109" spans="5:5" x14ac:dyDescent="0.25">
      <c r="E109" s="10">
        <v>4.0199999999999996</v>
      </c>
    </row>
    <row r="110" spans="5:5" x14ac:dyDescent="0.25">
      <c r="E110" s="9">
        <v>4</v>
      </c>
    </row>
    <row r="111" spans="5:5" x14ac:dyDescent="0.25">
      <c r="E111" s="10">
        <v>4</v>
      </c>
    </row>
    <row r="112" spans="5:5" x14ac:dyDescent="0.25">
      <c r="E112" s="9">
        <v>4</v>
      </c>
    </row>
    <row r="113" spans="5:5" x14ac:dyDescent="0.25">
      <c r="E113" s="10">
        <v>4</v>
      </c>
    </row>
    <row r="114" spans="5:5" x14ac:dyDescent="0.25">
      <c r="E114" s="9">
        <v>4</v>
      </c>
    </row>
    <row r="115" spans="5:5" x14ac:dyDescent="0.25">
      <c r="E115" s="10">
        <v>3.93</v>
      </c>
    </row>
    <row r="116" spans="5:5" x14ac:dyDescent="0.25">
      <c r="E116" s="9">
        <v>3.88</v>
      </c>
    </row>
    <row r="117" spans="5:5" x14ac:dyDescent="0.25">
      <c r="E117" s="10">
        <v>3.85</v>
      </c>
    </row>
    <row r="118" spans="5:5" x14ac:dyDescent="0.25">
      <c r="E118" s="9">
        <v>3.79</v>
      </c>
    </row>
    <row r="119" spans="5:5" x14ac:dyDescent="0.25">
      <c r="E119" s="10">
        <v>3.75</v>
      </c>
    </row>
    <row r="120" spans="5:5" x14ac:dyDescent="0.25">
      <c r="E120" s="9">
        <v>3.71</v>
      </c>
    </row>
    <row r="121" spans="5:5" x14ac:dyDescent="0.25">
      <c r="E121" s="10">
        <v>3.7</v>
      </c>
    </row>
    <row r="122" spans="5:5" x14ac:dyDescent="0.25">
      <c r="E122" s="9">
        <v>3.63</v>
      </c>
    </row>
    <row r="123" spans="5:5" x14ac:dyDescent="0.25">
      <c r="E123" s="10">
        <v>3.61</v>
      </c>
    </row>
    <row r="124" spans="5:5" x14ac:dyDescent="0.25">
      <c r="E124" s="9">
        <v>3.6</v>
      </c>
    </row>
    <row r="125" spans="5:5" x14ac:dyDescent="0.25">
      <c r="E125" s="10">
        <v>3.59</v>
      </c>
    </row>
    <row r="126" spans="5:5" x14ac:dyDescent="0.25">
      <c r="E126" s="9">
        <v>3.52</v>
      </c>
    </row>
    <row r="127" spans="5:5" x14ac:dyDescent="0.25">
      <c r="E127" s="10">
        <v>3.52</v>
      </c>
    </row>
    <row r="128" spans="5:5" x14ac:dyDescent="0.25">
      <c r="E128" s="9">
        <v>3.5</v>
      </c>
    </row>
    <row r="129" spans="5:5" x14ac:dyDescent="0.25">
      <c r="E129" s="10">
        <v>3.5</v>
      </c>
    </row>
    <row r="130" spans="5:5" x14ac:dyDescent="0.25">
      <c r="E130" s="9">
        <v>3.5</v>
      </c>
    </row>
    <row r="131" spans="5:5" x14ac:dyDescent="0.25">
      <c r="E131" s="10">
        <v>3.5</v>
      </c>
    </row>
    <row r="132" spans="5:5" x14ac:dyDescent="0.25">
      <c r="E132" s="9">
        <v>3.48</v>
      </c>
    </row>
    <row r="133" spans="5:5" x14ac:dyDescent="0.25">
      <c r="E133" s="10">
        <v>3.41</v>
      </c>
    </row>
    <row r="134" spans="5:5" x14ac:dyDescent="0.25">
      <c r="E134" s="9">
        <v>3.4</v>
      </c>
    </row>
    <row r="135" spans="5:5" x14ac:dyDescent="0.25">
      <c r="E135" s="10">
        <v>3.37</v>
      </c>
    </row>
    <row r="136" spans="5:5" x14ac:dyDescent="0.25">
      <c r="E136" s="9">
        <v>3.37</v>
      </c>
    </row>
    <row r="137" spans="5:5" x14ac:dyDescent="0.25">
      <c r="E137" s="10">
        <v>3.37</v>
      </c>
    </row>
    <row r="138" spans="5:5" x14ac:dyDescent="0.25">
      <c r="E138" s="9">
        <v>3.34</v>
      </c>
    </row>
    <row r="139" spans="5:5" x14ac:dyDescent="0.25">
      <c r="E139" s="10">
        <v>3.32</v>
      </c>
    </row>
    <row r="140" spans="5:5" x14ac:dyDescent="0.25">
      <c r="E140" s="9">
        <v>3.25</v>
      </c>
    </row>
    <row r="141" spans="5:5" x14ac:dyDescent="0.25">
      <c r="E141" s="10">
        <v>3.23</v>
      </c>
    </row>
    <row r="142" spans="5:5" x14ac:dyDescent="0.25">
      <c r="E142" s="9">
        <v>3.16</v>
      </c>
    </row>
    <row r="143" spans="5:5" x14ac:dyDescent="0.25">
      <c r="E143" s="10">
        <v>3.15</v>
      </c>
    </row>
    <row r="144" spans="5:5" x14ac:dyDescent="0.25">
      <c r="E144" s="9">
        <v>3.14</v>
      </c>
    </row>
    <row r="145" spans="5:5" x14ac:dyDescent="0.25">
      <c r="E145" s="10">
        <v>3.1</v>
      </c>
    </row>
    <row r="146" spans="5:5" x14ac:dyDescent="0.25">
      <c r="E146" s="9">
        <v>3.03</v>
      </c>
    </row>
    <row r="147" spans="5:5" x14ac:dyDescent="0.25">
      <c r="E147" s="10">
        <v>3.03</v>
      </c>
    </row>
    <row r="148" spans="5:5" x14ac:dyDescent="0.25">
      <c r="E148" s="9">
        <v>3</v>
      </c>
    </row>
    <row r="149" spans="5:5" x14ac:dyDescent="0.25">
      <c r="E149" s="10">
        <v>3</v>
      </c>
    </row>
    <row r="150" spans="5:5" x14ac:dyDescent="0.25">
      <c r="E150" s="9">
        <v>3</v>
      </c>
    </row>
    <row r="151" spans="5:5" x14ac:dyDescent="0.25">
      <c r="E151" s="10">
        <v>3</v>
      </c>
    </row>
    <row r="152" spans="5:5" x14ac:dyDescent="0.25">
      <c r="E152" s="9">
        <v>3</v>
      </c>
    </row>
    <row r="153" spans="5:5" x14ac:dyDescent="0.25">
      <c r="E153" s="10">
        <v>20</v>
      </c>
    </row>
    <row r="154" spans="5:5" x14ac:dyDescent="0.25">
      <c r="E154" s="9">
        <v>2.95</v>
      </c>
    </row>
    <row r="155" spans="5:5" x14ac:dyDescent="0.25">
      <c r="E155" s="10">
        <v>2.95</v>
      </c>
    </row>
    <row r="156" spans="5:5" x14ac:dyDescent="0.25">
      <c r="E156" s="9">
        <v>2.94</v>
      </c>
    </row>
    <row r="157" spans="5:5" x14ac:dyDescent="0.25">
      <c r="E157" s="10">
        <v>2.92</v>
      </c>
    </row>
    <row r="158" spans="5:5" x14ac:dyDescent="0.25">
      <c r="E158" s="9">
        <v>2.9</v>
      </c>
    </row>
    <row r="159" spans="5:5" x14ac:dyDescent="0.25">
      <c r="E159" s="10">
        <v>2.84</v>
      </c>
    </row>
    <row r="160" spans="5:5" x14ac:dyDescent="0.25">
      <c r="E160" s="9">
        <v>2.81</v>
      </c>
    </row>
    <row r="161" spans="5:5" x14ac:dyDescent="0.25">
      <c r="E161" s="10">
        <v>2.8</v>
      </c>
    </row>
    <row r="162" spans="5:5" x14ac:dyDescent="0.25">
      <c r="E162" s="9">
        <v>2.8</v>
      </c>
    </row>
    <row r="163" spans="5:5" x14ac:dyDescent="0.25">
      <c r="E163" s="10">
        <v>2.75</v>
      </c>
    </row>
    <row r="164" spans="5:5" x14ac:dyDescent="0.25">
      <c r="E164" s="9">
        <v>2.75</v>
      </c>
    </row>
    <row r="165" spans="5:5" x14ac:dyDescent="0.25">
      <c r="E165" s="10">
        <v>2.75</v>
      </c>
    </row>
    <row r="166" spans="5:5" x14ac:dyDescent="0.25">
      <c r="E166" s="9">
        <v>2.75</v>
      </c>
    </row>
    <row r="167" spans="5:5" x14ac:dyDescent="0.25">
      <c r="E167" s="10">
        <v>2.67</v>
      </c>
    </row>
    <row r="168" spans="5:5" x14ac:dyDescent="0.25">
      <c r="E168" s="9">
        <v>2.67</v>
      </c>
    </row>
    <row r="169" spans="5:5" x14ac:dyDescent="0.25">
      <c r="E169" s="10">
        <v>2.64</v>
      </c>
    </row>
    <row r="170" spans="5:5" x14ac:dyDescent="0.25">
      <c r="E170" s="9">
        <v>2.64</v>
      </c>
    </row>
    <row r="171" spans="5:5" x14ac:dyDescent="0.25">
      <c r="E171" s="10">
        <v>2.58</v>
      </c>
    </row>
    <row r="172" spans="5:5" x14ac:dyDescent="0.25">
      <c r="E172" s="9">
        <v>2.58</v>
      </c>
    </row>
    <row r="173" spans="5:5" x14ac:dyDescent="0.25">
      <c r="E173" s="10">
        <v>2.58</v>
      </c>
    </row>
    <row r="174" spans="5:5" x14ac:dyDescent="0.25">
      <c r="E174" s="9">
        <v>2.5099999999999998</v>
      </c>
    </row>
    <row r="175" spans="5:5" x14ac:dyDescent="0.25">
      <c r="E175" s="10">
        <v>2.5</v>
      </c>
    </row>
    <row r="176" spans="5:5" x14ac:dyDescent="0.25">
      <c r="E176" s="9">
        <v>2.5</v>
      </c>
    </row>
    <row r="177" spans="5:5" x14ac:dyDescent="0.25">
      <c r="E177" s="10">
        <v>2.5</v>
      </c>
    </row>
    <row r="178" spans="5:5" x14ac:dyDescent="0.25">
      <c r="E178" s="9">
        <v>2.5</v>
      </c>
    </row>
    <row r="179" spans="5:5" x14ac:dyDescent="0.25">
      <c r="E179" s="10">
        <v>2.5</v>
      </c>
    </row>
    <row r="180" spans="5:5" x14ac:dyDescent="0.25">
      <c r="E180" s="9">
        <v>2.5</v>
      </c>
    </row>
    <row r="181" spans="5:5" x14ac:dyDescent="0.25">
      <c r="E181" s="10">
        <v>2.5</v>
      </c>
    </row>
    <row r="182" spans="5:5" x14ac:dyDescent="0.25">
      <c r="E182" s="9">
        <v>2.5</v>
      </c>
    </row>
    <row r="183" spans="5:5" x14ac:dyDescent="0.25">
      <c r="E183" s="10">
        <v>2.46</v>
      </c>
    </row>
    <row r="184" spans="5:5" x14ac:dyDescent="0.25">
      <c r="E184" s="9">
        <v>2.44</v>
      </c>
    </row>
    <row r="185" spans="5:5" x14ac:dyDescent="0.25">
      <c r="E185" s="10">
        <v>2.4300000000000002</v>
      </c>
    </row>
    <row r="186" spans="5:5" x14ac:dyDescent="0.25">
      <c r="E186" s="9">
        <v>2.42</v>
      </c>
    </row>
    <row r="187" spans="5:5" x14ac:dyDescent="0.25">
      <c r="E187" s="10">
        <v>2.4</v>
      </c>
    </row>
    <row r="188" spans="5:5" x14ac:dyDescent="0.25">
      <c r="E188" s="9">
        <v>2.4</v>
      </c>
    </row>
    <row r="189" spans="5:5" x14ac:dyDescent="0.25">
      <c r="E189" s="10">
        <v>2.36</v>
      </c>
    </row>
    <row r="190" spans="5:5" x14ac:dyDescent="0.25">
      <c r="E190" s="9">
        <v>2.3199999999999998</v>
      </c>
    </row>
    <row r="191" spans="5:5" x14ac:dyDescent="0.25">
      <c r="E191" s="10">
        <v>2.3199999999999998</v>
      </c>
    </row>
    <row r="192" spans="5:5" x14ac:dyDescent="0.25">
      <c r="E192" s="9">
        <v>2.2999999999999998</v>
      </c>
    </row>
    <row r="193" spans="5:5" x14ac:dyDescent="0.25">
      <c r="E193" s="10">
        <v>2.25</v>
      </c>
    </row>
    <row r="194" spans="5:5" x14ac:dyDescent="0.25">
      <c r="E194" s="9">
        <v>2.23</v>
      </c>
    </row>
    <row r="195" spans="5:5" x14ac:dyDescent="0.25">
      <c r="E195" s="10">
        <v>2.2000000000000002</v>
      </c>
    </row>
    <row r="196" spans="5:5" x14ac:dyDescent="0.25">
      <c r="E196" s="9">
        <v>2.19</v>
      </c>
    </row>
    <row r="197" spans="5:5" x14ac:dyDescent="0.25">
      <c r="E197" s="10">
        <v>2.17</v>
      </c>
    </row>
    <row r="198" spans="5:5" x14ac:dyDescent="0.25">
      <c r="E198" s="9">
        <v>2.16</v>
      </c>
    </row>
    <row r="199" spans="5:5" x14ac:dyDescent="0.25">
      <c r="E199" s="10">
        <v>2.11</v>
      </c>
    </row>
    <row r="200" spans="5:5" x14ac:dyDescent="0.25">
      <c r="E200" s="9">
        <v>2.0499999999999998</v>
      </c>
    </row>
    <row r="201" spans="5:5" x14ac:dyDescent="0.25">
      <c r="E201" s="10">
        <v>2.0099999999999998</v>
      </c>
    </row>
    <row r="202" spans="5:5" x14ac:dyDescent="0.25">
      <c r="E202" s="9">
        <v>2.0099999999999998</v>
      </c>
    </row>
    <row r="203" spans="5:5" x14ac:dyDescent="0.25">
      <c r="E203" s="10">
        <v>2</v>
      </c>
    </row>
    <row r="204" spans="5:5" x14ac:dyDescent="0.25">
      <c r="E204" s="9">
        <v>2</v>
      </c>
    </row>
    <row r="205" spans="5:5" x14ac:dyDescent="0.25">
      <c r="E205" s="10">
        <v>2</v>
      </c>
    </row>
    <row r="206" spans="5:5" x14ac:dyDescent="0.25">
      <c r="E206" s="9">
        <v>2</v>
      </c>
    </row>
    <row r="207" spans="5:5" x14ac:dyDescent="0.25">
      <c r="E207" s="10">
        <v>19.100000000000001</v>
      </c>
    </row>
    <row r="208" spans="5:5" x14ac:dyDescent="0.25">
      <c r="E208" s="9">
        <v>18</v>
      </c>
    </row>
    <row r="209" spans="5:5" x14ac:dyDescent="0.25">
      <c r="E209" s="10">
        <v>16.399999999999999</v>
      </c>
    </row>
    <row r="210" spans="5:5" x14ac:dyDescent="0.25">
      <c r="E210" s="9">
        <v>16.399999999999999</v>
      </c>
    </row>
    <row r="211" spans="5:5" x14ac:dyDescent="0.25">
      <c r="E211" s="10">
        <v>15.9</v>
      </c>
    </row>
    <row r="212" spans="5:5" x14ac:dyDescent="0.25">
      <c r="E212" s="9">
        <v>15.8</v>
      </c>
    </row>
    <row r="213" spans="5:5" x14ac:dyDescent="0.25">
      <c r="E213" s="10">
        <v>15.7</v>
      </c>
    </row>
    <row r="214" spans="5:5" x14ac:dyDescent="0.25">
      <c r="E214" s="9">
        <v>15.6</v>
      </c>
    </row>
    <row r="215" spans="5:5" x14ac:dyDescent="0.25">
      <c r="E215" s="10">
        <v>15.6</v>
      </c>
    </row>
    <row r="216" spans="5:5" x14ac:dyDescent="0.25">
      <c r="E216" s="9">
        <v>15.6</v>
      </c>
    </row>
    <row r="217" spans="5:5" x14ac:dyDescent="0.25">
      <c r="E217" s="10">
        <v>15.6</v>
      </c>
    </row>
    <row r="218" spans="5:5" x14ac:dyDescent="0.25">
      <c r="E218" s="9">
        <v>15.3</v>
      </c>
    </row>
    <row r="219" spans="5:5" x14ac:dyDescent="0.25">
      <c r="E219" s="10">
        <v>15.3</v>
      </c>
    </row>
    <row r="220" spans="5:5" x14ac:dyDescent="0.25">
      <c r="E220" s="9">
        <v>14.5</v>
      </c>
    </row>
    <row r="221" spans="5:5" x14ac:dyDescent="0.25">
      <c r="E221" s="10">
        <v>13.9</v>
      </c>
    </row>
    <row r="222" spans="5:5" x14ac:dyDescent="0.25">
      <c r="E222" s="9">
        <v>13.8</v>
      </c>
    </row>
    <row r="223" spans="5:5" x14ac:dyDescent="0.25">
      <c r="E223" s="10">
        <v>13.8</v>
      </c>
    </row>
    <row r="224" spans="5:5" x14ac:dyDescent="0.25">
      <c r="E224" s="9">
        <v>13.8</v>
      </c>
    </row>
    <row r="225" spans="5:5" x14ac:dyDescent="0.25">
      <c r="E225" s="10">
        <v>13.8</v>
      </c>
    </row>
    <row r="226" spans="5:5" x14ac:dyDescent="0.25">
      <c r="E226" s="9">
        <v>13.8</v>
      </c>
    </row>
    <row r="227" spans="5:5" x14ac:dyDescent="0.25">
      <c r="E227" s="10">
        <v>13.7</v>
      </c>
    </row>
    <row r="228" spans="5:5" x14ac:dyDescent="0.25">
      <c r="E228" s="9">
        <v>13.7</v>
      </c>
    </row>
    <row r="229" spans="5:5" x14ac:dyDescent="0.25">
      <c r="E229" s="10">
        <v>13.7</v>
      </c>
    </row>
    <row r="230" spans="5:5" x14ac:dyDescent="0.25">
      <c r="E230" s="9">
        <v>13.2</v>
      </c>
    </row>
    <row r="231" spans="5:5" x14ac:dyDescent="0.25">
      <c r="E231" s="10">
        <v>13.1</v>
      </c>
    </row>
    <row r="232" spans="5:5" x14ac:dyDescent="0.25">
      <c r="E232" s="9">
        <v>12</v>
      </c>
    </row>
    <row r="233" spans="5:5" x14ac:dyDescent="0.25">
      <c r="E233" s="10">
        <v>12</v>
      </c>
    </row>
    <row r="234" spans="5:5" x14ac:dyDescent="0.25">
      <c r="E234" s="9">
        <v>11.6</v>
      </c>
    </row>
    <row r="235" spans="5:5" x14ac:dyDescent="0.25">
      <c r="E235" s="10">
        <v>11.5</v>
      </c>
    </row>
    <row r="236" spans="5:5" x14ac:dyDescent="0.25">
      <c r="E236" s="9">
        <v>11.4</v>
      </c>
    </row>
    <row r="237" spans="5:5" x14ac:dyDescent="0.25">
      <c r="E237" s="10">
        <v>11.2</v>
      </c>
    </row>
    <row r="238" spans="5:5" x14ac:dyDescent="0.25">
      <c r="E238" s="9">
        <v>10.9</v>
      </c>
    </row>
    <row r="239" spans="5:5" x14ac:dyDescent="0.25">
      <c r="E239" s="10">
        <v>10.9</v>
      </c>
    </row>
    <row r="240" spans="5:5" x14ac:dyDescent="0.25">
      <c r="E240" s="9">
        <v>10.8</v>
      </c>
    </row>
    <row r="241" spans="5:5" x14ac:dyDescent="0.25">
      <c r="E241" s="10">
        <v>10.7</v>
      </c>
    </row>
    <row r="242" spans="5:5" x14ac:dyDescent="0.25">
      <c r="E242" s="9">
        <v>10.6</v>
      </c>
    </row>
    <row r="243" spans="5:5" x14ac:dyDescent="0.25">
      <c r="E243" s="10">
        <v>10.6</v>
      </c>
    </row>
    <row r="244" spans="5:5" x14ac:dyDescent="0.25">
      <c r="E244" s="9">
        <v>10.5</v>
      </c>
    </row>
    <row r="245" spans="5:5" x14ac:dyDescent="0.25">
      <c r="E245" s="10">
        <v>10.3</v>
      </c>
    </row>
    <row r="246" spans="5:5" x14ac:dyDescent="0.25">
      <c r="E246" s="9">
        <v>10.199999999999999</v>
      </c>
    </row>
    <row r="247" spans="5:5" x14ac:dyDescent="0.25">
      <c r="E247" s="10">
        <v>10.199999999999999</v>
      </c>
    </row>
    <row r="248" spans="5:5" x14ac:dyDescent="0.25">
      <c r="E248" s="9">
        <v>10.199999999999999</v>
      </c>
    </row>
    <row r="249" spans="5:5" x14ac:dyDescent="0.25">
      <c r="E249" s="10">
        <v>10</v>
      </c>
    </row>
    <row r="250" spans="5:5" x14ac:dyDescent="0.25">
      <c r="E250" s="9">
        <v>10</v>
      </c>
    </row>
    <row r="251" spans="5:5" x14ac:dyDescent="0.25">
      <c r="E251" s="10">
        <v>1.98</v>
      </c>
    </row>
    <row r="252" spans="5:5" x14ac:dyDescent="0.25">
      <c r="E252" s="9">
        <v>1.95</v>
      </c>
    </row>
    <row r="253" spans="5:5" x14ac:dyDescent="0.25">
      <c r="E253" s="10">
        <v>1.91</v>
      </c>
    </row>
    <row r="254" spans="5:5" x14ac:dyDescent="0.25">
      <c r="E254" s="9">
        <v>1.88</v>
      </c>
    </row>
    <row r="255" spans="5:5" x14ac:dyDescent="0.25">
      <c r="E255" s="10">
        <v>1.87</v>
      </c>
    </row>
    <row r="256" spans="5:5" x14ac:dyDescent="0.25">
      <c r="E256" s="9">
        <v>1.85</v>
      </c>
    </row>
    <row r="257" spans="5:5" x14ac:dyDescent="0.25">
      <c r="E257" s="10">
        <v>1.85</v>
      </c>
    </row>
    <row r="258" spans="5:5" x14ac:dyDescent="0.25">
      <c r="E258" s="9">
        <v>1.81</v>
      </c>
    </row>
    <row r="259" spans="5:5" x14ac:dyDescent="0.25">
      <c r="E259" s="10">
        <v>1.8</v>
      </c>
    </row>
    <row r="260" spans="5:5" x14ac:dyDescent="0.25">
      <c r="E260" s="9">
        <v>1.76</v>
      </c>
    </row>
    <row r="261" spans="5:5" x14ac:dyDescent="0.25">
      <c r="E261" s="10">
        <v>1.76</v>
      </c>
    </row>
    <row r="262" spans="5:5" x14ac:dyDescent="0.25">
      <c r="E262" s="9">
        <v>1.76</v>
      </c>
    </row>
    <row r="263" spans="5:5" x14ac:dyDescent="0.25">
      <c r="E263" s="10">
        <v>1.76</v>
      </c>
    </row>
    <row r="264" spans="5:5" x14ac:dyDescent="0.25">
      <c r="E264" s="9">
        <v>1.76</v>
      </c>
    </row>
    <row r="265" spans="5:5" x14ac:dyDescent="0.25">
      <c r="E265" s="10">
        <v>1.72</v>
      </c>
    </row>
    <row r="266" spans="5:5" x14ac:dyDescent="0.25">
      <c r="E266" s="9">
        <v>1.7</v>
      </c>
    </row>
    <row r="267" spans="5:5" x14ac:dyDescent="0.25">
      <c r="E267" s="10">
        <v>1.67</v>
      </c>
    </row>
    <row r="268" spans="5:5" x14ac:dyDescent="0.25">
      <c r="E268" s="9">
        <v>1.67</v>
      </c>
    </row>
    <row r="269" spans="5:5" x14ac:dyDescent="0.25">
      <c r="E269" s="10">
        <v>1.67</v>
      </c>
    </row>
    <row r="270" spans="5:5" x14ac:dyDescent="0.25">
      <c r="E270" s="9">
        <v>1.67</v>
      </c>
    </row>
    <row r="271" spans="5:5" x14ac:dyDescent="0.25">
      <c r="E271" s="10">
        <v>1.67</v>
      </c>
    </row>
    <row r="272" spans="5:5" x14ac:dyDescent="0.25">
      <c r="E272" s="9">
        <v>1.67</v>
      </c>
    </row>
    <row r="273" spans="5:5" x14ac:dyDescent="0.25">
      <c r="E273" s="10">
        <v>1.67</v>
      </c>
    </row>
    <row r="274" spans="5:5" x14ac:dyDescent="0.25">
      <c r="E274" s="9">
        <v>1.66</v>
      </c>
    </row>
    <row r="275" spans="5:5" x14ac:dyDescent="0.25">
      <c r="E275" s="10">
        <v>1.66</v>
      </c>
    </row>
    <row r="276" spans="5:5" x14ac:dyDescent="0.25">
      <c r="E276" s="9">
        <v>1.63</v>
      </c>
    </row>
    <row r="277" spans="5:5" x14ac:dyDescent="0.25">
      <c r="E277" s="10">
        <v>1.61</v>
      </c>
    </row>
    <row r="278" spans="5:5" x14ac:dyDescent="0.25">
      <c r="E278" s="9">
        <v>1.6</v>
      </c>
    </row>
    <row r="279" spans="5:5" x14ac:dyDescent="0.25">
      <c r="E279" s="10">
        <v>1.59</v>
      </c>
    </row>
    <row r="280" spans="5:5" x14ac:dyDescent="0.25">
      <c r="E280" s="9">
        <v>1.55</v>
      </c>
    </row>
    <row r="281" spans="5:5" x14ac:dyDescent="0.25">
      <c r="E281" s="10">
        <v>1.54</v>
      </c>
    </row>
    <row r="282" spans="5:5" x14ac:dyDescent="0.25">
      <c r="E282" s="9">
        <v>1.53</v>
      </c>
    </row>
    <row r="283" spans="5:5" x14ac:dyDescent="0.25">
      <c r="E283" s="10">
        <v>1.51</v>
      </c>
    </row>
    <row r="284" spans="5:5" x14ac:dyDescent="0.25">
      <c r="E284" s="9">
        <v>1.5</v>
      </c>
    </row>
    <row r="285" spans="5:5" x14ac:dyDescent="0.25">
      <c r="E285" s="10">
        <v>1.46</v>
      </c>
    </row>
    <row r="286" spans="5:5" x14ac:dyDescent="0.25">
      <c r="E286" s="9">
        <v>1.43</v>
      </c>
    </row>
    <row r="287" spans="5:5" x14ac:dyDescent="0.25">
      <c r="E287" s="10">
        <v>1.4</v>
      </c>
    </row>
    <row r="288" spans="5:5" x14ac:dyDescent="0.25">
      <c r="E288" s="9">
        <v>1.4</v>
      </c>
    </row>
    <row r="289" spans="5:5" x14ac:dyDescent="0.25">
      <c r="E289" s="10">
        <v>1.38</v>
      </c>
    </row>
    <row r="290" spans="5:5" x14ac:dyDescent="0.25">
      <c r="E290" s="9">
        <v>1.36</v>
      </c>
    </row>
    <row r="291" spans="5:5" x14ac:dyDescent="0.25">
      <c r="E291" s="10">
        <v>1.33</v>
      </c>
    </row>
    <row r="292" spans="5:5" x14ac:dyDescent="0.25">
      <c r="E292" s="9">
        <v>1.31</v>
      </c>
    </row>
    <row r="293" spans="5:5" x14ac:dyDescent="0.25">
      <c r="E293" s="10">
        <v>1.3</v>
      </c>
    </row>
    <row r="294" spans="5:5" x14ac:dyDescent="0.25">
      <c r="E294" s="9">
        <v>1.29</v>
      </c>
    </row>
    <row r="295" spans="5:5" x14ac:dyDescent="0.25">
      <c r="E295" s="10">
        <v>1.27</v>
      </c>
    </row>
    <row r="296" spans="5:5" x14ac:dyDescent="0.25">
      <c r="E296" s="9">
        <v>1.25</v>
      </c>
    </row>
    <row r="297" spans="5:5" x14ac:dyDescent="0.25">
      <c r="E297" s="10">
        <v>1.25</v>
      </c>
    </row>
    <row r="298" spans="5:5" x14ac:dyDescent="0.25">
      <c r="E298" s="9">
        <v>1.25</v>
      </c>
    </row>
    <row r="299" spans="5:5" x14ac:dyDescent="0.25">
      <c r="E299" s="10">
        <v>1.23</v>
      </c>
    </row>
    <row r="300" spans="5:5" x14ac:dyDescent="0.25">
      <c r="E300" s="9">
        <v>1.22</v>
      </c>
    </row>
    <row r="301" spans="5:5" x14ac:dyDescent="0.25">
      <c r="E301" s="10">
        <v>1.19</v>
      </c>
    </row>
    <row r="302" spans="5:5" x14ac:dyDescent="0.25">
      <c r="E302" s="9">
        <v>1.18</v>
      </c>
    </row>
    <row r="303" spans="5:5" x14ac:dyDescent="0.25">
      <c r="E303" s="10">
        <v>1.17</v>
      </c>
    </row>
    <row r="304" spans="5:5" x14ac:dyDescent="0.25">
      <c r="E304" s="9">
        <v>1.1399999999999999</v>
      </c>
    </row>
    <row r="305" spans="5:5" x14ac:dyDescent="0.25">
      <c r="E305" s="10">
        <v>1.1399999999999999</v>
      </c>
    </row>
    <row r="306" spans="5:5" x14ac:dyDescent="0.25">
      <c r="E306" s="9">
        <v>1.1299999999999999</v>
      </c>
    </row>
    <row r="307" spans="5:5" x14ac:dyDescent="0.25">
      <c r="E307" s="10">
        <v>1.1299999999999999</v>
      </c>
    </row>
    <row r="308" spans="5:5" x14ac:dyDescent="0.25">
      <c r="E308" s="9">
        <v>1.1200000000000001</v>
      </c>
    </row>
    <row r="309" spans="5:5" x14ac:dyDescent="0.25">
      <c r="E309" s="10">
        <v>1.1000000000000001</v>
      </c>
    </row>
    <row r="310" spans="5:5" x14ac:dyDescent="0.25">
      <c r="E310" s="9">
        <v>1.1000000000000001</v>
      </c>
    </row>
    <row r="311" spans="5:5" x14ac:dyDescent="0.25">
      <c r="E311" s="10">
        <v>1.1000000000000001</v>
      </c>
    </row>
    <row r="312" spans="5:5" x14ac:dyDescent="0.25">
      <c r="E312" s="9">
        <v>1.1000000000000001</v>
      </c>
    </row>
    <row r="313" spans="5:5" x14ac:dyDescent="0.25">
      <c r="E313" s="10">
        <v>1.0900000000000001</v>
      </c>
    </row>
    <row r="314" spans="5:5" x14ac:dyDescent="0.25">
      <c r="E314" s="9">
        <v>1.08</v>
      </c>
    </row>
    <row r="315" spans="5:5" x14ac:dyDescent="0.25">
      <c r="E315" s="10">
        <v>1.05</v>
      </c>
    </row>
    <row r="316" spans="5:5" x14ac:dyDescent="0.25">
      <c r="E316" s="9">
        <v>1.03</v>
      </c>
    </row>
    <row r="317" spans="5:5" x14ac:dyDescent="0.25">
      <c r="E317" s="10">
        <v>1.02</v>
      </c>
    </row>
    <row r="318" spans="5:5" x14ac:dyDescent="0.25">
      <c r="E318" s="9">
        <v>1.02</v>
      </c>
    </row>
    <row r="319" spans="5:5" x14ac:dyDescent="0.25">
      <c r="E319" s="10">
        <v>1.01</v>
      </c>
    </row>
    <row r="320" spans="5:5" x14ac:dyDescent="0.25">
      <c r="E320" s="9">
        <v>1.01</v>
      </c>
    </row>
    <row r="321" spans="5:5" x14ac:dyDescent="0.25">
      <c r="E321" s="10">
        <v>1.01</v>
      </c>
    </row>
    <row r="322" spans="5:5" x14ac:dyDescent="0.25">
      <c r="E322" s="9">
        <v>1</v>
      </c>
    </row>
    <row r="323" spans="5:5" x14ac:dyDescent="0.25">
      <c r="E323" s="10">
        <v>1</v>
      </c>
    </row>
    <row r="324" spans="5:5" x14ac:dyDescent="0.25">
      <c r="E324" s="9">
        <v>0.97499999999999998</v>
      </c>
    </row>
    <row r="325" spans="5:5" x14ac:dyDescent="0.25">
      <c r="E325" s="10">
        <v>0.96899999999999997</v>
      </c>
    </row>
    <row r="326" spans="5:5" x14ac:dyDescent="0.25">
      <c r="E326" s="9">
        <v>0.96899999999999997</v>
      </c>
    </row>
    <row r="327" spans="5:5" x14ac:dyDescent="0.25">
      <c r="E327" s="10">
        <v>0.93700000000000006</v>
      </c>
    </row>
    <row r="328" spans="5:5" x14ac:dyDescent="0.25">
      <c r="E328" s="9">
        <v>0.93600000000000005</v>
      </c>
    </row>
    <row r="329" spans="5:5" x14ac:dyDescent="0.25">
      <c r="E329" s="10">
        <v>0.93600000000000005</v>
      </c>
    </row>
    <row r="330" spans="5:5" x14ac:dyDescent="0.25">
      <c r="E330" s="9">
        <v>0.93</v>
      </c>
    </row>
    <row r="331" spans="5:5" x14ac:dyDescent="0.25">
      <c r="E331" s="10">
        <v>0.92300000000000004</v>
      </c>
    </row>
    <row r="332" spans="5:5" x14ac:dyDescent="0.25">
      <c r="E332" s="9">
        <v>0.91</v>
      </c>
    </row>
    <row r="333" spans="5:5" x14ac:dyDescent="0.25">
      <c r="E333" s="10">
        <v>0.90500000000000003</v>
      </c>
    </row>
    <row r="334" spans="5:5" x14ac:dyDescent="0.25">
      <c r="E334" s="9">
        <v>0.90400000000000003</v>
      </c>
    </row>
    <row r="335" spans="5:5" x14ac:dyDescent="0.25">
      <c r="E335" s="10">
        <v>0.9</v>
      </c>
    </row>
    <row r="336" spans="5:5" x14ac:dyDescent="0.25">
      <c r="E336" s="9">
        <v>0.9</v>
      </c>
    </row>
    <row r="337" spans="5:5" x14ac:dyDescent="0.25">
      <c r="E337" s="10">
        <v>0.89800000000000002</v>
      </c>
    </row>
    <row r="338" spans="5:5" x14ac:dyDescent="0.25">
      <c r="E338" s="9">
        <v>0.89500000000000002</v>
      </c>
    </row>
    <row r="339" spans="5:5" x14ac:dyDescent="0.25">
      <c r="E339" s="10">
        <v>0.89500000000000002</v>
      </c>
    </row>
    <row r="340" spans="5:5" x14ac:dyDescent="0.25">
      <c r="E340" s="9">
        <v>0.88</v>
      </c>
    </row>
    <row r="341" spans="5:5" x14ac:dyDescent="0.25">
      <c r="E341" s="10">
        <v>0.879</v>
      </c>
    </row>
    <row r="342" spans="5:5" x14ac:dyDescent="0.25">
      <c r="E342" s="9">
        <v>0.86899999999999999</v>
      </c>
    </row>
    <row r="343" spans="5:5" x14ac:dyDescent="0.25">
      <c r="E343" s="10">
        <v>0.86699999999999999</v>
      </c>
    </row>
    <row r="344" spans="5:5" x14ac:dyDescent="0.25">
      <c r="E344" s="9">
        <v>0.86599999999999999</v>
      </c>
    </row>
    <row r="345" spans="5:5" x14ac:dyDescent="0.25">
      <c r="E345" s="10">
        <v>0.86099999999999999</v>
      </c>
    </row>
    <row r="346" spans="5:5" x14ac:dyDescent="0.25">
      <c r="E346" s="9">
        <v>0.85799999999999998</v>
      </c>
    </row>
    <row r="347" spans="5:5" x14ac:dyDescent="0.25">
      <c r="E347" s="10">
        <v>0.84699999999999998</v>
      </c>
    </row>
    <row r="348" spans="5:5" x14ac:dyDescent="0.25">
      <c r="E348" s="9">
        <v>0.83499999999999996</v>
      </c>
    </row>
    <row r="349" spans="5:5" x14ac:dyDescent="0.25">
      <c r="E349" s="10">
        <v>0.83499999999999996</v>
      </c>
    </row>
    <row r="350" spans="5:5" x14ac:dyDescent="0.25">
      <c r="E350" s="9">
        <v>0.83499999999999996</v>
      </c>
    </row>
    <row r="351" spans="5:5" x14ac:dyDescent="0.25">
      <c r="E351" s="10">
        <v>0.79100000000000004</v>
      </c>
    </row>
    <row r="352" spans="5:5" x14ac:dyDescent="0.25">
      <c r="E352" s="9">
        <v>0.78</v>
      </c>
    </row>
    <row r="353" spans="5:5" x14ac:dyDescent="0.25">
      <c r="E353" s="10">
        <v>0.77100000000000002</v>
      </c>
    </row>
    <row r="354" spans="5:5" x14ac:dyDescent="0.25">
      <c r="E354" s="9">
        <v>0.75</v>
      </c>
    </row>
    <row r="355" spans="5:5" x14ac:dyDescent="0.25">
      <c r="E355" s="10">
        <v>0.745</v>
      </c>
    </row>
    <row r="356" spans="5:5" x14ac:dyDescent="0.25">
      <c r="E356" s="9">
        <v>0.745</v>
      </c>
    </row>
    <row r="357" spans="5:5" x14ac:dyDescent="0.25">
      <c r="E357" s="10">
        <v>0.71899999999999997</v>
      </c>
    </row>
    <row r="358" spans="5:5" x14ac:dyDescent="0.25">
      <c r="E358" s="9">
        <v>0.71899999999999997</v>
      </c>
    </row>
    <row r="359" spans="5:5" x14ac:dyDescent="0.25">
      <c r="E359" s="10">
        <v>0.71899999999999997</v>
      </c>
    </row>
    <row r="360" spans="5:5" x14ac:dyDescent="0.25">
      <c r="E360" s="9">
        <v>0.71899999999999997</v>
      </c>
    </row>
    <row r="361" spans="5:5" x14ac:dyDescent="0.25">
      <c r="E361" s="10">
        <v>0.71899999999999997</v>
      </c>
    </row>
    <row r="362" spans="5:5" x14ac:dyDescent="0.25">
      <c r="E362" s="9">
        <v>0.71899999999999997</v>
      </c>
    </row>
    <row r="363" spans="5:5" x14ac:dyDescent="0.25">
      <c r="E363" s="10">
        <v>0.71899999999999997</v>
      </c>
    </row>
    <row r="364" spans="5:5" x14ac:dyDescent="0.25">
      <c r="E364" s="9">
        <v>0.71899999999999997</v>
      </c>
    </row>
    <row r="365" spans="5:5" x14ac:dyDescent="0.25">
      <c r="E365" s="10">
        <v>0.71899999999999997</v>
      </c>
    </row>
    <row r="366" spans="5:5" x14ac:dyDescent="0.25">
      <c r="E366" s="9">
        <v>0.71899999999999997</v>
      </c>
    </row>
    <row r="367" spans="5:5" x14ac:dyDescent="0.25">
      <c r="E367" s="10">
        <v>0.71899999999999997</v>
      </c>
    </row>
    <row r="368" spans="5:5" x14ac:dyDescent="0.25">
      <c r="E368" s="9">
        <v>0.71899999999999997</v>
      </c>
    </row>
    <row r="369" spans="5:5" x14ac:dyDescent="0.25">
      <c r="E369" s="10">
        <v>0.71899999999999997</v>
      </c>
    </row>
    <row r="370" spans="5:5" x14ac:dyDescent="0.25">
      <c r="E370" s="9">
        <v>0.71899999999999997</v>
      </c>
    </row>
    <row r="371" spans="5:5" x14ac:dyDescent="0.25">
      <c r="E371" s="10">
        <v>0.71899999999999997</v>
      </c>
    </row>
    <row r="372" spans="5:5" x14ac:dyDescent="0.25">
      <c r="E372" s="9">
        <v>0.71899999999999997</v>
      </c>
    </row>
    <row r="373" spans="5:5" x14ac:dyDescent="0.25">
      <c r="E373" s="10">
        <v>0.71899999999999997</v>
      </c>
    </row>
    <row r="374" spans="5:5" x14ac:dyDescent="0.25">
      <c r="E374" s="9">
        <v>0.71899999999999997</v>
      </c>
    </row>
    <row r="375" spans="5:5" x14ac:dyDescent="0.25">
      <c r="E375" s="10">
        <v>0.71899999999999997</v>
      </c>
    </row>
    <row r="376" spans="5:5" x14ac:dyDescent="0.25">
      <c r="E376" s="9">
        <v>0.71899999999999997</v>
      </c>
    </row>
    <row r="377" spans="5:5" x14ac:dyDescent="0.25">
      <c r="E377" s="10">
        <v>0.71899999999999997</v>
      </c>
    </row>
    <row r="378" spans="5:5" x14ac:dyDescent="0.25">
      <c r="E378" s="9">
        <v>0.71899999999999997</v>
      </c>
    </row>
    <row r="379" spans="5:5" x14ac:dyDescent="0.25">
      <c r="E379" s="10">
        <v>0.71899999999999997</v>
      </c>
    </row>
    <row r="380" spans="5:5" x14ac:dyDescent="0.25">
      <c r="E380" s="9">
        <v>0.71899999999999997</v>
      </c>
    </row>
    <row r="381" spans="5:5" x14ac:dyDescent="0.25">
      <c r="E381" s="10">
        <v>0.71899999999999997</v>
      </c>
    </row>
    <row r="382" spans="5:5" x14ac:dyDescent="0.25">
      <c r="E382" s="9">
        <v>0.71899999999999997</v>
      </c>
    </row>
    <row r="383" spans="5:5" x14ac:dyDescent="0.25">
      <c r="E383" s="10">
        <v>0.71899999999999997</v>
      </c>
    </row>
    <row r="384" spans="5:5" x14ac:dyDescent="0.25">
      <c r="E384" s="9">
        <v>0.71899999999999997</v>
      </c>
    </row>
    <row r="385" spans="5:5" x14ac:dyDescent="0.25">
      <c r="E385" s="10">
        <v>0.71899999999999997</v>
      </c>
    </row>
    <row r="386" spans="5:5" x14ac:dyDescent="0.25">
      <c r="E386" s="9">
        <v>0.71899999999999997</v>
      </c>
    </row>
    <row r="387" spans="5:5" x14ac:dyDescent="0.25">
      <c r="E387" s="10">
        <v>0.71899999999999997</v>
      </c>
    </row>
    <row r="388" spans="5:5" x14ac:dyDescent="0.25">
      <c r="E388" s="9">
        <v>0.71899999999999997</v>
      </c>
    </row>
    <row r="389" spans="5:5" x14ac:dyDescent="0.25">
      <c r="E389" s="10">
        <v>0.67500000000000004</v>
      </c>
    </row>
    <row r="390" spans="5:5" x14ac:dyDescent="0.25">
      <c r="E390" s="9">
        <v>0.66</v>
      </c>
    </row>
    <row r="391" spans="5:5" x14ac:dyDescent="0.25">
      <c r="E391" s="10">
        <v>0.64100000000000001</v>
      </c>
    </row>
    <row r="392" spans="5:5" x14ac:dyDescent="0.25">
      <c r="E392" s="9">
        <v>0.64100000000000001</v>
      </c>
    </row>
    <row r="393" spans="5:5" x14ac:dyDescent="0.25">
      <c r="E393" s="10">
        <v>0.64100000000000001</v>
      </c>
    </row>
    <row r="394" spans="5:5" x14ac:dyDescent="0.25">
      <c r="E394" s="9">
        <v>0.64100000000000001</v>
      </c>
    </row>
    <row r="395" spans="5:5" x14ac:dyDescent="0.25">
      <c r="E395" s="10">
        <v>0.64100000000000001</v>
      </c>
    </row>
    <row r="396" spans="5:5" x14ac:dyDescent="0.25">
      <c r="E396" s="9">
        <v>0.64100000000000001</v>
      </c>
    </row>
    <row r="397" spans="5:5" x14ac:dyDescent="0.25">
      <c r="E397" s="10">
        <v>0.64100000000000001</v>
      </c>
    </row>
    <row r="398" spans="5:5" x14ac:dyDescent="0.25">
      <c r="E398" s="9">
        <v>0.64100000000000001</v>
      </c>
    </row>
    <row r="399" spans="5:5" x14ac:dyDescent="0.25">
      <c r="E399" s="10">
        <v>0.64100000000000001</v>
      </c>
    </row>
    <row r="400" spans="5:5" x14ac:dyDescent="0.25">
      <c r="E400" s="9">
        <v>0.64100000000000001</v>
      </c>
    </row>
    <row r="401" spans="5:5" x14ac:dyDescent="0.25">
      <c r="E401" s="10">
        <v>0.64100000000000001</v>
      </c>
    </row>
    <row r="402" spans="5:5" x14ac:dyDescent="0.25">
      <c r="E402" s="9">
        <v>0.64100000000000001</v>
      </c>
    </row>
    <row r="403" spans="5:5" x14ac:dyDescent="0.25">
      <c r="E403" s="10">
        <v>0.64100000000000001</v>
      </c>
    </row>
    <row r="404" spans="5:5" x14ac:dyDescent="0.25">
      <c r="E404" s="9">
        <v>0.64100000000000001</v>
      </c>
    </row>
    <row r="405" spans="5:5" x14ac:dyDescent="0.25">
      <c r="E405" s="10">
        <v>0.64100000000000001</v>
      </c>
    </row>
    <row r="406" spans="5:5" x14ac:dyDescent="0.25">
      <c r="E406" s="9">
        <v>0.64100000000000001</v>
      </c>
    </row>
    <row r="407" spans="5:5" x14ac:dyDescent="0.25">
      <c r="E407" s="10">
        <v>0.64100000000000001</v>
      </c>
    </row>
    <row r="408" spans="5:5" x14ac:dyDescent="0.25">
      <c r="E408" s="9">
        <v>0.625</v>
      </c>
    </row>
    <row r="409" spans="5:5" x14ac:dyDescent="0.25">
      <c r="E409" s="10">
        <v>0.45</v>
      </c>
    </row>
    <row r="410" spans="5:5" x14ac:dyDescent="0.25">
      <c r="E410" s="9">
        <v>0.45</v>
      </c>
    </row>
    <row r="411" spans="5:5" x14ac:dyDescent="0.25">
      <c r="E411" s="10">
        <v>0.44800000000000001</v>
      </c>
    </row>
    <row r="412" spans="5:5" x14ac:dyDescent="0.25">
      <c r="E412" s="9">
        <v>0.42799999999999999</v>
      </c>
    </row>
    <row r="413" spans="5:5" x14ac:dyDescent="0.25">
      <c r="E413" s="10">
        <v>0.42299999999999999</v>
      </c>
    </row>
    <row r="414" spans="5:5" x14ac:dyDescent="0.25">
      <c r="E414" s="9">
        <v>0.39800000000000002</v>
      </c>
    </row>
    <row r="415" spans="5:5" x14ac:dyDescent="0.25">
      <c r="E415" s="10">
        <v>0.39800000000000002</v>
      </c>
    </row>
    <row r="416" spans="5:5" x14ac:dyDescent="0.25">
      <c r="E416" s="9">
        <v>0.39800000000000002</v>
      </c>
    </row>
    <row r="417" spans="5:5" x14ac:dyDescent="0.25">
      <c r="E417" s="10">
        <v>0.39800000000000002</v>
      </c>
    </row>
    <row r="418" spans="5:5" x14ac:dyDescent="0.25">
      <c r="E418" s="9">
        <v>0.39800000000000002</v>
      </c>
    </row>
    <row r="419" spans="5:5" x14ac:dyDescent="0.25">
      <c r="E419" s="10">
        <v>0.39800000000000002</v>
      </c>
    </row>
    <row r="420" spans="5:5" x14ac:dyDescent="0.25">
      <c r="E420" s="9">
        <v>0.39800000000000002</v>
      </c>
    </row>
    <row r="421" spans="5:5" x14ac:dyDescent="0.25">
      <c r="E421" s="10">
        <v>0.39800000000000002</v>
      </c>
    </row>
    <row r="422" spans="5:5" x14ac:dyDescent="0.25">
      <c r="E422" s="9">
        <v>0.39800000000000002</v>
      </c>
    </row>
    <row r="423" spans="5:5" x14ac:dyDescent="0.25">
      <c r="E423" s="10">
        <v>0.39800000000000002</v>
      </c>
    </row>
    <row r="424" spans="5:5" x14ac:dyDescent="0.25">
      <c r="E424" s="9">
        <v>0.39800000000000002</v>
      </c>
    </row>
    <row r="425" spans="5:5" x14ac:dyDescent="0.25">
      <c r="E425" s="10">
        <v>0.39800000000000002</v>
      </c>
    </row>
    <row r="426" spans="5:5" x14ac:dyDescent="0.25">
      <c r="E426" s="9">
        <v>0.39800000000000002</v>
      </c>
    </row>
    <row r="427" spans="5:5" x14ac:dyDescent="0.25">
      <c r="E427" s="10">
        <v>0.39800000000000002</v>
      </c>
    </row>
    <row r="428" spans="5:5" x14ac:dyDescent="0.25">
      <c r="E428" s="9">
        <v>0.39800000000000002</v>
      </c>
    </row>
    <row r="429" spans="5:5" x14ac:dyDescent="0.25">
      <c r="E429" s="10">
        <v>0.39800000000000002</v>
      </c>
    </row>
    <row r="430" spans="5:5" x14ac:dyDescent="0.25">
      <c r="E430" s="9">
        <v>0.39800000000000002</v>
      </c>
    </row>
    <row r="431" spans="5:5" x14ac:dyDescent="0.25">
      <c r="E431" s="10">
        <v>0.39800000000000002</v>
      </c>
    </row>
    <row r="432" spans="5:5" x14ac:dyDescent="0.25">
      <c r="E432" s="9">
        <v>0.39800000000000002</v>
      </c>
    </row>
    <row r="433" spans="5:5" x14ac:dyDescent="0.25">
      <c r="E433" s="10">
        <v>0.39800000000000002</v>
      </c>
    </row>
    <row r="434" spans="5:5" x14ac:dyDescent="0.25">
      <c r="E434" s="9">
        <v>0.39800000000000002</v>
      </c>
    </row>
    <row r="435" spans="5:5" x14ac:dyDescent="0.25">
      <c r="E435" s="10">
        <v>0.39800000000000002</v>
      </c>
    </row>
    <row r="436" spans="5:5" x14ac:dyDescent="0.25">
      <c r="E436" s="9">
        <v>0.39800000000000002</v>
      </c>
    </row>
    <row r="437" spans="5:5" x14ac:dyDescent="0.25">
      <c r="E437" s="10">
        <v>0.39800000000000002</v>
      </c>
    </row>
    <row r="438" spans="5:5" x14ac:dyDescent="0.25">
      <c r="E438" s="9">
        <v>0.39800000000000002</v>
      </c>
    </row>
    <row r="439" spans="5:5" x14ac:dyDescent="0.25">
      <c r="E439" s="10">
        <v>0.39800000000000002</v>
      </c>
    </row>
    <row r="440" spans="5:5" x14ac:dyDescent="0.25">
      <c r="E440" s="9">
        <v>0.39800000000000002</v>
      </c>
    </row>
    <row r="441" spans="5:5" x14ac:dyDescent="0.25">
      <c r="E441" s="10">
        <v>0.39800000000000002</v>
      </c>
    </row>
    <row r="442" spans="5:5" x14ac:dyDescent="0.25">
      <c r="E442" s="9">
        <v>0.39800000000000002</v>
      </c>
    </row>
    <row r="443" spans="5:5" x14ac:dyDescent="0.25">
      <c r="E443" s="10">
        <v>0.39800000000000002</v>
      </c>
    </row>
    <row r="444" spans="5:5" x14ac:dyDescent="0.25">
      <c r="E444" s="9">
        <v>0.39800000000000002</v>
      </c>
    </row>
    <row r="445" spans="5:5" x14ac:dyDescent="0.25">
      <c r="E445" s="10">
        <v>0.39600000000000002</v>
      </c>
    </row>
    <row r="446" spans="5:5" x14ac:dyDescent="0.25">
      <c r="E446" s="9">
        <v>19</v>
      </c>
    </row>
  </sheetData>
  <printOptions headings="1" gridLines="1"/>
  <pageMargins left="0.7" right="0.7" top="0.75" bottom="0.75" header="0.3" footer="0.3"/>
  <pageSetup scale="11" orientation="portrait" horizontalDpi="200" verticalDpi="200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393B-7C92-48DE-AFA3-D81EB1791791}">
  <sheetPr codeName="Sheet11"/>
  <dimension ref="B1:R19"/>
  <sheetViews>
    <sheetView zoomScale="90" zoomScaleNormal="90" workbookViewId="0">
      <selection activeCell="A12" sqref="A12"/>
    </sheetView>
  </sheetViews>
  <sheetFormatPr defaultColWidth="9.140625" defaultRowHeight="11.25" x14ac:dyDescent="0.2"/>
  <cols>
    <col min="1" max="1" width="2.85546875" style="11" customWidth="1"/>
    <col min="2" max="2" width="19.140625" style="11" customWidth="1"/>
    <col min="3" max="3" width="9.140625" style="11"/>
    <col min="4" max="18" width="6.5703125" style="11" customWidth="1"/>
    <col min="19" max="16384" width="9.140625" style="11"/>
  </cols>
  <sheetData>
    <row r="1" spans="2:18" ht="12" thickBot="1" x14ac:dyDescent="0.25"/>
    <row r="2" spans="2:18" x14ac:dyDescent="0.2">
      <c r="B2" s="12"/>
      <c r="C2" s="13">
        <v>0</v>
      </c>
      <c r="D2" s="13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4">
        <v>7</v>
      </c>
      <c r="K2" s="14">
        <v>8</v>
      </c>
      <c r="L2" s="14">
        <v>9</v>
      </c>
      <c r="M2" s="14">
        <v>10</v>
      </c>
      <c r="N2" s="14">
        <v>11</v>
      </c>
      <c r="O2" s="14">
        <v>12</v>
      </c>
      <c r="P2" s="14">
        <v>13</v>
      </c>
      <c r="Q2" s="14">
        <v>14</v>
      </c>
      <c r="R2" s="15">
        <v>15</v>
      </c>
    </row>
    <row r="3" spans="2:18" x14ac:dyDescent="0.2">
      <c r="B3" s="16" t="s">
        <v>59</v>
      </c>
      <c r="C3" s="17"/>
      <c r="D3" s="17"/>
      <c r="R3" s="18"/>
    </row>
    <row r="4" spans="2:18" x14ac:dyDescent="0.2">
      <c r="B4" s="19" t="s">
        <v>60</v>
      </c>
      <c r="C4" s="20">
        <v>500</v>
      </c>
      <c r="D4" s="21">
        <f t="shared" ref="D4:R4" si="0">C4*(1+D5)</f>
        <v>515</v>
      </c>
      <c r="E4" s="22">
        <f t="shared" si="0"/>
        <v>530.45000000000005</v>
      </c>
      <c r="F4" s="22">
        <f t="shared" si="0"/>
        <v>546.36350000000004</v>
      </c>
      <c r="G4" s="22">
        <f t="shared" si="0"/>
        <v>562.75440500000002</v>
      </c>
      <c r="H4" s="22">
        <f t="shared" si="0"/>
        <v>579.63703715000008</v>
      </c>
      <c r="I4" s="22">
        <f t="shared" si="0"/>
        <v>597.02614826450008</v>
      </c>
      <c r="J4" s="22">
        <f t="shared" si="0"/>
        <v>614.93693271243512</v>
      </c>
      <c r="K4" s="22">
        <f t="shared" si="0"/>
        <v>633.38504069380815</v>
      </c>
      <c r="L4" s="22">
        <f t="shared" si="0"/>
        <v>652.38659191462239</v>
      </c>
      <c r="M4" s="22">
        <f t="shared" si="0"/>
        <v>671.95818967206105</v>
      </c>
      <c r="N4" s="22">
        <f t="shared" si="0"/>
        <v>692.11693536222288</v>
      </c>
      <c r="O4" s="22">
        <f t="shared" si="0"/>
        <v>712.88044342308956</v>
      </c>
      <c r="P4" s="22">
        <f t="shared" si="0"/>
        <v>734.2668567257823</v>
      </c>
      <c r="Q4" s="22">
        <f t="shared" si="0"/>
        <v>756.29486242755581</v>
      </c>
      <c r="R4" s="23">
        <f t="shared" si="0"/>
        <v>778.98370830038255</v>
      </c>
    </row>
    <row r="5" spans="2:18" x14ac:dyDescent="0.2">
      <c r="B5" s="19" t="s">
        <v>61</v>
      </c>
      <c r="C5" s="24">
        <v>0.03</v>
      </c>
      <c r="D5" s="25">
        <f t="shared" ref="D5:R5" si="1">C5</f>
        <v>0.03</v>
      </c>
      <c r="E5" s="26">
        <f t="shared" si="1"/>
        <v>0.03</v>
      </c>
      <c r="F5" s="26">
        <f t="shared" si="1"/>
        <v>0.03</v>
      </c>
      <c r="G5" s="26">
        <f t="shared" si="1"/>
        <v>0.03</v>
      </c>
      <c r="H5" s="26">
        <f t="shared" si="1"/>
        <v>0.03</v>
      </c>
      <c r="I5" s="26">
        <f t="shared" si="1"/>
        <v>0.03</v>
      </c>
      <c r="J5" s="26">
        <f t="shared" si="1"/>
        <v>0.03</v>
      </c>
      <c r="K5" s="26">
        <f t="shared" si="1"/>
        <v>0.03</v>
      </c>
      <c r="L5" s="26">
        <f t="shared" si="1"/>
        <v>0.03</v>
      </c>
      <c r="M5" s="26">
        <f t="shared" si="1"/>
        <v>0.03</v>
      </c>
      <c r="N5" s="26">
        <f t="shared" si="1"/>
        <v>0.03</v>
      </c>
      <c r="O5" s="26">
        <f t="shared" si="1"/>
        <v>0.03</v>
      </c>
      <c r="P5" s="26">
        <f t="shared" si="1"/>
        <v>0.03</v>
      </c>
      <c r="Q5" s="26">
        <f t="shared" si="1"/>
        <v>0.03</v>
      </c>
      <c r="R5" s="27">
        <f t="shared" si="1"/>
        <v>0.03</v>
      </c>
    </row>
    <row r="6" spans="2:18" x14ac:dyDescent="0.2">
      <c r="B6" s="19"/>
      <c r="C6" s="28"/>
      <c r="D6" s="17"/>
      <c r="R6" s="18"/>
    </row>
    <row r="7" spans="2:18" x14ac:dyDescent="0.2">
      <c r="B7" s="19" t="s">
        <v>62</v>
      </c>
      <c r="C7" s="20">
        <v>250</v>
      </c>
      <c r="D7" s="21">
        <f t="shared" ref="D7:R7" si="2">C7*(1+D8)</f>
        <v>275</v>
      </c>
      <c r="E7" s="22">
        <f t="shared" si="2"/>
        <v>302.5</v>
      </c>
      <c r="F7" s="22">
        <f t="shared" si="2"/>
        <v>332.75</v>
      </c>
      <c r="G7" s="22">
        <f t="shared" si="2"/>
        <v>366.02500000000003</v>
      </c>
      <c r="H7" s="22">
        <f t="shared" si="2"/>
        <v>402.62750000000005</v>
      </c>
      <c r="I7" s="22">
        <f t="shared" si="2"/>
        <v>442.89025000000009</v>
      </c>
      <c r="J7" s="22">
        <f t="shared" si="2"/>
        <v>487.17927500000013</v>
      </c>
      <c r="K7" s="22">
        <f t="shared" si="2"/>
        <v>535.89720250000016</v>
      </c>
      <c r="L7" s="22">
        <f t="shared" si="2"/>
        <v>589.48692275000019</v>
      </c>
      <c r="M7" s="22">
        <f t="shared" si="2"/>
        <v>648.43561502500029</v>
      </c>
      <c r="N7" s="22">
        <f t="shared" si="2"/>
        <v>713.27917652750034</v>
      </c>
      <c r="O7" s="22">
        <f t="shared" si="2"/>
        <v>784.60709418025044</v>
      </c>
      <c r="P7" s="22">
        <f t="shared" si="2"/>
        <v>863.06780359827553</v>
      </c>
      <c r="Q7" s="22">
        <f t="shared" si="2"/>
        <v>949.37458395810313</v>
      </c>
      <c r="R7" s="23">
        <f t="shared" si="2"/>
        <v>1044.3120423539135</v>
      </c>
    </row>
    <row r="8" spans="2:18" x14ac:dyDescent="0.2">
      <c r="B8" s="19" t="s">
        <v>63</v>
      </c>
      <c r="C8" s="24">
        <v>0.1</v>
      </c>
      <c r="D8" s="25">
        <f t="shared" ref="D8:R8" si="3">C8</f>
        <v>0.1</v>
      </c>
      <c r="E8" s="26">
        <f t="shared" si="3"/>
        <v>0.1</v>
      </c>
      <c r="F8" s="26">
        <f t="shared" si="3"/>
        <v>0.1</v>
      </c>
      <c r="G8" s="26">
        <f t="shared" si="3"/>
        <v>0.1</v>
      </c>
      <c r="H8" s="26">
        <f t="shared" si="3"/>
        <v>0.1</v>
      </c>
      <c r="I8" s="26">
        <f t="shared" si="3"/>
        <v>0.1</v>
      </c>
      <c r="J8" s="26">
        <f t="shared" si="3"/>
        <v>0.1</v>
      </c>
      <c r="K8" s="26">
        <f t="shared" si="3"/>
        <v>0.1</v>
      </c>
      <c r="L8" s="26">
        <f t="shared" si="3"/>
        <v>0.1</v>
      </c>
      <c r="M8" s="26">
        <f t="shared" si="3"/>
        <v>0.1</v>
      </c>
      <c r="N8" s="26">
        <f t="shared" si="3"/>
        <v>0.1</v>
      </c>
      <c r="O8" s="26">
        <f t="shared" si="3"/>
        <v>0.1</v>
      </c>
      <c r="P8" s="26">
        <f t="shared" si="3"/>
        <v>0.1</v>
      </c>
      <c r="Q8" s="26">
        <f t="shared" si="3"/>
        <v>0.1</v>
      </c>
      <c r="R8" s="27">
        <f t="shared" si="3"/>
        <v>0.1</v>
      </c>
    </row>
    <row r="9" spans="2:18" x14ac:dyDescent="0.2">
      <c r="B9" s="19"/>
      <c r="C9" s="17"/>
      <c r="D9" s="17"/>
      <c r="R9" s="18"/>
    </row>
    <row r="10" spans="2:18" ht="12" thickBot="1" x14ac:dyDescent="0.25">
      <c r="B10" s="29" t="s">
        <v>64</v>
      </c>
      <c r="C10" s="30"/>
      <c r="D10" s="30">
        <f t="shared" ref="D10:R10" si="4">IF(D7&gt;=D4,1,0)</f>
        <v>0</v>
      </c>
      <c r="E10" s="31">
        <f t="shared" si="4"/>
        <v>0</v>
      </c>
      <c r="F10" s="31">
        <f t="shared" si="4"/>
        <v>0</v>
      </c>
      <c r="G10" s="31">
        <f t="shared" si="4"/>
        <v>0</v>
      </c>
      <c r="H10" s="31">
        <f t="shared" si="4"/>
        <v>0</v>
      </c>
      <c r="I10" s="31">
        <f t="shared" si="4"/>
        <v>0</v>
      </c>
      <c r="J10" s="31">
        <f t="shared" si="4"/>
        <v>0</v>
      </c>
      <c r="K10" s="31">
        <f t="shared" si="4"/>
        <v>0</v>
      </c>
      <c r="L10" s="31">
        <f t="shared" si="4"/>
        <v>0</v>
      </c>
      <c r="M10" s="31">
        <f t="shared" si="4"/>
        <v>0</v>
      </c>
      <c r="N10" s="31">
        <f t="shared" si="4"/>
        <v>1</v>
      </c>
      <c r="O10" s="31">
        <f t="shared" si="4"/>
        <v>1</v>
      </c>
      <c r="P10" s="31">
        <f t="shared" si="4"/>
        <v>1</v>
      </c>
      <c r="Q10" s="31">
        <f t="shared" si="4"/>
        <v>1</v>
      </c>
      <c r="R10" s="32">
        <f t="shared" si="4"/>
        <v>1</v>
      </c>
    </row>
    <row r="11" spans="2:18" ht="12" thickBot="1" x14ac:dyDescent="0.25"/>
    <row r="12" spans="2:18" x14ac:dyDescent="0.2">
      <c r="B12" s="33"/>
      <c r="C12" s="34"/>
    </row>
    <row r="13" spans="2:18" ht="12" thickBot="1" x14ac:dyDescent="0.25">
      <c r="B13" s="19"/>
      <c r="C13" s="35"/>
    </row>
    <row r="14" spans="2:18" ht="12" thickBot="1" x14ac:dyDescent="0.25">
      <c r="B14" s="33" t="s">
        <v>65</v>
      </c>
      <c r="C14" s="36">
        <f>IFERROR(MATCH(1,D10:R10,0),"none")</f>
        <v>11</v>
      </c>
    </row>
    <row r="16" spans="2:18" x14ac:dyDescent="0.2">
      <c r="C16" s="37"/>
    </row>
    <row r="17" spans="2:3" x14ac:dyDescent="0.2">
      <c r="B17" s="11" t="s">
        <v>66</v>
      </c>
      <c r="C17" s="11" t="str">
        <f>IF(C14="none", "US stays on top","Chinese GDP to pass US GDP in Year "&amp;TEXT(C14,"0"))</f>
        <v>Chinese GDP to pass US GDP in Year 11</v>
      </c>
    </row>
    <row r="18" spans="2:3" x14ac:dyDescent="0.2">
      <c r="B18" s="11" t="s">
        <v>67</v>
      </c>
      <c r="C18" s="11" t="str">
        <f>"USA ("&amp;TEXT(C5,"0.0%")&amp;" annual growth)"</f>
        <v>USA (3.0% annual growth)</v>
      </c>
    </row>
    <row r="19" spans="2:3" x14ac:dyDescent="0.2">
      <c r="B19" s="11" t="s">
        <v>68</v>
      </c>
      <c r="C19" s="11" t="str">
        <f>"China ("&amp;TEXT(C8,"0.0%")&amp;" annual growth)"</f>
        <v>China (10.0% annual growth)</v>
      </c>
    </row>
  </sheetData>
  <pageMargins left="0.75" right="0.75" top="1" bottom="1" header="0.5" footer="0.5"/>
  <pageSetup orientation="portrait" horizontalDpi="4294967295" verticalDpi="4294967295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D0FD-B64C-490D-BACD-F81EE6F213F3}">
  <sheetPr codeName="Sheet12">
    <pageSetUpPr fitToPage="1"/>
  </sheetPr>
  <dimension ref="C3:H8"/>
  <sheetViews>
    <sheetView view="pageBreakPreview" topLeftCell="A2" zoomScale="90" zoomScaleNormal="100" zoomScaleSheetLayoutView="90" workbookViewId="0">
      <selection activeCell="K3" sqref="K3"/>
    </sheetView>
  </sheetViews>
  <sheetFormatPr defaultRowHeight="15" x14ac:dyDescent="0.25"/>
  <cols>
    <col min="1" max="2" width="9.140625" style="3"/>
    <col min="3" max="3" width="19.140625" style="3" customWidth="1"/>
    <col min="4" max="16384" width="9.140625" style="3"/>
  </cols>
  <sheetData>
    <row r="3" spans="3:8" x14ac:dyDescent="0.25">
      <c r="C3" s="7" t="s">
        <v>69</v>
      </c>
      <c r="G3" s="3" t="s">
        <v>70</v>
      </c>
      <c r="H3" s="3" t="s">
        <v>71</v>
      </c>
    </row>
    <row r="4" spans="3:8" x14ac:dyDescent="0.25">
      <c r="C4" s="3" t="s">
        <v>72</v>
      </c>
      <c r="F4" s="3" t="s">
        <v>73</v>
      </c>
      <c r="G4" s="3">
        <v>0</v>
      </c>
      <c r="H4" s="3">
        <v>2</v>
      </c>
    </row>
    <row r="5" spans="3:8" x14ac:dyDescent="0.25">
      <c r="C5" s="3" t="s">
        <v>74</v>
      </c>
      <c r="F5" s="3" t="s">
        <v>75</v>
      </c>
      <c r="G5" s="3">
        <v>2</v>
      </c>
      <c r="H5" s="3">
        <v>6</v>
      </c>
    </row>
    <row r="6" spans="3:8" x14ac:dyDescent="0.25">
      <c r="C6" s="3" t="s">
        <v>76</v>
      </c>
      <c r="F6" s="3" t="s">
        <v>77</v>
      </c>
      <c r="G6" s="3">
        <v>8</v>
      </c>
      <c r="H6" s="3">
        <v>9</v>
      </c>
    </row>
    <row r="7" spans="3:8" x14ac:dyDescent="0.25">
      <c r="C7" s="3" t="s">
        <v>78</v>
      </c>
      <c r="F7" s="3" t="s">
        <v>79</v>
      </c>
      <c r="G7" s="3">
        <v>17</v>
      </c>
      <c r="H7" s="3">
        <v>3</v>
      </c>
    </row>
    <row r="8" spans="3:8" x14ac:dyDescent="0.25">
      <c r="F8" s="3" t="s">
        <v>80</v>
      </c>
      <c r="G8" s="3">
        <v>20</v>
      </c>
      <c r="H8" s="3">
        <v>5</v>
      </c>
    </row>
  </sheetData>
  <printOptions headings="1" gridLines="1"/>
  <pageMargins left="0.7" right="0.7" top="0.75" bottom="0.75" header="0.3" footer="0.3"/>
  <pageSetup scale="87" orientation="portrait" horizontalDpi="200" verticalDpi="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09E1-B868-4ADC-8493-D3E03A0979EC}">
  <sheetPr codeName="Sheet13">
    <pageSetUpPr fitToPage="1"/>
  </sheetPr>
  <dimension ref="A2:C495"/>
  <sheetViews>
    <sheetView showGridLines="0" workbookViewId="0">
      <selection activeCell="I354" sqref="I354"/>
    </sheetView>
  </sheetViews>
  <sheetFormatPr defaultRowHeight="15" x14ac:dyDescent="0.25"/>
  <cols>
    <col min="1" max="1" width="13.28515625" style="3" customWidth="1"/>
    <col min="2" max="16384" width="9.140625" style="3"/>
  </cols>
  <sheetData>
    <row r="2" spans="1:2" x14ac:dyDescent="0.25">
      <c r="A2" s="3" t="s">
        <v>81</v>
      </c>
      <c r="B2" s="3" t="s">
        <v>37</v>
      </c>
    </row>
    <row r="3" spans="1:2" hidden="1" x14ac:dyDescent="0.25">
      <c r="A3" s="38">
        <v>40179</v>
      </c>
      <c r="B3" s="39">
        <v>205</v>
      </c>
    </row>
    <row r="4" spans="1:2" hidden="1" x14ac:dyDescent="0.25">
      <c r="A4" s="38">
        <v>40180</v>
      </c>
      <c r="B4" s="39">
        <v>498</v>
      </c>
    </row>
    <row r="5" spans="1:2" hidden="1" x14ac:dyDescent="0.25">
      <c r="A5" s="38">
        <v>40181</v>
      </c>
      <c r="B5" s="39">
        <v>163</v>
      </c>
    </row>
    <row r="6" spans="1:2" hidden="1" x14ac:dyDescent="0.25">
      <c r="A6" s="38">
        <v>40182</v>
      </c>
      <c r="B6" s="39">
        <v>437</v>
      </c>
    </row>
    <row r="7" spans="1:2" hidden="1" x14ac:dyDescent="0.25">
      <c r="A7" s="38">
        <v>40183</v>
      </c>
      <c r="B7" s="39">
        <v>291</v>
      </c>
    </row>
    <row r="8" spans="1:2" hidden="1" x14ac:dyDescent="0.25">
      <c r="A8" s="38">
        <v>40184</v>
      </c>
      <c r="B8" s="39">
        <v>199</v>
      </c>
    </row>
    <row r="9" spans="1:2" hidden="1" x14ac:dyDescent="0.25">
      <c r="A9" s="38">
        <v>40185</v>
      </c>
      <c r="B9" s="39">
        <v>454</v>
      </c>
    </row>
    <row r="10" spans="1:2" hidden="1" x14ac:dyDescent="0.25">
      <c r="A10" s="38">
        <v>40186</v>
      </c>
      <c r="B10" s="39">
        <v>228</v>
      </c>
    </row>
    <row r="11" spans="1:2" hidden="1" x14ac:dyDescent="0.25">
      <c r="A11" s="38">
        <v>40187</v>
      </c>
      <c r="B11" s="39">
        <v>247</v>
      </c>
    </row>
    <row r="12" spans="1:2" hidden="1" x14ac:dyDescent="0.25">
      <c r="A12" s="38">
        <v>40188</v>
      </c>
      <c r="B12" s="39">
        <v>403</v>
      </c>
    </row>
    <row r="13" spans="1:2" hidden="1" x14ac:dyDescent="0.25">
      <c r="A13" s="38">
        <v>40189</v>
      </c>
      <c r="B13" s="39">
        <v>137</v>
      </c>
    </row>
    <row r="14" spans="1:2" hidden="1" x14ac:dyDescent="0.25">
      <c r="A14" s="38">
        <v>40190</v>
      </c>
      <c r="B14" s="39">
        <v>370</v>
      </c>
    </row>
    <row r="15" spans="1:2" hidden="1" x14ac:dyDescent="0.25">
      <c r="A15" s="38">
        <v>40191</v>
      </c>
      <c r="B15" s="39">
        <v>262</v>
      </c>
    </row>
    <row r="16" spans="1:2" hidden="1" x14ac:dyDescent="0.25">
      <c r="A16" s="38">
        <v>40192</v>
      </c>
      <c r="B16" s="39">
        <v>126</v>
      </c>
    </row>
    <row r="17" spans="1:2" hidden="1" x14ac:dyDescent="0.25">
      <c r="A17" s="38">
        <v>40193</v>
      </c>
      <c r="B17" s="39">
        <v>308</v>
      </c>
    </row>
    <row r="18" spans="1:2" hidden="1" x14ac:dyDescent="0.25">
      <c r="A18" s="38">
        <v>40194</v>
      </c>
      <c r="B18" s="39">
        <v>87</v>
      </c>
    </row>
    <row r="19" spans="1:2" hidden="1" x14ac:dyDescent="0.25">
      <c r="A19" s="38">
        <v>40195</v>
      </c>
      <c r="B19" s="39">
        <v>340</v>
      </c>
    </row>
    <row r="20" spans="1:2" hidden="1" x14ac:dyDescent="0.25">
      <c r="A20" s="38">
        <v>40196</v>
      </c>
      <c r="B20" s="39">
        <v>216</v>
      </c>
    </row>
    <row r="21" spans="1:2" hidden="1" x14ac:dyDescent="0.25">
      <c r="A21" s="38">
        <v>40197</v>
      </c>
      <c r="B21" s="39">
        <v>357</v>
      </c>
    </row>
    <row r="22" spans="1:2" hidden="1" x14ac:dyDescent="0.25">
      <c r="A22" s="38">
        <v>40198</v>
      </c>
      <c r="B22" s="39">
        <v>429</v>
      </c>
    </row>
    <row r="23" spans="1:2" hidden="1" x14ac:dyDescent="0.25">
      <c r="A23" s="38">
        <v>40199</v>
      </c>
      <c r="B23" s="39">
        <v>361</v>
      </c>
    </row>
    <row r="24" spans="1:2" hidden="1" x14ac:dyDescent="0.25">
      <c r="A24" s="38">
        <v>40200</v>
      </c>
      <c r="B24" s="39">
        <v>41</v>
      </c>
    </row>
    <row r="25" spans="1:2" hidden="1" x14ac:dyDescent="0.25">
      <c r="A25" s="38">
        <v>40201</v>
      </c>
      <c r="B25" s="39">
        <v>408</v>
      </c>
    </row>
    <row r="26" spans="1:2" hidden="1" x14ac:dyDescent="0.25">
      <c r="A26" s="38">
        <v>40202</v>
      </c>
      <c r="B26" s="39">
        <v>251</v>
      </c>
    </row>
    <row r="27" spans="1:2" hidden="1" x14ac:dyDescent="0.25">
      <c r="A27" s="38">
        <v>40203</v>
      </c>
      <c r="B27" s="39">
        <v>242</v>
      </c>
    </row>
    <row r="28" spans="1:2" hidden="1" x14ac:dyDescent="0.25">
      <c r="A28" s="38">
        <v>40204</v>
      </c>
      <c r="B28" s="39">
        <v>157</v>
      </c>
    </row>
    <row r="29" spans="1:2" hidden="1" x14ac:dyDescent="0.25">
      <c r="A29" s="38">
        <v>40205</v>
      </c>
      <c r="B29" s="39">
        <v>235</v>
      </c>
    </row>
    <row r="30" spans="1:2" hidden="1" x14ac:dyDescent="0.25">
      <c r="A30" s="38">
        <v>40206</v>
      </c>
      <c r="B30" s="39">
        <v>424</v>
      </c>
    </row>
    <row r="31" spans="1:2" hidden="1" x14ac:dyDescent="0.25">
      <c r="A31" s="38">
        <v>40207</v>
      </c>
      <c r="B31" s="39">
        <v>90</v>
      </c>
    </row>
    <row r="32" spans="1:2" hidden="1" x14ac:dyDescent="0.25">
      <c r="A32" s="38">
        <v>40208</v>
      </c>
      <c r="B32" s="39">
        <v>403</v>
      </c>
    </row>
    <row r="33" spans="1:2" hidden="1" x14ac:dyDescent="0.25">
      <c r="A33" s="38">
        <v>40209</v>
      </c>
      <c r="B33" s="39">
        <v>430</v>
      </c>
    </row>
    <row r="34" spans="1:2" hidden="1" x14ac:dyDescent="0.25">
      <c r="A34" s="38">
        <v>40210</v>
      </c>
      <c r="B34" s="39">
        <v>318</v>
      </c>
    </row>
    <row r="35" spans="1:2" hidden="1" x14ac:dyDescent="0.25">
      <c r="A35" s="38">
        <v>40211</v>
      </c>
      <c r="B35" s="39">
        <v>368</v>
      </c>
    </row>
    <row r="36" spans="1:2" hidden="1" x14ac:dyDescent="0.25">
      <c r="A36" s="38">
        <v>40212</v>
      </c>
      <c r="B36" s="39">
        <v>317</v>
      </c>
    </row>
    <row r="37" spans="1:2" hidden="1" x14ac:dyDescent="0.25">
      <c r="A37" s="38">
        <v>40213</v>
      </c>
      <c r="B37" s="39">
        <v>186</v>
      </c>
    </row>
    <row r="38" spans="1:2" hidden="1" x14ac:dyDescent="0.25">
      <c r="A38" s="38">
        <v>40214</v>
      </c>
      <c r="B38" s="39">
        <v>479</v>
      </c>
    </row>
    <row r="39" spans="1:2" hidden="1" x14ac:dyDescent="0.25">
      <c r="A39" s="38">
        <v>40215</v>
      </c>
      <c r="B39" s="39">
        <v>348</v>
      </c>
    </row>
    <row r="40" spans="1:2" hidden="1" x14ac:dyDescent="0.25">
      <c r="A40" s="38">
        <v>40216</v>
      </c>
      <c r="B40" s="39">
        <v>205</v>
      </c>
    </row>
    <row r="41" spans="1:2" hidden="1" x14ac:dyDescent="0.25">
      <c r="A41" s="38">
        <v>40217</v>
      </c>
      <c r="B41" s="39">
        <v>289</v>
      </c>
    </row>
    <row r="42" spans="1:2" hidden="1" x14ac:dyDescent="0.25">
      <c r="A42" s="38">
        <v>40218</v>
      </c>
      <c r="B42" s="39">
        <v>494</v>
      </c>
    </row>
    <row r="43" spans="1:2" hidden="1" x14ac:dyDescent="0.25">
      <c r="A43" s="38">
        <v>40219</v>
      </c>
      <c r="B43" s="39">
        <v>269</v>
      </c>
    </row>
    <row r="44" spans="1:2" hidden="1" x14ac:dyDescent="0.25">
      <c r="A44" s="38">
        <v>40220</v>
      </c>
      <c r="B44" s="39">
        <v>480</v>
      </c>
    </row>
    <row r="45" spans="1:2" hidden="1" x14ac:dyDescent="0.25">
      <c r="A45" s="38">
        <v>40221</v>
      </c>
      <c r="B45" s="39">
        <v>426</v>
      </c>
    </row>
    <row r="46" spans="1:2" hidden="1" x14ac:dyDescent="0.25">
      <c r="A46" s="38">
        <v>40222</v>
      </c>
      <c r="B46" s="39">
        <v>431</v>
      </c>
    </row>
    <row r="47" spans="1:2" hidden="1" x14ac:dyDescent="0.25">
      <c r="A47" s="38">
        <v>40223</v>
      </c>
      <c r="B47" s="39">
        <v>144</v>
      </c>
    </row>
    <row r="48" spans="1:2" hidden="1" x14ac:dyDescent="0.25">
      <c r="A48" s="38">
        <v>40224</v>
      </c>
      <c r="B48" s="39">
        <v>484</v>
      </c>
    </row>
    <row r="49" spans="1:2" hidden="1" x14ac:dyDescent="0.25">
      <c r="A49" s="38">
        <v>40225</v>
      </c>
      <c r="B49" s="39">
        <v>446</v>
      </c>
    </row>
    <row r="50" spans="1:2" hidden="1" x14ac:dyDescent="0.25">
      <c r="A50" s="38">
        <v>40226</v>
      </c>
      <c r="B50" s="39">
        <v>102</v>
      </c>
    </row>
    <row r="51" spans="1:2" hidden="1" x14ac:dyDescent="0.25">
      <c r="A51" s="38">
        <v>40227</v>
      </c>
      <c r="B51" s="39">
        <v>442</v>
      </c>
    </row>
    <row r="52" spans="1:2" hidden="1" x14ac:dyDescent="0.25">
      <c r="A52" s="38">
        <v>40228</v>
      </c>
      <c r="B52" s="39">
        <v>418</v>
      </c>
    </row>
    <row r="53" spans="1:2" hidden="1" x14ac:dyDescent="0.25">
      <c r="A53" s="38">
        <v>40229</v>
      </c>
      <c r="B53" s="39">
        <v>216</v>
      </c>
    </row>
    <row r="54" spans="1:2" hidden="1" x14ac:dyDescent="0.25">
      <c r="A54" s="38">
        <v>40230</v>
      </c>
      <c r="B54" s="39">
        <v>290</v>
      </c>
    </row>
    <row r="55" spans="1:2" hidden="1" x14ac:dyDescent="0.25">
      <c r="A55" s="38">
        <v>40231</v>
      </c>
      <c r="B55" s="39">
        <v>184</v>
      </c>
    </row>
    <row r="56" spans="1:2" hidden="1" x14ac:dyDescent="0.25">
      <c r="A56" s="38">
        <v>40232</v>
      </c>
      <c r="B56" s="39">
        <v>88</v>
      </c>
    </row>
    <row r="57" spans="1:2" hidden="1" x14ac:dyDescent="0.25">
      <c r="A57" s="38">
        <v>40233</v>
      </c>
      <c r="B57" s="39">
        <v>439</v>
      </c>
    </row>
    <row r="58" spans="1:2" hidden="1" x14ac:dyDescent="0.25">
      <c r="A58" s="38">
        <v>40234</v>
      </c>
      <c r="B58" s="39">
        <v>54</v>
      </c>
    </row>
    <row r="59" spans="1:2" hidden="1" x14ac:dyDescent="0.25">
      <c r="A59" s="38">
        <v>40235</v>
      </c>
      <c r="B59" s="39">
        <v>166</v>
      </c>
    </row>
    <row r="60" spans="1:2" hidden="1" x14ac:dyDescent="0.25">
      <c r="A60" s="38">
        <v>40236</v>
      </c>
      <c r="B60" s="39">
        <v>157</v>
      </c>
    </row>
    <row r="61" spans="1:2" hidden="1" x14ac:dyDescent="0.25">
      <c r="A61" s="38">
        <v>40237</v>
      </c>
      <c r="B61" s="39">
        <v>167</v>
      </c>
    </row>
    <row r="62" spans="1:2" hidden="1" x14ac:dyDescent="0.25">
      <c r="A62" s="38">
        <v>40238</v>
      </c>
      <c r="B62" s="39">
        <v>157</v>
      </c>
    </row>
    <row r="63" spans="1:2" hidden="1" x14ac:dyDescent="0.25">
      <c r="A63" s="38">
        <v>40239</v>
      </c>
      <c r="B63" s="39">
        <v>103</v>
      </c>
    </row>
    <row r="64" spans="1:2" hidden="1" x14ac:dyDescent="0.25">
      <c r="A64" s="38">
        <v>40240</v>
      </c>
      <c r="B64" s="39">
        <v>269</v>
      </c>
    </row>
    <row r="65" spans="1:2" hidden="1" x14ac:dyDescent="0.25">
      <c r="A65" s="38">
        <v>40241</v>
      </c>
      <c r="B65" s="39">
        <v>303</v>
      </c>
    </row>
    <row r="66" spans="1:2" hidden="1" x14ac:dyDescent="0.25">
      <c r="A66" s="38">
        <v>40242</v>
      </c>
      <c r="B66" s="39">
        <v>367</v>
      </c>
    </row>
    <row r="67" spans="1:2" hidden="1" x14ac:dyDescent="0.25">
      <c r="A67" s="38">
        <v>40243</v>
      </c>
      <c r="B67" s="39">
        <v>357</v>
      </c>
    </row>
    <row r="68" spans="1:2" hidden="1" x14ac:dyDescent="0.25">
      <c r="A68" s="38">
        <v>40244</v>
      </c>
      <c r="B68" s="39">
        <v>134</v>
      </c>
    </row>
    <row r="69" spans="1:2" hidden="1" x14ac:dyDescent="0.25">
      <c r="A69" s="38">
        <v>40245</v>
      </c>
      <c r="B69" s="39">
        <v>336</v>
      </c>
    </row>
    <row r="70" spans="1:2" hidden="1" x14ac:dyDescent="0.25">
      <c r="A70" s="38">
        <v>40246</v>
      </c>
      <c r="B70" s="39">
        <v>355</v>
      </c>
    </row>
    <row r="71" spans="1:2" hidden="1" x14ac:dyDescent="0.25">
      <c r="A71" s="38">
        <v>40247</v>
      </c>
      <c r="B71" s="39">
        <v>226</v>
      </c>
    </row>
    <row r="72" spans="1:2" hidden="1" x14ac:dyDescent="0.25">
      <c r="A72" s="38">
        <v>40248</v>
      </c>
      <c r="B72" s="39">
        <v>377</v>
      </c>
    </row>
    <row r="73" spans="1:2" hidden="1" x14ac:dyDescent="0.25">
      <c r="A73" s="38">
        <v>40249</v>
      </c>
      <c r="B73" s="39">
        <v>161</v>
      </c>
    </row>
    <row r="74" spans="1:2" hidden="1" x14ac:dyDescent="0.25">
      <c r="A74" s="38">
        <v>40250</v>
      </c>
      <c r="B74" s="39">
        <v>280</v>
      </c>
    </row>
    <row r="75" spans="1:2" hidden="1" x14ac:dyDescent="0.25">
      <c r="A75" s="38">
        <v>40251</v>
      </c>
      <c r="B75" s="39">
        <v>444</v>
      </c>
    </row>
    <row r="76" spans="1:2" hidden="1" x14ac:dyDescent="0.25">
      <c r="A76" s="38">
        <v>40252</v>
      </c>
      <c r="B76" s="39">
        <v>212</v>
      </c>
    </row>
    <row r="77" spans="1:2" hidden="1" x14ac:dyDescent="0.25">
      <c r="A77" s="38">
        <v>40253</v>
      </c>
      <c r="B77" s="39">
        <v>354</v>
      </c>
    </row>
    <row r="78" spans="1:2" hidden="1" x14ac:dyDescent="0.25">
      <c r="A78" s="38">
        <v>40254</v>
      </c>
      <c r="B78" s="39">
        <v>358</v>
      </c>
    </row>
    <row r="79" spans="1:2" hidden="1" x14ac:dyDescent="0.25">
      <c r="A79" s="38">
        <v>40255</v>
      </c>
      <c r="B79" s="39">
        <v>429</v>
      </c>
    </row>
    <row r="80" spans="1:2" hidden="1" x14ac:dyDescent="0.25">
      <c r="A80" s="38">
        <v>40256</v>
      </c>
      <c r="B80" s="39">
        <v>217</v>
      </c>
    </row>
    <row r="81" spans="1:2" hidden="1" x14ac:dyDescent="0.25">
      <c r="A81" s="38">
        <v>40257</v>
      </c>
      <c r="B81" s="39">
        <v>148</v>
      </c>
    </row>
    <row r="82" spans="1:2" hidden="1" x14ac:dyDescent="0.25">
      <c r="A82" s="38">
        <v>40258</v>
      </c>
      <c r="B82" s="39">
        <v>236</v>
      </c>
    </row>
    <row r="83" spans="1:2" hidden="1" x14ac:dyDescent="0.25">
      <c r="A83" s="38">
        <v>40259</v>
      </c>
      <c r="B83" s="39">
        <v>500</v>
      </c>
    </row>
    <row r="84" spans="1:2" hidden="1" x14ac:dyDescent="0.25">
      <c r="A84" s="38">
        <v>40260</v>
      </c>
      <c r="B84" s="39">
        <v>115</v>
      </c>
    </row>
    <row r="85" spans="1:2" hidden="1" x14ac:dyDescent="0.25">
      <c r="A85" s="38">
        <v>40261</v>
      </c>
      <c r="B85" s="39">
        <v>492</v>
      </c>
    </row>
    <row r="86" spans="1:2" hidden="1" x14ac:dyDescent="0.25">
      <c r="A86" s="38">
        <v>40262</v>
      </c>
      <c r="B86" s="39">
        <v>291</v>
      </c>
    </row>
    <row r="87" spans="1:2" hidden="1" x14ac:dyDescent="0.25">
      <c r="A87" s="38">
        <v>40263</v>
      </c>
      <c r="B87" s="39">
        <v>339</v>
      </c>
    </row>
    <row r="88" spans="1:2" hidden="1" x14ac:dyDescent="0.25">
      <c r="A88" s="38">
        <v>40264</v>
      </c>
      <c r="B88" s="39">
        <v>366</v>
      </c>
    </row>
    <row r="89" spans="1:2" hidden="1" x14ac:dyDescent="0.25">
      <c r="A89" s="38">
        <v>40265</v>
      </c>
      <c r="B89" s="39">
        <v>211</v>
      </c>
    </row>
    <row r="90" spans="1:2" hidden="1" x14ac:dyDescent="0.25">
      <c r="A90" s="38">
        <v>40266</v>
      </c>
      <c r="B90" s="39">
        <v>388</v>
      </c>
    </row>
    <row r="91" spans="1:2" hidden="1" x14ac:dyDescent="0.25">
      <c r="A91" s="38">
        <v>40267</v>
      </c>
      <c r="B91" s="39">
        <v>123</v>
      </c>
    </row>
    <row r="92" spans="1:2" hidden="1" x14ac:dyDescent="0.25">
      <c r="A92" s="38">
        <v>40268</v>
      </c>
      <c r="B92" s="39">
        <v>421</v>
      </c>
    </row>
    <row r="93" spans="1:2" hidden="1" x14ac:dyDescent="0.25">
      <c r="A93" s="38">
        <v>40269</v>
      </c>
      <c r="B93" s="39">
        <v>94</v>
      </c>
    </row>
    <row r="94" spans="1:2" hidden="1" x14ac:dyDescent="0.25">
      <c r="A94" s="38">
        <v>40270</v>
      </c>
      <c r="B94" s="39">
        <v>392</v>
      </c>
    </row>
    <row r="95" spans="1:2" hidden="1" x14ac:dyDescent="0.25">
      <c r="A95" s="38">
        <v>40271</v>
      </c>
      <c r="B95" s="39">
        <v>191</v>
      </c>
    </row>
    <row r="96" spans="1:2" hidden="1" x14ac:dyDescent="0.25">
      <c r="A96" s="38">
        <v>40272</v>
      </c>
      <c r="B96" s="39">
        <v>117</v>
      </c>
    </row>
    <row r="97" spans="1:3" hidden="1" x14ac:dyDescent="0.25">
      <c r="A97" s="38">
        <v>40273</v>
      </c>
      <c r="B97" s="39">
        <v>303</v>
      </c>
    </row>
    <row r="98" spans="1:3" hidden="1" x14ac:dyDescent="0.25">
      <c r="A98" s="38">
        <v>40274</v>
      </c>
      <c r="B98" s="39">
        <v>405</v>
      </c>
    </row>
    <row r="99" spans="1:3" hidden="1" x14ac:dyDescent="0.25">
      <c r="A99" s="38">
        <v>40275</v>
      </c>
      <c r="B99" s="39">
        <v>437</v>
      </c>
    </row>
    <row r="100" spans="1:3" hidden="1" x14ac:dyDescent="0.25">
      <c r="A100" s="38">
        <v>40276</v>
      </c>
      <c r="B100" s="39">
        <v>167</v>
      </c>
    </row>
    <row r="101" spans="1:3" hidden="1" x14ac:dyDescent="0.25">
      <c r="A101" s="38">
        <v>40277</v>
      </c>
      <c r="B101" s="39">
        <v>488</v>
      </c>
    </row>
    <row r="102" spans="1:3" hidden="1" x14ac:dyDescent="0.25">
      <c r="A102" s="38">
        <v>40278</v>
      </c>
      <c r="B102" s="39">
        <v>420</v>
      </c>
    </row>
    <row r="103" spans="1:3" hidden="1" x14ac:dyDescent="0.25">
      <c r="A103" s="38">
        <v>40279</v>
      </c>
      <c r="B103" s="39">
        <v>394</v>
      </c>
      <c r="C103" s="3" t="s">
        <v>20</v>
      </c>
    </row>
    <row r="104" spans="1:3" hidden="1" x14ac:dyDescent="0.25">
      <c r="A104" s="38">
        <v>40280</v>
      </c>
      <c r="B104" s="39">
        <v>449</v>
      </c>
    </row>
    <row r="105" spans="1:3" hidden="1" x14ac:dyDescent="0.25">
      <c r="A105" s="38">
        <v>40281</v>
      </c>
      <c r="B105" s="39">
        <v>469</v>
      </c>
    </row>
    <row r="106" spans="1:3" hidden="1" x14ac:dyDescent="0.25">
      <c r="A106" s="38">
        <v>40282</v>
      </c>
      <c r="B106" s="39">
        <v>292</v>
      </c>
    </row>
    <row r="107" spans="1:3" hidden="1" x14ac:dyDescent="0.25">
      <c r="A107" s="38">
        <v>40283</v>
      </c>
      <c r="B107" s="39">
        <v>194</v>
      </c>
    </row>
    <row r="108" spans="1:3" hidden="1" x14ac:dyDescent="0.25">
      <c r="A108" s="38">
        <v>40284</v>
      </c>
      <c r="B108" s="39">
        <v>368</v>
      </c>
    </row>
    <row r="109" spans="1:3" hidden="1" x14ac:dyDescent="0.25">
      <c r="A109" s="38">
        <v>40285</v>
      </c>
      <c r="B109" s="39">
        <v>158</v>
      </c>
    </row>
    <row r="110" spans="1:3" hidden="1" x14ac:dyDescent="0.25">
      <c r="A110" s="38">
        <v>40286</v>
      </c>
      <c r="B110" s="39">
        <v>81</v>
      </c>
    </row>
    <row r="111" spans="1:3" hidden="1" x14ac:dyDescent="0.25">
      <c r="A111" s="38">
        <v>40287</v>
      </c>
      <c r="B111" s="39">
        <v>74</v>
      </c>
    </row>
    <row r="112" spans="1:3" hidden="1" x14ac:dyDescent="0.25">
      <c r="A112" s="38">
        <v>40288</v>
      </c>
      <c r="B112" s="39">
        <v>174</v>
      </c>
    </row>
    <row r="113" spans="1:2" hidden="1" x14ac:dyDescent="0.25">
      <c r="A113" s="38">
        <v>40289</v>
      </c>
      <c r="B113" s="39">
        <v>479</v>
      </c>
    </row>
    <row r="114" spans="1:2" hidden="1" x14ac:dyDescent="0.25">
      <c r="A114" s="38">
        <v>40290</v>
      </c>
      <c r="B114" s="39">
        <v>330</v>
      </c>
    </row>
    <row r="115" spans="1:2" hidden="1" x14ac:dyDescent="0.25">
      <c r="A115" s="38">
        <v>40291</v>
      </c>
      <c r="B115" s="39">
        <v>56</v>
      </c>
    </row>
    <row r="116" spans="1:2" hidden="1" x14ac:dyDescent="0.25">
      <c r="A116" s="38">
        <v>40292</v>
      </c>
      <c r="B116" s="39">
        <v>275</v>
      </c>
    </row>
    <row r="117" spans="1:2" hidden="1" x14ac:dyDescent="0.25">
      <c r="A117" s="38">
        <v>40293</v>
      </c>
      <c r="B117" s="39">
        <v>259</v>
      </c>
    </row>
    <row r="118" spans="1:2" hidden="1" x14ac:dyDescent="0.25">
      <c r="A118" s="38">
        <v>40294</v>
      </c>
      <c r="B118" s="39">
        <v>276</v>
      </c>
    </row>
    <row r="119" spans="1:2" hidden="1" x14ac:dyDescent="0.25">
      <c r="A119" s="38">
        <v>40295</v>
      </c>
      <c r="B119" s="39">
        <v>94</v>
      </c>
    </row>
    <row r="120" spans="1:2" hidden="1" x14ac:dyDescent="0.25">
      <c r="A120" s="38">
        <v>40296</v>
      </c>
      <c r="B120" s="39">
        <v>347</v>
      </c>
    </row>
    <row r="121" spans="1:2" hidden="1" x14ac:dyDescent="0.25">
      <c r="A121" s="38">
        <v>40297</v>
      </c>
      <c r="B121" s="39">
        <v>400</v>
      </c>
    </row>
    <row r="122" spans="1:2" hidden="1" x14ac:dyDescent="0.25">
      <c r="A122" s="38">
        <v>40298</v>
      </c>
      <c r="B122" s="39">
        <v>167</v>
      </c>
    </row>
    <row r="123" spans="1:2" hidden="1" x14ac:dyDescent="0.25">
      <c r="A123" s="38">
        <v>40299</v>
      </c>
      <c r="B123" s="39">
        <v>408</v>
      </c>
    </row>
    <row r="124" spans="1:2" hidden="1" x14ac:dyDescent="0.25">
      <c r="A124" s="38">
        <v>40300</v>
      </c>
      <c r="B124" s="39">
        <v>109</v>
      </c>
    </row>
    <row r="125" spans="1:2" hidden="1" x14ac:dyDescent="0.25">
      <c r="A125" s="38">
        <v>40301</v>
      </c>
      <c r="B125" s="39">
        <v>192</v>
      </c>
    </row>
    <row r="126" spans="1:2" hidden="1" x14ac:dyDescent="0.25">
      <c r="A126" s="38">
        <v>40302</v>
      </c>
      <c r="B126" s="39">
        <v>160</v>
      </c>
    </row>
    <row r="127" spans="1:2" hidden="1" x14ac:dyDescent="0.25">
      <c r="A127" s="38">
        <v>40303</v>
      </c>
      <c r="B127" s="39">
        <v>250</v>
      </c>
    </row>
    <row r="128" spans="1:2" hidden="1" x14ac:dyDescent="0.25">
      <c r="A128" s="38">
        <v>40304</v>
      </c>
      <c r="B128" s="39">
        <v>149</v>
      </c>
    </row>
    <row r="129" spans="1:2" hidden="1" x14ac:dyDescent="0.25">
      <c r="A129" s="38">
        <v>40305</v>
      </c>
      <c r="B129" s="39">
        <v>466</v>
      </c>
    </row>
    <row r="130" spans="1:2" hidden="1" x14ac:dyDescent="0.25">
      <c r="A130" s="38">
        <v>40306</v>
      </c>
      <c r="B130" s="39">
        <v>235</v>
      </c>
    </row>
    <row r="131" spans="1:2" hidden="1" x14ac:dyDescent="0.25">
      <c r="A131" s="38">
        <v>40307</v>
      </c>
      <c r="B131" s="39">
        <v>471</v>
      </c>
    </row>
    <row r="132" spans="1:2" hidden="1" x14ac:dyDescent="0.25">
      <c r="A132" s="38">
        <v>40308</v>
      </c>
      <c r="B132" s="39">
        <v>263</v>
      </c>
    </row>
    <row r="133" spans="1:2" hidden="1" x14ac:dyDescent="0.25">
      <c r="A133" s="38">
        <v>40309</v>
      </c>
      <c r="B133" s="39">
        <v>91</v>
      </c>
    </row>
    <row r="134" spans="1:2" hidden="1" x14ac:dyDescent="0.25">
      <c r="A134" s="38">
        <v>40310</v>
      </c>
      <c r="B134" s="39">
        <v>116</v>
      </c>
    </row>
    <row r="135" spans="1:2" hidden="1" x14ac:dyDescent="0.25">
      <c r="A135" s="38">
        <v>40311</v>
      </c>
      <c r="B135" s="39">
        <v>113</v>
      </c>
    </row>
    <row r="136" spans="1:2" hidden="1" x14ac:dyDescent="0.25">
      <c r="A136" s="38">
        <v>40312</v>
      </c>
      <c r="B136" s="39">
        <v>149</v>
      </c>
    </row>
    <row r="137" spans="1:2" hidden="1" x14ac:dyDescent="0.25">
      <c r="A137" s="38">
        <v>40313</v>
      </c>
      <c r="B137" s="39">
        <v>376</v>
      </c>
    </row>
    <row r="138" spans="1:2" hidden="1" x14ac:dyDescent="0.25">
      <c r="A138" s="38">
        <v>40314</v>
      </c>
      <c r="B138" s="39">
        <v>471</v>
      </c>
    </row>
    <row r="139" spans="1:2" hidden="1" x14ac:dyDescent="0.25">
      <c r="A139" s="38">
        <v>40315</v>
      </c>
      <c r="B139" s="39">
        <v>80</v>
      </c>
    </row>
    <row r="140" spans="1:2" hidden="1" x14ac:dyDescent="0.25">
      <c r="A140" s="38">
        <v>40316</v>
      </c>
      <c r="B140" s="39">
        <v>460</v>
      </c>
    </row>
    <row r="141" spans="1:2" hidden="1" x14ac:dyDescent="0.25">
      <c r="A141" s="38">
        <v>40317</v>
      </c>
      <c r="B141" s="39">
        <v>198</v>
      </c>
    </row>
    <row r="142" spans="1:2" hidden="1" x14ac:dyDescent="0.25">
      <c r="A142" s="38">
        <v>40318</v>
      </c>
      <c r="B142" s="39">
        <v>364</v>
      </c>
    </row>
    <row r="143" spans="1:2" hidden="1" x14ac:dyDescent="0.25">
      <c r="A143" s="38">
        <v>40319</v>
      </c>
      <c r="B143" s="39">
        <v>426</v>
      </c>
    </row>
    <row r="144" spans="1:2" hidden="1" x14ac:dyDescent="0.25">
      <c r="A144" s="38">
        <v>40320</v>
      </c>
      <c r="B144" s="39">
        <v>178</v>
      </c>
    </row>
    <row r="145" spans="1:2" hidden="1" x14ac:dyDescent="0.25">
      <c r="A145" s="38">
        <v>40321</v>
      </c>
      <c r="B145" s="39">
        <v>408</v>
      </c>
    </row>
    <row r="146" spans="1:2" hidden="1" x14ac:dyDescent="0.25">
      <c r="A146" s="38">
        <v>40322</v>
      </c>
      <c r="B146" s="39">
        <v>144</v>
      </c>
    </row>
    <row r="147" spans="1:2" hidden="1" x14ac:dyDescent="0.25">
      <c r="A147" s="38">
        <v>40323</v>
      </c>
      <c r="B147" s="39">
        <v>88</v>
      </c>
    </row>
    <row r="148" spans="1:2" hidden="1" x14ac:dyDescent="0.25">
      <c r="A148" s="38">
        <v>40324</v>
      </c>
      <c r="B148" s="39">
        <v>392</v>
      </c>
    </row>
    <row r="149" spans="1:2" hidden="1" x14ac:dyDescent="0.25">
      <c r="A149" s="38">
        <v>40325</v>
      </c>
      <c r="B149" s="39">
        <v>355</v>
      </c>
    </row>
    <row r="150" spans="1:2" hidden="1" x14ac:dyDescent="0.25">
      <c r="A150" s="38">
        <v>40326</v>
      </c>
      <c r="B150" s="39">
        <v>183</v>
      </c>
    </row>
    <row r="151" spans="1:2" hidden="1" x14ac:dyDescent="0.25">
      <c r="A151" s="38">
        <v>40327</v>
      </c>
      <c r="B151" s="39">
        <v>202</v>
      </c>
    </row>
    <row r="152" spans="1:2" hidden="1" x14ac:dyDescent="0.25">
      <c r="A152" s="38">
        <v>40328</v>
      </c>
      <c r="B152" s="39">
        <v>432</v>
      </c>
    </row>
    <row r="153" spans="1:2" hidden="1" x14ac:dyDescent="0.25">
      <c r="A153" s="38">
        <v>40329</v>
      </c>
      <c r="B153" s="39">
        <v>260</v>
      </c>
    </row>
    <row r="154" spans="1:2" hidden="1" x14ac:dyDescent="0.25">
      <c r="A154" s="38">
        <v>40330</v>
      </c>
      <c r="B154" s="39">
        <v>392</v>
      </c>
    </row>
    <row r="155" spans="1:2" hidden="1" x14ac:dyDescent="0.25">
      <c r="A155" s="38">
        <v>40331</v>
      </c>
      <c r="B155" s="39">
        <v>94</v>
      </c>
    </row>
    <row r="156" spans="1:2" hidden="1" x14ac:dyDescent="0.25">
      <c r="A156" s="38">
        <v>40332</v>
      </c>
      <c r="B156" s="39">
        <v>374</v>
      </c>
    </row>
    <row r="157" spans="1:2" hidden="1" x14ac:dyDescent="0.25">
      <c r="A157" s="38">
        <v>40333</v>
      </c>
      <c r="B157" s="39">
        <v>314</v>
      </c>
    </row>
    <row r="158" spans="1:2" hidden="1" x14ac:dyDescent="0.25">
      <c r="A158" s="38">
        <v>40334</v>
      </c>
      <c r="B158" s="39">
        <v>420</v>
      </c>
    </row>
    <row r="159" spans="1:2" hidden="1" x14ac:dyDescent="0.25">
      <c r="A159" s="38">
        <v>40335</v>
      </c>
      <c r="B159" s="39">
        <v>123</v>
      </c>
    </row>
    <row r="160" spans="1:2" hidden="1" x14ac:dyDescent="0.25">
      <c r="A160" s="38">
        <v>40336</v>
      </c>
      <c r="B160" s="39">
        <v>381</v>
      </c>
    </row>
    <row r="161" spans="1:2" hidden="1" x14ac:dyDescent="0.25">
      <c r="A161" s="38">
        <v>40337</v>
      </c>
      <c r="B161" s="39">
        <v>373</v>
      </c>
    </row>
    <row r="162" spans="1:2" hidden="1" x14ac:dyDescent="0.25">
      <c r="A162" s="38">
        <v>40338</v>
      </c>
      <c r="B162" s="39">
        <v>141</v>
      </c>
    </row>
    <row r="163" spans="1:2" hidden="1" x14ac:dyDescent="0.25">
      <c r="A163" s="38">
        <v>40339</v>
      </c>
      <c r="B163" s="39">
        <v>82</v>
      </c>
    </row>
    <row r="164" spans="1:2" hidden="1" x14ac:dyDescent="0.25">
      <c r="A164" s="38">
        <v>40340</v>
      </c>
      <c r="B164" s="39">
        <v>115</v>
      </c>
    </row>
    <row r="165" spans="1:2" hidden="1" x14ac:dyDescent="0.25">
      <c r="A165" s="38">
        <v>40341</v>
      </c>
      <c r="B165" s="39">
        <v>86</v>
      </c>
    </row>
    <row r="166" spans="1:2" hidden="1" x14ac:dyDescent="0.25">
      <c r="A166" s="38">
        <v>40342</v>
      </c>
      <c r="B166" s="39">
        <v>207</v>
      </c>
    </row>
    <row r="167" spans="1:2" hidden="1" x14ac:dyDescent="0.25">
      <c r="A167" s="38">
        <v>40343</v>
      </c>
      <c r="B167" s="39">
        <v>144</v>
      </c>
    </row>
    <row r="168" spans="1:2" hidden="1" x14ac:dyDescent="0.25">
      <c r="A168" s="38">
        <v>40344</v>
      </c>
      <c r="B168" s="39">
        <v>277</v>
      </c>
    </row>
    <row r="169" spans="1:2" hidden="1" x14ac:dyDescent="0.25">
      <c r="A169" s="38">
        <v>40345</v>
      </c>
      <c r="B169" s="39">
        <v>367</v>
      </c>
    </row>
    <row r="170" spans="1:2" hidden="1" x14ac:dyDescent="0.25">
      <c r="A170" s="38">
        <v>40346</v>
      </c>
      <c r="B170" s="39">
        <v>43</v>
      </c>
    </row>
    <row r="171" spans="1:2" hidden="1" x14ac:dyDescent="0.25">
      <c r="A171" s="38">
        <v>40347</v>
      </c>
      <c r="B171" s="39">
        <v>276</v>
      </c>
    </row>
    <row r="172" spans="1:2" hidden="1" x14ac:dyDescent="0.25">
      <c r="A172" s="38">
        <v>40348</v>
      </c>
      <c r="B172" s="39">
        <v>308</v>
      </c>
    </row>
    <row r="173" spans="1:2" hidden="1" x14ac:dyDescent="0.25">
      <c r="A173" s="38">
        <v>40349</v>
      </c>
      <c r="B173" s="39">
        <v>381</v>
      </c>
    </row>
    <row r="174" spans="1:2" hidden="1" x14ac:dyDescent="0.25">
      <c r="A174" s="38">
        <v>40350</v>
      </c>
      <c r="B174" s="39">
        <v>234</v>
      </c>
    </row>
    <row r="175" spans="1:2" hidden="1" x14ac:dyDescent="0.25">
      <c r="A175" s="38">
        <v>40351</v>
      </c>
      <c r="B175" s="39">
        <v>121</v>
      </c>
    </row>
    <row r="176" spans="1:2" hidden="1" x14ac:dyDescent="0.25">
      <c r="A176" s="38">
        <v>40352</v>
      </c>
      <c r="B176" s="39">
        <v>86</v>
      </c>
    </row>
    <row r="177" spans="1:2" hidden="1" x14ac:dyDescent="0.25">
      <c r="A177" s="38">
        <v>40353</v>
      </c>
      <c r="B177" s="39">
        <v>256</v>
      </c>
    </row>
    <row r="178" spans="1:2" hidden="1" x14ac:dyDescent="0.25">
      <c r="A178" s="38">
        <v>40354</v>
      </c>
      <c r="B178" s="39">
        <v>156</v>
      </c>
    </row>
    <row r="179" spans="1:2" hidden="1" x14ac:dyDescent="0.25">
      <c r="A179" s="38">
        <v>40355</v>
      </c>
      <c r="B179" s="39">
        <v>216</v>
      </c>
    </row>
    <row r="180" spans="1:2" hidden="1" x14ac:dyDescent="0.25">
      <c r="A180" s="38">
        <v>40356</v>
      </c>
      <c r="B180" s="39">
        <v>375</v>
      </c>
    </row>
    <row r="181" spans="1:2" hidden="1" x14ac:dyDescent="0.25">
      <c r="A181" s="38">
        <v>40357</v>
      </c>
      <c r="B181" s="39">
        <v>484</v>
      </c>
    </row>
    <row r="182" spans="1:2" hidden="1" x14ac:dyDescent="0.25">
      <c r="A182" s="38">
        <v>40358</v>
      </c>
      <c r="B182" s="39">
        <v>464</v>
      </c>
    </row>
    <row r="183" spans="1:2" hidden="1" x14ac:dyDescent="0.25">
      <c r="A183" s="38">
        <v>40359</v>
      </c>
      <c r="B183" s="39">
        <v>147</v>
      </c>
    </row>
    <row r="184" spans="1:2" hidden="1" x14ac:dyDescent="0.25">
      <c r="A184" s="38">
        <v>40360</v>
      </c>
      <c r="B184" s="39">
        <v>102</v>
      </c>
    </row>
    <row r="185" spans="1:2" hidden="1" x14ac:dyDescent="0.25">
      <c r="A185" s="38">
        <v>40361</v>
      </c>
      <c r="B185" s="39">
        <v>227</v>
      </c>
    </row>
    <row r="186" spans="1:2" hidden="1" x14ac:dyDescent="0.25">
      <c r="A186" s="38">
        <v>40362</v>
      </c>
      <c r="B186" s="39">
        <v>498</v>
      </c>
    </row>
    <row r="187" spans="1:2" hidden="1" x14ac:dyDescent="0.25">
      <c r="A187" s="38">
        <v>40363</v>
      </c>
      <c r="B187" s="39">
        <v>69</v>
      </c>
    </row>
    <row r="188" spans="1:2" hidden="1" x14ac:dyDescent="0.25">
      <c r="A188" s="38">
        <v>40364</v>
      </c>
      <c r="B188" s="39">
        <v>102</v>
      </c>
    </row>
    <row r="189" spans="1:2" hidden="1" x14ac:dyDescent="0.25">
      <c r="A189" s="38">
        <v>40365</v>
      </c>
      <c r="B189" s="39">
        <v>175</v>
      </c>
    </row>
    <row r="190" spans="1:2" hidden="1" x14ac:dyDescent="0.25">
      <c r="A190" s="38">
        <v>40366</v>
      </c>
      <c r="B190" s="39">
        <v>269</v>
      </c>
    </row>
    <row r="191" spans="1:2" hidden="1" x14ac:dyDescent="0.25">
      <c r="A191" s="38">
        <v>40367</v>
      </c>
      <c r="B191" s="39">
        <v>337</v>
      </c>
    </row>
    <row r="192" spans="1:2" hidden="1" x14ac:dyDescent="0.25">
      <c r="A192" s="38">
        <v>40368</v>
      </c>
      <c r="B192" s="39">
        <v>144</v>
      </c>
    </row>
    <row r="193" spans="1:2" hidden="1" x14ac:dyDescent="0.25">
      <c r="A193" s="38">
        <v>40369</v>
      </c>
      <c r="B193" s="39">
        <v>88</v>
      </c>
    </row>
    <row r="194" spans="1:2" hidden="1" x14ac:dyDescent="0.25">
      <c r="A194" s="38">
        <v>40370</v>
      </c>
      <c r="B194" s="39">
        <v>231</v>
      </c>
    </row>
    <row r="195" spans="1:2" hidden="1" x14ac:dyDescent="0.25">
      <c r="A195" s="38">
        <v>40371</v>
      </c>
      <c r="B195" s="39">
        <v>180</v>
      </c>
    </row>
    <row r="196" spans="1:2" hidden="1" x14ac:dyDescent="0.25">
      <c r="A196" s="38">
        <v>40372</v>
      </c>
      <c r="B196" s="39">
        <v>296</v>
      </c>
    </row>
    <row r="197" spans="1:2" hidden="1" x14ac:dyDescent="0.25">
      <c r="A197" s="38">
        <v>40373</v>
      </c>
      <c r="B197" s="39">
        <v>83</v>
      </c>
    </row>
    <row r="198" spans="1:2" hidden="1" x14ac:dyDescent="0.25">
      <c r="A198" s="38">
        <v>40374</v>
      </c>
      <c r="B198" s="39">
        <v>43</v>
      </c>
    </row>
    <row r="199" spans="1:2" hidden="1" x14ac:dyDescent="0.25">
      <c r="A199" s="38">
        <v>40375</v>
      </c>
      <c r="B199" s="39">
        <v>120</v>
      </c>
    </row>
    <row r="200" spans="1:2" hidden="1" x14ac:dyDescent="0.25">
      <c r="A200" s="38">
        <v>40376</v>
      </c>
      <c r="B200" s="39">
        <v>476</v>
      </c>
    </row>
    <row r="201" spans="1:2" hidden="1" x14ac:dyDescent="0.25">
      <c r="A201" s="38">
        <v>40377</v>
      </c>
      <c r="B201" s="39">
        <v>96</v>
      </c>
    </row>
    <row r="202" spans="1:2" hidden="1" x14ac:dyDescent="0.25">
      <c r="A202" s="38">
        <v>40378</v>
      </c>
      <c r="B202" s="39">
        <v>423</v>
      </c>
    </row>
    <row r="203" spans="1:2" hidden="1" x14ac:dyDescent="0.25">
      <c r="A203" s="38">
        <v>40379</v>
      </c>
      <c r="B203" s="39">
        <v>358</v>
      </c>
    </row>
    <row r="204" spans="1:2" hidden="1" x14ac:dyDescent="0.25">
      <c r="A204" s="38">
        <v>40380</v>
      </c>
      <c r="B204" s="39">
        <v>45</v>
      </c>
    </row>
    <row r="205" spans="1:2" hidden="1" x14ac:dyDescent="0.25">
      <c r="A205" s="38">
        <v>40381</v>
      </c>
      <c r="B205" s="39">
        <v>212</v>
      </c>
    </row>
    <row r="206" spans="1:2" hidden="1" x14ac:dyDescent="0.25">
      <c r="A206" s="38">
        <v>40382</v>
      </c>
      <c r="B206" s="39">
        <v>221</v>
      </c>
    </row>
    <row r="207" spans="1:2" hidden="1" x14ac:dyDescent="0.25">
      <c r="A207" s="38">
        <v>40383</v>
      </c>
      <c r="B207" s="39">
        <v>207</v>
      </c>
    </row>
    <row r="208" spans="1:2" hidden="1" x14ac:dyDescent="0.25">
      <c r="A208" s="38">
        <v>40384</v>
      </c>
      <c r="B208" s="39">
        <v>252</v>
      </c>
    </row>
    <row r="209" spans="1:2" hidden="1" x14ac:dyDescent="0.25">
      <c r="A209" s="38">
        <v>40385</v>
      </c>
      <c r="B209" s="39">
        <v>365</v>
      </c>
    </row>
    <row r="210" spans="1:2" hidden="1" x14ac:dyDescent="0.25">
      <c r="A210" s="38">
        <v>40386</v>
      </c>
      <c r="B210" s="39">
        <v>383</v>
      </c>
    </row>
    <row r="211" spans="1:2" hidden="1" x14ac:dyDescent="0.25">
      <c r="A211" s="38">
        <v>40387</v>
      </c>
      <c r="B211" s="39">
        <v>490</v>
      </c>
    </row>
    <row r="212" spans="1:2" hidden="1" x14ac:dyDescent="0.25">
      <c r="A212" s="38">
        <v>40388</v>
      </c>
      <c r="B212" s="39">
        <v>195</v>
      </c>
    </row>
    <row r="213" spans="1:2" hidden="1" x14ac:dyDescent="0.25">
      <c r="A213" s="38">
        <v>40389</v>
      </c>
      <c r="B213" s="39">
        <v>142</v>
      </c>
    </row>
    <row r="214" spans="1:2" hidden="1" x14ac:dyDescent="0.25">
      <c r="A214" s="38">
        <v>40390</v>
      </c>
      <c r="B214" s="39">
        <v>386</v>
      </c>
    </row>
    <row r="215" spans="1:2" hidden="1" x14ac:dyDescent="0.25">
      <c r="A215" s="38">
        <v>40391</v>
      </c>
      <c r="B215" s="39">
        <v>149</v>
      </c>
    </row>
    <row r="216" spans="1:2" hidden="1" x14ac:dyDescent="0.25">
      <c r="A216" s="38">
        <v>40392</v>
      </c>
      <c r="B216" s="39">
        <v>112</v>
      </c>
    </row>
    <row r="217" spans="1:2" hidden="1" x14ac:dyDescent="0.25">
      <c r="A217" s="38">
        <v>40393</v>
      </c>
      <c r="B217" s="39">
        <v>118</v>
      </c>
    </row>
    <row r="218" spans="1:2" hidden="1" x14ac:dyDescent="0.25">
      <c r="A218" s="38">
        <v>40394</v>
      </c>
      <c r="B218" s="39">
        <v>167</v>
      </c>
    </row>
    <row r="219" spans="1:2" hidden="1" x14ac:dyDescent="0.25">
      <c r="A219" s="38">
        <v>40395</v>
      </c>
      <c r="B219" s="39">
        <v>76</v>
      </c>
    </row>
    <row r="220" spans="1:2" hidden="1" x14ac:dyDescent="0.25">
      <c r="A220" s="38">
        <v>40396</v>
      </c>
      <c r="B220" s="39">
        <v>338</v>
      </c>
    </row>
    <row r="221" spans="1:2" hidden="1" x14ac:dyDescent="0.25">
      <c r="A221" s="38">
        <v>40397</v>
      </c>
      <c r="B221" s="39">
        <v>472</v>
      </c>
    </row>
    <row r="222" spans="1:2" hidden="1" x14ac:dyDescent="0.25">
      <c r="A222" s="38">
        <v>40398</v>
      </c>
      <c r="B222" s="39">
        <v>181</v>
      </c>
    </row>
    <row r="223" spans="1:2" hidden="1" x14ac:dyDescent="0.25">
      <c r="A223" s="38">
        <v>40399</v>
      </c>
      <c r="B223" s="39">
        <v>94</v>
      </c>
    </row>
    <row r="224" spans="1:2" hidden="1" x14ac:dyDescent="0.25">
      <c r="A224" s="38">
        <v>40400</v>
      </c>
      <c r="B224" s="39">
        <v>244</v>
      </c>
    </row>
    <row r="225" spans="1:2" hidden="1" x14ac:dyDescent="0.25">
      <c r="A225" s="38">
        <v>40401</v>
      </c>
      <c r="B225" s="39">
        <v>483</v>
      </c>
    </row>
    <row r="226" spans="1:2" hidden="1" x14ac:dyDescent="0.25">
      <c r="A226" s="38">
        <v>40402</v>
      </c>
      <c r="B226" s="39">
        <v>165</v>
      </c>
    </row>
    <row r="227" spans="1:2" hidden="1" x14ac:dyDescent="0.25">
      <c r="A227" s="38">
        <v>40403</v>
      </c>
      <c r="B227" s="39">
        <v>231</v>
      </c>
    </row>
    <row r="228" spans="1:2" hidden="1" x14ac:dyDescent="0.25">
      <c r="A228" s="38">
        <v>40404</v>
      </c>
      <c r="B228" s="39">
        <v>333</v>
      </c>
    </row>
    <row r="229" spans="1:2" hidden="1" x14ac:dyDescent="0.25">
      <c r="A229" s="38">
        <v>40405</v>
      </c>
      <c r="B229" s="39">
        <v>462</v>
      </c>
    </row>
    <row r="230" spans="1:2" hidden="1" x14ac:dyDescent="0.25">
      <c r="A230" s="38">
        <v>40406</v>
      </c>
      <c r="B230" s="39">
        <v>213</v>
      </c>
    </row>
    <row r="231" spans="1:2" hidden="1" x14ac:dyDescent="0.25">
      <c r="A231" s="38">
        <v>40407</v>
      </c>
      <c r="B231" s="39">
        <v>340</v>
      </c>
    </row>
    <row r="232" spans="1:2" hidden="1" x14ac:dyDescent="0.25">
      <c r="A232" s="38">
        <v>40408</v>
      </c>
      <c r="B232" s="39">
        <v>84</v>
      </c>
    </row>
    <row r="233" spans="1:2" hidden="1" x14ac:dyDescent="0.25">
      <c r="A233" s="38">
        <v>40409</v>
      </c>
      <c r="B233" s="39">
        <v>388</v>
      </c>
    </row>
    <row r="234" spans="1:2" hidden="1" x14ac:dyDescent="0.25">
      <c r="A234" s="38">
        <v>40410</v>
      </c>
      <c r="B234" s="39">
        <v>488</v>
      </c>
    </row>
    <row r="235" spans="1:2" hidden="1" x14ac:dyDescent="0.25">
      <c r="A235" s="38">
        <v>40411</v>
      </c>
      <c r="B235" s="39">
        <v>347</v>
      </c>
    </row>
    <row r="236" spans="1:2" hidden="1" x14ac:dyDescent="0.25">
      <c r="A236" s="38">
        <v>40412</v>
      </c>
      <c r="B236" s="39">
        <v>247</v>
      </c>
    </row>
    <row r="237" spans="1:2" hidden="1" x14ac:dyDescent="0.25">
      <c r="A237" s="38">
        <v>40413</v>
      </c>
      <c r="B237" s="39">
        <v>500</v>
      </c>
    </row>
    <row r="238" spans="1:2" hidden="1" x14ac:dyDescent="0.25">
      <c r="A238" s="38">
        <v>40414</v>
      </c>
      <c r="B238" s="39">
        <v>216</v>
      </c>
    </row>
    <row r="239" spans="1:2" hidden="1" x14ac:dyDescent="0.25">
      <c r="A239" s="38">
        <v>40415</v>
      </c>
      <c r="B239" s="39">
        <v>454</v>
      </c>
    </row>
    <row r="240" spans="1:2" hidden="1" x14ac:dyDescent="0.25">
      <c r="A240" s="38">
        <v>40416</v>
      </c>
      <c r="B240" s="39">
        <v>58</v>
      </c>
    </row>
    <row r="241" spans="1:2" hidden="1" x14ac:dyDescent="0.25">
      <c r="A241" s="38">
        <v>40417</v>
      </c>
      <c r="B241" s="39">
        <v>80</v>
      </c>
    </row>
    <row r="242" spans="1:2" hidden="1" x14ac:dyDescent="0.25">
      <c r="A242" s="38">
        <v>40418</v>
      </c>
      <c r="B242" s="39">
        <v>429</v>
      </c>
    </row>
    <row r="243" spans="1:2" hidden="1" x14ac:dyDescent="0.25">
      <c r="A243" s="38">
        <v>40419</v>
      </c>
      <c r="B243" s="39">
        <v>424</v>
      </c>
    </row>
    <row r="244" spans="1:2" hidden="1" x14ac:dyDescent="0.25">
      <c r="A244" s="38">
        <v>40420</v>
      </c>
      <c r="B244" s="39">
        <v>276</v>
      </c>
    </row>
    <row r="245" spans="1:2" hidden="1" x14ac:dyDescent="0.25">
      <c r="A245" s="38">
        <v>40421</v>
      </c>
      <c r="B245" s="39">
        <v>359</v>
      </c>
    </row>
    <row r="246" spans="1:2" hidden="1" x14ac:dyDescent="0.25">
      <c r="A246" s="38">
        <v>40422</v>
      </c>
      <c r="B246" s="39">
        <v>127</v>
      </c>
    </row>
    <row r="247" spans="1:2" hidden="1" x14ac:dyDescent="0.25">
      <c r="A247" s="38">
        <v>40423</v>
      </c>
      <c r="B247" s="39">
        <v>40</v>
      </c>
    </row>
    <row r="248" spans="1:2" hidden="1" x14ac:dyDescent="0.25">
      <c r="A248" s="38">
        <v>40424</v>
      </c>
      <c r="B248" s="39">
        <v>63</v>
      </c>
    </row>
    <row r="249" spans="1:2" hidden="1" x14ac:dyDescent="0.25">
      <c r="A249" s="38">
        <v>40425</v>
      </c>
      <c r="B249" s="39">
        <v>201</v>
      </c>
    </row>
    <row r="250" spans="1:2" hidden="1" x14ac:dyDescent="0.25">
      <c r="A250" s="38">
        <v>40426</v>
      </c>
      <c r="B250" s="39">
        <v>245</v>
      </c>
    </row>
    <row r="251" spans="1:2" hidden="1" x14ac:dyDescent="0.25">
      <c r="A251" s="38">
        <v>40427</v>
      </c>
      <c r="B251" s="39">
        <v>109</v>
      </c>
    </row>
    <row r="252" spans="1:2" hidden="1" x14ac:dyDescent="0.25">
      <c r="A252" s="38">
        <v>40428</v>
      </c>
      <c r="B252" s="39">
        <v>332</v>
      </c>
    </row>
    <row r="253" spans="1:2" hidden="1" x14ac:dyDescent="0.25">
      <c r="A253" s="38">
        <v>40429</v>
      </c>
      <c r="B253" s="39">
        <v>377</v>
      </c>
    </row>
    <row r="254" spans="1:2" hidden="1" x14ac:dyDescent="0.25">
      <c r="A254" s="38">
        <v>40430</v>
      </c>
      <c r="B254" s="39">
        <v>493</v>
      </c>
    </row>
    <row r="255" spans="1:2" hidden="1" x14ac:dyDescent="0.25">
      <c r="A255" s="38">
        <v>40431</v>
      </c>
      <c r="B255" s="39">
        <v>465</v>
      </c>
    </row>
    <row r="256" spans="1:2" hidden="1" x14ac:dyDescent="0.25">
      <c r="A256" s="38">
        <v>40432</v>
      </c>
      <c r="B256" s="39">
        <v>147</v>
      </c>
    </row>
    <row r="257" spans="1:2" hidden="1" x14ac:dyDescent="0.25">
      <c r="A257" s="38">
        <v>40433</v>
      </c>
      <c r="B257" s="39">
        <v>472</v>
      </c>
    </row>
    <row r="258" spans="1:2" hidden="1" x14ac:dyDescent="0.25">
      <c r="A258" s="38">
        <v>40434</v>
      </c>
      <c r="B258" s="39">
        <v>128</v>
      </c>
    </row>
    <row r="259" spans="1:2" hidden="1" x14ac:dyDescent="0.25">
      <c r="A259" s="38">
        <v>40435</v>
      </c>
      <c r="B259" s="39">
        <v>474</v>
      </c>
    </row>
    <row r="260" spans="1:2" hidden="1" x14ac:dyDescent="0.25">
      <c r="A260" s="38">
        <v>40436</v>
      </c>
      <c r="B260" s="39">
        <v>410</v>
      </c>
    </row>
    <row r="261" spans="1:2" hidden="1" x14ac:dyDescent="0.25">
      <c r="A261" s="38">
        <v>40437</v>
      </c>
      <c r="B261" s="39">
        <v>339</v>
      </c>
    </row>
    <row r="262" spans="1:2" hidden="1" x14ac:dyDescent="0.25">
      <c r="A262" s="38">
        <v>40438</v>
      </c>
      <c r="B262" s="39">
        <v>66</v>
      </c>
    </row>
    <row r="263" spans="1:2" hidden="1" x14ac:dyDescent="0.25">
      <c r="A263" s="38">
        <v>40439</v>
      </c>
      <c r="B263" s="39">
        <v>57</v>
      </c>
    </row>
    <row r="264" spans="1:2" hidden="1" x14ac:dyDescent="0.25">
      <c r="A264" s="38">
        <v>40440</v>
      </c>
      <c r="B264" s="39">
        <v>54</v>
      </c>
    </row>
    <row r="265" spans="1:2" hidden="1" x14ac:dyDescent="0.25">
      <c r="A265" s="38">
        <v>40441</v>
      </c>
      <c r="B265" s="39">
        <v>206</v>
      </c>
    </row>
    <row r="266" spans="1:2" hidden="1" x14ac:dyDescent="0.25">
      <c r="A266" s="38">
        <v>40442</v>
      </c>
      <c r="B266" s="39">
        <v>398</v>
      </c>
    </row>
    <row r="267" spans="1:2" hidden="1" x14ac:dyDescent="0.25">
      <c r="A267" s="38">
        <v>40443</v>
      </c>
      <c r="B267" s="39">
        <v>466</v>
      </c>
    </row>
    <row r="268" spans="1:2" hidden="1" x14ac:dyDescent="0.25">
      <c r="A268" s="38">
        <v>40444</v>
      </c>
      <c r="B268" s="39">
        <v>191</v>
      </c>
    </row>
    <row r="269" spans="1:2" hidden="1" x14ac:dyDescent="0.25">
      <c r="A269" s="38">
        <v>40445</v>
      </c>
      <c r="B269" s="39">
        <v>435</v>
      </c>
    </row>
    <row r="270" spans="1:2" hidden="1" x14ac:dyDescent="0.25">
      <c r="A270" s="38">
        <v>40446</v>
      </c>
      <c r="B270" s="39">
        <v>398</v>
      </c>
    </row>
    <row r="271" spans="1:2" hidden="1" x14ac:dyDescent="0.25">
      <c r="A271" s="38">
        <v>40447</v>
      </c>
      <c r="B271" s="39">
        <v>326</v>
      </c>
    </row>
    <row r="272" spans="1:2" hidden="1" x14ac:dyDescent="0.25">
      <c r="A272" s="38">
        <v>40448</v>
      </c>
      <c r="B272" s="39">
        <v>91</v>
      </c>
    </row>
    <row r="273" spans="1:2" hidden="1" x14ac:dyDescent="0.25">
      <c r="A273" s="38">
        <v>40449</v>
      </c>
      <c r="B273" s="39">
        <v>261</v>
      </c>
    </row>
    <row r="274" spans="1:2" hidden="1" x14ac:dyDescent="0.25">
      <c r="A274" s="38">
        <v>40450</v>
      </c>
      <c r="B274" s="39">
        <v>51</v>
      </c>
    </row>
    <row r="275" spans="1:2" hidden="1" x14ac:dyDescent="0.25">
      <c r="A275" s="38">
        <v>40451</v>
      </c>
      <c r="B275" s="39">
        <v>146</v>
      </c>
    </row>
    <row r="276" spans="1:2" hidden="1" x14ac:dyDescent="0.25">
      <c r="A276" s="38">
        <v>40452</v>
      </c>
      <c r="B276" s="39">
        <v>350</v>
      </c>
    </row>
    <row r="277" spans="1:2" hidden="1" x14ac:dyDescent="0.25">
      <c r="A277" s="38">
        <v>40453</v>
      </c>
      <c r="B277" s="39">
        <v>427</v>
      </c>
    </row>
    <row r="278" spans="1:2" hidden="1" x14ac:dyDescent="0.25">
      <c r="A278" s="38">
        <v>40454</v>
      </c>
      <c r="B278" s="39">
        <v>340</v>
      </c>
    </row>
    <row r="279" spans="1:2" hidden="1" x14ac:dyDescent="0.25">
      <c r="A279" s="38">
        <v>40455</v>
      </c>
      <c r="B279" s="39">
        <v>409</v>
      </c>
    </row>
    <row r="280" spans="1:2" hidden="1" x14ac:dyDescent="0.25">
      <c r="A280" s="38">
        <v>40456</v>
      </c>
      <c r="B280" s="39">
        <v>200</v>
      </c>
    </row>
    <row r="281" spans="1:2" hidden="1" x14ac:dyDescent="0.25">
      <c r="A281" s="38">
        <v>40457</v>
      </c>
      <c r="B281" s="39">
        <v>57</v>
      </c>
    </row>
    <row r="282" spans="1:2" hidden="1" x14ac:dyDescent="0.25">
      <c r="A282" s="38">
        <v>40458</v>
      </c>
      <c r="B282" s="39">
        <v>42</v>
      </c>
    </row>
    <row r="283" spans="1:2" hidden="1" x14ac:dyDescent="0.25">
      <c r="A283" s="38">
        <v>40459</v>
      </c>
      <c r="B283" s="39">
        <v>141</v>
      </c>
    </row>
    <row r="284" spans="1:2" hidden="1" x14ac:dyDescent="0.25">
      <c r="A284" s="38">
        <v>40460</v>
      </c>
      <c r="B284" s="39">
        <v>289</v>
      </c>
    </row>
    <row r="285" spans="1:2" hidden="1" x14ac:dyDescent="0.25">
      <c r="A285" s="38">
        <v>40461</v>
      </c>
      <c r="B285" s="39">
        <v>378</v>
      </c>
    </row>
    <row r="286" spans="1:2" hidden="1" x14ac:dyDescent="0.25">
      <c r="A286" s="38">
        <v>40462</v>
      </c>
      <c r="B286" s="39">
        <v>392</v>
      </c>
    </row>
    <row r="287" spans="1:2" hidden="1" x14ac:dyDescent="0.25">
      <c r="A287" s="38">
        <v>40463</v>
      </c>
      <c r="B287" s="39">
        <v>408</v>
      </c>
    </row>
    <row r="288" spans="1:2" hidden="1" x14ac:dyDescent="0.25">
      <c r="A288" s="38">
        <v>40464</v>
      </c>
      <c r="B288" s="39">
        <v>390</v>
      </c>
    </row>
    <row r="289" spans="1:2" hidden="1" x14ac:dyDescent="0.25">
      <c r="A289" s="38">
        <v>40465</v>
      </c>
      <c r="B289" s="39">
        <v>421</v>
      </c>
    </row>
    <row r="290" spans="1:2" hidden="1" x14ac:dyDescent="0.25">
      <c r="A290" s="38">
        <v>40466</v>
      </c>
      <c r="B290" s="39">
        <v>103</v>
      </c>
    </row>
    <row r="291" spans="1:2" hidden="1" x14ac:dyDescent="0.25">
      <c r="A291" s="38">
        <v>40467</v>
      </c>
      <c r="B291" s="39">
        <v>264</v>
      </c>
    </row>
    <row r="292" spans="1:2" hidden="1" x14ac:dyDescent="0.25">
      <c r="A292" s="38">
        <v>40468</v>
      </c>
      <c r="B292" s="39">
        <v>292</v>
      </c>
    </row>
    <row r="293" spans="1:2" hidden="1" x14ac:dyDescent="0.25">
      <c r="A293" s="38">
        <v>40469</v>
      </c>
      <c r="B293" s="39">
        <v>367</v>
      </c>
    </row>
    <row r="294" spans="1:2" hidden="1" x14ac:dyDescent="0.25">
      <c r="A294" s="38">
        <v>40470</v>
      </c>
      <c r="B294" s="39">
        <v>327</v>
      </c>
    </row>
    <row r="295" spans="1:2" hidden="1" x14ac:dyDescent="0.25">
      <c r="A295" s="38">
        <v>40471</v>
      </c>
      <c r="B295" s="39">
        <v>99</v>
      </c>
    </row>
    <row r="296" spans="1:2" hidden="1" x14ac:dyDescent="0.25">
      <c r="A296" s="38">
        <v>40472</v>
      </c>
      <c r="B296" s="39">
        <v>107</v>
      </c>
    </row>
    <row r="297" spans="1:2" hidden="1" x14ac:dyDescent="0.25">
      <c r="A297" s="38">
        <v>40473</v>
      </c>
      <c r="B297" s="39">
        <v>455</v>
      </c>
    </row>
    <row r="298" spans="1:2" hidden="1" x14ac:dyDescent="0.25">
      <c r="A298" s="38">
        <v>40474</v>
      </c>
      <c r="B298" s="39">
        <v>343</v>
      </c>
    </row>
    <row r="299" spans="1:2" hidden="1" x14ac:dyDescent="0.25">
      <c r="A299" s="38">
        <v>40475</v>
      </c>
      <c r="B299" s="39">
        <v>372</v>
      </c>
    </row>
    <row r="300" spans="1:2" hidden="1" x14ac:dyDescent="0.25">
      <c r="A300" s="38">
        <v>40476</v>
      </c>
      <c r="B300" s="39">
        <v>91</v>
      </c>
    </row>
    <row r="301" spans="1:2" hidden="1" x14ac:dyDescent="0.25">
      <c r="A301" s="38">
        <v>40477</v>
      </c>
      <c r="B301" s="39">
        <v>383</v>
      </c>
    </row>
    <row r="302" spans="1:2" hidden="1" x14ac:dyDescent="0.25">
      <c r="A302" s="38">
        <v>40478</v>
      </c>
      <c r="B302" s="39">
        <v>491</v>
      </c>
    </row>
    <row r="303" spans="1:2" hidden="1" x14ac:dyDescent="0.25">
      <c r="A303" s="38">
        <v>40479</v>
      </c>
      <c r="B303" s="39">
        <v>488</v>
      </c>
    </row>
    <row r="304" spans="1:2" hidden="1" x14ac:dyDescent="0.25">
      <c r="A304" s="38">
        <v>40480</v>
      </c>
      <c r="B304" s="39">
        <v>424</v>
      </c>
    </row>
    <row r="305" spans="1:2" hidden="1" x14ac:dyDescent="0.25">
      <c r="A305" s="38">
        <v>40481</v>
      </c>
      <c r="B305" s="39">
        <v>390</v>
      </c>
    </row>
    <row r="306" spans="1:2" hidden="1" x14ac:dyDescent="0.25">
      <c r="A306" s="38">
        <v>40482</v>
      </c>
      <c r="B306" s="39">
        <v>238</v>
      </c>
    </row>
    <row r="307" spans="1:2" hidden="1" x14ac:dyDescent="0.25">
      <c r="A307" s="38">
        <v>40483</v>
      </c>
      <c r="B307" s="39">
        <v>292</v>
      </c>
    </row>
    <row r="308" spans="1:2" hidden="1" x14ac:dyDescent="0.25">
      <c r="A308" s="38">
        <v>40484</v>
      </c>
      <c r="B308" s="39">
        <v>175</v>
      </c>
    </row>
    <row r="309" spans="1:2" hidden="1" x14ac:dyDescent="0.25">
      <c r="A309" s="38">
        <v>40485</v>
      </c>
      <c r="B309" s="39">
        <v>491</v>
      </c>
    </row>
    <row r="310" spans="1:2" hidden="1" x14ac:dyDescent="0.25">
      <c r="A310" s="38">
        <v>40486</v>
      </c>
      <c r="B310" s="39">
        <v>307</v>
      </c>
    </row>
    <row r="311" spans="1:2" hidden="1" x14ac:dyDescent="0.25">
      <c r="A311" s="38">
        <v>40487</v>
      </c>
      <c r="B311" s="39">
        <v>435</v>
      </c>
    </row>
    <row r="312" spans="1:2" hidden="1" x14ac:dyDescent="0.25">
      <c r="A312" s="38">
        <v>40488</v>
      </c>
      <c r="B312" s="39">
        <v>368</v>
      </c>
    </row>
    <row r="313" spans="1:2" hidden="1" x14ac:dyDescent="0.25">
      <c r="A313" s="38">
        <v>40489</v>
      </c>
      <c r="B313" s="39">
        <v>102</v>
      </c>
    </row>
    <row r="314" spans="1:2" hidden="1" x14ac:dyDescent="0.25">
      <c r="A314" s="38">
        <v>40490</v>
      </c>
      <c r="B314" s="39">
        <v>294</v>
      </c>
    </row>
    <row r="315" spans="1:2" hidden="1" x14ac:dyDescent="0.25">
      <c r="A315" s="38">
        <v>40491</v>
      </c>
      <c r="B315" s="39">
        <v>397</v>
      </c>
    </row>
    <row r="316" spans="1:2" hidden="1" x14ac:dyDescent="0.25">
      <c r="A316" s="38">
        <v>40492</v>
      </c>
      <c r="B316" s="39">
        <v>155</v>
      </c>
    </row>
    <row r="317" spans="1:2" hidden="1" x14ac:dyDescent="0.25">
      <c r="A317" s="38">
        <v>40493</v>
      </c>
      <c r="B317" s="39">
        <v>299</v>
      </c>
    </row>
    <row r="318" spans="1:2" hidden="1" x14ac:dyDescent="0.25">
      <c r="A318" s="38">
        <v>40494</v>
      </c>
      <c r="B318" s="39">
        <v>448</v>
      </c>
    </row>
    <row r="319" spans="1:2" hidden="1" x14ac:dyDescent="0.25">
      <c r="A319" s="38">
        <v>40495</v>
      </c>
      <c r="B319" s="39">
        <v>186</v>
      </c>
    </row>
    <row r="320" spans="1:2" hidden="1" x14ac:dyDescent="0.25">
      <c r="A320" s="38">
        <v>40496</v>
      </c>
      <c r="B320" s="39">
        <v>492</v>
      </c>
    </row>
    <row r="321" spans="1:2" hidden="1" x14ac:dyDescent="0.25">
      <c r="A321" s="38">
        <v>40497</v>
      </c>
      <c r="B321" s="39">
        <v>122</v>
      </c>
    </row>
    <row r="322" spans="1:2" hidden="1" x14ac:dyDescent="0.25">
      <c r="A322" s="38">
        <v>40498</v>
      </c>
      <c r="B322" s="39">
        <v>187</v>
      </c>
    </row>
    <row r="323" spans="1:2" hidden="1" x14ac:dyDescent="0.25">
      <c r="A323" s="38">
        <v>40499</v>
      </c>
      <c r="B323" s="39">
        <v>113</v>
      </c>
    </row>
    <row r="324" spans="1:2" hidden="1" x14ac:dyDescent="0.25">
      <c r="A324" s="38">
        <v>40500</v>
      </c>
      <c r="B324" s="39">
        <v>267</v>
      </c>
    </row>
    <row r="325" spans="1:2" hidden="1" x14ac:dyDescent="0.25">
      <c r="A325" s="38">
        <v>40501</v>
      </c>
      <c r="B325" s="39">
        <v>107</v>
      </c>
    </row>
    <row r="326" spans="1:2" hidden="1" x14ac:dyDescent="0.25">
      <c r="A326" s="38">
        <v>40502</v>
      </c>
      <c r="B326" s="39">
        <v>232</v>
      </c>
    </row>
    <row r="327" spans="1:2" hidden="1" x14ac:dyDescent="0.25">
      <c r="A327" s="38">
        <v>40503</v>
      </c>
      <c r="B327" s="39">
        <v>229</v>
      </c>
    </row>
    <row r="328" spans="1:2" hidden="1" x14ac:dyDescent="0.25">
      <c r="A328" s="38">
        <v>40504</v>
      </c>
      <c r="B328" s="39">
        <v>447</v>
      </c>
    </row>
    <row r="329" spans="1:2" hidden="1" x14ac:dyDescent="0.25">
      <c r="A329" s="38">
        <v>40505</v>
      </c>
      <c r="B329" s="39">
        <v>243</v>
      </c>
    </row>
    <row r="330" spans="1:2" hidden="1" x14ac:dyDescent="0.25">
      <c r="A330" s="38">
        <v>40506</v>
      </c>
      <c r="B330" s="39">
        <v>139</v>
      </c>
    </row>
    <row r="331" spans="1:2" hidden="1" x14ac:dyDescent="0.25">
      <c r="A331" s="38">
        <v>40507</v>
      </c>
      <c r="B331" s="39">
        <v>257</v>
      </c>
    </row>
    <row r="332" spans="1:2" hidden="1" x14ac:dyDescent="0.25">
      <c r="A332" s="38">
        <v>40508</v>
      </c>
      <c r="B332" s="39">
        <v>445</v>
      </c>
    </row>
    <row r="333" spans="1:2" hidden="1" x14ac:dyDescent="0.25">
      <c r="A333" s="38">
        <v>40509</v>
      </c>
      <c r="B333" s="39">
        <v>381</v>
      </c>
    </row>
    <row r="334" spans="1:2" hidden="1" x14ac:dyDescent="0.25">
      <c r="A334" s="38">
        <v>40510</v>
      </c>
      <c r="B334" s="39">
        <v>343</v>
      </c>
    </row>
    <row r="335" spans="1:2" hidden="1" x14ac:dyDescent="0.25">
      <c r="A335" s="38">
        <v>40511</v>
      </c>
      <c r="B335" s="39">
        <v>96</v>
      </c>
    </row>
    <row r="336" spans="1:2" hidden="1" x14ac:dyDescent="0.25">
      <c r="A336" s="38">
        <v>40512</v>
      </c>
      <c r="B336" s="39">
        <v>483</v>
      </c>
    </row>
    <row r="337" spans="1:2" x14ac:dyDescent="0.25">
      <c r="A337" s="38">
        <v>40513</v>
      </c>
      <c r="B337" s="39">
        <v>361</v>
      </c>
    </row>
    <row r="338" spans="1:2" x14ac:dyDescent="0.25">
      <c r="A338" s="38">
        <v>40514</v>
      </c>
      <c r="B338" s="39">
        <v>86</v>
      </c>
    </row>
    <row r="339" spans="1:2" x14ac:dyDescent="0.25">
      <c r="A339" s="38">
        <v>40515</v>
      </c>
      <c r="B339" s="39">
        <v>152</v>
      </c>
    </row>
    <row r="340" spans="1:2" x14ac:dyDescent="0.25">
      <c r="A340" s="38">
        <v>40516</v>
      </c>
      <c r="B340" s="39">
        <v>246</v>
      </c>
    </row>
    <row r="341" spans="1:2" x14ac:dyDescent="0.25">
      <c r="A341" s="38">
        <v>40517</v>
      </c>
      <c r="B341" s="39">
        <v>173</v>
      </c>
    </row>
    <row r="342" spans="1:2" x14ac:dyDescent="0.25">
      <c r="A342" s="38">
        <v>40518</v>
      </c>
      <c r="B342" s="39">
        <v>320</v>
      </c>
    </row>
    <row r="343" spans="1:2" x14ac:dyDescent="0.25">
      <c r="A343" s="38">
        <v>40519</v>
      </c>
      <c r="B343" s="39">
        <v>442</v>
      </c>
    </row>
    <row r="344" spans="1:2" x14ac:dyDescent="0.25">
      <c r="A344" s="38">
        <v>40520</v>
      </c>
      <c r="B344" s="39">
        <v>466</v>
      </c>
    </row>
    <row r="345" spans="1:2" x14ac:dyDescent="0.25">
      <c r="A345" s="38">
        <v>40521</v>
      </c>
      <c r="B345" s="39">
        <v>115</v>
      </c>
    </row>
    <row r="346" spans="1:2" x14ac:dyDescent="0.25">
      <c r="A346" s="38">
        <v>40522</v>
      </c>
      <c r="B346" s="39">
        <v>361</v>
      </c>
    </row>
    <row r="347" spans="1:2" x14ac:dyDescent="0.25">
      <c r="A347" s="38">
        <v>40523</v>
      </c>
      <c r="B347" s="39">
        <v>403</v>
      </c>
    </row>
    <row r="348" spans="1:2" x14ac:dyDescent="0.25">
      <c r="A348" s="38">
        <v>40524</v>
      </c>
      <c r="B348" s="39">
        <v>292</v>
      </c>
    </row>
    <row r="349" spans="1:2" x14ac:dyDescent="0.25">
      <c r="A349" s="38">
        <v>40525</v>
      </c>
      <c r="B349" s="39">
        <v>351</v>
      </c>
    </row>
    <row r="350" spans="1:2" x14ac:dyDescent="0.25">
      <c r="A350" s="38">
        <v>40526</v>
      </c>
      <c r="B350" s="39">
        <v>83</v>
      </c>
    </row>
    <row r="351" spans="1:2" x14ac:dyDescent="0.25">
      <c r="A351" s="38">
        <v>40527</v>
      </c>
      <c r="B351" s="39">
        <v>496</v>
      </c>
    </row>
    <row r="352" spans="1:2" x14ac:dyDescent="0.25">
      <c r="A352" s="38">
        <v>40528</v>
      </c>
      <c r="B352" s="39">
        <v>139</v>
      </c>
    </row>
    <row r="353" spans="1:2" x14ac:dyDescent="0.25">
      <c r="A353" s="38">
        <v>40529</v>
      </c>
      <c r="B353" s="39">
        <v>154</v>
      </c>
    </row>
    <row r="354" spans="1:2" x14ac:dyDescent="0.25">
      <c r="A354" s="38">
        <v>40530</v>
      </c>
      <c r="B354" s="39">
        <v>48</v>
      </c>
    </row>
    <row r="355" spans="1:2" x14ac:dyDescent="0.25">
      <c r="A355" s="38">
        <v>40531</v>
      </c>
      <c r="B355" s="39">
        <v>438</v>
      </c>
    </row>
    <row r="356" spans="1:2" x14ac:dyDescent="0.25">
      <c r="A356" s="38">
        <v>40532</v>
      </c>
      <c r="B356" s="39">
        <v>327</v>
      </c>
    </row>
    <row r="357" spans="1:2" x14ac:dyDescent="0.25">
      <c r="A357" s="38">
        <v>40533</v>
      </c>
      <c r="B357" s="39">
        <v>74</v>
      </c>
    </row>
    <row r="358" spans="1:2" x14ac:dyDescent="0.25">
      <c r="A358" s="38">
        <v>40534</v>
      </c>
      <c r="B358" s="39">
        <v>477</v>
      </c>
    </row>
    <row r="359" spans="1:2" x14ac:dyDescent="0.25">
      <c r="A359" s="38">
        <v>40535</v>
      </c>
      <c r="B359" s="39">
        <v>226</v>
      </c>
    </row>
    <row r="360" spans="1:2" x14ac:dyDescent="0.25">
      <c r="A360" s="38">
        <v>40536</v>
      </c>
      <c r="B360" s="39">
        <v>470</v>
      </c>
    </row>
    <row r="361" spans="1:2" x14ac:dyDescent="0.25">
      <c r="A361" s="38">
        <v>40537</v>
      </c>
      <c r="B361" s="39">
        <v>340</v>
      </c>
    </row>
    <row r="362" spans="1:2" x14ac:dyDescent="0.25">
      <c r="A362" s="38">
        <v>40538</v>
      </c>
      <c r="B362" s="39">
        <v>135</v>
      </c>
    </row>
    <row r="363" spans="1:2" x14ac:dyDescent="0.25">
      <c r="A363" s="38">
        <v>40539</v>
      </c>
      <c r="B363" s="39">
        <v>468</v>
      </c>
    </row>
    <row r="364" spans="1:2" x14ac:dyDescent="0.25">
      <c r="A364" s="38">
        <v>40540</v>
      </c>
      <c r="B364" s="39">
        <v>454</v>
      </c>
    </row>
    <row r="365" spans="1:2" x14ac:dyDescent="0.25">
      <c r="A365" s="38">
        <v>40541</v>
      </c>
      <c r="B365" s="39">
        <v>426</v>
      </c>
    </row>
    <row r="366" spans="1:2" x14ac:dyDescent="0.25">
      <c r="A366" s="38">
        <v>40542</v>
      </c>
      <c r="B366" s="39">
        <v>212</v>
      </c>
    </row>
    <row r="367" spans="1:2" x14ac:dyDescent="0.25">
      <c r="A367" s="38">
        <v>40543</v>
      </c>
      <c r="B367" s="39">
        <v>146</v>
      </c>
    </row>
    <row r="368" spans="1:2" x14ac:dyDescent="0.25">
      <c r="A368" s="40"/>
    </row>
    <row r="369" spans="1:1" x14ac:dyDescent="0.25">
      <c r="A369" s="40"/>
    </row>
    <row r="370" spans="1:1" x14ac:dyDescent="0.25">
      <c r="A370" s="40"/>
    </row>
    <row r="371" spans="1:1" x14ac:dyDescent="0.25">
      <c r="A371" s="40"/>
    </row>
    <row r="372" spans="1:1" x14ac:dyDescent="0.25">
      <c r="A372" s="40"/>
    </row>
    <row r="373" spans="1:1" x14ac:dyDescent="0.25">
      <c r="A373" s="40"/>
    </row>
    <row r="374" spans="1:1" x14ac:dyDescent="0.25">
      <c r="A374" s="40"/>
    </row>
    <row r="375" spans="1:1" x14ac:dyDescent="0.25">
      <c r="A375" s="40"/>
    </row>
    <row r="376" spans="1:1" x14ac:dyDescent="0.25">
      <c r="A376" s="40"/>
    </row>
    <row r="377" spans="1:1" x14ac:dyDescent="0.25">
      <c r="A377" s="40"/>
    </row>
    <row r="378" spans="1:1" x14ac:dyDescent="0.25">
      <c r="A378" s="40"/>
    </row>
    <row r="379" spans="1:1" x14ac:dyDescent="0.25">
      <c r="A379" s="40"/>
    </row>
    <row r="380" spans="1:1" x14ac:dyDescent="0.25">
      <c r="A380" s="40"/>
    </row>
    <row r="381" spans="1:1" x14ac:dyDescent="0.25">
      <c r="A381" s="40"/>
    </row>
    <row r="382" spans="1:1" x14ac:dyDescent="0.25">
      <c r="A382" s="40"/>
    </row>
    <row r="383" spans="1:1" x14ac:dyDescent="0.25">
      <c r="A383" s="40"/>
    </row>
    <row r="384" spans="1:1" x14ac:dyDescent="0.25">
      <c r="A384" s="40"/>
    </row>
    <row r="385" spans="1:1" x14ac:dyDescent="0.25">
      <c r="A385" s="40"/>
    </row>
    <row r="386" spans="1:1" x14ac:dyDescent="0.25">
      <c r="A386" s="40"/>
    </row>
    <row r="387" spans="1:1" x14ac:dyDescent="0.25">
      <c r="A387" s="40"/>
    </row>
    <row r="388" spans="1:1" x14ac:dyDescent="0.25">
      <c r="A388" s="40"/>
    </row>
    <row r="389" spans="1:1" x14ac:dyDescent="0.25">
      <c r="A389" s="40"/>
    </row>
    <row r="390" spans="1:1" x14ac:dyDescent="0.25">
      <c r="A390" s="40"/>
    </row>
    <row r="391" spans="1:1" x14ac:dyDescent="0.25">
      <c r="A391" s="40"/>
    </row>
    <row r="392" spans="1:1" x14ac:dyDescent="0.25">
      <c r="A392" s="40"/>
    </row>
    <row r="393" spans="1:1" x14ac:dyDescent="0.25">
      <c r="A393" s="40"/>
    </row>
    <row r="394" spans="1:1" x14ac:dyDescent="0.25">
      <c r="A394" s="40"/>
    </row>
    <row r="395" spans="1:1" x14ac:dyDescent="0.25">
      <c r="A395" s="40"/>
    </row>
    <row r="396" spans="1:1" x14ac:dyDescent="0.25">
      <c r="A396" s="40"/>
    </row>
    <row r="397" spans="1:1" x14ac:dyDescent="0.25">
      <c r="A397" s="40"/>
    </row>
    <row r="398" spans="1:1" x14ac:dyDescent="0.25">
      <c r="A398" s="40"/>
    </row>
    <row r="399" spans="1:1" x14ac:dyDescent="0.25">
      <c r="A399" s="40"/>
    </row>
    <row r="400" spans="1:1" x14ac:dyDescent="0.25">
      <c r="A400" s="40"/>
    </row>
    <row r="401" spans="1:1" x14ac:dyDescent="0.25">
      <c r="A401" s="40"/>
    </row>
    <row r="402" spans="1:1" x14ac:dyDescent="0.25">
      <c r="A402" s="40"/>
    </row>
    <row r="403" spans="1:1" x14ac:dyDescent="0.25">
      <c r="A403" s="40"/>
    </row>
    <row r="404" spans="1:1" x14ac:dyDescent="0.25">
      <c r="A404" s="40"/>
    </row>
    <row r="405" spans="1:1" x14ac:dyDescent="0.25">
      <c r="A405" s="40"/>
    </row>
    <row r="406" spans="1:1" x14ac:dyDescent="0.25">
      <c r="A406" s="40"/>
    </row>
    <row r="407" spans="1:1" x14ac:dyDescent="0.25">
      <c r="A407" s="40"/>
    </row>
    <row r="408" spans="1:1" x14ac:dyDescent="0.25">
      <c r="A408" s="40"/>
    </row>
    <row r="409" spans="1:1" x14ac:dyDescent="0.25">
      <c r="A409" s="40"/>
    </row>
    <row r="410" spans="1:1" x14ac:dyDescent="0.25">
      <c r="A410" s="40"/>
    </row>
    <row r="411" spans="1:1" x14ac:dyDescent="0.25">
      <c r="A411" s="40"/>
    </row>
    <row r="412" spans="1:1" x14ac:dyDescent="0.25">
      <c r="A412" s="40"/>
    </row>
    <row r="413" spans="1:1" x14ac:dyDescent="0.25">
      <c r="A413" s="40"/>
    </row>
    <row r="414" spans="1:1" x14ac:dyDescent="0.25">
      <c r="A414" s="40"/>
    </row>
    <row r="415" spans="1:1" x14ac:dyDescent="0.25">
      <c r="A415" s="40"/>
    </row>
    <row r="416" spans="1:1" x14ac:dyDescent="0.25">
      <c r="A416" s="40"/>
    </row>
    <row r="417" spans="1:1" x14ac:dyDescent="0.25">
      <c r="A417" s="40"/>
    </row>
    <row r="418" spans="1:1" x14ac:dyDescent="0.25">
      <c r="A418" s="40"/>
    </row>
    <row r="419" spans="1:1" x14ac:dyDescent="0.25">
      <c r="A419" s="40"/>
    </row>
    <row r="420" spans="1:1" x14ac:dyDescent="0.25">
      <c r="A420" s="40"/>
    </row>
    <row r="421" spans="1:1" x14ac:dyDescent="0.25">
      <c r="A421" s="40"/>
    </row>
    <row r="422" spans="1:1" x14ac:dyDescent="0.25">
      <c r="A422" s="40"/>
    </row>
    <row r="423" spans="1:1" x14ac:dyDescent="0.25">
      <c r="A423" s="40"/>
    </row>
    <row r="424" spans="1:1" x14ac:dyDescent="0.25">
      <c r="A424" s="40"/>
    </row>
    <row r="425" spans="1:1" x14ac:dyDescent="0.25">
      <c r="A425" s="40"/>
    </row>
    <row r="426" spans="1:1" x14ac:dyDescent="0.25">
      <c r="A426" s="40"/>
    </row>
    <row r="427" spans="1:1" x14ac:dyDescent="0.25">
      <c r="A427" s="40"/>
    </row>
    <row r="428" spans="1:1" x14ac:dyDescent="0.25">
      <c r="A428" s="40"/>
    </row>
    <row r="429" spans="1:1" x14ac:dyDescent="0.25">
      <c r="A429" s="40"/>
    </row>
    <row r="430" spans="1:1" x14ac:dyDescent="0.25">
      <c r="A430" s="40"/>
    </row>
    <row r="431" spans="1:1" x14ac:dyDescent="0.25">
      <c r="A431" s="40"/>
    </row>
    <row r="432" spans="1:1" x14ac:dyDescent="0.25">
      <c r="A432" s="40"/>
    </row>
    <row r="433" spans="1:1" x14ac:dyDescent="0.25">
      <c r="A433" s="40"/>
    </row>
    <row r="434" spans="1:1" x14ac:dyDescent="0.25">
      <c r="A434" s="40"/>
    </row>
    <row r="435" spans="1:1" x14ac:dyDescent="0.25">
      <c r="A435" s="40"/>
    </row>
    <row r="436" spans="1:1" x14ac:dyDescent="0.25">
      <c r="A436" s="40"/>
    </row>
    <row r="437" spans="1:1" x14ac:dyDescent="0.25">
      <c r="A437" s="40"/>
    </row>
    <row r="438" spans="1:1" x14ac:dyDescent="0.25">
      <c r="A438" s="40"/>
    </row>
    <row r="439" spans="1:1" x14ac:dyDescent="0.25">
      <c r="A439" s="40"/>
    </row>
    <row r="440" spans="1:1" x14ac:dyDescent="0.25">
      <c r="A440" s="40"/>
    </row>
    <row r="441" spans="1:1" x14ac:dyDescent="0.25">
      <c r="A441" s="40"/>
    </row>
    <row r="442" spans="1:1" x14ac:dyDescent="0.25">
      <c r="A442" s="40"/>
    </row>
    <row r="443" spans="1:1" x14ac:dyDescent="0.25">
      <c r="A443" s="40"/>
    </row>
    <row r="444" spans="1:1" x14ac:dyDescent="0.25">
      <c r="A444" s="40"/>
    </row>
    <row r="445" spans="1:1" x14ac:dyDescent="0.25">
      <c r="A445" s="40"/>
    </row>
    <row r="446" spans="1:1" x14ac:dyDescent="0.25">
      <c r="A446" s="40"/>
    </row>
    <row r="447" spans="1:1" x14ac:dyDescent="0.25">
      <c r="A447" s="40"/>
    </row>
    <row r="448" spans="1:1" x14ac:dyDescent="0.25">
      <c r="A448" s="40"/>
    </row>
    <row r="449" spans="1:1" x14ac:dyDescent="0.25">
      <c r="A449" s="40"/>
    </row>
    <row r="450" spans="1:1" x14ac:dyDescent="0.25">
      <c r="A450" s="40"/>
    </row>
    <row r="451" spans="1:1" x14ac:dyDescent="0.25">
      <c r="A451" s="40"/>
    </row>
    <row r="452" spans="1:1" x14ac:dyDescent="0.25">
      <c r="A452" s="40"/>
    </row>
    <row r="453" spans="1:1" x14ac:dyDescent="0.25">
      <c r="A453" s="40"/>
    </row>
    <row r="454" spans="1:1" x14ac:dyDescent="0.25">
      <c r="A454" s="40"/>
    </row>
    <row r="455" spans="1:1" x14ac:dyDescent="0.25">
      <c r="A455" s="40"/>
    </row>
    <row r="456" spans="1:1" x14ac:dyDescent="0.25">
      <c r="A456" s="40"/>
    </row>
    <row r="457" spans="1:1" x14ac:dyDescent="0.25">
      <c r="A457" s="40"/>
    </row>
    <row r="458" spans="1:1" x14ac:dyDescent="0.25">
      <c r="A458" s="40"/>
    </row>
    <row r="459" spans="1:1" x14ac:dyDescent="0.25">
      <c r="A459" s="40"/>
    </row>
    <row r="460" spans="1:1" x14ac:dyDescent="0.25">
      <c r="A460" s="40"/>
    </row>
    <row r="461" spans="1:1" x14ac:dyDescent="0.25">
      <c r="A461" s="40"/>
    </row>
    <row r="462" spans="1:1" x14ac:dyDescent="0.25">
      <c r="A462" s="40"/>
    </row>
    <row r="463" spans="1:1" x14ac:dyDescent="0.25">
      <c r="A463" s="40"/>
    </row>
    <row r="464" spans="1:1" x14ac:dyDescent="0.25">
      <c r="A464" s="40"/>
    </row>
    <row r="465" spans="1:1" x14ac:dyDescent="0.25">
      <c r="A465" s="40"/>
    </row>
    <row r="466" spans="1:1" x14ac:dyDescent="0.25">
      <c r="A466" s="40"/>
    </row>
    <row r="467" spans="1:1" x14ac:dyDescent="0.25">
      <c r="A467" s="40"/>
    </row>
    <row r="468" spans="1:1" x14ac:dyDescent="0.25">
      <c r="A468" s="40"/>
    </row>
    <row r="469" spans="1:1" x14ac:dyDescent="0.25">
      <c r="A469" s="40"/>
    </row>
    <row r="470" spans="1:1" x14ac:dyDescent="0.25">
      <c r="A470" s="40"/>
    </row>
    <row r="471" spans="1:1" x14ac:dyDescent="0.25">
      <c r="A471" s="40"/>
    </row>
    <row r="472" spans="1:1" x14ac:dyDescent="0.25">
      <c r="A472" s="40"/>
    </row>
    <row r="473" spans="1:1" x14ac:dyDescent="0.25">
      <c r="A473" s="40"/>
    </row>
    <row r="474" spans="1:1" x14ac:dyDescent="0.25">
      <c r="A474" s="40"/>
    </row>
    <row r="475" spans="1:1" x14ac:dyDescent="0.25">
      <c r="A475" s="40"/>
    </row>
    <row r="476" spans="1:1" x14ac:dyDescent="0.25">
      <c r="A476" s="40"/>
    </row>
    <row r="477" spans="1:1" x14ac:dyDescent="0.25">
      <c r="A477" s="40"/>
    </row>
    <row r="478" spans="1:1" x14ac:dyDescent="0.25">
      <c r="A478" s="40"/>
    </row>
    <row r="479" spans="1:1" x14ac:dyDescent="0.25">
      <c r="A479" s="40"/>
    </row>
    <row r="480" spans="1:1" x14ac:dyDescent="0.25">
      <c r="A480" s="40"/>
    </row>
    <row r="481" spans="1:1" x14ac:dyDescent="0.25">
      <c r="A481" s="40"/>
    </row>
    <row r="482" spans="1:1" x14ac:dyDescent="0.25">
      <c r="A482" s="40"/>
    </row>
    <row r="483" spans="1:1" x14ac:dyDescent="0.25">
      <c r="A483" s="40"/>
    </row>
    <row r="484" spans="1:1" x14ac:dyDescent="0.25">
      <c r="A484" s="40"/>
    </row>
    <row r="485" spans="1:1" x14ac:dyDescent="0.25">
      <c r="A485" s="40"/>
    </row>
    <row r="486" spans="1:1" x14ac:dyDescent="0.25">
      <c r="A486" s="40"/>
    </row>
    <row r="487" spans="1:1" x14ac:dyDescent="0.25">
      <c r="A487" s="40"/>
    </row>
    <row r="488" spans="1:1" x14ac:dyDescent="0.25">
      <c r="A488" s="40"/>
    </row>
    <row r="489" spans="1:1" x14ac:dyDescent="0.25">
      <c r="A489" s="40"/>
    </row>
    <row r="490" spans="1:1" x14ac:dyDescent="0.25">
      <c r="A490" s="40"/>
    </row>
    <row r="491" spans="1:1" x14ac:dyDescent="0.25">
      <c r="A491" s="40"/>
    </row>
    <row r="492" spans="1:1" x14ac:dyDescent="0.25">
      <c r="A492" s="40"/>
    </row>
    <row r="493" spans="1:1" x14ac:dyDescent="0.25">
      <c r="A493" s="40"/>
    </row>
    <row r="494" spans="1:1" x14ac:dyDescent="0.25">
      <c r="A494" s="40"/>
    </row>
    <row r="495" spans="1:1" x14ac:dyDescent="0.25">
      <c r="A495" s="40"/>
    </row>
  </sheetData>
  <printOptions headings="1" gridLines="1"/>
  <pageMargins left="0.7" right="0.7" top="0.75" bottom="0.75" header="0.3" footer="0.3"/>
  <pageSetup scale="70" orientation="portrait" horizontalDpi="200" verticalDpi="200" r:id="rId1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A997-FD9F-447F-8FB4-01FCB2903E95}">
  <sheetPr codeName="Sheet14"/>
  <dimension ref="B3:C125"/>
  <sheetViews>
    <sheetView topLeftCell="A105" workbookViewId="0">
      <selection activeCell="B3" sqref="B3:C125"/>
    </sheetView>
  </sheetViews>
  <sheetFormatPr defaultRowHeight="15" x14ac:dyDescent="0.25"/>
  <cols>
    <col min="1" max="16384" width="9.140625" style="3"/>
  </cols>
  <sheetData>
    <row r="3" spans="2:3" x14ac:dyDescent="0.25">
      <c r="B3" s="3" t="s">
        <v>81</v>
      </c>
      <c r="C3" s="3" t="s">
        <v>37</v>
      </c>
    </row>
    <row r="4" spans="2:3" x14ac:dyDescent="0.25">
      <c r="B4" s="41">
        <v>42762</v>
      </c>
      <c r="C4" s="3">
        <v>282</v>
      </c>
    </row>
    <row r="5" spans="2:3" x14ac:dyDescent="0.25">
      <c r="B5" s="41">
        <v>41420</v>
      </c>
      <c r="C5" s="3">
        <v>198</v>
      </c>
    </row>
    <row r="6" spans="2:3" x14ac:dyDescent="0.25">
      <c r="B6" s="41">
        <v>42461</v>
      </c>
      <c r="C6" s="3">
        <v>225</v>
      </c>
    </row>
    <row r="7" spans="2:3" x14ac:dyDescent="0.25">
      <c r="B7" s="41">
        <v>42778</v>
      </c>
      <c r="C7" s="3">
        <v>197</v>
      </c>
    </row>
    <row r="8" spans="2:3" x14ac:dyDescent="0.25">
      <c r="B8" s="41">
        <v>42783</v>
      </c>
      <c r="C8" s="3">
        <v>203</v>
      </c>
    </row>
    <row r="9" spans="2:3" x14ac:dyDescent="0.25">
      <c r="B9" s="41">
        <v>40239</v>
      </c>
      <c r="C9" s="3">
        <v>158</v>
      </c>
    </row>
    <row r="10" spans="2:3" x14ac:dyDescent="0.25">
      <c r="B10" s="41">
        <v>42631</v>
      </c>
      <c r="C10" s="3">
        <v>198</v>
      </c>
    </row>
    <row r="11" spans="2:3" x14ac:dyDescent="0.25">
      <c r="B11" s="41">
        <v>41156</v>
      </c>
      <c r="C11" s="3">
        <v>130</v>
      </c>
    </row>
    <row r="12" spans="2:3" x14ac:dyDescent="0.25">
      <c r="B12" s="41">
        <v>41982</v>
      </c>
      <c r="C12" s="3">
        <v>195</v>
      </c>
    </row>
    <row r="13" spans="2:3" x14ac:dyDescent="0.25">
      <c r="B13" s="41">
        <v>40655</v>
      </c>
      <c r="C13" s="3">
        <v>258</v>
      </c>
    </row>
    <row r="14" spans="2:3" x14ac:dyDescent="0.25">
      <c r="B14" s="41">
        <v>42744</v>
      </c>
      <c r="C14" s="3">
        <v>124</v>
      </c>
    </row>
    <row r="15" spans="2:3" x14ac:dyDescent="0.25">
      <c r="B15" s="41">
        <v>42196</v>
      </c>
      <c r="C15" s="3">
        <v>216</v>
      </c>
    </row>
    <row r="16" spans="2:3" x14ac:dyDescent="0.25">
      <c r="B16" s="41">
        <v>40534</v>
      </c>
      <c r="C16" s="3">
        <v>144</v>
      </c>
    </row>
    <row r="17" spans="2:3" x14ac:dyDescent="0.25">
      <c r="B17" s="41">
        <v>40757</v>
      </c>
      <c r="C17" s="3">
        <v>161</v>
      </c>
    </row>
    <row r="18" spans="2:3" x14ac:dyDescent="0.25">
      <c r="B18" s="41">
        <v>40125</v>
      </c>
      <c r="C18" s="3">
        <v>143</v>
      </c>
    </row>
    <row r="19" spans="2:3" x14ac:dyDescent="0.25">
      <c r="B19" s="41">
        <v>42199</v>
      </c>
      <c r="C19" s="3">
        <v>240</v>
      </c>
    </row>
    <row r="20" spans="2:3" x14ac:dyDescent="0.25">
      <c r="B20" s="41">
        <v>42212</v>
      </c>
      <c r="C20" s="3">
        <v>281</v>
      </c>
    </row>
    <row r="21" spans="2:3" x14ac:dyDescent="0.25">
      <c r="B21" s="41">
        <v>41556</v>
      </c>
      <c r="C21" s="3">
        <v>278</v>
      </c>
    </row>
    <row r="22" spans="2:3" x14ac:dyDescent="0.25">
      <c r="B22" s="41">
        <v>41135</v>
      </c>
      <c r="C22" s="3">
        <v>203</v>
      </c>
    </row>
    <row r="23" spans="2:3" x14ac:dyDescent="0.25">
      <c r="B23" s="41">
        <v>40081</v>
      </c>
      <c r="C23" s="3">
        <v>269</v>
      </c>
    </row>
    <row r="24" spans="2:3" x14ac:dyDescent="0.25">
      <c r="B24" s="41">
        <v>41139</v>
      </c>
      <c r="C24" s="3">
        <v>256</v>
      </c>
    </row>
    <row r="25" spans="2:3" x14ac:dyDescent="0.25">
      <c r="B25" s="41">
        <v>40541</v>
      </c>
      <c r="C25" s="3">
        <v>225</v>
      </c>
    </row>
    <row r="26" spans="2:3" x14ac:dyDescent="0.25">
      <c r="B26" s="41">
        <v>42258</v>
      </c>
      <c r="C26" s="3">
        <v>214</v>
      </c>
    </row>
    <row r="27" spans="2:3" x14ac:dyDescent="0.25">
      <c r="B27" s="41">
        <v>41489</v>
      </c>
      <c r="C27" s="3">
        <v>178</v>
      </c>
    </row>
    <row r="28" spans="2:3" x14ac:dyDescent="0.25">
      <c r="B28" s="41">
        <v>42985</v>
      </c>
      <c r="C28" s="3">
        <v>279</v>
      </c>
    </row>
    <row r="29" spans="2:3" x14ac:dyDescent="0.25">
      <c r="B29" s="41">
        <v>40601</v>
      </c>
      <c r="C29" s="3">
        <v>244</v>
      </c>
    </row>
    <row r="30" spans="2:3" x14ac:dyDescent="0.25">
      <c r="B30" s="41">
        <v>40070</v>
      </c>
      <c r="C30" s="3">
        <v>156</v>
      </c>
    </row>
    <row r="31" spans="2:3" x14ac:dyDescent="0.25">
      <c r="B31" s="41">
        <v>42039</v>
      </c>
      <c r="C31" s="3">
        <v>215</v>
      </c>
    </row>
    <row r="32" spans="2:3" x14ac:dyDescent="0.25">
      <c r="B32" s="41">
        <v>40332</v>
      </c>
      <c r="C32" s="3">
        <v>286</v>
      </c>
    </row>
    <row r="33" spans="2:3" x14ac:dyDescent="0.25">
      <c r="B33" s="41">
        <v>41956</v>
      </c>
      <c r="C33" s="3">
        <v>217</v>
      </c>
    </row>
    <row r="34" spans="2:3" x14ac:dyDescent="0.25">
      <c r="B34" s="41">
        <v>42276</v>
      </c>
      <c r="C34" s="3">
        <v>160</v>
      </c>
    </row>
    <row r="35" spans="2:3" x14ac:dyDescent="0.25">
      <c r="B35" s="41">
        <v>41840</v>
      </c>
      <c r="C35" s="3">
        <v>229</v>
      </c>
    </row>
    <row r="36" spans="2:3" x14ac:dyDescent="0.25">
      <c r="B36" s="41">
        <v>42944</v>
      </c>
      <c r="C36" s="3">
        <v>129</v>
      </c>
    </row>
    <row r="37" spans="2:3" x14ac:dyDescent="0.25">
      <c r="B37" s="41">
        <v>41553</v>
      </c>
      <c r="C37" s="3">
        <v>179</v>
      </c>
    </row>
    <row r="38" spans="2:3" x14ac:dyDescent="0.25">
      <c r="B38" s="41">
        <v>42942</v>
      </c>
      <c r="C38" s="3">
        <v>165</v>
      </c>
    </row>
    <row r="39" spans="2:3" x14ac:dyDescent="0.25">
      <c r="B39" s="41">
        <v>41422</v>
      </c>
      <c r="C39" s="3">
        <v>279</v>
      </c>
    </row>
    <row r="40" spans="2:3" x14ac:dyDescent="0.25">
      <c r="B40" s="41">
        <v>42620</v>
      </c>
      <c r="C40" s="3">
        <v>298</v>
      </c>
    </row>
    <row r="41" spans="2:3" x14ac:dyDescent="0.25">
      <c r="B41" s="41">
        <v>40644</v>
      </c>
      <c r="C41" s="3">
        <v>102</v>
      </c>
    </row>
    <row r="42" spans="2:3" x14ac:dyDescent="0.25">
      <c r="B42" s="41">
        <v>40210</v>
      </c>
      <c r="C42" s="3">
        <v>123</v>
      </c>
    </row>
    <row r="43" spans="2:3" x14ac:dyDescent="0.25">
      <c r="B43" s="41">
        <v>41983</v>
      </c>
      <c r="C43" s="3">
        <v>124</v>
      </c>
    </row>
    <row r="44" spans="2:3" x14ac:dyDescent="0.25">
      <c r="B44" s="41">
        <v>40804</v>
      </c>
      <c r="C44" s="3">
        <v>163</v>
      </c>
    </row>
    <row r="45" spans="2:3" x14ac:dyDescent="0.25">
      <c r="B45" s="41">
        <v>41330</v>
      </c>
      <c r="C45" s="3">
        <v>272</v>
      </c>
    </row>
    <row r="46" spans="2:3" x14ac:dyDescent="0.25">
      <c r="B46" s="41">
        <v>41425</v>
      </c>
      <c r="C46" s="3">
        <v>293</v>
      </c>
    </row>
    <row r="47" spans="2:3" x14ac:dyDescent="0.25">
      <c r="B47" s="41">
        <v>41523</v>
      </c>
      <c r="C47" s="3">
        <v>187</v>
      </c>
    </row>
    <row r="48" spans="2:3" x14ac:dyDescent="0.25">
      <c r="B48" s="41">
        <v>42792</v>
      </c>
      <c r="C48" s="3">
        <v>177</v>
      </c>
    </row>
    <row r="49" spans="2:3" x14ac:dyDescent="0.25">
      <c r="B49" s="41">
        <v>40798</v>
      </c>
      <c r="C49" s="3">
        <v>138</v>
      </c>
    </row>
    <row r="50" spans="2:3" x14ac:dyDescent="0.25">
      <c r="B50" s="41">
        <v>40404</v>
      </c>
      <c r="C50" s="3">
        <v>172</v>
      </c>
    </row>
    <row r="51" spans="2:3" x14ac:dyDescent="0.25">
      <c r="B51" s="41">
        <v>40227</v>
      </c>
      <c r="C51" s="3">
        <v>151</v>
      </c>
    </row>
    <row r="52" spans="2:3" x14ac:dyDescent="0.25">
      <c r="B52" s="41">
        <v>42973</v>
      </c>
      <c r="C52" s="3">
        <v>143</v>
      </c>
    </row>
    <row r="53" spans="2:3" x14ac:dyDescent="0.25">
      <c r="B53" s="41">
        <v>42503</v>
      </c>
      <c r="C53" s="3">
        <v>171</v>
      </c>
    </row>
    <row r="54" spans="2:3" x14ac:dyDescent="0.25">
      <c r="B54" s="41">
        <v>42281</v>
      </c>
      <c r="C54" s="3">
        <v>295</v>
      </c>
    </row>
    <row r="55" spans="2:3" x14ac:dyDescent="0.25">
      <c r="B55" s="41">
        <v>42410</v>
      </c>
      <c r="C55" s="3">
        <v>191</v>
      </c>
    </row>
    <row r="56" spans="2:3" x14ac:dyDescent="0.25">
      <c r="B56" s="41">
        <v>42947</v>
      </c>
      <c r="C56" s="3">
        <v>171</v>
      </c>
    </row>
    <row r="57" spans="2:3" x14ac:dyDescent="0.25">
      <c r="B57" s="41">
        <v>42559</v>
      </c>
      <c r="C57" s="3">
        <v>163</v>
      </c>
    </row>
    <row r="58" spans="2:3" x14ac:dyDescent="0.25">
      <c r="B58" s="41">
        <v>42312</v>
      </c>
      <c r="C58" s="3">
        <v>300</v>
      </c>
    </row>
    <row r="59" spans="2:3" x14ac:dyDescent="0.25">
      <c r="B59" s="41">
        <v>42986</v>
      </c>
      <c r="C59" s="3">
        <v>146</v>
      </c>
    </row>
    <row r="60" spans="2:3" x14ac:dyDescent="0.25">
      <c r="B60" s="41">
        <v>40006</v>
      </c>
      <c r="C60" s="3">
        <v>268</v>
      </c>
    </row>
    <row r="61" spans="2:3" x14ac:dyDescent="0.25">
      <c r="B61" s="41">
        <v>41411</v>
      </c>
      <c r="C61" s="3">
        <v>236</v>
      </c>
    </row>
    <row r="62" spans="2:3" x14ac:dyDescent="0.25">
      <c r="B62" s="41">
        <v>41759</v>
      </c>
      <c r="C62" s="3">
        <v>287</v>
      </c>
    </row>
    <row r="63" spans="2:3" x14ac:dyDescent="0.25">
      <c r="B63" s="41">
        <v>40406</v>
      </c>
      <c r="C63" s="3">
        <v>118</v>
      </c>
    </row>
    <row r="64" spans="2:3" x14ac:dyDescent="0.25">
      <c r="B64" s="41">
        <v>40074</v>
      </c>
      <c r="C64" s="3">
        <v>251</v>
      </c>
    </row>
    <row r="65" spans="2:3" x14ac:dyDescent="0.25">
      <c r="B65" s="41">
        <v>42360</v>
      </c>
      <c r="C65" s="3">
        <v>139</v>
      </c>
    </row>
    <row r="66" spans="2:3" x14ac:dyDescent="0.25">
      <c r="B66" s="41">
        <v>42959</v>
      </c>
      <c r="C66" s="3">
        <v>127</v>
      </c>
    </row>
    <row r="67" spans="2:3" x14ac:dyDescent="0.25">
      <c r="B67" s="41">
        <v>41194</v>
      </c>
      <c r="C67" s="3">
        <v>294</v>
      </c>
    </row>
    <row r="68" spans="2:3" x14ac:dyDescent="0.25">
      <c r="B68" s="41">
        <v>40003</v>
      </c>
      <c r="C68" s="3">
        <v>198</v>
      </c>
    </row>
    <row r="69" spans="2:3" x14ac:dyDescent="0.25">
      <c r="B69" s="41">
        <v>40806</v>
      </c>
      <c r="C69" s="3">
        <v>123</v>
      </c>
    </row>
    <row r="70" spans="2:3" x14ac:dyDescent="0.25">
      <c r="B70" s="41">
        <v>42941</v>
      </c>
      <c r="C70" s="3">
        <v>230</v>
      </c>
    </row>
    <row r="71" spans="2:3" x14ac:dyDescent="0.25">
      <c r="B71" s="41">
        <v>41397</v>
      </c>
      <c r="C71" s="3">
        <v>259</v>
      </c>
    </row>
    <row r="72" spans="2:3" x14ac:dyDescent="0.25">
      <c r="B72" s="41">
        <v>41415</v>
      </c>
      <c r="C72" s="3">
        <v>233</v>
      </c>
    </row>
    <row r="73" spans="2:3" x14ac:dyDescent="0.25">
      <c r="B73" s="41">
        <v>40004</v>
      </c>
      <c r="C73" s="3">
        <v>250</v>
      </c>
    </row>
    <row r="74" spans="2:3" x14ac:dyDescent="0.25">
      <c r="B74" s="41">
        <v>41329</v>
      </c>
      <c r="C74" s="3">
        <v>180</v>
      </c>
    </row>
    <row r="75" spans="2:3" x14ac:dyDescent="0.25">
      <c r="B75" s="41">
        <v>41720</v>
      </c>
      <c r="C75" s="3">
        <v>180</v>
      </c>
    </row>
    <row r="76" spans="2:3" x14ac:dyDescent="0.25">
      <c r="B76" s="41">
        <v>42685</v>
      </c>
      <c r="C76" s="3">
        <v>190</v>
      </c>
    </row>
    <row r="77" spans="2:3" x14ac:dyDescent="0.25">
      <c r="B77" s="41">
        <v>41382</v>
      </c>
      <c r="C77" s="3">
        <v>235</v>
      </c>
    </row>
    <row r="78" spans="2:3" x14ac:dyDescent="0.25">
      <c r="B78" s="41">
        <v>40708</v>
      </c>
      <c r="C78" s="3">
        <v>184</v>
      </c>
    </row>
    <row r="79" spans="2:3" x14ac:dyDescent="0.25">
      <c r="B79" s="41">
        <v>41913</v>
      </c>
      <c r="C79" s="3">
        <v>248</v>
      </c>
    </row>
    <row r="80" spans="2:3" x14ac:dyDescent="0.25">
      <c r="B80" s="41">
        <v>42535</v>
      </c>
      <c r="C80" s="3">
        <v>103</v>
      </c>
    </row>
    <row r="81" spans="2:3" x14ac:dyDescent="0.25">
      <c r="B81" s="41">
        <v>40649</v>
      </c>
      <c r="C81" s="3">
        <v>130</v>
      </c>
    </row>
    <row r="82" spans="2:3" x14ac:dyDescent="0.25">
      <c r="B82" s="41">
        <v>42448</v>
      </c>
      <c r="C82" s="3">
        <v>246</v>
      </c>
    </row>
    <row r="83" spans="2:3" x14ac:dyDescent="0.25">
      <c r="B83" s="41">
        <v>41400</v>
      </c>
      <c r="C83" s="3">
        <v>156</v>
      </c>
    </row>
    <row r="84" spans="2:3" x14ac:dyDescent="0.25">
      <c r="B84" s="41">
        <v>42766</v>
      </c>
      <c r="C84" s="3">
        <v>187</v>
      </c>
    </row>
    <row r="85" spans="2:3" x14ac:dyDescent="0.25">
      <c r="B85" s="41">
        <v>41189</v>
      </c>
      <c r="C85" s="3">
        <v>110</v>
      </c>
    </row>
    <row r="86" spans="2:3" x14ac:dyDescent="0.25">
      <c r="B86" s="41">
        <v>41524</v>
      </c>
      <c r="C86" s="3">
        <v>214</v>
      </c>
    </row>
    <row r="87" spans="2:3" x14ac:dyDescent="0.25">
      <c r="B87" s="41">
        <v>42053</v>
      </c>
      <c r="C87" s="3">
        <v>269</v>
      </c>
    </row>
    <row r="88" spans="2:3" x14ac:dyDescent="0.25">
      <c r="B88" s="41">
        <v>41653</v>
      </c>
      <c r="C88" s="3">
        <v>168</v>
      </c>
    </row>
    <row r="89" spans="2:3" x14ac:dyDescent="0.25">
      <c r="B89" s="41">
        <v>41342</v>
      </c>
      <c r="C89" s="3">
        <v>104</v>
      </c>
    </row>
    <row r="90" spans="2:3" x14ac:dyDescent="0.25">
      <c r="B90" s="41">
        <v>41599</v>
      </c>
      <c r="C90" s="3">
        <v>228</v>
      </c>
    </row>
    <row r="91" spans="2:3" x14ac:dyDescent="0.25">
      <c r="B91" s="41">
        <v>42957</v>
      </c>
      <c r="C91" s="3">
        <v>283</v>
      </c>
    </row>
    <row r="92" spans="2:3" x14ac:dyDescent="0.25">
      <c r="B92" s="41">
        <v>42617</v>
      </c>
      <c r="C92" s="3">
        <v>180</v>
      </c>
    </row>
    <row r="93" spans="2:3" x14ac:dyDescent="0.25">
      <c r="B93" s="41">
        <v>40282</v>
      </c>
      <c r="C93" s="3">
        <v>126</v>
      </c>
    </row>
    <row r="94" spans="2:3" x14ac:dyDescent="0.25">
      <c r="B94" s="41">
        <v>40643</v>
      </c>
      <c r="C94" s="3">
        <v>191</v>
      </c>
    </row>
    <row r="95" spans="2:3" x14ac:dyDescent="0.25">
      <c r="B95" s="41">
        <v>42526</v>
      </c>
      <c r="C95" s="3">
        <v>287</v>
      </c>
    </row>
    <row r="96" spans="2:3" x14ac:dyDescent="0.25">
      <c r="B96" s="41">
        <v>42717</v>
      </c>
      <c r="C96" s="3">
        <v>223</v>
      </c>
    </row>
    <row r="97" spans="2:3" x14ac:dyDescent="0.25">
      <c r="B97" s="41">
        <v>42944</v>
      </c>
      <c r="C97" s="3">
        <v>163</v>
      </c>
    </row>
    <row r="98" spans="2:3" x14ac:dyDescent="0.25">
      <c r="B98" s="41">
        <v>40474</v>
      </c>
      <c r="C98" s="3">
        <v>213</v>
      </c>
    </row>
    <row r="99" spans="2:3" x14ac:dyDescent="0.25">
      <c r="B99" s="41">
        <v>40979</v>
      </c>
      <c r="C99" s="3">
        <v>261</v>
      </c>
    </row>
    <row r="100" spans="2:3" x14ac:dyDescent="0.25">
      <c r="B100" s="41">
        <v>42787</v>
      </c>
      <c r="C100" s="3">
        <v>256</v>
      </c>
    </row>
    <row r="101" spans="2:3" x14ac:dyDescent="0.25">
      <c r="B101" s="41">
        <v>40288</v>
      </c>
      <c r="C101" s="3">
        <v>261</v>
      </c>
    </row>
    <row r="102" spans="2:3" x14ac:dyDescent="0.25">
      <c r="B102" s="41">
        <v>41689</v>
      </c>
      <c r="C102" s="3">
        <v>201</v>
      </c>
    </row>
    <row r="103" spans="2:3" x14ac:dyDescent="0.25">
      <c r="B103" s="41">
        <v>41334</v>
      </c>
      <c r="C103" s="3">
        <v>159</v>
      </c>
    </row>
    <row r="104" spans="2:3" x14ac:dyDescent="0.25">
      <c r="B104" s="41">
        <v>42568</v>
      </c>
      <c r="C104" s="3">
        <v>253</v>
      </c>
    </row>
    <row r="105" spans="2:3" x14ac:dyDescent="0.25">
      <c r="B105" s="41">
        <v>42034</v>
      </c>
      <c r="C105" s="3">
        <v>172</v>
      </c>
    </row>
    <row r="106" spans="2:3" x14ac:dyDescent="0.25">
      <c r="B106" s="41">
        <v>40391</v>
      </c>
      <c r="C106" s="3">
        <v>273</v>
      </c>
    </row>
    <row r="107" spans="2:3" x14ac:dyDescent="0.25">
      <c r="B107" s="41">
        <v>42237</v>
      </c>
      <c r="C107" s="3">
        <v>171</v>
      </c>
    </row>
    <row r="108" spans="2:3" x14ac:dyDescent="0.25">
      <c r="B108" s="41">
        <v>41723</v>
      </c>
      <c r="C108" s="3">
        <v>176</v>
      </c>
    </row>
    <row r="109" spans="2:3" x14ac:dyDescent="0.25">
      <c r="B109" s="41">
        <v>40026</v>
      </c>
      <c r="C109" s="3">
        <v>106</v>
      </c>
    </row>
    <row r="110" spans="2:3" x14ac:dyDescent="0.25">
      <c r="B110" s="41">
        <v>42205</v>
      </c>
      <c r="C110" s="3">
        <v>231</v>
      </c>
    </row>
    <row r="111" spans="2:3" x14ac:dyDescent="0.25">
      <c r="B111" s="41">
        <v>42899</v>
      </c>
      <c r="C111" s="3">
        <v>169</v>
      </c>
    </row>
    <row r="112" spans="2:3" x14ac:dyDescent="0.25">
      <c r="B112" s="41">
        <v>42384</v>
      </c>
      <c r="C112" s="3">
        <v>122</v>
      </c>
    </row>
    <row r="113" spans="2:3" x14ac:dyDescent="0.25">
      <c r="B113" s="41">
        <v>42357</v>
      </c>
      <c r="C113" s="3">
        <v>161</v>
      </c>
    </row>
    <row r="114" spans="2:3" x14ac:dyDescent="0.25">
      <c r="B114" s="41">
        <v>41915</v>
      </c>
      <c r="C114" s="3">
        <v>206</v>
      </c>
    </row>
    <row r="115" spans="2:3" x14ac:dyDescent="0.25">
      <c r="B115" s="41">
        <v>41429</v>
      </c>
      <c r="C115" s="3">
        <v>183</v>
      </c>
    </row>
    <row r="116" spans="2:3" x14ac:dyDescent="0.25">
      <c r="B116" s="41">
        <v>42642</v>
      </c>
      <c r="C116" s="3">
        <v>265</v>
      </c>
    </row>
    <row r="117" spans="2:3" x14ac:dyDescent="0.25">
      <c r="B117" s="41">
        <v>40417</v>
      </c>
      <c r="C117" s="3">
        <v>217</v>
      </c>
    </row>
    <row r="118" spans="2:3" x14ac:dyDescent="0.25">
      <c r="B118" s="41">
        <v>40408</v>
      </c>
      <c r="C118" s="3">
        <v>163</v>
      </c>
    </row>
    <row r="119" spans="2:3" x14ac:dyDescent="0.25">
      <c r="B119" s="41">
        <v>41218</v>
      </c>
      <c r="C119" s="3">
        <v>124</v>
      </c>
    </row>
    <row r="120" spans="2:3" x14ac:dyDescent="0.25">
      <c r="B120" s="41">
        <v>41607</v>
      </c>
      <c r="C120" s="3">
        <v>236</v>
      </c>
    </row>
    <row r="121" spans="2:3" x14ac:dyDescent="0.25">
      <c r="B121" s="41">
        <v>40958</v>
      </c>
      <c r="C121" s="3">
        <v>274</v>
      </c>
    </row>
    <row r="122" spans="2:3" x14ac:dyDescent="0.25">
      <c r="B122" s="41">
        <v>42523</v>
      </c>
      <c r="C122" s="3">
        <v>212</v>
      </c>
    </row>
    <row r="123" spans="2:3" x14ac:dyDescent="0.25">
      <c r="B123" s="41">
        <v>41959</v>
      </c>
      <c r="C123" s="3">
        <v>192</v>
      </c>
    </row>
    <row r="124" spans="2:3" x14ac:dyDescent="0.25">
      <c r="B124" s="41">
        <v>40751</v>
      </c>
      <c r="C124" s="3">
        <v>161</v>
      </c>
    </row>
    <row r="125" spans="2:3" x14ac:dyDescent="0.25">
      <c r="B125" s="41">
        <v>40142</v>
      </c>
      <c r="C125" s="3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EFE7-3E85-408E-A553-0A92BDB74B62}">
  <sheetPr codeName="Sheet15"/>
  <dimension ref="C5:D9"/>
  <sheetViews>
    <sheetView topLeftCell="C3" workbookViewId="0">
      <selection activeCell="K22" sqref="K22"/>
    </sheetView>
  </sheetViews>
  <sheetFormatPr defaultRowHeight="15" x14ac:dyDescent="0.25"/>
  <cols>
    <col min="1" max="16384" width="9.140625" style="7"/>
  </cols>
  <sheetData>
    <row r="5" spans="3:4" x14ac:dyDescent="0.25">
      <c r="C5" s="7" t="s">
        <v>82</v>
      </c>
      <c r="D5" s="7" t="s">
        <v>37</v>
      </c>
    </row>
    <row r="6" spans="3:4" x14ac:dyDescent="0.25">
      <c r="C6" s="7" t="s">
        <v>83</v>
      </c>
      <c r="D6" s="7">
        <v>5000</v>
      </c>
    </row>
    <row r="7" spans="3:4" x14ac:dyDescent="0.25">
      <c r="C7" s="7" t="s">
        <v>84</v>
      </c>
      <c r="D7" s="7">
        <v>5200</v>
      </c>
    </row>
    <row r="8" spans="3:4" x14ac:dyDescent="0.25">
      <c r="C8" s="7" t="s">
        <v>85</v>
      </c>
      <c r="D8" s="7">
        <v>2900</v>
      </c>
    </row>
    <row r="9" spans="3:4" x14ac:dyDescent="0.25">
      <c r="C9" s="7" t="s">
        <v>86</v>
      </c>
      <c r="D9" s="7">
        <v>2300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0812-A879-425E-9115-379A1D22EEB2}">
  <sheetPr codeName="Sheet16"/>
  <dimension ref="G5:I10"/>
  <sheetViews>
    <sheetView topLeftCell="H1" workbookViewId="0">
      <selection activeCell="L2" sqref="L2"/>
    </sheetView>
  </sheetViews>
  <sheetFormatPr defaultRowHeight="15" x14ac:dyDescent="0.25"/>
  <cols>
    <col min="1" max="16384" width="9.140625" style="3"/>
  </cols>
  <sheetData>
    <row r="5" spans="7:9" x14ac:dyDescent="0.25">
      <c r="H5" s="3" t="s">
        <v>87</v>
      </c>
      <c r="I5" s="3" t="s">
        <v>88</v>
      </c>
    </row>
    <row r="6" spans="7:9" x14ac:dyDescent="0.25">
      <c r="G6" s="3" t="s">
        <v>89</v>
      </c>
      <c r="H6" s="3">
        <v>40</v>
      </c>
      <c r="I6" s="3">
        <v>50</v>
      </c>
    </row>
    <row r="7" spans="7:9" x14ac:dyDescent="0.25">
      <c r="G7" s="3" t="s">
        <v>90</v>
      </c>
      <c r="H7" s="3">
        <v>60</v>
      </c>
      <c r="I7" s="3">
        <v>50</v>
      </c>
    </row>
    <row r="8" spans="7:9" x14ac:dyDescent="0.25">
      <c r="G8" s="3" t="s">
        <v>91</v>
      </c>
      <c r="H8" s="3">
        <v>70</v>
      </c>
      <c r="I8" s="3">
        <v>80</v>
      </c>
    </row>
    <row r="9" spans="7:9" x14ac:dyDescent="0.25">
      <c r="G9" s="3" t="s">
        <v>92</v>
      </c>
      <c r="H9" s="3">
        <v>35</v>
      </c>
      <c r="I9" s="3">
        <v>65</v>
      </c>
    </row>
    <row r="10" spans="7:9" x14ac:dyDescent="0.25">
      <c r="G10" s="3" t="s">
        <v>93</v>
      </c>
      <c r="H10" s="3">
        <v>76</v>
      </c>
      <c r="I10" s="3">
        <v>87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EF5E-D2A7-41DB-95E0-3044FBC0C304}">
  <sheetPr codeName="Sheet17">
    <pageSetUpPr fitToPage="1"/>
  </sheetPr>
  <dimension ref="A2:K21"/>
  <sheetViews>
    <sheetView topLeftCell="C1" zoomScale="80" zoomScaleNormal="80" workbookViewId="0">
      <selection activeCell="I7" sqref="I7"/>
    </sheetView>
  </sheetViews>
  <sheetFormatPr defaultColWidth="8.85546875" defaultRowHeight="15" x14ac:dyDescent="0.25"/>
  <cols>
    <col min="1" max="16384" width="8.85546875" style="7"/>
  </cols>
  <sheetData>
    <row r="2" spans="1:11" x14ac:dyDescent="0.25">
      <c r="H2" s="7">
        <v>1</v>
      </c>
    </row>
    <row r="6" spans="1:11" x14ac:dyDescent="0.25">
      <c r="G6" s="7">
        <v>1</v>
      </c>
      <c r="H6" s="7" t="s">
        <v>94</v>
      </c>
      <c r="I6" s="7" t="str">
        <f>INDEX($H$16:$K$21,G6,$H$2)</f>
        <v>east</v>
      </c>
    </row>
    <row r="7" spans="1:11" x14ac:dyDescent="0.25">
      <c r="G7" s="7">
        <v>2</v>
      </c>
      <c r="H7" s="7">
        <v>2007</v>
      </c>
      <c r="I7" s="7">
        <f>INDEX($H$16:$K$21,G7,$H$2)</f>
        <v>62</v>
      </c>
    </row>
    <row r="8" spans="1:11" x14ac:dyDescent="0.25">
      <c r="G8" s="7">
        <v>3</v>
      </c>
      <c r="H8" s="7">
        <v>2008</v>
      </c>
      <c r="I8" s="7">
        <f t="shared" ref="I8:I11" si="0">INDEX($H$16:$K$21,G8,$H$2)</f>
        <v>70</v>
      </c>
    </row>
    <row r="9" spans="1:11" x14ac:dyDescent="0.25">
      <c r="G9" s="7">
        <v>4</v>
      </c>
      <c r="H9" s="7">
        <v>2009</v>
      </c>
      <c r="I9" s="7">
        <f t="shared" si="0"/>
        <v>63</v>
      </c>
    </row>
    <row r="10" spans="1:11" x14ac:dyDescent="0.25">
      <c r="G10" s="7">
        <v>5</v>
      </c>
      <c r="H10" s="7">
        <v>2010</v>
      </c>
      <c r="I10" s="7">
        <f t="shared" si="0"/>
        <v>79</v>
      </c>
    </row>
    <row r="11" spans="1:11" x14ac:dyDescent="0.25">
      <c r="G11" s="7">
        <v>6</v>
      </c>
      <c r="H11" s="7">
        <v>2011</v>
      </c>
      <c r="I11" s="7">
        <f t="shared" si="0"/>
        <v>69</v>
      </c>
    </row>
    <row r="14" spans="1:11" x14ac:dyDescent="0.25">
      <c r="A14" s="7" t="s">
        <v>95</v>
      </c>
    </row>
    <row r="15" spans="1:11" x14ac:dyDescent="0.25">
      <c r="A15" s="7" t="s">
        <v>96</v>
      </c>
    </row>
    <row r="16" spans="1:11" x14ac:dyDescent="0.25">
      <c r="A16" s="7" t="s">
        <v>97</v>
      </c>
      <c r="H16" s="7" t="s">
        <v>95</v>
      </c>
      <c r="I16" s="7" t="s">
        <v>96</v>
      </c>
      <c r="J16" s="7" t="s">
        <v>97</v>
      </c>
      <c r="K16" s="7" t="s">
        <v>98</v>
      </c>
    </row>
    <row r="17" spans="1:11" x14ac:dyDescent="0.25">
      <c r="A17" s="7" t="s">
        <v>98</v>
      </c>
      <c r="G17" s="7">
        <v>2007</v>
      </c>
      <c r="H17" s="7">
        <v>62</v>
      </c>
      <c r="I17" s="7">
        <v>72</v>
      </c>
      <c r="J17" s="7">
        <v>82</v>
      </c>
      <c r="K17" s="7">
        <v>92</v>
      </c>
    </row>
    <row r="18" spans="1:11" x14ac:dyDescent="0.25">
      <c r="G18" s="7">
        <v>2008</v>
      </c>
      <c r="H18" s="7">
        <v>70</v>
      </c>
      <c r="I18" s="7">
        <v>80</v>
      </c>
      <c r="J18" s="7">
        <v>90</v>
      </c>
      <c r="K18" s="7">
        <v>100</v>
      </c>
    </row>
    <row r="19" spans="1:11" x14ac:dyDescent="0.25">
      <c r="G19" s="7">
        <v>2009</v>
      </c>
      <c r="H19" s="7">
        <v>63</v>
      </c>
      <c r="I19" s="7">
        <v>73</v>
      </c>
      <c r="J19" s="7">
        <v>83</v>
      </c>
      <c r="K19" s="7">
        <v>93</v>
      </c>
    </row>
    <row r="20" spans="1:11" x14ac:dyDescent="0.25">
      <c r="G20" s="7">
        <v>2010</v>
      </c>
      <c r="H20" s="7">
        <v>79</v>
      </c>
      <c r="I20" s="7">
        <v>89</v>
      </c>
      <c r="J20" s="7">
        <v>99</v>
      </c>
      <c r="K20" s="7">
        <v>109</v>
      </c>
    </row>
    <row r="21" spans="1:11" x14ac:dyDescent="0.25">
      <c r="G21" s="7">
        <v>2011</v>
      </c>
      <c r="H21" s="7">
        <v>69</v>
      </c>
      <c r="I21" s="7">
        <v>79</v>
      </c>
      <c r="J21" s="7">
        <v>89</v>
      </c>
      <c r="K21" s="7">
        <v>99</v>
      </c>
    </row>
  </sheetData>
  <printOptions headings="1" gridLines="1"/>
  <pageMargins left="0.7" right="0.7" top="0.75" bottom="0.75" header="0.3" footer="0.3"/>
  <pageSetup scale="55" orientation="portrait" horizontalDpi="200" verticalDpi="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List Box 1">
              <controlPr defaultSize="0" autoLine="0" autoPict="0">
                <anchor moveWithCells="1">
                  <from>
                    <xdr:col>3</xdr:col>
                    <xdr:colOff>314325</xdr:colOff>
                    <xdr:row>10</xdr:row>
                    <xdr:rowOff>57150</xdr:rowOff>
                  </from>
                  <to>
                    <xdr:col>5</xdr:col>
                    <xdr:colOff>523875</xdr:colOff>
                    <xdr:row>16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5DE3-D4AA-4F05-B42B-5F5B76F53373}">
  <sheetPr codeName="Sheet18">
    <pageSetUpPr fitToPage="1"/>
  </sheetPr>
  <dimension ref="A1:B25"/>
  <sheetViews>
    <sheetView topLeftCell="A3" zoomScale="90" zoomScaleNormal="90" workbookViewId="0">
      <selection activeCell="K26" sqref="K26"/>
    </sheetView>
  </sheetViews>
  <sheetFormatPr defaultRowHeight="15" x14ac:dyDescent="0.25"/>
  <cols>
    <col min="1" max="1" width="11.85546875" style="3" customWidth="1"/>
    <col min="2" max="2" width="13" style="3" customWidth="1"/>
    <col min="3" max="16384" width="9.140625" style="3"/>
  </cols>
  <sheetData>
    <row r="1" spans="1:2" x14ac:dyDescent="0.25">
      <c r="B1" s="3" t="s">
        <v>99</v>
      </c>
    </row>
    <row r="2" spans="1:2" x14ac:dyDescent="0.25">
      <c r="A2" s="42">
        <v>0</v>
      </c>
      <c r="B2" s="3">
        <v>68</v>
      </c>
    </row>
    <row r="3" spans="1:2" x14ac:dyDescent="0.25">
      <c r="A3" s="42">
        <v>4.1666666666666664E-2</v>
      </c>
      <c r="B3" s="3">
        <v>68</v>
      </c>
    </row>
    <row r="4" spans="1:2" x14ac:dyDescent="0.25">
      <c r="A4" s="42">
        <v>8.3333333333333301E-2</v>
      </c>
      <c r="B4" s="3">
        <v>67</v>
      </c>
    </row>
    <row r="5" spans="1:2" x14ac:dyDescent="0.25">
      <c r="A5" s="42">
        <v>0.125</v>
      </c>
      <c r="B5" s="3">
        <v>66</v>
      </c>
    </row>
    <row r="6" spans="1:2" x14ac:dyDescent="0.25">
      <c r="A6" s="42">
        <v>0.16666666666666699</v>
      </c>
    </row>
    <row r="7" spans="1:2" x14ac:dyDescent="0.25">
      <c r="A7" s="42">
        <v>0.20833333333333301</v>
      </c>
      <c r="B7" s="3">
        <v>65</v>
      </c>
    </row>
    <row r="8" spans="1:2" x14ac:dyDescent="0.25">
      <c r="A8" s="42">
        <v>0.25</v>
      </c>
      <c r="B8" s="3">
        <v>68</v>
      </c>
    </row>
    <row r="9" spans="1:2" x14ac:dyDescent="0.25">
      <c r="A9" s="42">
        <v>0.29166666666666702</v>
      </c>
      <c r="B9" s="3">
        <v>74</v>
      </c>
    </row>
    <row r="10" spans="1:2" x14ac:dyDescent="0.25">
      <c r="A10" s="42">
        <v>0.33333333333333298</v>
      </c>
      <c r="B10" s="3">
        <v>75</v>
      </c>
    </row>
    <row r="11" spans="1:2" x14ac:dyDescent="0.25">
      <c r="A11" s="42">
        <v>0.375</v>
      </c>
      <c r="B11" s="3">
        <v>80</v>
      </c>
    </row>
    <row r="12" spans="1:2" x14ac:dyDescent="0.25">
      <c r="A12" s="42">
        <v>0.41666666666666702</v>
      </c>
      <c r="B12" s="3">
        <v>83</v>
      </c>
    </row>
    <row r="13" spans="1:2" x14ac:dyDescent="0.25">
      <c r="A13" s="42">
        <v>0.45833333333333298</v>
      </c>
      <c r="B13" s="3">
        <v>86</v>
      </c>
    </row>
    <row r="14" spans="1:2" x14ac:dyDescent="0.25">
      <c r="A14" s="42">
        <v>0.5</v>
      </c>
    </row>
    <row r="15" spans="1:2" x14ac:dyDescent="0.25">
      <c r="A15" s="42">
        <v>0.54166666666666696</v>
      </c>
      <c r="B15" s="3">
        <v>87</v>
      </c>
    </row>
    <row r="16" spans="1:2" x14ac:dyDescent="0.25">
      <c r="A16" s="42">
        <v>0.58333333333333304</v>
      </c>
      <c r="B16" s="3">
        <v>88</v>
      </c>
    </row>
    <row r="17" spans="1:2" x14ac:dyDescent="0.25">
      <c r="A17" s="42">
        <v>0.625</v>
      </c>
      <c r="B17" s="3">
        <v>87</v>
      </c>
    </row>
    <row r="18" spans="1:2" x14ac:dyDescent="0.25">
      <c r="A18" s="42">
        <v>0.66666666666666696</v>
      </c>
      <c r="B18" s="3">
        <v>86</v>
      </c>
    </row>
    <row r="19" spans="1:2" x14ac:dyDescent="0.25">
      <c r="A19" s="42">
        <v>0.70833333333333304</v>
      </c>
      <c r="B19" s="3">
        <v>84</v>
      </c>
    </row>
    <row r="20" spans="1:2" x14ac:dyDescent="0.25">
      <c r="A20" s="42">
        <v>0.75</v>
      </c>
      <c r="B20" s="3">
        <v>82</v>
      </c>
    </row>
    <row r="21" spans="1:2" x14ac:dyDescent="0.25">
      <c r="A21" s="42">
        <v>0.79166666666666696</v>
      </c>
      <c r="B21" s="3">
        <v>80</v>
      </c>
    </row>
    <row r="22" spans="1:2" x14ac:dyDescent="0.25">
      <c r="A22" s="42">
        <v>0.83333333333333304</v>
      </c>
    </row>
    <row r="23" spans="1:2" x14ac:dyDescent="0.25">
      <c r="A23" s="42">
        <v>0.875</v>
      </c>
      <c r="B23" s="3">
        <v>76</v>
      </c>
    </row>
    <row r="24" spans="1:2" x14ac:dyDescent="0.25">
      <c r="A24" s="42">
        <v>0.91666666666666696</v>
      </c>
      <c r="B24" s="3">
        <v>77</v>
      </c>
    </row>
    <row r="25" spans="1:2" x14ac:dyDescent="0.25">
      <c r="A25" s="42">
        <v>0.95833333333333304</v>
      </c>
      <c r="B25" s="3">
        <v>76</v>
      </c>
    </row>
  </sheetData>
  <printOptions headings="1" gridLines="1"/>
  <pageMargins left="0.7" right="0.7" top="0.75" bottom="0.75" header="0.3" footer="0.3"/>
  <pageSetup scale="48" orientation="portrait" horizontalDpi="200" verticalDpi="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1253-C474-4C8E-9E49-99570577ED14}">
  <sheetPr codeName="Sheet19">
    <pageSetUpPr fitToPage="1"/>
  </sheetPr>
  <dimension ref="B3:G14"/>
  <sheetViews>
    <sheetView topLeftCell="D1" zoomScale="90" zoomScaleNormal="90" workbookViewId="0">
      <selection activeCell="F4" activeCellId="1" sqref="D4:D10 F4:G10"/>
    </sheetView>
  </sheetViews>
  <sheetFormatPr defaultRowHeight="15" x14ac:dyDescent="0.25"/>
  <cols>
    <col min="1" max="3" width="9.140625" style="3"/>
    <col min="4" max="4" width="16.140625" style="3" customWidth="1"/>
    <col min="5" max="5" width="9.140625" style="3"/>
    <col min="6" max="6" width="10.85546875" style="3" customWidth="1"/>
    <col min="7" max="7" width="12.42578125" style="3" customWidth="1"/>
    <col min="8" max="16384" width="9.140625" style="3"/>
  </cols>
  <sheetData>
    <row r="3" spans="2:7" x14ac:dyDescent="0.25">
      <c r="B3" s="7"/>
      <c r="C3" s="7"/>
      <c r="D3" s="7"/>
      <c r="E3" s="7"/>
      <c r="F3" s="7"/>
      <c r="G3" s="7"/>
    </row>
    <row r="4" spans="2:7" ht="30" x14ac:dyDescent="0.25">
      <c r="B4" s="7"/>
      <c r="C4" s="7"/>
      <c r="D4" s="7"/>
      <c r="E4" s="43" t="s">
        <v>100</v>
      </c>
      <c r="F4" s="43" t="s">
        <v>101</v>
      </c>
      <c r="G4" s="43" t="s">
        <v>102</v>
      </c>
    </row>
    <row r="5" spans="2:7" x14ac:dyDescent="0.25">
      <c r="B5" s="7"/>
      <c r="C5" s="7"/>
      <c r="D5" s="7" t="s">
        <v>103</v>
      </c>
      <c r="E5" s="7">
        <v>66</v>
      </c>
      <c r="F5" s="44">
        <f>E5/SUM($E$5:$E$10)</f>
        <v>0.30555555555555558</v>
      </c>
      <c r="G5" s="44">
        <f>SUM($F$5:F5)</f>
        <v>0.30555555555555558</v>
      </c>
    </row>
    <row r="6" spans="2:7" x14ac:dyDescent="0.25">
      <c r="B6" s="7"/>
      <c r="C6" s="7"/>
      <c r="D6" s="7" t="s">
        <v>104</v>
      </c>
      <c r="E6" s="7">
        <v>62</v>
      </c>
      <c r="F6" s="44">
        <f t="shared" ref="F6:F10" si="0">E6/SUM($E$5:$E$10)</f>
        <v>0.28703703703703703</v>
      </c>
      <c r="G6" s="44">
        <f>SUM($F$5:F6)</f>
        <v>0.59259259259259256</v>
      </c>
    </row>
    <row r="7" spans="2:7" x14ac:dyDescent="0.25">
      <c r="B7" s="7"/>
      <c r="C7" s="7"/>
      <c r="D7" s="7" t="s">
        <v>105</v>
      </c>
      <c r="E7" s="7">
        <v>44</v>
      </c>
      <c r="F7" s="44">
        <f t="shared" si="0"/>
        <v>0.20370370370370369</v>
      </c>
      <c r="G7" s="44">
        <f>SUM($F$5:F7)</f>
        <v>0.79629629629629628</v>
      </c>
    </row>
    <row r="8" spans="2:7" x14ac:dyDescent="0.25">
      <c r="B8" s="7"/>
      <c r="C8" s="7"/>
      <c r="D8" s="7" t="s">
        <v>106</v>
      </c>
      <c r="E8" s="7">
        <v>18</v>
      </c>
      <c r="F8" s="44">
        <f t="shared" si="0"/>
        <v>8.3333333333333329E-2</v>
      </c>
      <c r="G8" s="44">
        <f>SUM($F$5:F8)</f>
        <v>0.87962962962962965</v>
      </c>
    </row>
    <row r="9" spans="2:7" x14ac:dyDescent="0.25">
      <c r="B9" s="7"/>
      <c r="C9" s="7"/>
      <c r="D9" s="7" t="s">
        <v>107</v>
      </c>
      <c r="E9" s="7">
        <v>14</v>
      </c>
      <c r="F9" s="44">
        <f t="shared" si="0"/>
        <v>6.4814814814814811E-2</v>
      </c>
      <c r="G9" s="44">
        <f>SUM($F$5:F9)</f>
        <v>0.94444444444444442</v>
      </c>
    </row>
    <row r="10" spans="2:7" x14ac:dyDescent="0.25">
      <c r="B10" s="7"/>
      <c r="C10" s="7"/>
      <c r="D10" s="7" t="s">
        <v>86</v>
      </c>
      <c r="E10" s="7">
        <v>12</v>
      </c>
      <c r="F10" s="44">
        <f t="shared" si="0"/>
        <v>5.5555555555555552E-2</v>
      </c>
      <c r="G10" s="44">
        <f>SUM($F$5:F10)</f>
        <v>1</v>
      </c>
    </row>
    <row r="11" spans="2:7" x14ac:dyDescent="0.25">
      <c r="B11" s="7"/>
      <c r="C11" s="7"/>
      <c r="D11" s="7"/>
      <c r="E11" s="7"/>
      <c r="F11" s="7"/>
      <c r="G11" s="7"/>
    </row>
    <row r="12" spans="2:7" x14ac:dyDescent="0.25">
      <c r="B12" s="7"/>
      <c r="C12" s="7"/>
      <c r="D12" s="7"/>
      <c r="E12" s="7"/>
      <c r="F12" s="7"/>
      <c r="G12" s="7"/>
    </row>
    <row r="13" spans="2:7" x14ac:dyDescent="0.25">
      <c r="B13" s="7"/>
      <c r="C13" s="7"/>
      <c r="D13" s="7"/>
      <c r="E13" s="7"/>
      <c r="F13" s="7"/>
      <c r="G13" s="7"/>
    </row>
    <row r="14" spans="2:7" x14ac:dyDescent="0.25">
      <c r="B14" s="7"/>
      <c r="C14" s="7"/>
      <c r="D14" s="7"/>
      <c r="E14" s="7"/>
      <c r="F14" s="7"/>
      <c r="G14" s="7"/>
    </row>
  </sheetData>
  <printOptions headings="1" gridLines="1"/>
  <pageMargins left="0.7" right="0.7" top="0.75" bottom="0.75" header="0.3" footer="0.3"/>
  <pageSetup scale="55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18C1-7D9C-4429-94FF-0D12BE669297}">
  <sheetPr codeName="Sheet20"/>
  <dimension ref="A3:AB1333"/>
  <sheetViews>
    <sheetView topLeftCell="V1" workbookViewId="0">
      <selection activeCell="AB7" sqref="AB7"/>
    </sheetView>
  </sheetViews>
  <sheetFormatPr defaultRowHeight="15" x14ac:dyDescent="0.25"/>
  <cols>
    <col min="1" max="1" width="9.140625" style="3"/>
    <col min="2" max="2" width="12.140625" style="3" customWidth="1"/>
    <col min="3" max="16" width="9.140625" style="3"/>
    <col min="17" max="17" width="15.85546875" style="3" customWidth="1"/>
    <col min="18" max="25" width="9.140625" style="3"/>
    <col min="26" max="27" width="9.7109375" style="3" bestFit="1" customWidth="1"/>
    <col min="28" max="16384" width="9.140625" style="3"/>
  </cols>
  <sheetData>
    <row r="3" spans="1:28" x14ac:dyDescent="0.25">
      <c r="H3" s="3" t="s">
        <v>108</v>
      </c>
      <c r="I3" s="3">
        <v>1.3207310865477431</v>
      </c>
    </row>
    <row r="5" spans="1:28" x14ac:dyDescent="0.25">
      <c r="G5" s="3" t="s">
        <v>109</v>
      </c>
      <c r="H5" s="3" t="s">
        <v>110</v>
      </c>
      <c r="I5" s="3" t="s">
        <v>111</v>
      </c>
      <c r="J5" s="3" t="s">
        <v>112</v>
      </c>
      <c r="K5" s="3" t="s">
        <v>113</v>
      </c>
      <c r="L5" s="3">
        <v>1</v>
      </c>
      <c r="M5" s="3" t="s">
        <v>24</v>
      </c>
      <c r="O5" s="45"/>
    </row>
    <row r="6" spans="1:28" x14ac:dyDescent="0.25">
      <c r="A6" s="3">
        <v>1</v>
      </c>
      <c r="B6" s="3" t="s">
        <v>114</v>
      </c>
      <c r="C6" s="3">
        <v>7</v>
      </c>
      <c r="D6" s="3">
        <f>VLOOKUP(A6,$F$6:$K$35,5,FALSE)</f>
        <v>76.533706642317313</v>
      </c>
      <c r="E6" s="3">
        <f>J6</f>
        <v>76.533706642317313</v>
      </c>
      <c r="F6" s="3">
        <v>1</v>
      </c>
      <c r="G6" s="3">
        <v>3</v>
      </c>
      <c r="H6" s="3">
        <v>1</v>
      </c>
      <c r="I6" s="3">
        <v>7</v>
      </c>
      <c r="J6" s="3">
        <f t="shared" ref="J6:J35" si="0">1000*(I6^(-ALPHA))</f>
        <v>76.533706642317313</v>
      </c>
      <c r="K6" s="3">
        <f>J6*G6</f>
        <v>229.60111992695192</v>
      </c>
      <c r="L6" s="3">
        <v>2</v>
      </c>
      <c r="M6" s="3" t="s">
        <v>39</v>
      </c>
      <c r="O6" s="45"/>
    </row>
    <row r="7" spans="1:28" x14ac:dyDescent="0.25">
      <c r="A7" s="3">
        <v>2</v>
      </c>
      <c r="B7" s="3" t="s">
        <v>115</v>
      </c>
      <c r="C7" s="3">
        <v>17</v>
      </c>
      <c r="D7" s="3">
        <f t="shared" ref="D7:D35" si="1">VLOOKUP(A7,$F$6:$K$35,5,FALSE)</f>
        <v>23.708706431627405</v>
      </c>
      <c r="E7" s="3">
        <f t="shared" ref="E7:E35" si="2">J7</f>
        <v>23.708706431627405</v>
      </c>
      <c r="F7" s="3">
        <v>2</v>
      </c>
      <c r="G7" s="3">
        <v>2.5</v>
      </c>
      <c r="H7" s="3">
        <v>2</v>
      </c>
      <c r="I7" s="3">
        <v>17</v>
      </c>
      <c r="J7" s="3">
        <f t="shared" si="0"/>
        <v>23.708706431627405</v>
      </c>
      <c r="K7" s="3">
        <f t="shared" ref="K7:K35" si="3">J7*G7</f>
        <v>59.271766079068513</v>
      </c>
      <c r="L7" s="3">
        <v>3</v>
      </c>
      <c r="M7" s="3" t="s">
        <v>40</v>
      </c>
      <c r="O7" s="3" t="s">
        <v>116</v>
      </c>
      <c r="P7" s="3" t="s">
        <v>117</v>
      </c>
      <c r="Q7" s="3" t="s">
        <v>118</v>
      </c>
      <c r="R7" s="3" t="s">
        <v>119</v>
      </c>
      <c r="S7" s="3" t="s">
        <v>82</v>
      </c>
      <c r="T7" s="3" t="s">
        <v>117</v>
      </c>
      <c r="U7" s="3" t="s">
        <v>118</v>
      </c>
      <c r="Y7" s="3" t="s">
        <v>82</v>
      </c>
      <c r="Z7" s="3" t="s">
        <v>117</v>
      </c>
      <c r="AA7" s="3" t="s">
        <v>118</v>
      </c>
      <c r="AB7" s="3" t="s">
        <v>23</v>
      </c>
    </row>
    <row r="8" spans="1:28" x14ac:dyDescent="0.25">
      <c r="A8" s="3">
        <v>3</v>
      </c>
      <c r="B8" s="3" t="s">
        <v>120</v>
      </c>
      <c r="C8" s="3">
        <v>24</v>
      </c>
      <c r="D8" s="3">
        <f t="shared" si="1"/>
        <v>15.035300313276775</v>
      </c>
      <c r="E8" s="3">
        <f t="shared" si="2"/>
        <v>15.035300313276775</v>
      </c>
      <c r="F8" s="3">
        <v>3</v>
      </c>
      <c r="G8" s="3">
        <v>2.5</v>
      </c>
      <c r="H8" s="3">
        <v>3</v>
      </c>
      <c r="I8" s="3">
        <v>24</v>
      </c>
      <c r="J8" s="3">
        <f t="shared" si="0"/>
        <v>15.035300313276775</v>
      </c>
      <c r="K8" s="3">
        <f t="shared" si="3"/>
        <v>37.588250783191938</v>
      </c>
      <c r="L8" s="3">
        <v>4</v>
      </c>
      <c r="M8" s="3" t="s">
        <v>27</v>
      </c>
      <c r="O8" s="3" t="e">
        <f ca="1">_xll.RiskDiscrete($A$6:$A$35,$E$6:$E$35)</f>
        <v>#NAME?</v>
      </c>
      <c r="P8" s="3" t="e">
        <f ca="1">_xll.RiskDuniform($L$5:$L$16)</f>
        <v>#NAME?</v>
      </c>
      <c r="Q8" s="3" t="e">
        <f ca="1">IF(_xll.RiskUniform(0,1)&lt;0.5,"uptown","downtown")</f>
        <v>#NAME?</v>
      </c>
      <c r="R8" s="3" t="e">
        <f t="shared" ref="R8:R71" ca="1" si="4">VLOOKUP(O8,lookprice,2)</f>
        <v>#NAME?</v>
      </c>
      <c r="S8" s="3" t="e">
        <f t="shared" ref="S8:S71" ca="1" si="5">VLOOKUP(O8,lookname,2)</f>
        <v>#NAME?</v>
      </c>
      <c r="T8" s="3" t="e">
        <f t="shared" ref="T8:T71" ca="1" si="6">VLOOKUP(P8,lookmonth,2)</f>
        <v>#NAME?</v>
      </c>
      <c r="U8" s="3" t="e">
        <f ca="1">Q8</f>
        <v>#NAME?</v>
      </c>
      <c r="Y8" s="3" t="s">
        <v>121</v>
      </c>
      <c r="Z8" s="3" t="s">
        <v>27</v>
      </c>
      <c r="AA8" s="3" t="s">
        <v>122</v>
      </c>
      <c r="AB8" s="46">
        <v>2.5</v>
      </c>
    </row>
    <row r="9" spans="1:28" x14ac:dyDescent="0.25">
      <c r="A9" s="3">
        <v>4</v>
      </c>
      <c r="B9" s="3" t="s">
        <v>123</v>
      </c>
      <c r="C9" s="3">
        <v>15</v>
      </c>
      <c r="D9" s="3">
        <f t="shared" si="1"/>
        <v>27.970466746017077</v>
      </c>
      <c r="E9" s="3">
        <f t="shared" si="2"/>
        <v>27.970466746017077</v>
      </c>
      <c r="F9" s="3">
        <v>4</v>
      </c>
      <c r="G9" s="3">
        <v>2.5</v>
      </c>
      <c r="H9" s="3">
        <v>4</v>
      </c>
      <c r="I9" s="3">
        <v>15</v>
      </c>
      <c r="J9" s="3">
        <f t="shared" si="0"/>
        <v>27.970466746017077</v>
      </c>
      <c r="K9" s="3">
        <f t="shared" si="3"/>
        <v>69.926166865042688</v>
      </c>
      <c r="L9" s="3">
        <v>5</v>
      </c>
      <c r="M9" s="3" t="s">
        <v>6</v>
      </c>
      <c r="O9" s="3" t="e">
        <f ca="1">_xll.RiskDiscrete($A$6:$A$35,$E$6:$E$35)</f>
        <v>#NAME?</v>
      </c>
      <c r="P9" s="3" t="e">
        <f ca="1">_xll.RiskDuniform($L$5:$L$16)</f>
        <v>#NAME?</v>
      </c>
      <c r="Q9" s="3" t="e">
        <f ca="1">IF(_xll.RiskUniform(0,1)&lt;0.5,"uptown","downtown")</f>
        <v>#NAME?</v>
      </c>
      <c r="R9" s="3" t="e">
        <f t="shared" ca="1" si="4"/>
        <v>#NAME?</v>
      </c>
      <c r="S9" s="3" t="e">
        <f t="shared" ca="1" si="5"/>
        <v>#NAME?</v>
      </c>
      <c r="T9" s="3" t="e">
        <f t="shared" ca="1" si="6"/>
        <v>#NAME?</v>
      </c>
      <c r="U9" s="3" t="e">
        <f t="shared" ref="U9:U72" ca="1" si="7">Q9</f>
        <v>#NAME?</v>
      </c>
      <c r="Y9" s="3" t="s">
        <v>124</v>
      </c>
      <c r="Z9" s="3" t="s">
        <v>30</v>
      </c>
      <c r="AA9" s="3" t="s">
        <v>125</v>
      </c>
      <c r="AB9" s="46">
        <v>10</v>
      </c>
    </row>
    <row r="10" spans="1:28" x14ac:dyDescent="0.25">
      <c r="A10" s="3">
        <v>5</v>
      </c>
      <c r="B10" s="3" t="s">
        <v>126</v>
      </c>
      <c r="C10" s="3">
        <v>12</v>
      </c>
      <c r="D10" s="3">
        <f t="shared" si="1"/>
        <v>37.557076634846901</v>
      </c>
      <c r="E10" s="3">
        <f t="shared" si="2"/>
        <v>37.557076634846901</v>
      </c>
      <c r="F10" s="3">
        <v>5</v>
      </c>
      <c r="G10" s="3">
        <v>2.5</v>
      </c>
      <c r="H10" s="3">
        <v>5</v>
      </c>
      <c r="I10" s="3">
        <v>12</v>
      </c>
      <c r="J10" s="3">
        <f t="shared" si="0"/>
        <v>37.557076634846901</v>
      </c>
      <c r="K10" s="3">
        <f t="shared" si="3"/>
        <v>93.892691587117255</v>
      </c>
      <c r="L10" s="3">
        <v>6</v>
      </c>
      <c r="M10" s="3" t="s">
        <v>28</v>
      </c>
      <c r="O10" s="3" t="e">
        <f ca="1">_xll.RiskDiscrete($A$6:$A$35,$E$6:$E$35)</f>
        <v>#NAME?</v>
      </c>
      <c r="P10" s="3" t="e">
        <f ca="1">_xll.RiskDuniform($L$5:$L$16)</f>
        <v>#NAME?</v>
      </c>
      <c r="Q10" s="3" t="e">
        <f ca="1">IF(_xll.RiskUniform(0,1)&lt;0.5,"uptown","downtown")</f>
        <v>#NAME?</v>
      </c>
      <c r="R10" s="3" t="e">
        <f t="shared" ca="1" si="4"/>
        <v>#NAME?</v>
      </c>
      <c r="S10" s="3" t="e">
        <f t="shared" ca="1" si="5"/>
        <v>#NAME?</v>
      </c>
      <c r="T10" s="3" t="e">
        <f t="shared" ca="1" si="6"/>
        <v>#NAME?</v>
      </c>
      <c r="U10" s="3" t="e">
        <f t="shared" ca="1" si="7"/>
        <v>#NAME?</v>
      </c>
      <c r="Y10" s="3" t="s">
        <v>127</v>
      </c>
      <c r="Z10" s="3" t="s">
        <v>39</v>
      </c>
      <c r="AA10" s="3" t="s">
        <v>125</v>
      </c>
      <c r="AB10" s="46">
        <v>10</v>
      </c>
    </row>
    <row r="11" spans="1:28" x14ac:dyDescent="0.25">
      <c r="A11" s="3">
        <v>6</v>
      </c>
      <c r="B11" s="3" t="s">
        <v>128</v>
      </c>
      <c r="C11" s="3">
        <v>9</v>
      </c>
      <c r="D11" s="3">
        <f t="shared" si="1"/>
        <v>54.916424531542155</v>
      </c>
      <c r="E11" s="3">
        <f t="shared" si="2"/>
        <v>54.916424531542155</v>
      </c>
      <c r="F11" s="3">
        <v>6</v>
      </c>
      <c r="G11" s="3">
        <v>2.5</v>
      </c>
      <c r="H11" s="3">
        <v>6</v>
      </c>
      <c r="I11" s="3">
        <v>9</v>
      </c>
      <c r="J11" s="3">
        <f t="shared" si="0"/>
        <v>54.916424531542155</v>
      </c>
      <c r="K11" s="3">
        <f t="shared" si="3"/>
        <v>137.29106132885539</v>
      </c>
      <c r="L11" s="3">
        <v>7</v>
      </c>
      <c r="M11" s="3" t="s">
        <v>29</v>
      </c>
      <c r="O11" s="3" t="e">
        <f ca="1">_xll.RiskDiscrete($A$6:$A$35,$E$6:$E$35)</f>
        <v>#NAME?</v>
      </c>
      <c r="P11" s="3" t="e">
        <f ca="1">_xll.RiskDuniform($L$5:$L$16)</f>
        <v>#NAME?</v>
      </c>
      <c r="Q11" s="3" t="e">
        <f ca="1">IF(_xll.RiskUniform(0,1)&lt;0.5,"uptown","downtown")</f>
        <v>#NAME?</v>
      </c>
      <c r="R11" s="3" t="e">
        <f t="shared" ca="1" si="4"/>
        <v>#NAME?</v>
      </c>
      <c r="S11" s="3" t="e">
        <f t="shared" ca="1" si="5"/>
        <v>#NAME?</v>
      </c>
      <c r="T11" s="3" t="e">
        <f t="shared" ca="1" si="6"/>
        <v>#NAME?</v>
      </c>
      <c r="U11" s="3" t="e">
        <f t="shared" ca="1" si="7"/>
        <v>#NAME?</v>
      </c>
      <c r="Y11" s="3" t="s">
        <v>124</v>
      </c>
      <c r="Z11" s="3" t="s">
        <v>33</v>
      </c>
      <c r="AA11" s="3" t="s">
        <v>125</v>
      </c>
      <c r="AB11" s="46">
        <v>10</v>
      </c>
    </row>
    <row r="12" spans="1:28" x14ac:dyDescent="0.25">
      <c r="A12" s="3">
        <v>7</v>
      </c>
      <c r="B12" s="3" t="s">
        <v>129</v>
      </c>
      <c r="C12" s="3">
        <v>3</v>
      </c>
      <c r="D12" s="3">
        <f t="shared" si="1"/>
        <v>234.34253675238341</v>
      </c>
      <c r="E12" s="3">
        <f t="shared" si="2"/>
        <v>234.34253675238341</v>
      </c>
      <c r="F12" s="3">
        <v>7</v>
      </c>
      <c r="G12" s="3">
        <v>2.5</v>
      </c>
      <c r="H12" s="3">
        <v>7</v>
      </c>
      <c r="I12" s="3">
        <v>3</v>
      </c>
      <c r="J12" s="3">
        <f t="shared" si="0"/>
        <v>234.34253675238341</v>
      </c>
      <c r="K12" s="3">
        <f t="shared" si="3"/>
        <v>585.85634188095855</v>
      </c>
      <c r="L12" s="3">
        <v>8</v>
      </c>
      <c r="M12" s="3" t="s">
        <v>30</v>
      </c>
      <c r="O12" s="3" t="e">
        <f ca="1">_xll.RiskDiscrete($A$6:$A$35,$E$6:$E$35)</f>
        <v>#NAME?</v>
      </c>
      <c r="P12" s="3" t="e">
        <f ca="1">_xll.RiskDuniform($L$5:$L$16)</f>
        <v>#NAME?</v>
      </c>
      <c r="Q12" s="3" t="e">
        <f ca="1">IF(_xll.RiskUniform(0,1)&lt;0.5,"uptown","downtown")</f>
        <v>#NAME?</v>
      </c>
      <c r="R12" s="3" t="e">
        <f t="shared" ca="1" si="4"/>
        <v>#NAME?</v>
      </c>
      <c r="S12" s="3" t="e">
        <f t="shared" ca="1" si="5"/>
        <v>#NAME?</v>
      </c>
      <c r="T12" s="3" t="e">
        <f t="shared" ca="1" si="6"/>
        <v>#NAME?</v>
      </c>
      <c r="U12" s="3" t="e">
        <f t="shared" ca="1" si="7"/>
        <v>#NAME?</v>
      </c>
      <c r="Y12" s="3" t="s">
        <v>121</v>
      </c>
      <c r="Z12" s="3" t="s">
        <v>32</v>
      </c>
      <c r="AA12" s="3" t="s">
        <v>125</v>
      </c>
      <c r="AB12" s="46">
        <v>2.5</v>
      </c>
    </row>
    <row r="13" spans="1:28" x14ac:dyDescent="0.25">
      <c r="A13" s="3">
        <v>8</v>
      </c>
      <c r="B13" s="3" t="s">
        <v>130</v>
      </c>
      <c r="C13" s="3">
        <v>29</v>
      </c>
      <c r="D13" s="3">
        <f t="shared" si="1"/>
        <v>11.710232107460829</v>
      </c>
      <c r="E13" s="3">
        <f t="shared" si="2"/>
        <v>11.710232107460829</v>
      </c>
      <c r="F13" s="3">
        <v>8</v>
      </c>
      <c r="G13" s="3">
        <v>2.5</v>
      </c>
      <c r="H13" s="3">
        <v>8</v>
      </c>
      <c r="I13" s="3">
        <v>29</v>
      </c>
      <c r="J13" s="3">
        <f t="shared" si="0"/>
        <v>11.710232107460829</v>
      </c>
      <c r="K13" s="3">
        <f t="shared" si="3"/>
        <v>29.275580268652071</v>
      </c>
      <c r="L13" s="3">
        <v>9</v>
      </c>
      <c r="M13" s="3" t="s">
        <v>31</v>
      </c>
      <c r="O13" s="3" t="e">
        <f ca="1">_xll.RiskDiscrete($A$6:$A$35,$E$6:$E$35)</f>
        <v>#NAME?</v>
      </c>
      <c r="P13" s="3" t="e">
        <f ca="1">_xll.RiskDuniform($L$5:$L$16)</f>
        <v>#NAME?</v>
      </c>
      <c r="Q13" s="3" t="e">
        <f ca="1">IF(_xll.RiskUniform(0,1)&lt;0.5,"uptown","downtown")</f>
        <v>#NAME?</v>
      </c>
      <c r="R13" s="3" t="e">
        <f t="shared" ca="1" si="4"/>
        <v>#NAME?</v>
      </c>
      <c r="S13" s="3" t="e">
        <f t="shared" ca="1" si="5"/>
        <v>#NAME?</v>
      </c>
      <c r="T13" s="3" t="e">
        <f t="shared" ca="1" si="6"/>
        <v>#NAME?</v>
      </c>
      <c r="U13" s="3" t="e">
        <f t="shared" ca="1" si="7"/>
        <v>#NAME?</v>
      </c>
      <c r="Y13" s="3" t="s">
        <v>124</v>
      </c>
      <c r="Z13" s="3" t="s">
        <v>24</v>
      </c>
      <c r="AA13" s="3" t="s">
        <v>125</v>
      </c>
      <c r="AB13" s="46">
        <v>10</v>
      </c>
    </row>
    <row r="14" spans="1:28" x14ac:dyDescent="0.25">
      <c r="A14" s="3">
        <v>9</v>
      </c>
      <c r="B14" s="3" t="s">
        <v>131</v>
      </c>
      <c r="C14" s="3">
        <v>13</v>
      </c>
      <c r="D14" s="3">
        <f t="shared" si="1"/>
        <v>33.789392678724489</v>
      </c>
      <c r="E14" s="3">
        <f t="shared" si="2"/>
        <v>33.789392678724489</v>
      </c>
      <c r="F14" s="3">
        <v>9</v>
      </c>
      <c r="G14" s="3">
        <v>2.5</v>
      </c>
      <c r="H14" s="3">
        <v>9</v>
      </c>
      <c r="I14" s="3">
        <v>13</v>
      </c>
      <c r="J14" s="3">
        <f t="shared" si="0"/>
        <v>33.789392678724489</v>
      </c>
      <c r="K14" s="3">
        <f t="shared" si="3"/>
        <v>84.47348169681122</v>
      </c>
      <c r="L14" s="3">
        <v>10</v>
      </c>
      <c r="M14" s="3" t="s">
        <v>32</v>
      </c>
      <c r="O14" s="3" t="e">
        <f ca="1">_xll.RiskDiscrete($A$6:$A$35,$E$6:$E$35)</f>
        <v>#NAME?</v>
      </c>
      <c r="P14" s="3" t="e">
        <f ca="1">_xll.RiskDuniform($L$5:$L$16)</f>
        <v>#NAME?</v>
      </c>
      <c r="Q14" s="3" t="e">
        <f ca="1">IF(_xll.RiskUniform(0,1)&lt;0.5,"uptown","downtown")</f>
        <v>#NAME?</v>
      </c>
      <c r="R14" s="3" t="e">
        <f t="shared" ca="1" si="4"/>
        <v>#NAME?</v>
      </c>
      <c r="S14" s="3" t="e">
        <f t="shared" ca="1" si="5"/>
        <v>#NAME?</v>
      </c>
      <c r="T14" s="3" t="e">
        <f t="shared" ca="1" si="6"/>
        <v>#NAME?</v>
      </c>
      <c r="U14" s="3" t="e">
        <f t="shared" ca="1" si="7"/>
        <v>#NAME?</v>
      </c>
      <c r="Y14" s="3" t="s">
        <v>124</v>
      </c>
      <c r="Z14" s="3" t="s">
        <v>34</v>
      </c>
      <c r="AA14" s="3" t="s">
        <v>122</v>
      </c>
      <c r="AB14" s="46">
        <v>10</v>
      </c>
    </row>
    <row r="15" spans="1:28" x14ac:dyDescent="0.25">
      <c r="A15" s="3">
        <v>10</v>
      </c>
      <c r="B15" s="3" t="s">
        <v>121</v>
      </c>
      <c r="C15" s="3">
        <v>2</v>
      </c>
      <c r="D15" s="3">
        <f t="shared" si="1"/>
        <v>400.3320189017706</v>
      </c>
      <c r="E15" s="3">
        <f t="shared" si="2"/>
        <v>400.3320189017706</v>
      </c>
      <c r="F15" s="3">
        <v>10</v>
      </c>
      <c r="G15" s="3">
        <v>2.5</v>
      </c>
      <c r="H15" s="3">
        <v>10</v>
      </c>
      <c r="I15" s="3">
        <v>2</v>
      </c>
      <c r="J15" s="3">
        <f t="shared" si="0"/>
        <v>400.3320189017706</v>
      </c>
      <c r="K15" s="3">
        <f t="shared" si="3"/>
        <v>1000.8300472544265</v>
      </c>
      <c r="L15" s="3">
        <v>11</v>
      </c>
      <c r="M15" s="3" t="s">
        <v>33</v>
      </c>
      <c r="O15" s="3" t="e">
        <f ca="1">_xll.RiskDiscrete($A$6:$A$35,$E$6:$E$35)</f>
        <v>#NAME?</v>
      </c>
      <c r="P15" s="3" t="e">
        <f ca="1">_xll.RiskDuniform($L$5:$L$16)</f>
        <v>#NAME?</v>
      </c>
      <c r="Q15" s="3" t="e">
        <f ca="1">IF(_xll.RiskUniform(0,1)&lt;0.5,"uptown","downtown")</f>
        <v>#NAME?</v>
      </c>
      <c r="R15" s="3" t="e">
        <f t="shared" ca="1" si="4"/>
        <v>#NAME?</v>
      </c>
      <c r="S15" s="3" t="e">
        <f t="shared" ca="1" si="5"/>
        <v>#NAME?</v>
      </c>
      <c r="T15" s="3" t="e">
        <f t="shared" ca="1" si="6"/>
        <v>#NAME?</v>
      </c>
      <c r="U15" s="3" t="e">
        <f t="shared" ca="1" si="7"/>
        <v>#NAME?</v>
      </c>
      <c r="Y15" s="3" t="s">
        <v>132</v>
      </c>
      <c r="Z15" s="3" t="s">
        <v>31</v>
      </c>
      <c r="AA15" s="3" t="s">
        <v>122</v>
      </c>
      <c r="AB15" s="46">
        <v>12</v>
      </c>
    </row>
    <row r="16" spans="1:28" x14ac:dyDescent="0.25">
      <c r="A16" s="3">
        <v>11</v>
      </c>
      <c r="B16" s="3" t="s">
        <v>132</v>
      </c>
      <c r="C16" s="3">
        <v>5</v>
      </c>
      <c r="D16" s="3">
        <f t="shared" si="1"/>
        <v>119.35719026363488</v>
      </c>
      <c r="E16" s="3">
        <f t="shared" si="2"/>
        <v>119.35719026363488</v>
      </c>
      <c r="F16" s="3">
        <v>11</v>
      </c>
      <c r="G16" s="3">
        <v>12</v>
      </c>
      <c r="H16" s="3">
        <v>11</v>
      </c>
      <c r="I16" s="3">
        <v>5</v>
      </c>
      <c r="J16" s="3">
        <f t="shared" si="0"/>
        <v>119.35719026363488</v>
      </c>
      <c r="K16" s="3">
        <f t="shared" si="3"/>
        <v>1432.2862831636185</v>
      </c>
      <c r="L16" s="3">
        <v>12</v>
      </c>
      <c r="M16" s="3" t="s">
        <v>34</v>
      </c>
      <c r="O16" s="3" t="e">
        <f ca="1">_xll.RiskDiscrete($A$6:$A$35,$E$6:$E$35)</f>
        <v>#NAME?</v>
      </c>
      <c r="P16" s="3" t="e">
        <f ca="1">_xll.RiskDuniform($L$5:$L$16)</f>
        <v>#NAME?</v>
      </c>
      <c r="Q16" s="3" t="e">
        <f ca="1">IF(_xll.RiskUniform(0,1)&lt;0.5,"uptown","downtown")</f>
        <v>#NAME?</v>
      </c>
      <c r="R16" s="3" t="e">
        <f t="shared" ca="1" si="4"/>
        <v>#NAME?</v>
      </c>
      <c r="S16" s="3" t="e">
        <f t="shared" ca="1" si="5"/>
        <v>#NAME?</v>
      </c>
      <c r="T16" s="3" t="e">
        <f t="shared" ca="1" si="6"/>
        <v>#NAME?</v>
      </c>
      <c r="U16" s="3" t="e">
        <f t="shared" ca="1" si="7"/>
        <v>#NAME?</v>
      </c>
      <c r="Y16" s="3" t="s">
        <v>127</v>
      </c>
      <c r="Z16" s="3" t="s">
        <v>6</v>
      </c>
      <c r="AA16" s="3" t="s">
        <v>125</v>
      </c>
      <c r="AB16" s="46">
        <v>10</v>
      </c>
    </row>
    <row r="17" spans="1:28" x14ac:dyDescent="0.25">
      <c r="A17" s="3">
        <v>12</v>
      </c>
      <c r="B17" s="3" t="s">
        <v>127</v>
      </c>
      <c r="C17" s="3">
        <v>4</v>
      </c>
      <c r="D17" s="3">
        <f t="shared" si="1"/>
        <v>160.26572535796763</v>
      </c>
      <c r="E17" s="3">
        <f t="shared" si="2"/>
        <v>160.26572535796763</v>
      </c>
      <c r="F17" s="3">
        <v>12</v>
      </c>
      <c r="G17" s="3">
        <v>10</v>
      </c>
      <c r="H17" s="3">
        <v>12</v>
      </c>
      <c r="I17" s="3">
        <v>4</v>
      </c>
      <c r="J17" s="3">
        <f t="shared" si="0"/>
        <v>160.26572535796763</v>
      </c>
      <c r="K17" s="3">
        <f t="shared" si="3"/>
        <v>1602.6572535796763</v>
      </c>
      <c r="O17" s="3" t="e">
        <f ca="1">_xll.RiskDiscrete($A$6:$A$35,$E$6:$E$35)</f>
        <v>#NAME?</v>
      </c>
      <c r="P17" s="3" t="e">
        <f ca="1">_xll.RiskDuniform($L$5:$L$16)</f>
        <v>#NAME?</v>
      </c>
      <c r="Q17" s="3" t="e">
        <f ca="1">IF(_xll.RiskUniform(0,1)&lt;0.5,"uptown","downtown")</f>
        <v>#NAME?</v>
      </c>
      <c r="R17" s="3" t="e">
        <f t="shared" ca="1" si="4"/>
        <v>#NAME?</v>
      </c>
      <c r="S17" s="3" t="e">
        <f t="shared" ca="1" si="5"/>
        <v>#NAME?</v>
      </c>
      <c r="T17" s="3" t="e">
        <f t="shared" ca="1" si="6"/>
        <v>#NAME?</v>
      </c>
      <c r="U17" s="3" t="e">
        <f t="shared" ca="1" si="7"/>
        <v>#NAME?</v>
      </c>
      <c r="Y17" s="3" t="s">
        <v>133</v>
      </c>
      <c r="Z17" s="3" t="s">
        <v>29</v>
      </c>
      <c r="AA17" s="3" t="s">
        <v>125</v>
      </c>
      <c r="AB17" s="46">
        <v>7</v>
      </c>
    </row>
    <row r="18" spans="1:28" x14ac:dyDescent="0.25">
      <c r="A18" s="3">
        <v>13</v>
      </c>
      <c r="B18" s="3" t="s">
        <v>134</v>
      </c>
      <c r="C18" s="3">
        <v>14</v>
      </c>
      <c r="D18" s="3">
        <f t="shared" si="1"/>
        <v>30.638893294154748</v>
      </c>
      <c r="E18" s="3">
        <f t="shared" si="2"/>
        <v>30.638893294154748</v>
      </c>
      <c r="F18" s="3">
        <v>13</v>
      </c>
      <c r="G18" s="3">
        <v>10</v>
      </c>
      <c r="H18" s="3">
        <v>13</v>
      </c>
      <c r="I18" s="3">
        <v>14</v>
      </c>
      <c r="J18" s="3">
        <f t="shared" si="0"/>
        <v>30.638893294154748</v>
      </c>
      <c r="K18" s="3">
        <f t="shared" si="3"/>
        <v>306.38893294154747</v>
      </c>
      <c r="O18" s="3" t="e">
        <f ca="1">_xll.RiskDiscrete($A$6:$A$35,$E$6:$E$35)</f>
        <v>#NAME?</v>
      </c>
      <c r="P18" s="3" t="e">
        <f ca="1">_xll.RiskDuniform($L$5:$L$16)</f>
        <v>#NAME?</v>
      </c>
      <c r="Q18" s="3" t="e">
        <f ca="1">IF(_xll.RiskUniform(0,1)&lt;0.5,"uptown","downtown")</f>
        <v>#NAME?</v>
      </c>
      <c r="R18" s="3" t="e">
        <f t="shared" ca="1" si="4"/>
        <v>#NAME?</v>
      </c>
      <c r="S18" s="3" t="e">
        <f t="shared" ca="1" si="5"/>
        <v>#NAME?</v>
      </c>
      <c r="T18" s="3" t="e">
        <f t="shared" ca="1" si="6"/>
        <v>#NAME?</v>
      </c>
      <c r="U18" s="3" t="e">
        <f t="shared" ca="1" si="7"/>
        <v>#NAME?</v>
      </c>
      <c r="Y18" s="3" t="s">
        <v>135</v>
      </c>
      <c r="Z18" s="3" t="s">
        <v>40</v>
      </c>
      <c r="AA18" s="3" t="s">
        <v>125</v>
      </c>
      <c r="AB18" s="46">
        <v>7</v>
      </c>
    </row>
    <row r="19" spans="1:28" x14ac:dyDescent="0.25">
      <c r="A19" s="3">
        <v>14</v>
      </c>
      <c r="B19" s="3" t="s">
        <v>136</v>
      </c>
      <c r="C19" s="3">
        <v>19</v>
      </c>
      <c r="D19" s="3">
        <f t="shared" si="1"/>
        <v>20.469647654578864</v>
      </c>
      <c r="E19" s="3">
        <f t="shared" si="2"/>
        <v>20.469647654578864</v>
      </c>
      <c r="F19" s="3">
        <v>14</v>
      </c>
      <c r="G19" s="3">
        <v>10</v>
      </c>
      <c r="H19" s="3">
        <v>14</v>
      </c>
      <c r="I19" s="3">
        <v>19</v>
      </c>
      <c r="J19" s="3">
        <f t="shared" si="0"/>
        <v>20.469647654578864</v>
      </c>
      <c r="K19" s="3">
        <f t="shared" si="3"/>
        <v>204.69647654578864</v>
      </c>
      <c r="O19" s="3" t="e">
        <f ca="1">_xll.RiskDiscrete($A$6:$A$35,$E$6:$E$35)</f>
        <v>#NAME?</v>
      </c>
      <c r="P19" s="3" t="e">
        <f ca="1">_xll.RiskDuniform($L$5:$L$16)</f>
        <v>#NAME?</v>
      </c>
      <c r="Q19" s="3" t="e">
        <f ca="1">IF(_xll.RiskUniform(0,1)&lt;0.5,"uptown","downtown")</f>
        <v>#NAME?</v>
      </c>
      <c r="R19" s="3" t="e">
        <f t="shared" ca="1" si="4"/>
        <v>#NAME?</v>
      </c>
      <c r="S19" s="3" t="e">
        <f t="shared" ca="1" si="5"/>
        <v>#NAME?</v>
      </c>
      <c r="T19" s="3" t="e">
        <f t="shared" ca="1" si="6"/>
        <v>#NAME?</v>
      </c>
      <c r="U19" s="3" t="e">
        <f t="shared" ca="1" si="7"/>
        <v>#NAME?</v>
      </c>
      <c r="Y19" s="3" t="s">
        <v>124</v>
      </c>
      <c r="Z19" s="3" t="s">
        <v>30</v>
      </c>
      <c r="AA19" s="3" t="s">
        <v>122</v>
      </c>
      <c r="AB19" s="46">
        <v>10</v>
      </c>
    </row>
    <row r="20" spans="1:28" x14ac:dyDescent="0.25">
      <c r="A20" s="3">
        <v>15</v>
      </c>
      <c r="B20" s="3" t="s">
        <v>137</v>
      </c>
      <c r="C20" s="3">
        <v>28</v>
      </c>
      <c r="D20" s="3">
        <f t="shared" si="1"/>
        <v>12.265730009364889</v>
      </c>
      <c r="E20" s="3">
        <f t="shared" si="2"/>
        <v>12.265730009364889</v>
      </c>
      <c r="F20" s="3">
        <v>15</v>
      </c>
      <c r="G20" s="3">
        <v>10</v>
      </c>
      <c r="H20" s="3">
        <v>15</v>
      </c>
      <c r="I20" s="3">
        <v>28</v>
      </c>
      <c r="J20" s="3">
        <f t="shared" si="0"/>
        <v>12.265730009364889</v>
      </c>
      <c r="K20" s="3">
        <f t="shared" si="3"/>
        <v>122.65730009364889</v>
      </c>
      <c r="O20" s="3" t="e">
        <f ca="1">_xll.RiskDiscrete($A$6:$A$35,$E$6:$E$35)</f>
        <v>#NAME?</v>
      </c>
      <c r="P20" s="3" t="e">
        <f ca="1">_xll.RiskDuniform($L$5:$L$16)</f>
        <v>#NAME?</v>
      </c>
      <c r="Q20" s="3" t="e">
        <f ca="1">IF(_xll.RiskUniform(0,1)&lt;0.5,"uptown","downtown")</f>
        <v>#NAME?</v>
      </c>
      <c r="R20" s="3" t="e">
        <f t="shared" ca="1" si="4"/>
        <v>#NAME?</v>
      </c>
      <c r="S20" s="3" t="e">
        <f t="shared" ca="1" si="5"/>
        <v>#NAME?</v>
      </c>
      <c r="T20" s="3" t="e">
        <f t="shared" ca="1" si="6"/>
        <v>#NAME?</v>
      </c>
      <c r="U20" s="3" t="e">
        <f t="shared" ca="1" si="7"/>
        <v>#NAME?</v>
      </c>
      <c r="Y20" s="3" t="s">
        <v>124</v>
      </c>
      <c r="Z20" s="3" t="s">
        <v>32</v>
      </c>
      <c r="AA20" s="3" t="s">
        <v>122</v>
      </c>
      <c r="AB20" s="46">
        <v>10</v>
      </c>
    </row>
    <row r="21" spans="1:28" x14ac:dyDescent="0.25">
      <c r="A21" s="3">
        <v>16</v>
      </c>
      <c r="B21" s="3" t="s">
        <v>138</v>
      </c>
      <c r="C21" s="3">
        <v>10</v>
      </c>
      <c r="D21" s="3">
        <f t="shared" si="1"/>
        <v>47.782504948683702</v>
      </c>
      <c r="E21" s="3">
        <f t="shared" si="2"/>
        <v>47.782504948683702</v>
      </c>
      <c r="F21" s="3">
        <v>16</v>
      </c>
      <c r="G21" s="3">
        <v>10</v>
      </c>
      <c r="H21" s="3">
        <v>16</v>
      </c>
      <c r="I21" s="3">
        <v>10</v>
      </c>
      <c r="J21" s="3">
        <f t="shared" si="0"/>
        <v>47.782504948683702</v>
      </c>
      <c r="K21" s="3">
        <f t="shared" si="3"/>
        <v>477.82504948683703</v>
      </c>
      <c r="O21" s="3" t="e">
        <f ca="1">_xll.RiskDiscrete($A$6:$A$35,$E$6:$E$35)</f>
        <v>#NAME?</v>
      </c>
      <c r="P21" s="3" t="e">
        <f ca="1">_xll.RiskDuniform($L$5:$L$16)</f>
        <v>#NAME?</v>
      </c>
      <c r="Q21" s="3" t="e">
        <f ca="1">IF(_xll.RiskUniform(0,1)&lt;0.5,"uptown","downtown")</f>
        <v>#NAME?</v>
      </c>
      <c r="R21" s="3" t="e">
        <f t="shared" ca="1" si="4"/>
        <v>#NAME?</v>
      </c>
      <c r="S21" s="3" t="e">
        <f t="shared" ca="1" si="5"/>
        <v>#NAME?</v>
      </c>
      <c r="T21" s="3" t="e">
        <f t="shared" ca="1" si="6"/>
        <v>#NAME?</v>
      </c>
      <c r="U21" s="3" t="e">
        <f t="shared" ca="1" si="7"/>
        <v>#NAME?</v>
      </c>
      <c r="Y21" s="3" t="s">
        <v>121</v>
      </c>
      <c r="Z21" s="3" t="s">
        <v>29</v>
      </c>
      <c r="AA21" s="3" t="s">
        <v>122</v>
      </c>
      <c r="AB21" s="46">
        <v>2.5</v>
      </c>
    </row>
    <row r="22" spans="1:28" x14ac:dyDescent="0.25">
      <c r="A22" s="3">
        <v>17</v>
      </c>
      <c r="B22" s="3" t="s">
        <v>139</v>
      </c>
      <c r="C22" s="3">
        <v>6</v>
      </c>
      <c r="D22" s="3">
        <f t="shared" si="1"/>
        <v>93.814820852644033</v>
      </c>
      <c r="E22" s="3">
        <f t="shared" si="2"/>
        <v>93.814820852644033</v>
      </c>
      <c r="F22" s="3">
        <v>17</v>
      </c>
      <c r="G22" s="3">
        <v>10</v>
      </c>
      <c r="H22" s="3">
        <v>17</v>
      </c>
      <c r="I22" s="3">
        <v>6</v>
      </c>
      <c r="J22" s="3">
        <f t="shared" si="0"/>
        <v>93.814820852644033</v>
      </c>
      <c r="K22" s="3">
        <f t="shared" si="3"/>
        <v>938.14820852644038</v>
      </c>
      <c r="O22" s="3" t="e">
        <f ca="1">_xll.RiskDiscrete($A$6:$A$35,$E$6:$E$35)</f>
        <v>#NAME?</v>
      </c>
      <c r="P22" s="3" t="e">
        <f ca="1">_xll.RiskDuniform($L$5:$L$16)</f>
        <v>#NAME?</v>
      </c>
      <c r="Q22" s="3" t="e">
        <f ca="1">IF(_xll.RiskUniform(0,1)&lt;0.5,"uptown","downtown")</f>
        <v>#NAME?</v>
      </c>
      <c r="R22" s="3" t="e">
        <f t="shared" ca="1" si="4"/>
        <v>#NAME?</v>
      </c>
      <c r="S22" s="3" t="e">
        <f t="shared" ca="1" si="5"/>
        <v>#NAME?</v>
      </c>
      <c r="T22" s="3" t="e">
        <f t="shared" ca="1" si="6"/>
        <v>#NAME?</v>
      </c>
      <c r="U22" s="3" t="e">
        <f t="shared" ca="1" si="7"/>
        <v>#NAME?</v>
      </c>
      <c r="Y22" s="3" t="s">
        <v>127</v>
      </c>
      <c r="Z22" s="3" t="s">
        <v>39</v>
      </c>
      <c r="AA22" s="3" t="s">
        <v>122</v>
      </c>
      <c r="AB22" s="46">
        <v>10</v>
      </c>
    </row>
    <row r="23" spans="1:28" x14ac:dyDescent="0.25">
      <c r="A23" s="3">
        <v>18</v>
      </c>
      <c r="B23" s="3" t="s">
        <v>124</v>
      </c>
      <c r="C23" s="3">
        <v>1</v>
      </c>
      <c r="D23" s="3">
        <f t="shared" si="1"/>
        <v>1000</v>
      </c>
      <c r="E23" s="3">
        <f t="shared" si="2"/>
        <v>1000</v>
      </c>
      <c r="F23" s="3">
        <v>18</v>
      </c>
      <c r="G23" s="3">
        <v>10</v>
      </c>
      <c r="H23" s="3">
        <v>18</v>
      </c>
      <c r="I23" s="3">
        <v>1</v>
      </c>
      <c r="J23" s="3">
        <f t="shared" si="0"/>
        <v>1000</v>
      </c>
      <c r="K23" s="3">
        <f t="shared" si="3"/>
        <v>10000</v>
      </c>
      <c r="O23" s="3" t="e">
        <f ca="1">_xll.RiskDiscrete($A$6:$A$35,$E$6:$E$35)</f>
        <v>#NAME?</v>
      </c>
      <c r="P23" s="3" t="e">
        <f ca="1">_xll.RiskDuniform($L$5:$L$16)</f>
        <v>#NAME?</v>
      </c>
      <c r="Q23" s="3" t="e">
        <f ca="1">IF(_xll.RiskUniform(0,1)&lt;0.5,"uptown","downtown")</f>
        <v>#NAME?</v>
      </c>
      <c r="R23" s="3" t="e">
        <f t="shared" ca="1" si="4"/>
        <v>#NAME?</v>
      </c>
      <c r="S23" s="3" t="e">
        <f t="shared" ca="1" si="5"/>
        <v>#NAME?</v>
      </c>
      <c r="T23" s="3" t="e">
        <f t="shared" ca="1" si="6"/>
        <v>#NAME?</v>
      </c>
      <c r="U23" s="3" t="e">
        <f t="shared" ca="1" si="7"/>
        <v>#NAME?</v>
      </c>
      <c r="Y23" s="3" t="s">
        <v>124</v>
      </c>
      <c r="Z23" s="3" t="s">
        <v>6</v>
      </c>
      <c r="AA23" s="3" t="s">
        <v>122</v>
      </c>
      <c r="AB23" s="46">
        <v>10</v>
      </c>
    </row>
    <row r="24" spans="1:28" x14ac:dyDescent="0.25">
      <c r="A24" s="3">
        <v>19</v>
      </c>
      <c r="B24" s="3" t="s">
        <v>140</v>
      </c>
      <c r="C24" s="3">
        <v>25</v>
      </c>
      <c r="D24" s="3">
        <f t="shared" si="1"/>
        <v>14.246138867629538</v>
      </c>
      <c r="E24" s="3">
        <f t="shared" si="2"/>
        <v>14.246138867629538</v>
      </c>
      <c r="F24" s="3">
        <v>19</v>
      </c>
      <c r="G24" s="3">
        <v>10</v>
      </c>
      <c r="H24" s="3">
        <v>19</v>
      </c>
      <c r="I24" s="3">
        <v>25</v>
      </c>
      <c r="J24" s="3">
        <f t="shared" si="0"/>
        <v>14.246138867629538</v>
      </c>
      <c r="K24" s="3">
        <f t="shared" si="3"/>
        <v>142.46138867629537</v>
      </c>
      <c r="O24" s="3" t="e">
        <f ca="1">_xll.RiskDiscrete($A$6:$A$35,$E$6:$E$35)</f>
        <v>#NAME?</v>
      </c>
      <c r="P24" s="3" t="e">
        <f ca="1">_xll.RiskDuniform($L$5:$L$16)</f>
        <v>#NAME?</v>
      </c>
      <c r="Q24" s="3" t="e">
        <f ca="1">IF(_xll.RiskUniform(0,1)&lt;0.5,"uptown","downtown")</f>
        <v>#NAME?</v>
      </c>
      <c r="R24" s="3" t="e">
        <f t="shared" ca="1" si="4"/>
        <v>#NAME?</v>
      </c>
      <c r="S24" s="3" t="e">
        <f t="shared" ca="1" si="5"/>
        <v>#NAME?</v>
      </c>
      <c r="T24" s="3" t="e">
        <f t="shared" ca="1" si="6"/>
        <v>#NAME?</v>
      </c>
      <c r="U24" s="3" t="e">
        <f t="shared" ca="1" si="7"/>
        <v>#NAME?</v>
      </c>
      <c r="Y24" s="3" t="s">
        <v>141</v>
      </c>
      <c r="Z24" s="3" t="s">
        <v>31</v>
      </c>
      <c r="AA24" s="3" t="s">
        <v>125</v>
      </c>
      <c r="AB24" s="46">
        <v>7</v>
      </c>
    </row>
    <row r="25" spans="1:28" x14ac:dyDescent="0.25">
      <c r="A25" s="3">
        <v>20</v>
      </c>
      <c r="B25" s="3" t="s">
        <v>142</v>
      </c>
      <c r="C25" s="3">
        <v>21</v>
      </c>
      <c r="D25" s="3">
        <f t="shared" si="1"/>
        <v>17.935102961623375</v>
      </c>
      <c r="E25" s="3">
        <f t="shared" si="2"/>
        <v>17.935102961623375</v>
      </c>
      <c r="F25" s="3">
        <v>20</v>
      </c>
      <c r="G25" s="3">
        <v>10</v>
      </c>
      <c r="H25" s="3">
        <v>20</v>
      </c>
      <c r="I25" s="3">
        <v>21</v>
      </c>
      <c r="J25" s="3">
        <f t="shared" si="0"/>
        <v>17.935102961623375</v>
      </c>
      <c r="K25" s="3">
        <f t="shared" si="3"/>
        <v>179.35102961623375</v>
      </c>
      <c r="O25" s="3" t="e">
        <f ca="1">_xll.RiskDiscrete($A$6:$A$35,$E$6:$E$35)</f>
        <v>#NAME?</v>
      </c>
      <c r="P25" s="3" t="e">
        <f ca="1">_xll.RiskDuniform($L$5:$L$16)</f>
        <v>#NAME?</v>
      </c>
      <c r="Q25" s="3" t="e">
        <f ca="1">IF(_xll.RiskUniform(0,1)&lt;0.5,"uptown","downtown")</f>
        <v>#NAME?</v>
      </c>
      <c r="R25" s="3" t="e">
        <f t="shared" ca="1" si="4"/>
        <v>#NAME?</v>
      </c>
      <c r="S25" s="3" t="e">
        <f t="shared" ca="1" si="5"/>
        <v>#NAME?</v>
      </c>
      <c r="T25" s="3" t="e">
        <f t="shared" ca="1" si="6"/>
        <v>#NAME?</v>
      </c>
      <c r="U25" s="3" t="e">
        <f t="shared" ca="1" si="7"/>
        <v>#NAME?</v>
      </c>
      <c r="Y25" s="3" t="s">
        <v>124</v>
      </c>
      <c r="Z25" s="3" t="s">
        <v>30</v>
      </c>
      <c r="AA25" s="3" t="s">
        <v>122</v>
      </c>
      <c r="AB25" s="46">
        <v>10</v>
      </c>
    </row>
    <row r="26" spans="1:28" x14ac:dyDescent="0.25">
      <c r="A26" s="3">
        <v>21</v>
      </c>
      <c r="B26" s="3" t="s">
        <v>143</v>
      </c>
      <c r="C26" s="3">
        <v>29.999999999999996</v>
      </c>
      <c r="D26" s="3">
        <f t="shared" si="1"/>
        <v>11.197473422057856</v>
      </c>
      <c r="E26" s="3">
        <f t="shared" si="2"/>
        <v>11.197473422057856</v>
      </c>
      <c r="F26" s="3">
        <v>21</v>
      </c>
      <c r="G26" s="3">
        <v>8</v>
      </c>
      <c r="H26" s="3">
        <v>21</v>
      </c>
      <c r="I26" s="3">
        <v>29.999999999999996</v>
      </c>
      <c r="J26" s="3">
        <f t="shared" si="0"/>
        <v>11.197473422057856</v>
      </c>
      <c r="K26" s="3">
        <f t="shared" si="3"/>
        <v>89.579787376462846</v>
      </c>
      <c r="O26" s="3" t="e">
        <f ca="1">_xll.RiskDiscrete($A$6:$A$35,$E$6:$E$35)</f>
        <v>#NAME?</v>
      </c>
      <c r="P26" s="3" t="e">
        <f ca="1">_xll.RiskDuniform($L$5:$L$16)</f>
        <v>#NAME?</v>
      </c>
      <c r="Q26" s="3" t="e">
        <f ca="1">IF(_xll.RiskUniform(0,1)&lt;0.5,"uptown","downtown")</f>
        <v>#NAME?</v>
      </c>
      <c r="R26" s="3" t="e">
        <f t="shared" ca="1" si="4"/>
        <v>#NAME?</v>
      </c>
      <c r="S26" s="3" t="e">
        <f t="shared" ca="1" si="5"/>
        <v>#NAME?</v>
      </c>
      <c r="T26" s="3" t="e">
        <f t="shared" ca="1" si="6"/>
        <v>#NAME?</v>
      </c>
      <c r="U26" s="3" t="e">
        <f t="shared" ca="1" si="7"/>
        <v>#NAME?</v>
      </c>
      <c r="Y26" s="3" t="s">
        <v>121</v>
      </c>
      <c r="Z26" s="3" t="s">
        <v>29</v>
      </c>
      <c r="AA26" s="3" t="s">
        <v>122</v>
      </c>
      <c r="AB26" s="46">
        <v>2.5</v>
      </c>
    </row>
    <row r="27" spans="1:28" x14ac:dyDescent="0.25">
      <c r="A27" s="3">
        <v>22</v>
      </c>
      <c r="B27" s="3" t="s">
        <v>144</v>
      </c>
      <c r="C27" s="3">
        <v>22</v>
      </c>
      <c r="D27" s="3">
        <f t="shared" si="1"/>
        <v>16.866331586130297</v>
      </c>
      <c r="E27" s="3">
        <f t="shared" si="2"/>
        <v>16.866331586130297</v>
      </c>
      <c r="F27" s="3">
        <v>22</v>
      </c>
      <c r="G27" s="3">
        <v>7</v>
      </c>
      <c r="H27" s="3">
        <v>22</v>
      </c>
      <c r="I27" s="3">
        <v>22</v>
      </c>
      <c r="J27" s="3">
        <f t="shared" si="0"/>
        <v>16.866331586130297</v>
      </c>
      <c r="K27" s="3">
        <f t="shared" si="3"/>
        <v>118.06432110291207</v>
      </c>
      <c r="O27" s="3" t="e">
        <f ca="1">_xll.RiskDiscrete($A$6:$A$35,$E$6:$E$35)</f>
        <v>#NAME?</v>
      </c>
      <c r="P27" s="3" t="e">
        <f ca="1">_xll.RiskDuniform($L$5:$L$16)</f>
        <v>#NAME?</v>
      </c>
      <c r="Q27" s="3" t="e">
        <f ca="1">IF(_xll.RiskUniform(0,1)&lt;0.5,"uptown","downtown")</f>
        <v>#NAME?</v>
      </c>
      <c r="R27" s="3" t="e">
        <f t="shared" ca="1" si="4"/>
        <v>#NAME?</v>
      </c>
      <c r="S27" s="3" t="e">
        <f t="shared" ca="1" si="5"/>
        <v>#NAME?</v>
      </c>
      <c r="T27" s="3" t="e">
        <f t="shared" ca="1" si="6"/>
        <v>#NAME?</v>
      </c>
      <c r="U27" s="3" t="e">
        <f t="shared" ca="1" si="7"/>
        <v>#NAME?</v>
      </c>
      <c r="Y27" s="3" t="s">
        <v>124</v>
      </c>
      <c r="Z27" s="3" t="s">
        <v>24</v>
      </c>
      <c r="AA27" s="3" t="s">
        <v>122</v>
      </c>
      <c r="AB27" s="46">
        <v>10</v>
      </c>
    </row>
    <row r="28" spans="1:28" x14ac:dyDescent="0.25">
      <c r="A28" s="3">
        <v>23</v>
      </c>
      <c r="B28" s="3" t="s">
        <v>145</v>
      </c>
      <c r="C28" s="3">
        <v>23</v>
      </c>
      <c r="D28" s="3">
        <f t="shared" si="1"/>
        <v>15.904635320229323</v>
      </c>
      <c r="E28" s="3">
        <f t="shared" si="2"/>
        <v>15.904635320229323</v>
      </c>
      <c r="F28" s="3">
        <v>23</v>
      </c>
      <c r="G28" s="3">
        <v>7</v>
      </c>
      <c r="H28" s="3">
        <v>23</v>
      </c>
      <c r="I28" s="3">
        <v>23</v>
      </c>
      <c r="J28" s="3">
        <f t="shared" si="0"/>
        <v>15.904635320229323</v>
      </c>
      <c r="K28" s="3">
        <f t="shared" si="3"/>
        <v>111.33244724160527</v>
      </c>
      <c r="O28" s="3" t="e">
        <f ca="1">_xll.RiskDiscrete($A$6:$A$35,$E$6:$E$35)</f>
        <v>#NAME?</v>
      </c>
      <c r="P28" s="3" t="e">
        <f ca="1">_xll.RiskDuniform($L$5:$L$16)</f>
        <v>#NAME?</v>
      </c>
      <c r="Q28" s="3" t="e">
        <f ca="1">IF(_xll.RiskUniform(0,1)&lt;0.5,"uptown","downtown")</f>
        <v>#NAME?</v>
      </c>
      <c r="R28" s="3" t="e">
        <f t="shared" ca="1" si="4"/>
        <v>#NAME?</v>
      </c>
      <c r="S28" s="3" t="e">
        <f t="shared" ca="1" si="5"/>
        <v>#NAME?</v>
      </c>
      <c r="T28" s="3" t="e">
        <f t="shared" ca="1" si="6"/>
        <v>#NAME?</v>
      </c>
      <c r="U28" s="3" t="e">
        <f t="shared" ca="1" si="7"/>
        <v>#NAME?</v>
      </c>
      <c r="Y28" s="3" t="s">
        <v>134</v>
      </c>
      <c r="Z28" s="3" t="s">
        <v>32</v>
      </c>
      <c r="AA28" s="3" t="s">
        <v>122</v>
      </c>
      <c r="AB28" s="46">
        <v>10</v>
      </c>
    </row>
    <row r="29" spans="1:28" x14ac:dyDescent="0.25">
      <c r="A29" s="3">
        <v>24</v>
      </c>
      <c r="B29" s="3" t="s">
        <v>133</v>
      </c>
      <c r="C29" s="3">
        <v>8</v>
      </c>
      <c r="D29" s="3">
        <f t="shared" si="1"/>
        <v>64.159501393311871</v>
      </c>
      <c r="E29" s="3">
        <f t="shared" si="2"/>
        <v>64.159501393311871</v>
      </c>
      <c r="F29" s="3">
        <v>24</v>
      </c>
      <c r="G29" s="3">
        <v>7</v>
      </c>
      <c r="H29" s="3">
        <v>24</v>
      </c>
      <c r="I29" s="3">
        <v>8</v>
      </c>
      <c r="J29" s="3">
        <f t="shared" si="0"/>
        <v>64.159501393311871</v>
      </c>
      <c r="K29" s="3">
        <f t="shared" si="3"/>
        <v>449.1165097531831</v>
      </c>
      <c r="O29" s="3" t="e">
        <f ca="1">_xll.RiskDiscrete($A$6:$A$35,$E$6:$E$35)</f>
        <v>#NAME?</v>
      </c>
      <c r="P29" s="3" t="e">
        <f ca="1">_xll.RiskDuniform($L$5:$L$16)</f>
        <v>#NAME?</v>
      </c>
      <c r="Q29" s="3" t="e">
        <f ca="1">IF(_xll.RiskUniform(0,1)&lt;0.5,"uptown","downtown")</f>
        <v>#NAME?</v>
      </c>
      <c r="R29" s="3" t="e">
        <f t="shared" ca="1" si="4"/>
        <v>#NAME?</v>
      </c>
      <c r="S29" s="3" t="e">
        <f t="shared" ca="1" si="5"/>
        <v>#NAME?</v>
      </c>
      <c r="T29" s="3" t="e">
        <f t="shared" ca="1" si="6"/>
        <v>#NAME?</v>
      </c>
      <c r="U29" s="3" t="e">
        <f t="shared" ca="1" si="7"/>
        <v>#NAME?</v>
      </c>
      <c r="Y29" s="3" t="s">
        <v>124</v>
      </c>
      <c r="Z29" s="3" t="s">
        <v>34</v>
      </c>
      <c r="AA29" s="3" t="s">
        <v>125</v>
      </c>
      <c r="AB29" s="46">
        <v>10</v>
      </c>
    </row>
    <row r="30" spans="1:28" x14ac:dyDescent="0.25">
      <c r="A30" s="3">
        <v>25</v>
      </c>
      <c r="B30" s="3" t="s">
        <v>146</v>
      </c>
      <c r="C30" s="3">
        <v>11</v>
      </c>
      <c r="D30" s="3">
        <f t="shared" si="1"/>
        <v>42.130858362015708</v>
      </c>
      <c r="E30" s="3">
        <f t="shared" si="2"/>
        <v>42.130858362015708</v>
      </c>
      <c r="F30" s="3">
        <v>25</v>
      </c>
      <c r="G30" s="3">
        <v>7</v>
      </c>
      <c r="H30" s="3">
        <v>25</v>
      </c>
      <c r="I30" s="3">
        <v>11</v>
      </c>
      <c r="J30" s="3">
        <f t="shared" si="0"/>
        <v>42.130858362015708</v>
      </c>
      <c r="K30" s="3">
        <f t="shared" si="3"/>
        <v>294.91600853410995</v>
      </c>
      <c r="O30" s="3" t="e">
        <f ca="1">_xll.RiskDiscrete($A$6:$A$35,$E$6:$E$35)</f>
        <v>#NAME?</v>
      </c>
      <c r="P30" s="3" t="e">
        <f ca="1">_xll.RiskDuniform($L$5:$L$16)</f>
        <v>#NAME?</v>
      </c>
      <c r="Q30" s="3" t="e">
        <f ca="1">IF(_xll.RiskUniform(0,1)&lt;0.5,"uptown","downtown")</f>
        <v>#NAME?</v>
      </c>
      <c r="R30" s="3" t="e">
        <f t="shared" ca="1" si="4"/>
        <v>#NAME?</v>
      </c>
      <c r="S30" s="3" t="e">
        <f t="shared" ca="1" si="5"/>
        <v>#NAME?</v>
      </c>
      <c r="T30" s="3" t="e">
        <f t="shared" ca="1" si="6"/>
        <v>#NAME?</v>
      </c>
      <c r="U30" s="3" t="e">
        <f t="shared" ca="1" si="7"/>
        <v>#NAME?</v>
      </c>
      <c r="Y30" s="3" t="s">
        <v>130</v>
      </c>
      <c r="Z30" s="3" t="s">
        <v>6</v>
      </c>
      <c r="AA30" s="3" t="s">
        <v>122</v>
      </c>
      <c r="AB30" s="46">
        <v>2.5</v>
      </c>
    </row>
    <row r="31" spans="1:28" x14ac:dyDescent="0.25">
      <c r="A31" s="3">
        <v>26</v>
      </c>
      <c r="B31" s="3" t="s">
        <v>147</v>
      </c>
      <c r="C31" s="3">
        <v>20</v>
      </c>
      <c r="D31" s="3">
        <f t="shared" si="1"/>
        <v>19.128866674290393</v>
      </c>
      <c r="E31" s="3">
        <f t="shared" si="2"/>
        <v>19.128866674290393</v>
      </c>
      <c r="F31" s="3">
        <v>26</v>
      </c>
      <c r="G31" s="3">
        <v>7</v>
      </c>
      <c r="H31" s="3">
        <v>26</v>
      </c>
      <c r="I31" s="3">
        <v>20</v>
      </c>
      <c r="J31" s="3">
        <f t="shared" si="0"/>
        <v>19.128866674290393</v>
      </c>
      <c r="K31" s="3">
        <f t="shared" si="3"/>
        <v>133.90206672003274</v>
      </c>
      <c r="O31" s="3" t="e">
        <f ca="1">_xll.RiskDiscrete($A$6:$A$35,$E$6:$E$35)</f>
        <v>#NAME?</v>
      </c>
      <c r="P31" s="3" t="e">
        <f ca="1">_xll.RiskDuniform($L$5:$L$16)</f>
        <v>#NAME?</v>
      </c>
      <c r="Q31" s="3" t="e">
        <f ca="1">IF(_xll.RiskUniform(0,1)&lt;0.5,"uptown","downtown")</f>
        <v>#NAME?</v>
      </c>
      <c r="R31" s="3" t="e">
        <f t="shared" ca="1" si="4"/>
        <v>#NAME?</v>
      </c>
      <c r="S31" s="3" t="e">
        <f t="shared" ca="1" si="5"/>
        <v>#NAME?</v>
      </c>
      <c r="T31" s="3" t="e">
        <f t="shared" ca="1" si="6"/>
        <v>#NAME?</v>
      </c>
      <c r="U31" s="3" t="e">
        <f t="shared" ca="1" si="7"/>
        <v>#NAME?</v>
      </c>
      <c r="Y31" s="3" t="s">
        <v>121</v>
      </c>
      <c r="Z31" s="3" t="s">
        <v>40</v>
      </c>
      <c r="AA31" s="3" t="s">
        <v>125</v>
      </c>
      <c r="AB31" s="46">
        <v>2.5</v>
      </c>
    </row>
    <row r="32" spans="1:28" x14ac:dyDescent="0.25">
      <c r="A32" s="3">
        <v>27</v>
      </c>
      <c r="B32" s="3" t="s">
        <v>148</v>
      </c>
      <c r="C32" s="3">
        <v>27.000000000000004</v>
      </c>
      <c r="D32" s="3">
        <f t="shared" si="1"/>
        <v>12.869254234092411</v>
      </c>
      <c r="E32" s="3">
        <f t="shared" si="2"/>
        <v>12.869254234092411</v>
      </c>
      <c r="F32" s="3">
        <v>27</v>
      </c>
      <c r="G32" s="3">
        <v>7</v>
      </c>
      <c r="H32" s="3">
        <v>27</v>
      </c>
      <c r="I32" s="3">
        <v>27.000000000000004</v>
      </c>
      <c r="J32" s="3">
        <f t="shared" si="0"/>
        <v>12.869254234092411</v>
      </c>
      <c r="K32" s="3">
        <f t="shared" si="3"/>
        <v>90.084779638646879</v>
      </c>
      <c r="O32" s="3" t="e">
        <f ca="1">_xll.RiskDiscrete($A$6:$A$35,$E$6:$E$35)</f>
        <v>#NAME?</v>
      </c>
      <c r="P32" s="3" t="e">
        <f ca="1">_xll.RiskDuniform($L$5:$L$16)</f>
        <v>#NAME?</v>
      </c>
      <c r="Q32" s="3" t="e">
        <f ca="1">IF(_xll.RiskUniform(0,1)&lt;0.5,"uptown","downtown")</f>
        <v>#NAME?</v>
      </c>
      <c r="R32" s="3" t="e">
        <f t="shared" ca="1" si="4"/>
        <v>#NAME?</v>
      </c>
      <c r="S32" s="3" t="e">
        <f t="shared" ca="1" si="5"/>
        <v>#NAME?</v>
      </c>
      <c r="T32" s="3" t="e">
        <f t="shared" ca="1" si="6"/>
        <v>#NAME?</v>
      </c>
      <c r="U32" s="3" t="e">
        <f t="shared" ca="1" si="7"/>
        <v>#NAME?</v>
      </c>
      <c r="Y32" s="3" t="s">
        <v>134</v>
      </c>
      <c r="Z32" s="3" t="s">
        <v>39</v>
      </c>
      <c r="AA32" s="3" t="s">
        <v>125</v>
      </c>
      <c r="AB32" s="46">
        <v>10</v>
      </c>
    </row>
    <row r="33" spans="1:28" x14ac:dyDescent="0.25">
      <c r="A33" s="3">
        <v>28</v>
      </c>
      <c r="B33" s="3" t="s">
        <v>149</v>
      </c>
      <c r="C33" s="3">
        <v>26</v>
      </c>
      <c r="D33" s="3">
        <f t="shared" si="1"/>
        <v>13.526975788538477</v>
      </c>
      <c r="E33" s="3">
        <f t="shared" si="2"/>
        <v>13.526975788538477</v>
      </c>
      <c r="F33" s="3">
        <v>28</v>
      </c>
      <c r="G33" s="3">
        <v>7</v>
      </c>
      <c r="H33" s="3">
        <v>28</v>
      </c>
      <c r="I33" s="3">
        <v>26</v>
      </c>
      <c r="J33" s="3">
        <f t="shared" si="0"/>
        <v>13.526975788538477</v>
      </c>
      <c r="K33" s="3">
        <f t="shared" si="3"/>
        <v>94.68883051976934</v>
      </c>
      <c r="O33" s="3" t="e">
        <f ca="1">_xll.RiskDiscrete($A$6:$A$35,$E$6:$E$35)</f>
        <v>#NAME?</v>
      </c>
      <c r="P33" s="3" t="e">
        <f ca="1">_xll.RiskDuniform($L$5:$L$16)</f>
        <v>#NAME?</v>
      </c>
      <c r="Q33" s="3" t="e">
        <f ca="1">IF(_xll.RiskUniform(0,1)&lt;0.5,"uptown","downtown")</f>
        <v>#NAME?</v>
      </c>
      <c r="R33" s="3" t="e">
        <f t="shared" ca="1" si="4"/>
        <v>#NAME?</v>
      </c>
      <c r="S33" s="3" t="e">
        <f t="shared" ca="1" si="5"/>
        <v>#NAME?</v>
      </c>
      <c r="T33" s="3" t="e">
        <f t="shared" ca="1" si="6"/>
        <v>#NAME?</v>
      </c>
      <c r="U33" s="3" t="e">
        <f t="shared" ca="1" si="7"/>
        <v>#NAME?</v>
      </c>
      <c r="Y33" s="3" t="s">
        <v>124</v>
      </c>
      <c r="Z33" s="3" t="s">
        <v>34</v>
      </c>
      <c r="AA33" s="3" t="s">
        <v>122</v>
      </c>
      <c r="AB33" s="46">
        <v>10</v>
      </c>
    </row>
    <row r="34" spans="1:28" x14ac:dyDescent="0.25">
      <c r="A34" s="3">
        <v>29</v>
      </c>
      <c r="B34" s="3" t="s">
        <v>135</v>
      </c>
      <c r="C34" s="3">
        <v>18</v>
      </c>
      <c r="D34" s="3">
        <f t="shared" si="1"/>
        <v>21.984803103579008</v>
      </c>
      <c r="E34" s="3">
        <f t="shared" si="2"/>
        <v>21.984803103579008</v>
      </c>
      <c r="F34" s="3">
        <v>29</v>
      </c>
      <c r="G34" s="3">
        <v>7</v>
      </c>
      <c r="H34" s="3">
        <v>29</v>
      </c>
      <c r="I34" s="3">
        <v>18</v>
      </c>
      <c r="J34" s="3">
        <f t="shared" si="0"/>
        <v>21.984803103579008</v>
      </c>
      <c r="K34" s="3">
        <f t="shared" si="3"/>
        <v>153.89362172505307</v>
      </c>
      <c r="O34" s="3" t="e">
        <f ca="1">_xll.RiskDiscrete($A$6:$A$35,$E$6:$E$35)</f>
        <v>#NAME?</v>
      </c>
      <c r="P34" s="3" t="e">
        <f ca="1">_xll.RiskDuniform($L$5:$L$16)</f>
        <v>#NAME?</v>
      </c>
      <c r="Q34" s="3" t="e">
        <f ca="1">IF(_xll.RiskUniform(0,1)&lt;0.5,"uptown","downtown")</f>
        <v>#NAME?</v>
      </c>
      <c r="R34" s="3" t="e">
        <f t="shared" ca="1" si="4"/>
        <v>#NAME?</v>
      </c>
      <c r="S34" s="3" t="e">
        <f t="shared" ca="1" si="5"/>
        <v>#NAME?</v>
      </c>
      <c r="T34" s="3" t="e">
        <f t="shared" ca="1" si="6"/>
        <v>#NAME?</v>
      </c>
      <c r="U34" s="3" t="e">
        <f t="shared" ca="1" si="7"/>
        <v>#NAME?</v>
      </c>
      <c r="Y34" s="3" t="s">
        <v>124</v>
      </c>
      <c r="Z34" s="3" t="s">
        <v>27</v>
      </c>
      <c r="AA34" s="3" t="s">
        <v>125</v>
      </c>
      <c r="AB34" s="46">
        <v>10</v>
      </c>
    </row>
    <row r="35" spans="1:28" x14ac:dyDescent="0.25">
      <c r="A35" s="3">
        <v>30</v>
      </c>
      <c r="B35" s="3" t="s">
        <v>141</v>
      </c>
      <c r="C35" s="3">
        <v>16</v>
      </c>
      <c r="D35" s="3">
        <f t="shared" si="1"/>
        <v>25.685102724515509</v>
      </c>
      <c r="E35" s="3">
        <f t="shared" si="2"/>
        <v>25.685102724515509</v>
      </c>
      <c r="F35" s="3">
        <v>30</v>
      </c>
      <c r="G35" s="3">
        <v>7</v>
      </c>
      <c r="H35" s="3">
        <v>30</v>
      </c>
      <c r="I35" s="3">
        <v>16</v>
      </c>
      <c r="J35" s="3">
        <f t="shared" si="0"/>
        <v>25.685102724515509</v>
      </c>
      <c r="K35" s="3">
        <f t="shared" si="3"/>
        <v>179.79571907160857</v>
      </c>
      <c r="O35" s="3" t="e">
        <f ca="1">_xll.RiskDiscrete($A$6:$A$35,$E$6:$E$35)</f>
        <v>#NAME?</v>
      </c>
      <c r="P35" s="3" t="e">
        <f ca="1">_xll.RiskDuniform($L$5:$L$16)</f>
        <v>#NAME?</v>
      </c>
      <c r="Q35" s="3" t="e">
        <f ca="1">IF(_xll.RiskUniform(0,1)&lt;0.5,"uptown","downtown")</f>
        <v>#NAME?</v>
      </c>
      <c r="R35" s="3" t="e">
        <f t="shared" ca="1" si="4"/>
        <v>#NAME?</v>
      </c>
      <c r="S35" s="3" t="e">
        <f t="shared" ca="1" si="5"/>
        <v>#NAME?</v>
      </c>
      <c r="T35" s="3" t="e">
        <f t="shared" ca="1" si="6"/>
        <v>#NAME?</v>
      </c>
      <c r="U35" s="3" t="e">
        <f t="shared" ca="1" si="7"/>
        <v>#NAME?</v>
      </c>
      <c r="Y35" s="3" t="s">
        <v>124</v>
      </c>
      <c r="Z35" s="3" t="s">
        <v>6</v>
      </c>
      <c r="AA35" s="3" t="s">
        <v>125</v>
      </c>
      <c r="AB35" s="46">
        <v>10</v>
      </c>
    </row>
    <row r="36" spans="1:28" x14ac:dyDescent="0.25">
      <c r="O36" s="3" t="e">
        <f ca="1">_xll.RiskDiscrete($A$6:$A$35,$E$6:$E$35)</f>
        <v>#NAME?</v>
      </c>
      <c r="P36" s="3" t="e">
        <f ca="1">_xll.RiskDuniform($L$5:$L$16)</f>
        <v>#NAME?</v>
      </c>
      <c r="Q36" s="3" t="e">
        <f ca="1">IF(_xll.RiskUniform(0,1)&lt;0.5,"uptown","downtown")</f>
        <v>#NAME?</v>
      </c>
      <c r="R36" s="3" t="e">
        <f t="shared" ca="1" si="4"/>
        <v>#NAME?</v>
      </c>
      <c r="S36" s="3" t="e">
        <f t="shared" ca="1" si="5"/>
        <v>#NAME?</v>
      </c>
      <c r="T36" s="3" t="e">
        <f t="shared" ca="1" si="6"/>
        <v>#NAME?</v>
      </c>
      <c r="U36" s="3" t="e">
        <f t="shared" ca="1" si="7"/>
        <v>#NAME?</v>
      </c>
      <c r="Y36" s="3" t="s">
        <v>124</v>
      </c>
      <c r="Z36" s="3" t="s">
        <v>33</v>
      </c>
      <c r="AA36" s="3" t="s">
        <v>122</v>
      </c>
      <c r="AB36" s="46">
        <v>10</v>
      </c>
    </row>
    <row r="37" spans="1:28" x14ac:dyDescent="0.25">
      <c r="O37" s="3" t="e">
        <f ca="1">_xll.RiskDiscrete($A$6:$A$35,$E$6:$E$35)</f>
        <v>#NAME?</v>
      </c>
      <c r="P37" s="3" t="e">
        <f ca="1">_xll.RiskDuniform($L$5:$L$16)</f>
        <v>#NAME?</v>
      </c>
      <c r="Q37" s="3" t="e">
        <f ca="1">IF(_xll.RiskUniform(0,1)&lt;0.5,"uptown","downtown")</f>
        <v>#NAME?</v>
      </c>
      <c r="R37" s="3" t="e">
        <f t="shared" ca="1" si="4"/>
        <v>#NAME?</v>
      </c>
      <c r="S37" s="3" t="e">
        <f t="shared" ca="1" si="5"/>
        <v>#NAME?</v>
      </c>
      <c r="T37" s="3" t="e">
        <f t="shared" ca="1" si="6"/>
        <v>#NAME?</v>
      </c>
      <c r="U37" s="3" t="e">
        <f t="shared" ca="1" si="7"/>
        <v>#NAME?</v>
      </c>
      <c r="Y37" s="3" t="s">
        <v>121</v>
      </c>
      <c r="Z37" s="3" t="s">
        <v>31</v>
      </c>
      <c r="AA37" s="3" t="s">
        <v>125</v>
      </c>
      <c r="AB37" s="46">
        <v>2.5</v>
      </c>
    </row>
    <row r="38" spans="1:28" x14ac:dyDescent="0.25">
      <c r="O38" s="3" t="e">
        <f ca="1">_xll.RiskDiscrete($A$6:$A$35,$E$6:$E$35)</f>
        <v>#NAME?</v>
      </c>
      <c r="P38" s="3" t="e">
        <f ca="1">_xll.RiskDuniform($L$5:$L$16)</f>
        <v>#NAME?</v>
      </c>
      <c r="Q38" s="3" t="e">
        <f ca="1">IF(_xll.RiskUniform(0,1)&lt;0.5,"uptown","downtown")</f>
        <v>#NAME?</v>
      </c>
      <c r="R38" s="3" t="e">
        <f t="shared" ca="1" si="4"/>
        <v>#NAME?</v>
      </c>
      <c r="S38" s="3" t="e">
        <f t="shared" ca="1" si="5"/>
        <v>#NAME?</v>
      </c>
      <c r="T38" s="3" t="e">
        <f t="shared" ca="1" si="6"/>
        <v>#NAME?</v>
      </c>
      <c r="U38" s="3" t="e">
        <f t="shared" ca="1" si="7"/>
        <v>#NAME?</v>
      </c>
      <c r="Y38" s="3" t="s">
        <v>114</v>
      </c>
      <c r="Z38" s="3" t="s">
        <v>28</v>
      </c>
      <c r="AA38" s="3" t="s">
        <v>125</v>
      </c>
      <c r="AB38" s="46">
        <v>3</v>
      </c>
    </row>
    <row r="39" spans="1:28" x14ac:dyDescent="0.25">
      <c r="O39" s="3" t="e">
        <f ca="1">_xll.RiskDiscrete($A$6:$A$35,$E$6:$E$35)</f>
        <v>#NAME?</v>
      </c>
      <c r="P39" s="3" t="e">
        <f ca="1">_xll.RiskDuniform($L$5:$L$16)</f>
        <v>#NAME?</v>
      </c>
      <c r="Q39" s="3" t="e">
        <f ca="1">IF(_xll.RiskUniform(0,1)&lt;0.5,"uptown","downtown")</f>
        <v>#NAME?</v>
      </c>
      <c r="R39" s="3" t="e">
        <f t="shared" ca="1" si="4"/>
        <v>#NAME?</v>
      </c>
      <c r="S39" s="3" t="e">
        <f t="shared" ca="1" si="5"/>
        <v>#NAME?</v>
      </c>
      <c r="T39" s="3" t="e">
        <f t="shared" ca="1" si="6"/>
        <v>#NAME?</v>
      </c>
      <c r="U39" s="3" t="e">
        <f t="shared" ca="1" si="7"/>
        <v>#NAME?</v>
      </c>
      <c r="Y39" s="3" t="s">
        <v>114</v>
      </c>
      <c r="Z39" s="3" t="s">
        <v>24</v>
      </c>
      <c r="AA39" s="3" t="s">
        <v>122</v>
      </c>
      <c r="AB39" s="46">
        <v>3</v>
      </c>
    </row>
    <row r="40" spans="1:28" x14ac:dyDescent="0.25">
      <c r="O40" s="3" t="e">
        <f ca="1">_xll.RiskDiscrete($A$6:$A$35,$E$6:$E$35)</f>
        <v>#NAME?</v>
      </c>
      <c r="P40" s="3" t="e">
        <f ca="1">_xll.RiskDuniform($L$5:$L$16)</f>
        <v>#NAME?</v>
      </c>
      <c r="Q40" s="3" t="e">
        <f ca="1">IF(_xll.RiskUniform(0,1)&lt;0.5,"uptown","downtown")</f>
        <v>#NAME?</v>
      </c>
      <c r="R40" s="3" t="e">
        <f t="shared" ca="1" si="4"/>
        <v>#NAME?</v>
      </c>
      <c r="S40" s="3" t="e">
        <f t="shared" ca="1" si="5"/>
        <v>#NAME?</v>
      </c>
      <c r="T40" s="3" t="e">
        <f t="shared" ca="1" si="6"/>
        <v>#NAME?</v>
      </c>
      <c r="U40" s="3" t="e">
        <f t="shared" ca="1" si="7"/>
        <v>#NAME?</v>
      </c>
      <c r="Y40" s="3" t="s">
        <v>132</v>
      </c>
      <c r="Z40" s="3" t="s">
        <v>32</v>
      </c>
      <c r="AA40" s="3" t="s">
        <v>122</v>
      </c>
      <c r="AB40" s="46">
        <v>12</v>
      </c>
    </row>
    <row r="41" spans="1:28" x14ac:dyDescent="0.25">
      <c r="O41" s="3" t="e">
        <f ca="1">_xll.RiskDiscrete($A$6:$A$35,$E$6:$E$35)</f>
        <v>#NAME?</v>
      </c>
      <c r="P41" s="3" t="e">
        <f ca="1">_xll.RiskDuniform($L$5:$L$16)</f>
        <v>#NAME?</v>
      </c>
      <c r="Q41" s="3" t="e">
        <f ca="1">IF(_xll.RiskUniform(0,1)&lt;0.5,"uptown","downtown")</f>
        <v>#NAME?</v>
      </c>
      <c r="R41" s="3" t="e">
        <f t="shared" ca="1" si="4"/>
        <v>#NAME?</v>
      </c>
      <c r="S41" s="3" t="e">
        <f t="shared" ca="1" si="5"/>
        <v>#NAME?</v>
      </c>
      <c r="T41" s="3" t="e">
        <f t="shared" ca="1" si="6"/>
        <v>#NAME?</v>
      </c>
      <c r="U41" s="3" t="e">
        <f t="shared" ca="1" si="7"/>
        <v>#NAME?</v>
      </c>
      <c r="Y41" s="3" t="s">
        <v>138</v>
      </c>
      <c r="Z41" s="3" t="s">
        <v>6</v>
      </c>
      <c r="AA41" s="3" t="s">
        <v>125</v>
      </c>
      <c r="AB41" s="46">
        <v>10</v>
      </c>
    </row>
    <row r="42" spans="1:28" x14ac:dyDescent="0.25">
      <c r="O42" s="3" t="e">
        <f ca="1">_xll.RiskDiscrete($A$6:$A$35,$E$6:$E$35)</f>
        <v>#NAME?</v>
      </c>
      <c r="P42" s="3" t="e">
        <f ca="1">_xll.RiskDuniform($L$5:$L$16)</f>
        <v>#NAME?</v>
      </c>
      <c r="Q42" s="3" t="e">
        <f ca="1">IF(_xll.RiskUniform(0,1)&lt;0.5,"uptown","downtown")</f>
        <v>#NAME?</v>
      </c>
      <c r="R42" s="3" t="e">
        <f t="shared" ca="1" si="4"/>
        <v>#NAME?</v>
      </c>
      <c r="S42" s="3" t="e">
        <f t="shared" ca="1" si="5"/>
        <v>#NAME?</v>
      </c>
      <c r="T42" s="3" t="e">
        <f t="shared" ca="1" si="6"/>
        <v>#NAME?</v>
      </c>
      <c r="U42" s="3" t="e">
        <f t="shared" ca="1" si="7"/>
        <v>#NAME?</v>
      </c>
      <c r="Y42" s="3" t="s">
        <v>140</v>
      </c>
      <c r="Z42" s="3" t="s">
        <v>39</v>
      </c>
      <c r="AA42" s="3" t="s">
        <v>122</v>
      </c>
      <c r="AB42" s="46">
        <v>10</v>
      </c>
    </row>
    <row r="43" spans="1:28" x14ac:dyDescent="0.25">
      <c r="O43" s="3" t="e">
        <f ca="1">_xll.RiskDiscrete($A$6:$A$35,$E$6:$E$35)</f>
        <v>#NAME?</v>
      </c>
      <c r="P43" s="3" t="e">
        <f ca="1">_xll.RiskDuniform($L$5:$L$16)</f>
        <v>#NAME?</v>
      </c>
      <c r="Q43" s="3" t="e">
        <f ca="1">IF(_xll.RiskUniform(0,1)&lt;0.5,"uptown","downtown")</f>
        <v>#NAME?</v>
      </c>
      <c r="R43" s="3" t="e">
        <f t="shared" ca="1" si="4"/>
        <v>#NAME?</v>
      </c>
      <c r="S43" s="3" t="e">
        <f t="shared" ca="1" si="5"/>
        <v>#NAME?</v>
      </c>
      <c r="T43" s="3" t="e">
        <f t="shared" ca="1" si="6"/>
        <v>#NAME?</v>
      </c>
      <c r="U43" s="3" t="e">
        <f t="shared" ca="1" si="7"/>
        <v>#NAME?</v>
      </c>
      <c r="Y43" s="3" t="s">
        <v>139</v>
      </c>
      <c r="Z43" s="3" t="s">
        <v>40</v>
      </c>
      <c r="AA43" s="3" t="s">
        <v>125</v>
      </c>
      <c r="AB43" s="46">
        <v>10</v>
      </c>
    </row>
    <row r="44" spans="1:28" x14ac:dyDescent="0.25">
      <c r="O44" s="3" t="e">
        <f ca="1">_xll.RiskDiscrete($A$6:$A$35,$E$6:$E$35)</f>
        <v>#NAME?</v>
      </c>
      <c r="P44" s="3" t="e">
        <f ca="1">_xll.RiskDuniform($L$5:$L$16)</f>
        <v>#NAME?</v>
      </c>
      <c r="Q44" s="3" t="e">
        <f ca="1">IF(_xll.RiskUniform(0,1)&lt;0.5,"uptown","downtown")</f>
        <v>#NAME?</v>
      </c>
      <c r="R44" s="3" t="e">
        <f t="shared" ca="1" si="4"/>
        <v>#NAME?</v>
      </c>
      <c r="S44" s="3" t="e">
        <f t="shared" ca="1" si="5"/>
        <v>#NAME?</v>
      </c>
      <c r="T44" s="3" t="e">
        <f t="shared" ca="1" si="6"/>
        <v>#NAME?</v>
      </c>
      <c r="U44" s="3" t="e">
        <f t="shared" ca="1" si="7"/>
        <v>#NAME?</v>
      </c>
      <c r="Y44" s="3" t="s">
        <v>127</v>
      </c>
      <c r="Z44" s="3" t="s">
        <v>40</v>
      </c>
      <c r="AA44" s="3" t="s">
        <v>122</v>
      </c>
      <c r="AB44" s="46">
        <v>10</v>
      </c>
    </row>
    <row r="45" spans="1:28" x14ac:dyDescent="0.25">
      <c r="O45" s="3" t="e">
        <f ca="1">_xll.RiskDiscrete($A$6:$A$35,$E$6:$E$35)</f>
        <v>#NAME?</v>
      </c>
      <c r="P45" s="3" t="e">
        <f ca="1">_xll.RiskDuniform($L$5:$L$16)</f>
        <v>#NAME?</v>
      </c>
      <c r="Q45" s="3" t="e">
        <f ca="1">IF(_xll.RiskUniform(0,1)&lt;0.5,"uptown","downtown")</f>
        <v>#NAME?</v>
      </c>
      <c r="R45" s="3" t="e">
        <f t="shared" ca="1" si="4"/>
        <v>#NAME?</v>
      </c>
      <c r="S45" s="3" t="e">
        <f t="shared" ca="1" si="5"/>
        <v>#NAME?</v>
      </c>
      <c r="T45" s="3" t="e">
        <f t="shared" ca="1" si="6"/>
        <v>#NAME?</v>
      </c>
      <c r="U45" s="3" t="e">
        <f t="shared" ca="1" si="7"/>
        <v>#NAME?</v>
      </c>
      <c r="Y45" s="3" t="s">
        <v>129</v>
      </c>
      <c r="Z45" s="3" t="s">
        <v>29</v>
      </c>
      <c r="AA45" s="3" t="s">
        <v>125</v>
      </c>
      <c r="AB45" s="46">
        <v>2.5</v>
      </c>
    </row>
    <row r="46" spans="1:28" x14ac:dyDescent="0.25">
      <c r="O46" s="3" t="e">
        <f ca="1">_xll.RiskDiscrete($A$6:$A$35,$E$6:$E$35)</f>
        <v>#NAME?</v>
      </c>
      <c r="P46" s="3" t="e">
        <f ca="1">_xll.RiskDuniform($L$5:$L$16)</f>
        <v>#NAME?</v>
      </c>
      <c r="Q46" s="3" t="e">
        <f ca="1">IF(_xll.RiskUniform(0,1)&lt;0.5,"uptown","downtown")</f>
        <v>#NAME?</v>
      </c>
      <c r="R46" s="3" t="e">
        <f t="shared" ca="1" si="4"/>
        <v>#NAME?</v>
      </c>
      <c r="S46" s="3" t="e">
        <f t="shared" ca="1" si="5"/>
        <v>#NAME?</v>
      </c>
      <c r="T46" s="3" t="e">
        <f t="shared" ca="1" si="6"/>
        <v>#NAME?</v>
      </c>
      <c r="U46" s="3" t="e">
        <f t="shared" ca="1" si="7"/>
        <v>#NAME?</v>
      </c>
      <c r="Y46" s="3" t="s">
        <v>124</v>
      </c>
      <c r="Z46" s="3" t="s">
        <v>33</v>
      </c>
      <c r="AA46" s="3" t="s">
        <v>125</v>
      </c>
      <c r="AB46" s="46">
        <v>10</v>
      </c>
    </row>
    <row r="47" spans="1:28" x14ac:dyDescent="0.25">
      <c r="O47" s="3" t="e">
        <f ca="1">_xll.RiskDiscrete($A$6:$A$35,$E$6:$E$35)</f>
        <v>#NAME?</v>
      </c>
      <c r="P47" s="3" t="e">
        <f ca="1">_xll.RiskDuniform($L$5:$L$16)</f>
        <v>#NAME?</v>
      </c>
      <c r="Q47" s="3" t="e">
        <f ca="1">IF(_xll.RiskUniform(0,1)&lt;0.5,"uptown","downtown")</f>
        <v>#NAME?</v>
      </c>
      <c r="R47" s="3" t="e">
        <f t="shared" ca="1" si="4"/>
        <v>#NAME?</v>
      </c>
      <c r="S47" s="3" t="e">
        <f t="shared" ca="1" si="5"/>
        <v>#NAME?</v>
      </c>
      <c r="T47" s="3" t="e">
        <f t="shared" ca="1" si="6"/>
        <v>#NAME?</v>
      </c>
      <c r="U47" s="3" t="e">
        <f t="shared" ca="1" si="7"/>
        <v>#NAME?</v>
      </c>
      <c r="Y47" s="3" t="s">
        <v>124</v>
      </c>
      <c r="Z47" s="3" t="s">
        <v>31</v>
      </c>
      <c r="AA47" s="3" t="s">
        <v>125</v>
      </c>
      <c r="AB47" s="46">
        <v>10</v>
      </c>
    </row>
    <row r="48" spans="1:28" x14ac:dyDescent="0.25">
      <c r="O48" s="3" t="e">
        <f ca="1">_xll.RiskDiscrete($A$6:$A$35,$E$6:$E$35)</f>
        <v>#NAME?</v>
      </c>
      <c r="P48" s="3" t="e">
        <f ca="1">_xll.RiskDuniform($L$5:$L$16)</f>
        <v>#NAME?</v>
      </c>
      <c r="Q48" s="3" t="e">
        <f ca="1">IF(_xll.RiskUniform(0,1)&lt;0.5,"uptown","downtown")</f>
        <v>#NAME?</v>
      </c>
      <c r="R48" s="3" t="e">
        <f t="shared" ca="1" si="4"/>
        <v>#NAME?</v>
      </c>
      <c r="S48" s="3" t="e">
        <f t="shared" ca="1" si="5"/>
        <v>#NAME?</v>
      </c>
      <c r="T48" s="3" t="e">
        <f t="shared" ca="1" si="6"/>
        <v>#NAME?</v>
      </c>
      <c r="U48" s="3" t="e">
        <f t="shared" ca="1" si="7"/>
        <v>#NAME?</v>
      </c>
      <c r="Y48" s="3" t="s">
        <v>121</v>
      </c>
      <c r="Z48" s="3" t="s">
        <v>30</v>
      </c>
      <c r="AA48" s="3" t="s">
        <v>122</v>
      </c>
      <c r="AB48" s="46">
        <v>2.5</v>
      </c>
    </row>
    <row r="49" spans="15:28" x14ac:dyDescent="0.25">
      <c r="O49" s="3" t="e">
        <f ca="1">_xll.RiskDiscrete($A$6:$A$35,$E$6:$E$35)</f>
        <v>#NAME?</v>
      </c>
      <c r="P49" s="3" t="e">
        <f ca="1">_xll.RiskDuniform($L$5:$L$16)</f>
        <v>#NAME?</v>
      </c>
      <c r="Q49" s="3" t="e">
        <f ca="1">IF(_xll.RiskUniform(0,1)&lt;0.5,"uptown","downtown")</f>
        <v>#NAME?</v>
      </c>
      <c r="R49" s="3" t="e">
        <f t="shared" ca="1" si="4"/>
        <v>#NAME?</v>
      </c>
      <c r="S49" s="3" t="e">
        <f t="shared" ca="1" si="5"/>
        <v>#NAME?</v>
      </c>
      <c r="T49" s="3" t="e">
        <f t="shared" ca="1" si="6"/>
        <v>#NAME?</v>
      </c>
      <c r="U49" s="3" t="e">
        <f t="shared" ca="1" si="7"/>
        <v>#NAME?</v>
      </c>
      <c r="Y49" s="3" t="s">
        <v>124</v>
      </c>
      <c r="Z49" s="3" t="s">
        <v>24</v>
      </c>
      <c r="AA49" s="3" t="s">
        <v>122</v>
      </c>
      <c r="AB49" s="46">
        <v>10</v>
      </c>
    </row>
    <row r="50" spans="15:28" x14ac:dyDescent="0.25">
      <c r="O50" s="3" t="e">
        <f ca="1">_xll.RiskDiscrete($A$6:$A$35,$E$6:$E$35)</f>
        <v>#NAME?</v>
      </c>
      <c r="P50" s="3" t="e">
        <f ca="1">_xll.RiskDuniform($L$5:$L$16)</f>
        <v>#NAME?</v>
      </c>
      <c r="Q50" s="3" t="e">
        <f ca="1">IF(_xll.RiskUniform(0,1)&lt;0.5,"uptown","downtown")</f>
        <v>#NAME?</v>
      </c>
      <c r="R50" s="3" t="e">
        <f t="shared" ca="1" si="4"/>
        <v>#NAME?</v>
      </c>
      <c r="S50" s="3" t="e">
        <f t="shared" ca="1" si="5"/>
        <v>#NAME?</v>
      </c>
      <c r="T50" s="3" t="e">
        <f t="shared" ca="1" si="6"/>
        <v>#NAME?</v>
      </c>
      <c r="U50" s="3" t="e">
        <f t="shared" ca="1" si="7"/>
        <v>#NAME?</v>
      </c>
      <c r="Y50" s="3" t="s">
        <v>127</v>
      </c>
      <c r="Z50" s="3" t="s">
        <v>6</v>
      </c>
      <c r="AA50" s="3" t="s">
        <v>125</v>
      </c>
      <c r="AB50" s="46">
        <v>10</v>
      </c>
    </row>
    <row r="51" spans="15:28" x14ac:dyDescent="0.25">
      <c r="O51" s="3" t="e">
        <f ca="1">_xll.RiskDiscrete($A$6:$A$35,$E$6:$E$35)</f>
        <v>#NAME?</v>
      </c>
      <c r="P51" s="3" t="e">
        <f ca="1">_xll.RiskDuniform($L$5:$L$16)</f>
        <v>#NAME?</v>
      </c>
      <c r="Q51" s="3" t="e">
        <f ca="1">IF(_xll.RiskUniform(0,1)&lt;0.5,"uptown","downtown")</f>
        <v>#NAME?</v>
      </c>
      <c r="R51" s="3" t="e">
        <f t="shared" ca="1" si="4"/>
        <v>#NAME?</v>
      </c>
      <c r="S51" s="3" t="e">
        <f t="shared" ca="1" si="5"/>
        <v>#NAME?</v>
      </c>
      <c r="T51" s="3" t="e">
        <f t="shared" ca="1" si="6"/>
        <v>#NAME?</v>
      </c>
      <c r="U51" s="3" t="e">
        <f t="shared" ca="1" si="7"/>
        <v>#NAME?</v>
      </c>
      <c r="Y51" s="3" t="s">
        <v>138</v>
      </c>
      <c r="Z51" s="3" t="s">
        <v>28</v>
      </c>
      <c r="AA51" s="3" t="s">
        <v>122</v>
      </c>
      <c r="AB51" s="46">
        <v>10</v>
      </c>
    </row>
    <row r="52" spans="15:28" x14ac:dyDescent="0.25">
      <c r="O52" s="3" t="e">
        <f ca="1">_xll.RiskDiscrete($A$6:$A$35,$E$6:$E$35)</f>
        <v>#NAME?</v>
      </c>
      <c r="P52" s="3" t="e">
        <f ca="1">_xll.RiskDuniform($L$5:$L$16)</f>
        <v>#NAME?</v>
      </c>
      <c r="Q52" s="3" t="e">
        <f ca="1">IF(_xll.RiskUniform(0,1)&lt;0.5,"uptown","downtown")</f>
        <v>#NAME?</v>
      </c>
      <c r="R52" s="3" t="e">
        <f t="shared" ca="1" si="4"/>
        <v>#NAME?</v>
      </c>
      <c r="S52" s="3" t="e">
        <f t="shared" ca="1" si="5"/>
        <v>#NAME?</v>
      </c>
      <c r="T52" s="3" t="e">
        <f t="shared" ca="1" si="6"/>
        <v>#NAME?</v>
      </c>
      <c r="U52" s="3" t="e">
        <f t="shared" ca="1" si="7"/>
        <v>#NAME?</v>
      </c>
      <c r="Y52" s="3" t="s">
        <v>121</v>
      </c>
      <c r="Z52" s="3" t="s">
        <v>28</v>
      </c>
      <c r="AA52" s="3" t="s">
        <v>122</v>
      </c>
      <c r="AB52" s="46">
        <v>2.5</v>
      </c>
    </row>
    <row r="53" spans="15:28" x14ac:dyDescent="0.25">
      <c r="O53" s="3" t="e">
        <f ca="1">_xll.RiskDiscrete($A$6:$A$35,$E$6:$E$35)</f>
        <v>#NAME?</v>
      </c>
      <c r="P53" s="3" t="e">
        <f ca="1">_xll.RiskDuniform($L$5:$L$16)</f>
        <v>#NAME?</v>
      </c>
      <c r="Q53" s="3" t="e">
        <f ca="1">IF(_xll.RiskUniform(0,1)&lt;0.5,"uptown","downtown")</f>
        <v>#NAME?</v>
      </c>
      <c r="R53" s="3" t="e">
        <f t="shared" ca="1" si="4"/>
        <v>#NAME?</v>
      </c>
      <c r="S53" s="3" t="e">
        <f t="shared" ca="1" si="5"/>
        <v>#NAME?</v>
      </c>
      <c r="T53" s="3" t="e">
        <f t="shared" ca="1" si="6"/>
        <v>#NAME?</v>
      </c>
      <c r="U53" s="3" t="e">
        <f t="shared" ca="1" si="7"/>
        <v>#NAME?</v>
      </c>
      <c r="Y53" s="3" t="s">
        <v>127</v>
      </c>
      <c r="Z53" s="3" t="s">
        <v>24</v>
      </c>
      <c r="AA53" s="3" t="s">
        <v>125</v>
      </c>
      <c r="AB53" s="46">
        <v>10</v>
      </c>
    </row>
    <row r="54" spans="15:28" x14ac:dyDescent="0.25">
      <c r="O54" s="3" t="e">
        <f ca="1">_xll.RiskDiscrete($A$6:$A$35,$E$6:$E$35)</f>
        <v>#NAME?</v>
      </c>
      <c r="P54" s="3" t="e">
        <f ca="1">_xll.RiskDuniform($L$5:$L$16)</f>
        <v>#NAME?</v>
      </c>
      <c r="Q54" s="3" t="e">
        <f ca="1">IF(_xll.RiskUniform(0,1)&lt;0.5,"uptown","downtown")</f>
        <v>#NAME?</v>
      </c>
      <c r="R54" s="3" t="e">
        <f t="shared" ca="1" si="4"/>
        <v>#NAME?</v>
      </c>
      <c r="S54" s="3" t="e">
        <f t="shared" ca="1" si="5"/>
        <v>#NAME?</v>
      </c>
      <c r="T54" s="3" t="e">
        <f t="shared" ca="1" si="6"/>
        <v>#NAME?</v>
      </c>
      <c r="U54" s="3" t="e">
        <f t="shared" ca="1" si="7"/>
        <v>#NAME?</v>
      </c>
      <c r="Y54" s="3" t="s">
        <v>121</v>
      </c>
      <c r="Z54" s="3" t="s">
        <v>6</v>
      </c>
      <c r="AA54" s="3" t="s">
        <v>125</v>
      </c>
      <c r="AB54" s="46">
        <v>2.5</v>
      </c>
    </row>
    <row r="55" spans="15:28" x14ac:dyDescent="0.25">
      <c r="O55" s="3" t="e">
        <f ca="1">_xll.RiskDiscrete($A$6:$A$35,$E$6:$E$35)</f>
        <v>#NAME?</v>
      </c>
      <c r="P55" s="3" t="e">
        <f ca="1">_xll.RiskDuniform($L$5:$L$16)</f>
        <v>#NAME?</v>
      </c>
      <c r="Q55" s="3" t="e">
        <f ca="1">IF(_xll.RiskUniform(0,1)&lt;0.5,"uptown","downtown")</f>
        <v>#NAME?</v>
      </c>
      <c r="R55" s="3" t="e">
        <f t="shared" ca="1" si="4"/>
        <v>#NAME?</v>
      </c>
      <c r="S55" s="3" t="e">
        <f t="shared" ca="1" si="5"/>
        <v>#NAME?</v>
      </c>
      <c r="T55" s="3" t="e">
        <f t="shared" ca="1" si="6"/>
        <v>#NAME?</v>
      </c>
      <c r="U55" s="3" t="e">
        <f t="shared" ca="1" si="7"/>
        <v>#NAME?</v>
      </c>
      <c r="Y55" s="3" t="s">
        <v>124</v>
      </c>
      <c r="Z55" s="3" t="s">
        <v>27</v>
      </c>
      <c r="AA55" s="3" t="s">
        <v>125</v>
      </c>
      <c r="AB55" s="46">
        <v>10</v>
      </c>
    </row>
    <row r="56" spans="15:28" x14ac:dyDescent="0.25">
      <c r="O56" s="3" t="e">
        <f ca="1">_xll.RiskDiscrete($A$6:$A$35,$E$6:$E$35)</f>
        <v>#NAME?</v>
      </c>
      <c r="P56" s="3" t="e">
        <f ca="1">_xll.RiskDuniform($L$5:$L$16)</f>
        <v>#NAME?</v>
      </c>
      <c r="Q56" s="3" t="e">
        <f ca="1">IF(_xll.RiskUniform(0,1)&lt;0.5,"uptown","downtown")</f>
        <v>#NAME?</v>
      </c>
      <c r="R56" s="3" t="e">
        <f t="shared" ca="1" si="4"/>
        <v>#NAME?</v>
      </c>
      <c r="S56" s="3" t="e">
        <f t="shared" ca="1" si="5"/>
        <v>#NAME?</v>
      </c>
      <c r="T56" s="3" t="e">
        <f t="shared" ca="1" si="6"/>
        <v>#NAME?</v>
      </c>
      <c r="U56" s="3" t="e">
        <f t="shared" ca="1" si="7"/>
        <v>#NAME?</v>
      </c>
      <c r="Y56" s="3" t="s">
        <v>124</v>
      </c>
      <c r="Z56" s="3" t="s">
        <v>27</v>
      </c>
      <c r="AA56" s="3" t="s">
        <v>122</v>
      </c>
      <c r="AB56" s="46">
        <v>10</v>
      </c>
    </row>
    <row r="57" spans="15:28" x14ac:dyDescent="0.25">
      <c r="O57" s="3" t="e">
        <f ca="1">_xll.RiskDiscrete($A$6:$A$35,$E$6:$E$35)</f>
        <v>#NAME?</v>
      </c>
      <c r="P57" s="3" t="e">
        <f ca="1">_xll.RiskDuniform($L$5:$L$16)</f>
        <v>#NAME?</v>
      </c>
      <c r="Q57" s="3" t="e">
        <f ca="1">IF(_xll.RiskUniform(0,1)&lt;0.5,"uptown","downtown")</f>
        <v>#NAME?</v>
      </c>
      <c r="R57" s="3" t="e">
        <f t="shared" ca="1" si="4"/>
        <v>#NAME?</v>
      </c>
      <c r="S57" s="3" t="e">
        <f t="shared" ca="1" si="5"/>
        <v>#NAME?</v>
      </c>
      <c r="T57" s="3" t="e">
        <f t="shared" ca="1" si="6"/>
        <v>#NAME?</v>
      </c>
      <c r="U57" s="3" t="e">
        <f t="shared" ca="1" si="7"/>
        <v>#NAME?</v>
      </c>
      <c r="Y57" s="3" t="s">
        <v>124</v>
      </c>
      <c r="Z57" s="3" t="s">
        <v>33</v>
      </c>
      <c r="AA57" s="3" t="s">
        <v>122</v>
      </c>
      <c r="AB57" s="46">
        <v>10</v>
      </c>
    </row>
    <row r="58" spans="15:28" x14ac:dyDescent="0.25">
      <c r="O58" s="3" t="e">
        <f ca="1">_xll.RiskDiscrete($A$6:$A$35,$E$6:$E$35)</f>
        <v>#NAME?</v>
      </c>
      <c r="P58" s="3" t="e">
        <f ca="1">_xll.RiskDuniform($L$5:$L$16)</f>
        <v>#NAME?</v>
      </c>
      <c r="Q58" s="3" t="e">
        <f ca="1">IF(_xll.RiskUniform(0,1)&lt;0.5,"uptown","downtown")</f>
        <v>#NAME?</v>
      </c>
      <c r="R58" s="3" t="e">
        <f t="shared" ca="1" si="4"/>
        <v>#NAME?</v>
      </c>
      <c r="S58" s="3" t="e">
        <f t="shared" ca="1" si="5"/>
        <v>#NAME?</v>
      </c>
      <c r="T58" s="3" t="e">
        <f t="shared" ca="1" si="6"/>
        <v>#NAME?</v>
      </c>
      <c r="U58" s="3" t="e">
        <f t="shared" ca="1" si="7"/>
        <v>#NAME?</v>
      </c>
      <c r="Y58" s="3" t="s">
        <v>126</v>
      </c>
      <c r="Z58" s="3" t="s">
        <v>32</v>
      </c>
      <c r="AA58" s="3" t="s">
        <v>125</v>
      </c>
      <c r="AB58" s="46">
        <v>2.5</v>
      </c>
    </row>
    <row r="59" spans="15:28" x14ac:dyDescent="0.25">
      <c r="O59" s="3" t="e">
        <f ca="1">_xll.RiskDiscrete($A$6:$A$35,$E$6:$E$35)</f>
        <v>#NAME?</v>
      </c>
      <c r="P59" s="3" t="e">
        <f ca="1">_xll.RiskDuniform($L$5:$L$16)</f>
        <v>#NAME?</v>
      </c>
      <c r="Q59" s="3" t="e">
        <f ca="1">IF(_xll.RiskUniform(0,1)&lt;0.5,"uptown","downtown")</f>
        <v>#NAME?</v>
      </c>
      <c r="R59" s="3" t="e">
        <f t="shared" ca="1" si="4"/>
        <v>#NAME?</v>
      </c>
      <c r="S59" s="3" t="e">
        <f t="shared" ca="1" si="5"/>
        <v>#NAME?</v>
      </c>
      <c r="T59" s="3" t="e">
        <f t="shared" ca="1" si="6"/>
        <v>#NAME?</v>
      </c>
      <c r="U59" s="3" t="e">
        <f t="shared" ca="1" si="7"/>
        <v>#NAME?</v>
      </c>
      <c r="Y59" s="3" t="s">
        <v>124</v>
      </c>
      <c r="Z59" s="3" t="s">
        <v>39</v>
      </c>
      <c r="AA59" s="3" t="s">
        <v>125</v>
      </c>
      <c r="AB59" s="46">
        <v>10</v>
      </c>
    </row>
    <row r="60" spans="15:28" x14ac:dyDescent="0.25">
      <c r="O60" s="3" t="e">
        <f ca="1">_xll.RiskDiscrete($A$6:$A$35,$E$6:$E$35)</f>
        <v>#NAME?</v>
      </c>
      <c r="P60" s="3" t="e">
        <f ca="1">_xll.RiskDuniform($L$5:$L$16)</f>
        <v>#NAME?</v>
      </c>
      <c r="Q60" s="3" t="e">
        <f ca="1">IF(_xll.RiskUniform(0,1)&lt;0.5,"uptown","downtown")</f>
        <v>#NAME?</v>
      </c>
      <c r="R60" s="3" t="e">
        <f t="shared" ca="1" si="4"/>
        <v>#NAME?</v>
      </c>
      <c r="S60" s="3" t="e">
        <f t="shared" ca="1" si="5"/>
        <v>#NAME?</v>
      </c>
      <c r="T60" s="3" t="e">
        <f t="shared" ca="1" si="6"/>
        <v>#NAME?</v>
      </c>
      <c r="U60" s="3" t="e">
        <f t="shared" ca="1" si="7"/>
        <v>#NAME?</v>
      </c>
      <c r="Y60" s="3" t="s">
        <v>134</v>
      </c>
      <c r="Z60" s="3" t="s">
        <v>28</v>
      </c>
      <c r="AA60" s="3" t="s">
        <v>125</v>
      </c>
      <c r="AB60" s="46">
        <v>10</v>
      </c>
    </row>
    <row r="61" spans="15:28" x14ac:dyDescent="0.25">
      <c r="O61" s="3" t="e">
        <f ca="1">_xll.RiskDiscrete($A$6:$A$35,$E$6:$E$35)</f>
        <v>#NAME?</v>
      </c>
      <c r="P61" s="3" t="e">
        <f ca="1">_xll.RiskDuniform($L$5:$L$16)</f>
        <v>#NAME?</v>
      </c>
      <c r="Q61" s="3" t="e">
        <f ca="1">IF(_xll.RiskUniform(0,1)&lt;0.5,"uptown","downtown")</f>
        <v>#NAME?</v>
      </c>
      <c r="R61" s="3" t="e">
        <f t="shared" ca="1" si="4"/>
        <v>#NAME?</v>
      </c>
      <c r="S61" s="3" t="e">
        <f t="shared" ca="1" si="5"/>
        <v>#NAME?</v>
      </c>
      <c r="T61" s="3" t="e">
        <f t="shared" ca="1" si="6"/>
        <v>#NAME?</v>
      </c>
      <c r="U61" s="3" t="e">
        <f t="shared" ca="1" si="7"/>
        <v>#NAME?</v>
      </c>
      <c r="Y61" s="3" t="s">
        <v>124</v>
      </c>
      <c r="Z61" s="3" t="s">
        <v>28</v>
      </c>
      <c r="AA61" s="3" t="s">
        <v>125</v>
      </c>
      <c r="AB61" s="46">
        <v>10</v>
      </c>
    </row>
    <row r="62" spans="15:28" x14ac:dyDescent="0.25">
      <c r="O62" s="3" t="e">
        <f ca="1">_xll.RiskDiscrete($A$6:$A$35,$E$6:$E$35)</f>
        <v>#NAME?</v>
      </c>
      <c r="P62" s="3" t="e">
        <f ca="1">_xll.RiskDuniform($L$5:$L$16)</f>
        <v>#NAME?</v>
      </c>
      <c r="Q62" s="3" t="e">
        <f ca="1">IF(_xll.RiskUniform(0,1)&lt;0.5,"uptown","downtown")</f>
        <v>#NAME?</v>
      </c>
      <c r="R62" s="3" t="e">
        <f t="shared" ca="1" si="4"/>
        <v>#NAME?</v>
      </c>
      <c r="S62" s="3" t="e">
        <f t="shared" ca="1" si="5"/>
        <v>#NAME?</v>
      </c>
      <c r="T62" s="3" t="e">
        <f t="shared" ca="1" si="6"/>
        <v>#NAME?</v>
      </c>
      <c r="U62" s="3" t="e">
        <f t="shared" ca="1" si="7"/>
        <v>#NAME?</v>
      </c>
      <c r="Y62" s="3" t="s">
        <v>121</v>
      </c>
      <c r="Z62" s="3" t="s">
        <v>39</v>
      </c>
      <c r="AA62" s="3" t="s">
        <v>122</v>
      </c>
      <c r="AB62" s="46">
        <v>2.5</v>
      </c>
    </row>
    <row r="63" spans="15:28" x14ac:dyDescent="0.25">
      <c r="O63" s="3" t="e">
        <f ca="1">_xll.RiskDiscrete($A$6:$A$35,$E$6:$E$35)</f>
        <v>#NAME?</v>
      </c>
      <c r="P63" s="3" t="e">
        <f ca="1">_xll.RiskDuniform($L$5:$L$16)</f>
        <v>#NAME?</v>
      </c>
      <c r="Q63" s="3" t="e">
        <f ca="1">IF(_xll.RiskUniform(0,1)&lt;0.5,"uptown","downtown")</f>
        <v>#NAME?</v>
      </c>
      <c r="R63" s="3" t="e">
        <f t="shared" ca="1" si="4"/>
        <v>#NAME?</v>
      </c>
      <c r="S63" s="3" t="e">
        <f t="shared" ca="1" si="5"/>
        <v>#NAME?</v>
      </c>
      <c r="T63" s="3" t="e">
        <f t="shared" ca="1" si="6"/>
        <v>#NAME?</v>
      </c>
      <c r="U63" s="3" t="e">
        <f t="shared" ca="1" si="7"/>
        <v>#NAME?</v>
      </c>
      <c r="Y63" s="3" t="s">
        <v>124</v>
      </c>
      <c r="Z63" s="3" t="s">
        <v>27</v>
      </c>
      <c r="AA63" s="3" t="s">
        <v>125</v>
      </c>
      <c r="AB63" s="46">
        <v>10</v>
      </c>
    </row>
    <row r="64" spans="15:28" x14ac:dyDescent="0.25">
      <c r="O64" s="3" t="e">
        <f ca="1">_xll.RiskDiscrete($A$6:$A$35,$E$6:$E$35)</f>
        <v>#NAME?</v>
      </c>
      <c r="P64" s="3" t="e">
        <f ca="1">_xll.RiskDuniform($L$5:$L$16)</f>
        <v>#NAME?</v>
      </c>
      <c r="Q64" s="3" t="e">
        <f ca="1">IF(_xll.RiskUniform(0,1)&lt;0.5,"uptown","downtown")</f>
        <v>#NAME?</v>
      </c>
      <c r="R64" s="3" t="e">
        <f t="shared" ca="1" si="4"/>
        <v>#NAME?</v>
      </c>
      <c r="S64" s="3" t="e">
        <f t="shared" ca="1" si="5"/>
        <v>#NAME?</v>
      </c>
      <c r="T64" s="3" t="e">
        <f t="shared" ca="1" si="6"/>
        <v>#NAME?</v>
      </c>
      <c r="U64" s="3" t="e">
        <f t="shared" ca="1" si="7"/>
        <v>#NAME?</v>
      </c>
      <c r="Y64" s="3" t="s">
        <v>124</v>
      </c>
      <c r="Z64" s="3" t="s">
        <v>29</v>
      </c>
      <c r="AA64" s="3" t="s">
        <v>125</v>
      </c>
      <c r="AB64" s="46">
        <v>10</v>
      </c>
    </row>
    <row r="65" spans="15:28" x14ac:dyDescent="0.25">
      <c r="O65" s="3" t="e">
        <f ca="1">_xll.RiskDiscrete($A$6:$A$35,$E$6:$E$35)</f>
        <v>#NAME?</v>
      </c>
      <c r="P65" s="3" t="e">
        <f ca="1">_xll.RiskDuniform($L$5:$L$16)</f>
        <v>#NAME?</v>
      </c>
      <c r="Q65" s="3" t="e">
        <f ca="1">IF(_xll.RiskUniform(0,1)&lt;0.5,"uptown","downtown")</f>
        <v>#NAME?</v>
      </c>
      <c r="R65" s="3" t="e">
        <f t="shared" ca="1" si="4"/>
        <v>#NAME?</v>
      </c>
      <c r="S65" s="3" t="e">
        <f t="shared" ca="1" si="5"/>
        <v>#NAME?</v>
      </c>
      <c r="T65" s="3" t="e">
        <f t="shared" ca="1" si="6"/>
        <v>#NAME?</v>
      </c>
      <c r="U65" s="3" t="e">
        <f t="shared" ca="1" si="7"/>
        <v>#NAME?</v>
      </c>
      <c r="Y65" s="3" t="s">
        <v>136</v>
      </c>
      <c r="Z65" s="3" t="s">
        <v>30</v>
      </c>
      <c r="AA65" s="3" t="s">
        <v>125</v>
      </c>
      <c r="AB65" s="46">
        <v>10</v>
      </c>
    </row>
    <row r="66" spans="15:28" x14ac:dyDescent="0.25">
      <c r="O66" s="3" t="e">
        <f ca="1">_xll.RiskDiscrete($A$6:$A$35,$E$6:$E$35)</f>
        <v>#NAME?</v>
      </c>
      <c r="P66" s="3" t="e">
        <f ca="1">_xll.RiskDuniform($L$5:$L$16)</f>
        <v>#NAME?</v>
      </c>
      <c r="Q66" s="3" t="e">
        <f ca="1">IF(_xll.RiskUniform(0,1)&lt;0.5,"uptown","downtown")</f>
        <v>#NAME?</v>
      </c>
      <c r="R66" s="3" t="e">
        <f t="shared" ca="1" si="4"/>
        <v>#NAME?</v>
      </c>
      <c r="S66" s="3" t="e">
        <f t="shared" ca="1" si="5"/>
        <v>#NAME?</v>
      </c>
      <c r="T66" s="3" t="e">
        <f t="shared" ca="1" si="6"/>
        <v>#NAME?</v>
      </c>
      <c r="U66" s="3" t="e">
        <f t="shared" ca="1" si="7"/>
        <v>#NAME?</v>
      </c>
      <c r="Y66" s="3" t="s">
        <v>124</v>
      </c>
      <c r="Z66" s="3" t="s">
        <v>30</v>
      </c>
      <c r="AA66" s="3" t="s">
        <v>122</v>
      </c>
      <c r="AB66" s="46">
        <v>10</v>
      </c>
    </row>
    <row r="67" spans="15:28" x14ac:dyDescent="0.25">
      <c r="O67" s="3" t="e">
        <f ca="1">_xll.RiskDiscrete($A$6:$A$35,$E$6:$E$35)</f>
        <v>#NAME?</v>
      </c>
      <c r="P67" s="3" t="e">
        <f ca="1">_xll.RiskDuniform($L$5:$L$16)</f>
        <v>#NAME?</v>
      </c>
      <c r="Q67" s="3" t="e">
        <f ca="1">IF(_xll.RiskUniform(0,1)&lt;0.5,"uptown","downtown")</f>
        <v>#NAME?</v>
      </c>
      <c r="R67" s="3" t="e">
        <f t="shared" ca="1" si="4"/>
        <v>#NAME?</v>
      </c>
      <c r="S67" s="3" t="e">
        <f t="shared" ca="1" si="5"/>
        <v>#NAME?</v>
      </c>
      <c r="T67" s="3" t="e">
        <f t="shared" ca="1" si="6"/>
        <v>#NAME?</v>
      </c>
      <c r="U67" s="3" t="e">
        <f t="shared" ca="1" si="7"/>
        <v>#NAME?</v>
      </c>
      <c r="Y67" s="3" t="s">
        <v>124</v>
      </c>
      <c r="Z67" s="3" t="s">
        <v>29</v>
      </c>
      <c r="AA67" s="3" t="s">
        <v>125</v>
      </c>
      <c r="AB67" s="46">
        <v>10</v>
      </c>
    </row>
    <row r="68" spans="15:28" x14ac:dyDescent="0.25">
      <c r="O68" s="3" t="e">
        <f ca="1">_xll.RiskDiscrete($A$6:$A$35,$E$6:$E$35)</f>
        <v>#NAME?</v>
      </c>
      <c r="P68" s="3" t="e">
        <f ca="1">_xll.RiskDuniform($L$5:$L$16)</f>
        <v>#NAME?</v>
      </c>
      <c r="Q68" s="3" t="e">
        <f ca="1">IF(_xll.RiskUniform(0,1)&lt;0.5,"uptown","downtown")</f>
        <v>#NAME?</v>
      </c>
      <c r="R68" s="3" t="e">
        <f t="shared" ca="1" si="4"/>
        <v>#NAME?</v>
      </c>
      <c r="S68" s="3" t="e">
        <f t="shared" ca="1" si="5"/>
        <v>#NAME?</v>
      </c>
      <c r="T68" s="3" t="e">
        <f t="shared" ca="1" si="6"/>
        <v>#NAME?</v>
      </c>
      <c r="U68" s="3" t="e">
        <f t="shared" ca="1" si="7"/>
        <v>#NAME?</v>
      </c>
      <c r="Y68" s="3" t="s">
        <v>124</v>
      </c>
      <c r="Z68" s="3" t="s">
        <v>33</v>
      </c>
      <c r="AA68" s="3" t="s">
        <v>122</v>
      </c>
      <c r="AB68" s="46">
        <v>10</v>
      </c>
    </row>
    <row r="69" spans="15:28" x14ac:dyDescent="0.25">
      <c r="O69" s="3" t="e">
        <f ca="1">_xll.RiskDiscrete($A$6:$A$35,$E$6:$E$35)</f>
        <v>#NAME?</v>
      </c>
      <c r="P69" s="3" t="e">
        <f ca="1">_xll.RiskDuniform($L$5:$L$16)</f>
        <v>#NAME?</v>
      </c>
      <c r="Q69" s="3" t="e">
        <f ca="1">IF(_xll.RiskUniform(0,1)&lt;0.5,"uptown","downtown")</f>
        <v>#NAME?</v>
      </c>
      <c r="R69" s="3" t="e">
        <f t="shared" ca="1" si="4"/>
        <v>#NAME?</v>
      </c>
      <c r="S69" s="3" t="e">
        <f t="shared" ca="1" si="5"/>
        <v>#NAME?</v>
      </c>
      <c r="T69" s="3" t="e">
        <f t="shared" ca="1" si="6"/>
        <v>#NAME?</v>
      </c>
      <c r="U69" s="3" t="e">
        <f t="shared" ca="1" si="7"/>
        <v>#NAME?</v>
      </c>
      <c r="Y69" s="3" t="s">
        <v>124</v>
      </c>
      <c r="Z69" s="3" t="s">
        <v>29</v>
      </c>
      <c r="AA69" s="3" t="s">
        <v>122</v>
      </c>
      <c r="AB69" s="46">
        <v>10</v>
      </c>
    </row>
    <row r="70" spans="15:28" x14ac:dyDescent="0.25">
      <c r="O70" s="3" t="e">
        <f ca="1">_xll.RiskDiscrete($A$6:$A$35,$E$6:$E$35)</f>
        <v>#NAME?</v>
      </c>
      <c r="P70" s="3" t="e">
        <f ca="1">_xll.RiskDuniform($L$5:$L$16)</f>
        <v>#NAME?</v>
      </c>
      <c r="Q70" s="3" t="e">
        <f ca="1">IF(_xll.RiskUniform(0,1)&lt;0.5,"uptown","downtown")</f>
        <v>#NAME?</v>
      </c>
      <c r="R70" s="3" t="e">
        <f t="shared" ca="1" si="4"/>
        <v>#NAME?</v>
      </c>
      <c r="S70" s="3" t="e">
        <f t="shared" ca="1" si="5"/>
        <v>#NAME?</v>
      </c>
      <c r="T70" s="3" t="e">
        <f t="shared" ca="1" si="6"/>
        <v>#NAME?</v>
      </c>
      <c r="U70" s="3" t="e">
        <f t="shared" ca="1" si="7"/>
        <v>#NAME?</v>
      </c>
      <c r="Y70" s="3" t="s">
        <v>124</v>
      </c>
      <c r="Z70" s="3" t="s">
        <v>30</v>
      </c>
      <c r="AA70" s="3" t="s">
        <v>122</v>
      </c>
      <c r="AB70" s="46">
        <v>10</v>
      </c>
    </row>
    <row r="71" spans="15:28" x14ac:dyDescent="0.25">
      <c r="O71" s="3" t="e">
        <f ca="1">_xll.RiskDiscrete($A$6:$A$35,$E$6:$E$35)</f>
        <v>#NAME?</v>
      </c>
      <c r="P71" s="3" t="e">
        <f ca="1">_xll.RiskDuniform($L$5:$L$16)</f>
        <v>#NAME?</v>
      </c>
      <c r="Q71" s="3" t="e">
        <f ca="1">IF(_xll.RiskUniform(0,1)&lt;0.5,"uptown","downtown")</f>
        <v>#NAME?</v>
      </c>
      <c r="R71" s="3" t="e">
        <f t="shared" ca="1" si="4"/>
        <v>#NAME?</v>
      </c>
      <c r="S71" s="3" t="e">
        <f t="shared" ca="1" si="5"/>
        <v>#NAME?</v>
      </c>
      <c r="T71" s="3" t="e">
        <f t="shared" ca="1" si="6"/>
        <v>#NAME?</v>
      </c>
      <c r="U71" s="3" t="e">
        <f t="shared" ca="1" si="7"/>
        <v>#NAME?</v>
      </c>
      <c r="Y71" s="3" t="s">
        <v>124</v>
      </c>
      <c r="Z71" s="3" t="s">
        <v>6</v>
      </c>
      <c r="AA71" s="3" t="s">
        <v>122</v>
      </c>
      <c r="AB71" s="46">
        <v>10</v>
      </c>
    </row>
    <row r="72" spans="15:28" x14ac:dyDescent="0.25">
      <c r="O72" s="3" t="e">
        <f ca="1">_xll.RiskDiscrete($A$6:$A$35,$E$6:$E$35)</f>
        <v>#NAME?</v>
      </c>
      <c r="P72" s="3" t="e">
        <f ca="1">_xll.RiskDuniform($L$5:$L$16)</f>
        <v>#NAME?</v>
      </c>
      <c r="Q72" s="3" t="e">
        <f ca="1">IF(_xll.RiskUniform(0,1)&lt;0.5,"uptown","downtown")</f>
        <v>#NAME?</v>
      </c>
      <c r="R72" s="3" t="e">
        <f t="shared" ref="R72:R135" ca="1" si="8">VLOOKUP(O72,lookprice,2)</f>
        <v>#NAME?</v>
      </c>
      <c r="S72" s="3" t="e">
        <f t="shared" ref="S72:S135" ca="1" si="9">VLOOKUP(O72,lookname,2)</f>
        <v>#NAME?</v>
      </c>
      <c r="T72" s="3" t="e">
        <f t="shared" ref="T72:T135" ca="1" si="10">VLOOKUP(P72,lookmonth,2)</f>
        <v>#NAME?</v>
      </c>
      <c r="U72" s="3" t="e">
        <f t="shared" ca="1" si="7"/>
        <v>#NAME?</v>
      </c>
      <c r="Y72" s="3" t="s">
        <v>124</v>
      </c>
      <c r="Z72" s="3" t="s">
        <v>29</v>
      </c>
      <c r="AA72" s="3" t="s">
        <v>122</v>
      </c>
      <c r="AB72" s="46">
        <v>10</v>
      </c>
    </row>
    <row r="73" spans="15:28" x14ac:dyDescent="0.25">
      <c r="O73" s="3" t="e">
        <f ca="1">_xll.RiskDiscrete($A$6:$A$35,$E$6:$E$35)</f>
        <v>#NAME?</v>
      </c>
      <c r="P73" s="3" t="e">
        <f ca="1">_xll.RiskDuniform($L$5:$L$16)</f>
        <v>#NAME?</v>
      </c>
      <c r="Q73" s="3" t="e">
        <f ca="1">IF(_xll.RiskUniform(0,1)&lt;0.5,"uptown","downtown")</f>
        <v>#NAME?</v>
      </c>
      <c r="R73" s="3" t="e">
        <f t="shared" ca="1" si="8"/>
        <v>#NAME?</v>
      </c>
      <c r="S73" s="3" t="e">
        <f t="shared" ca="1" si="9"/>
        <v>#NAME?</v>
      </c>
      <c r="T73" s="3" t="e">
        <f t="shared" ca="1" si="10"/>
        <v>#NAME?</v>
      </c>
      <c r="U73" s="3" t="e">
        <f t="shared" ref="U73:U136" ca="1" si="11">Q73</f>
        <v>#NAME?</v>
      </c>
      <c r="Y73" s="3" t="s">
        <v>114</v>
      </c>
      <c r="Z73" s="3" t="s">
        <v>40</v>
      </c>
      <c r="AA73" s="3" t="s">
        <v>122</v>
      </c>
      <c r="AB73" s="46">
        <v>3</v>
      </c>
    </row>
    <row r="74" spans="15:28" x14ac:dyDescent="0.25">
      <c r="O74" s="3" t="e">
        <f ca="1">_xll.RiskDiscrete($A$6:$A$35,$E$6:$E$35)</f>
        <v>#NAME?</v>
      </c>
      <c r="P74" s="3" t="e">
        <f ca="1">_xll.RiskDuniform($L$5:$L$16)</f>
        <v>#NAME?</v>
      </c>
      <c r="Q74" s="3" t="e">
        <f ca="1">IF(_xll.RiskUniform(0,1)&lt;0.5,"uptown","downtown")</f>
        <v>#NAME?</v>
      </c>
      <c r="R74" s="3" t="e">
        <f t="shared" ca="1" si="8"/>
        <v>#NAME?</v>
      </c>
      <c r="S74" s="3" t="e">
        <f t="shared" ca="1" si="9"/>
        <v>#NAME?</v>
      </c>
      <c r="T74" s="3" t="e">
        <f t="shared" ca="1" si="10"/>
        <v>#NAME?</v>
      </c>
      <c r="U74" s="3" t="e">
        <f t="shared" ca="1" si="11"/>
        <v>#NAME?</v>
      </c>
      <c r="Y74" s="3" t="s">
        <v>124</v>
      </c>
      <c r="Z74" s="3" t="s">
        <v>28</v>
      </c>
      <c r="AA74" s="3" t="s">
        <v>122</v>
      </c>
      <c r="AB74" s="46">
        <v>10</v>
      </c>
    </row>
    <row r="75" spans="15:28" x14ac:dyDescent="0.25">
      <c r="O75" s="3" t="e">
        <f ca="1">_xll.RiskDiscrete($A$6:$A$35,$E$6:$E$35)</f>
        <v>#NAME?</v>
      </c>
      <c r="P75" s="3" t="e">
        <f ca="1">_xll.RiskDuniform($L$5:$L$16)</f>
        <v>#NAME?</v>
      </c>
      <c r="Q75" s="3" t="e">
        <f ca="1">IF(_xll.RiskUniform(0,1)&lt;0.5,"uptown","downtown")</f>
        <v>#NAME?</v>
      </c>
      <c r="R75" s="3" t="e">
        <f t="shared" ca="1" si="8"/>
        <v>#NAME?</v>
      </c>
      <c r="S75" s="3" t="e">
        <f t="shared" ca="1" si="9"/>
        <v>#NAME?</v>
      </c>
      <c r="T75" s="3" t="e">
        <f t="shared" ca="1" si="10"/>
        <v>#NAME?</v>
      </c>
      <c r="U75" s="3" t="e">
        <f t="shared" ca="1" si="11"/>
        <v>#NAME?</v>
      </c>
      <c r="Y75" s="3" t="s">
        <v>124</v>
      </c>
      <c r="Z75" s="3" t="s">
        <v>32</v>
      </c>
      <c r="AA75" s="3" t="s">
        <v>122</v>
      </c>
      <c r="AB75" s="46">
        <v>10</v>
      </c>
    </row>
    <row r="76" spans="15:28" x14ac:dyDescent="0.25">
      <c r="O76" s="3" t="e">
        <f ca="1">_xll.RiskDiscrete($A$6:$A$35,$E$6:$E$35)</f>
        <v>#NAME?</v>
      </c>
      <c r="P76" s="3" t="e">
        <f ca="1">_xll.RiskDuniform($L$5:$L$16)</f>
        <v>#NAME?</v>
      </c>
      <c r="Q76" s="3" t="e">
        <f ca="1">IF(_xll.RiskUniform(0,1)&lt;0.5,"uptown","downtown")</f>
        <v>#NAME?</v>
      </c>
      <c r="R76" s="3" t="e">
        <f t="shared" ca="1" si="8"/>
        <v>#NAME?</v>
      </c>
      <c r="S76" s="3" t="e">
        <f t="shared" ca="1" si="9"/>
        <v>#NAME?</v>
      </c>
      <c r="T76" s="3" t="e">
        <f t="shared" ca="1" si="10"/>
        <v>#NAME?</v>
      </c>
      <c r="U76" s="3" t="e">
        <f t="shared" ca="1" si="11"/>
        <v>#NAME?</v>
      </c>
      <c r="Y76" s="3" t="s">
        <v>124</v>
      </c>
      <c r="Z76" s="3" t="s">
        <v>29</v>
      </c>
      <c r="AA76" s="3" t="s">
        <v>125</v>
      </c>
      <c r="AB76" s="46">
        <v>10</v>
      </c>
    </row>
    <row r="77" spans="15:28" x14ac:dyDescent="0.25">
      <c r="O77" s="3" t="e">
        <f ca="1">_xll.RiskDiscrete($A$6:$A$35,$E$6:$E$35)</f>
        <v>#NAME?</v>
      </c>
      <c r="P77" s="3" t="e">
        <f ca="1">_xll.RiskDuniform($L$5:$L$16)</f>
        <v>#NAME?</v>
      </c>
      <c r="Q77" s="3" t="e">
        <f ca="1">IF(_xll.RiskUniform(0,1)&lt;0.5,"uptown","downtown")</f>
        <v>#NAME?</v>
      </c>
      <c r="R77" s="3" t="e">
        <f t="shared" ca="1" si="8"/>
        <v>#NAME?</v>
      </c>
      <c r="S77" s="3" t="e">
        <f t="shared" ca="1" si="9"/>
        <v>#NAME?</v>
      </c>
      <c r="T77" s="3" t="e">
        <f t="shared" ca="1" si="10"/>
        <v>#NAME?</v>
      </c>
      <c r="U77" s="3" t="e">
        <f t="shared" ca="1" si="11"/>
        <v>#NAME?</v>
      </c>
      <c r="Y77" s="3" t="s">
        <v>129</v>
      </c>
      <c r="Z77" s="3" t="s">
        <v>40</v>
      </c>
      <c r="AA77" s="3" t="s">
        <v>125</v>
      </c>
      <c r="AB77" s="46">
        <v>2.5</v>
      </c>
    </row>
    <row r="78" spans="15:28" x14ac:dyDescent="0.25">
      <c r="O78" s="3" t="e">
        <f ca="1">_xll.RiskDiscrete($A$6:$A$35,$E$6:$E$35)</f>
        <v>#NAME?</v>
      </c>
      <c r="P78" s="3" t="e">
        <f ca="1">_xll.RiskDuniform($L$5:$L$16)</f>
        <v>#NAME?</v>
      </c>
      <c r="Q78" s="3" t="e">
        <f ca="1">IF(_xll.RiskUniform(0,1)&lt;0.5,"uptown","downtown")</f>
        <v>#NAME?</v>
      </c>
      <c r="R78" s="3" t="e">
        <f t="shared" ca="1" si="8"/>
        <v>#NAME?</v>
      </c>
      <c r="S78" s="3" t="e">
        <f t="shared" ca="1" si="9"/>
        <v>#NAME?</v>
      </c>
      <c r="T78" s="3" t="e">
        <f t="shared" ca="1" si="10"/>
        <v>#NAME?</v>
      </c>
      <c r="U78" s="3" t="e">
        <f t="shared" ca="1" si="11"/>
        <v>#NAME?</v>
      </c>
      <c r="Y78" s="3" t="s">
        <v>147</v>
      </c>
      <c r="Z78" s="3" t="s">
        <v>39</v>
      </c>
      <c r="AA78" s="3" t="s">
        <v>125</v>
      </c>
      <c r="AB78" s="46">
        <v>7</v>
      </c>
    </row>
    <row r="79" spans="15:28" x14ac:dyDescent="0.25">
      <c r="O79" s="3" t="e">
        <f ca="1">_xll.RiskDiscrete($A$6:$A$35,$E$6:$E$35)</f>
        <v>#NAME?</v>
      </c>
      <c r="P79" s="3" t="e">
        <f ca="1">_xll.RiskDuniform($L$5:$L$16)</f>
        <v>#NAME?</v>
      </c>
      <c r="Q79" s="3" t="e">
        <f ca="1">IF(_xll.RiskUniform(0,1)&lt;0.5,"uptown","downtown")</f>
        <v>#NAME?</v>
      </c>
      <c r="R79" s="3" t="e">
        <f t="shared" ca="1" si="8"/>
        <v>#NAME?</v>
      </c>
      <c r="S79" s="3" t="e">
        <f t="shared" ca="1" si="9"/>
        <v>#NAME?</v>
      </c>
      <c r="T79" s="3" t="e">
        <f t="shared" ca="1" si="10"/>
        <v>#NAME?</v>
      </c>
      <c r="U79" s="3" t="e">
        <f t="shared" ca="1" si="11"/>
        <v>#NAME?</v>
      </c>
      <c r="Y79" s="3" t="s">
        <v>124</v>
      </c>
      <c r="Z79" s="3" t="s">
        <v>34</v>
      </c>
      <c r="AA79" s="3" t="s">
        <v>125</v>
      </c>
      <c r="AB79" s="46">
        <v>10</v>
      </c>
    </row>
    <row r="80" spans="15:28" x14ac:dyDescent="0.25">
      <c r="O80" s="3" t="e">
        <f ca="1">_xll.RiskDiscrete($A$6:$A$35,$E$6:$E$35)</f>
        <v>#NAME?</v>
      </c>
      <c r="P80" s="3" t="e">
        <f ca="1">_xll.RiskDuniform($L$5:$L$16)</f>
        <v>#NAME?</v>
      </c>
      <c r="Q80" s="3" t="e">
        <f ca="1">IF(_xll.RiskUniform(0,1)&lt;0.5,"uptown","downtown")</f>
        <v>#NAME?</v>
      </c>
      <c r="R80" s="3" t="e">
        <f t="shared" ca="1" si="8"/>
        <v>#NAME?</v>
      </c>
      <c r="S80" s="3" t="e">
        <f t="shared" ca="1" si="9"/>
        <v>#NAME?</v>
      </c>
      <c r="T80" s="3" t="e">
        <f t="shared" ca="1" si="10"/>
        <v>#NAME?</v>
      </c>
      <c r="U80" s="3" t="e">
        <f t="shared" ca="1" si="11"/>
        <v>#NAME?</v>
      </c>
      <c r="Y80" s="3" t="s">
        <v>124</v>
      </c>
      <c r="Z80" s="3" t="s">
        <v>32</v>
      </c>
      <c r="AA80" s="3" t="s">
        <v>122</v>
      </c>
      <c r="AB80" s="46">
        <v>10</v>
      </c>
    </row>
    <row r="81" spans="15:28" x14ac:dyDescent="0.25">
      <c r="O81" s="3" t="e">
        <f ca="1">_xll.RiskDiscrete($A$6:$A$35,$E$6:$E$35)</f>
        <v>#NAME?</v>
      </c>
      <c r="P81" s="3" t="e">
        <f ca="1">_xll.RiskDuniform($L$5:$L$16)</f>
        <v>#NAME?</v>
      </c>
      <c r="Q81" s="3" t="e">
        <f ca="1">IF(_xll.RiskUniform(0,1)&lt;0.5,"uptown","downtown")</f>
        <v>#NAME?</v>
      </c>
      <c r="R81" s="3" t="e">
        <f t="shared" ca="1" si="8"/>
        <v>#NAME?</v>
      </c>
      <c r="S81" s="3" t="e">
        <f t="shared" ca="1" si="9"/>
        <v>#NAME?</v>
      </c>
      <c r="T81" s="3" t="e">
        <f t="shared" ca="1" si="10"/>
        <v>#NAME?</v>
      </c>
      <c r="U81" s="3" t="e">
        <f t="shared" ca="1" si="11"/>
        <v>#NAME?</v>
      </c>
      <c r="Y81" s="3" t="s">
        <v>126</v>
      </c>
      <c r="Z81" s="3" t="s">
        <v>31</v>
      </c>
      <c r="AA81" s="3" t="s">
        <v>125</v>
      </c>
      <c r="AB81" s="46">
        <v>2.5</v>
      </c>
    </row>
    <row r="82" spans="15:28" x14ac:dyDescent="0.25">
      <c r="O82" s="3" t="e">
        <f ca="1">_xll.RiskDiscrete($A$6:$A$35,$E$6:$E$35)</f>
        <v>#NAME?</v>
      </c>
      <c r="P82" s="3" t="e">
        <f ca="1">_xll.RiskDuniform($L$5:$L$16)</f>
        <v>#NAME?</v>
      </c>
      <c r="Q82" s="3" t="e">
        <f ca="1">IF(_xll.RiskUniform(0,1)&lt;0.5,"uptown","downtown")</f>
        <v>#NAME?</v>
      </c>
      <c r="R82" s="3" t="e">
        <f t="shared" ca="1" si="8"/>
        <v>#NAME?</v>
      </c>
      <c r="S82" s="3" t="e">
        <f t="shared" ca="1" si="9"/>
        <v>#NAME?</v>
      </c>
      <c r="T82" s="3" t="e">
        <f t="shared" ca="1" si="10"/>
        <v>#NAME?</v>
      </c>
      <c r="U82" s="3" t="e">
        <f t="shared" ca="1" si="11"/>
        <v>#NAME?</v>
      </c>
      <c r="Y82" s="3" t="s">
        <v>121</v>
      </c>
      <c r="Z82" s="3" t="s">
        <v>30</v>
      </c>
      <c r="AA82" s="3" t="s">
        <v>122</v>
      </c>
      <c r="AB82" s="46">
        <v>2.5</v>
      </c>
    </row>
    <row r="83" spans="15:28" x14ac:dyDescent="0.25">
      <c r="O83" s="3" t="e">
        <f ca="1">_xll.RiskDiscrete($A$6:$A$35,$E$6:$E$35)</f>
        <v>#NAME?</v>
      </c>
      <c r="P83" s="3" t="e">
        <f ca="1">_xll.RiskDuniform($L$5:$L$16)</f>
        <v>#NAME?</v>
      </c>
      <c r="Q83" s="3" t="e">
        <f ca="1">IF(_xll.RiskUniform(0,1)&lt;0.5,"uptown","downtown")</f>
        <v>#NAME?</v>
      </c>
      <c r="R83" s="3" t="e">
        <f t="shared" ca="1" si="8"/>
        <v>#NAME?</v>
      </c>
      <c r="S83" s="3" t="e">
        <f t="shared" ca="1" si="9"/>
        <v>#NAME?</v>
      </c>
      <c r="T83" s="3" t="e">
        <f t="shared" ca="1" si="10"/>
        <v>#NAME?</v>
      </c>
      <c r="U83" s="3" t="e">
        <f t="shared" ca="1" si="11"/>
        <v>#NAME?</v>
      </c>
      <c r="Y83" s="3" t="s">
        <v>124</v>
      </c>
      <c r="Z83" s="3" t="s">
        <v>24</v>
      </c>
      <c r="AA83" s="3" t="s">
        <v>122</v>
      </c>
      <c r="AB83" s="46">
        <v>10</v>
      </c>
    </row>
    <row r="84" spans="15:28" x14ac:dyDescent="0.25">
      <c r="O84" s="3" t="e">
        <f ca="1">_xll.RiskDiscrete($A$6:$A$35,$E$6:$E$35)</f>
        <v>#NAME?</v>
      </c>
      <c r="P84" s="3" t="e">
        <f ca="1">_xll.RiskDuniform($L$5:$L$16)</f>
        <v>#NAME?</v>
      </c>
      <c r="Q84" s="3" t="e">
        <f ca="1">IF(_xll.RiskUniform(0,1)&lt;0.5,"uptown","downtown")</f>
        <v>#NAME?</v>
      </c>
      <c r="R84" s="3" t="e">
        <f t="shared" ca="1" si="8"/>
        <v>#NAME?</v>
      </c>
      <c r="S84" s="3" t="e">
        <f t="shared" ca="1" si="9"/>
        <v>#NAME?</v>
      </c>
      <c r="T84" s="3" t="e">
        <f t="shared" ca="1" si="10"/>
        <v>#NAME?</v>
      </c>
      <c r="U84" s="3" t="e">
        <f t="shared" ca="1" si="11"/>
        <v>#NAME?</v>
      </c>
      <c r="Y84" s="3" t="s">
        <v>124</v>
      </c>
      <c r="Z84" s="3" t="s">
        <v>32</v>
      </c>
      <c r="AA84" s="3" t="s">
        <v>125</v>
      </c>
      <c r="AB84" s="46">
        <v>10</v>
      </c>
    </row>
    <row r="85" spans="15:28" x14ac:dyDescent="0.25">
      <c r="O85" s="3" t="e">
        <f ca="1">_xll.RiskDiscrete($A$6:$A$35,$E$6:$E$35)</f>
        <v>#NAME?</v>
      </c>
      <c r="P85" s="3" t="e">
        <f ca="1">_xll.RiskDuniform($L$5:$L$16)</f>
        <v>#NAME?</v>
      </c>
      <c r="Q85" s="3" t="e">
        <f ca="1">IF(_xll.RiskUniform(0,1)&lt;0.5,"uptown","downtown")</f>
        <v>#NAME?</v>
      </c>
      <c r="R85" s="3" t="e">
        <f t="shared" ca="1" si="8"/>
        <v>#NAME?</v>
      </c>
      <c r="S85" s="3" t="e">
        <f t="shared" ca="1" si="9"/>
        <v>#NAME?</v>
      </c>
      <c r="T85" s="3" t="e">
        <f t="shared" ca="1" si="10"/>
        <v>#NAME?</v>
      </c>
      <c r="U85" s="3" t="e">
        <f t="shared" ca="1" si="11"/>
        <v>#NAME?</v>
      </c>
      <c r="Y85" s="3" t="s">
        <v>129</v>
      </c>
      <c r="Z85" s="3" t="s">
        <v>31</v>
      </c>
      <c r="AA85" s="3" t="s">
        <v>125</v>
      </c>
      <c r="AB85" s="46">
        <v>2.5</v>
      </c>
    </row>
    <row r="86" spans="15:28" x14ac:dyDescent="0.25">
      <c r="O86" s="3" t="e">
        <f ca="1">_xll.RiskDiscrete($A$6:$A$35,$E$6:$E$35)</f>
        <v>#NAME?</v>
      </c>
      <c r="P86" s="3" t="e">
        <f ca="1">_xll.RiskDuniform($L$5:$L$16)</f>
        <v>#NAME?</v>
      </c>
      <c r="Q86" s="3" t="e">
        <f ca="1">IF(_xll.RiskUniform(0,1)&lt;0.5,"uptown","downtown")</f>
        <v>#NAME?</v>
      </c>
      <c r="R86" s="3" t="e">
        <f t="shared" ca="1" si="8"/>
        <v>#NAME?</v>
      </c>
      <c r="S86" s="3" t="e">
        <f t="shared" ca="1" si="9"/>
        <v>#NAME?</v>
      </c>
      <c r="T86" s="3" t="e">
        <f t="shared" ca="1" si="10"/>
        <v>#NAME?</v>
      </c>
      <c r="U86" s="3" t="e">
        <f t="shared" ca="1" si="11"/>
        <v>#NAME?</v>
      </c>
      <c r="Y86" s="3" t="s">
        <v>124</v>
      </c>
      <c r="Z86" s="3" t="s">
        <v>33</v>
      </c>
      <c r="AA86" s="3" t="s">
        <v>122</v>
      </c>
      <c r="AB86" s="46">
        <v>10</v>
      </c>
    </row>
    <row r="87" spans="15:28" x14ac:dyDescent="0.25">
      <c r="O87" s="3" t="e">
        <f ca="1">_xll.RiskDiscrete($A$6:$A$35,$E$6:$E$35)</f>
        <v>#NAME?</v>
      </c>
      <c r="P87" s="3" t="e">
        <f ca="1">_xll.RiskDuniform($L$5:$L$16)</f>
        <v>#NAME?</v>
      </c>
      <c r="Q87" s="3" t="e">
        <f ca="1">IF(_xll.RiskUniform(0,1)&lt;0.5,"uptown","downtown")</f>
        <v>#NAME?</v>
      </c>
      <c r="R87" s="3" t="e">
        <f t="shared" ca="1" si="8"/>
        <v>#NAME?</v>
      </c>
      <c r="S87" s="3" t="e">
        <f t="shared" ca="1" si="9"/>
        <v>#NAME?</v>
      </c>
      <c r="T87" s="3" t="e">
        <f t="shared" ca="1" si="10"/>
        <v>#NAME?</v>
      </c>
      <c r="U87" s="3" t="e">
        <f t="shared" ca="1" si="11"/>
        <v>#NAME?</v>
      </c>
      <c r="Y87" s="3" t="s">
        <v>124</v>
      </c>
      <c r="Z87" s="3" t="s">
        <v>27</v>
      </c>
      <c r="AA87" s="3" t="s">
        <v>125</v>
      </c>
      <c r="AB87" s="46">
        <v>10</v>
      </c>
    </row>
    <row r="88" spans="15:28" x14ac:dyDescent="0.25">
      <c r="O88" s="3" t="e">
        <f ca="1">_xll.RiskDiscrete($A$6:$A$35,$E$6:$E$35)</f>
        <v>#NAME?</v>
      </c>
      <c r="P88" s="3" t="e">
        <f ca="1">_xll.RiskDuniform($L$5:$L$16)</f>
        <v>#NAME?</v>
      </c>
      <c r="Q88" s="3" t="e">
        <f ca="1">IF(_xll.RiskUniform(0,1)&lt;0.5,"uptown","downtown")</f>
        <v>#NAME?</v>
      </c>
      <c r="R88" s="3" t="e">
        <f t="shared" ca="1" si="8"/>
        <v>#NAME?</v>
      </c>
      <c r="S88" s="3" t="e">
        <f t="shared" ca="1" si="9"/>
        <v>#NAME?</v>
      </c>
      <c r="T88" s="3" t="e">
        <f t="shared" ca="1" si="10"/>
        <v>#NAME?</v>
      </c>
      <c r="U88" s="3" t="e">
        <f t="shared" ca="1" si="11"/>
        <v>#NAME?</v>
      </c>
      <c r="Y88" s="3" t="s">
        <v>124</v>
      </c>
      <c r="Z88" s="3" t="s">
        <v>39</v>
      </c>
      <c r="AA88" s="3" t="s">
        <v>125</v>
      </c>
      <c r="AB88" s="46">
        <v>10</v>
      </c>
    </row>
    <row r="89" spans="15:28" x14ac:dyDescent="0.25">
      <c r="O89" s="3" t="e">
        <f ca="1">_xll.RiskDiscrete($A$6:$A$35,$E$6:$E$35)</f>
        <v>#NAME?</v>
      </c>
      <c r="P89" s="3" t="e">
        <f ca="1">_xll.RiskDuniform($L$5:$L$16)</f>
        <v>#NAME?</v>
      </c>
      <c r="Q89" s="3" t="e">
        <f ca="1">IF(_xll.RiskUniform(0,1)&lt;0.5,"uptown","downtown")</f>
        <v>#NAME?</v>
      </c>
      <c r="R89" s="3" t="e">
        <f t="shared" ca="1" si="8"/>
        <v>#NAME?</v>
      </c>
      <c r="S89" s="3" t="e">
        <f t="shared" ca="1" si="9"/>
        <v>#NAME?</v>
      </c>
      <c r="T89" s="3" t="e">
        <f t="shared" ca="1" si="10"/>
        <v>#NAME?</v>
      </c>
      <c r="U89" s="3" t="e">
        <f t="shared" ca="1" si="11"/>
        <v>#NAME?</v>
      </c>
      <c r="Y89" s="3" t="s">
        <v>147</v>
      </c>
      <c r="Z89" s="3" t="s">
        <v>29</v>
      </c>
      <c r="AA89" s="3" t="s">
        <v>125</v>
      </c>
      <c r="AB89" s="46">
        <v>7</v>
      </c>
    </row>
    <row r="90" spans="15:28" x14ac:dyDescent="0.25">
      <c r="O90" s="3" t="e">
        <f ca="1">_xll.RiskDiscrete($A$6:$A$35,$E$6:$E$35)</f>
        <v>#NAME?</v>
      </c>
      <c r="P90" s="3" t="e">
        <f ca="1">_xll.RiskDuniform($L$5:$L$16)</f>
        <v>#NAME?</v>
      </c>
      <c r="Q90" s="3" t="e">
        <f ca="1">IF(_xll.RiskUniform(0,1)&lt;0.5,"uptown","downtown")</f>
        <v>#NAME?</v>
      </c>
      <c r="R90" s="3" t="e">
        <f t="shared" ca="1" si="8"/>
        <v>#NAME?</v>
      </c>
      <c r="S90" s="3" t="e">
        <f t="shared" ca="1" si="9"/>
        <v>#NAME?</v>
      </c>
      <c r="T90" s="3" t="e">
        <f t="shared" ca="1" si="10"/>
        <v>#NAME?</v>
      </c>
      <c r="U90" s="3" t="e">
        <f t="shared" ca="1" si="11"/>
        <v>#NAME?</v>
      </c>
      <c r="Y90" s="3" t="s">
        <v>121</v>
      </c>
      <c r="Z90" s="3" t="s">
        <v>34</v>
      </c>
      <c r="AA90" s="3" t="s">
        <v>125</v>
      </c>
      <c r="AB90" s="46">
        <v>2.5</v>
      </c>
    </row>
    <row r="91" spans="15:28" x14ac:dyDescent="0.25">
      <c r="O91" s="3" t="e">
        <f ca="1">_xll.RiskDiscrete($A$6:$A$35,$E$6:$E$35)</f>
        <v>#NAME?</v>
      </c>
      <c r="P91" s="3" t="e">
        <f ca="1">_xll.RiskDuniform($L$5:$L$16)</f>
        <v>#NAME?</v>
      </c>
      <c r="Q91" s="3" t="e">
        <f ca="1">IF(_xll.RiskUniform(0,1)&lt;0.5,"uptown","downtown")</f>
        <v>#NAME?</v>
      </c>
      <c r="R91" s="3" t="e">
        <f t="shared" ca="1" si="8"/>
        <v>#NAME?</v>
      </c>
      <c r="S91" s="3" t="e">
        <f t="shared" ca="1" si="9"/>
        <v>#NAME?</v>
      </c>
      <c r="T91" s="3" t="e">
        <f t="shared" ca="1" si="10"/>
        <v>#NAME?</v>
      </c>
      <c r="U91" s="3" t="e">
        <f t="shared" ca="1" si="11"/>
        <v>#NAME?</v>
      </c>
      <c r="Y91" s="3" t="s">
        <v>124</v>
      </c>
      <c r="Z91" s="3" t="s">
        <v>6</v>
      </c>
      <c r="AA91" s="3" t="s">
        <v>125</v>
      </c>
      <c r="AB91" s="46">
        <v>10</v>
      </c>
    </row>
    <row r="92" spans="15:28" x14ac:dyDescent="0.25">
      <c r="O92" s="3" t="e">
        <f ca="1">_xll.RiskDiscrete($A$6:$A$35,$E$6:$E$35)</f>
        <v>#NAME?</v>
      </c>
      <c r="P92" s="3" t="e">
        <f ca="1">_xll.RiskDuniform($L$5:$L$16)</f>
        <v>#NAME?</v>
      </c>
      <c r="Q92" s="3" t="e">
        <f ca="1">IF(_xll.RiskUniform(0,1)&lt;0.5,"uptown","downtown")</f>
        <v>#NAME?</v>
      </c>
      <c r="R92" s="3" t="e">
        <f t="shared" ca="1" si="8"/>
        <v>#NAME?</v>
      </c>
      <c r="S92" s="3" t="e">
        <f t="shared" ca="1" si="9"/>
        <v>#NAME?</v>
      </c>
      <c r="T92" s="3" t="e">
        <f t="shared" ca="1" si="10"/>
        <v>#NAME?</v>
      </c>
      <c r="U92" s="3" t="e">
        <f t="shared" ca="1" si="11"/>
        <v>#NAME?</v>
      </c>
      <c r="Y92" s="3" t="s">
        <v>123</v>
      </c>
      <c r="Z92" s="3" t="s">
        <v>32</v>
      </c>
      <c r="AA92" s="3" t="s">
        <v>122</v>
      </c>
      <c r="AB92" s="46">
        <v>2.5</v>
      </c>
    </row>
    <row r="93" spans="15:28" x14ac:dyDescent="0.25">
      <c r="O93" s="3" t="e">
        <f ca="1">_xll.RiskDiscrete($A$6:$A$35,$E$6:$E$35)</f>
        <v>#NAME?</v>
      </c>
      <c r="P93" s="3" t="e">
        <f ca="1">_xll.RiskDuniform($L$5:$L$16)</f>
        <v>#NAME?</v>
      </c>
      <c r="Q93" s="3" t="e">
        <f ca="1">IF(_xll.RiskUniform(0,1)&lt;0.5,"uptown","downtown")</f>
        <v>#NAME?</v>
      </c>
      <c r="R93" s="3" t="e">
        <f t="shared" ca="1" si="8"/>
        <v>#NAME?</v>
      </c>
      <c r="S93" s="3" t="e">
        <f t="shared" ca="1" si="9"/>
        <v>#NAME?</v>
      </c>
      <c r="T93" s="3" t="e">
        <f t="shared" ca="1" si="10"/>
        <v>#NAME?</v>
      </c>
      <c r="U93" s="3" t="e">
        <f t="shared" ca="1" si="11"/>
        <v>#NAME?</v>
      </c>
      <c r="Y93" s="3" t="s">
        <v>124</v>
      </c>
      <c r="Z93" s="3" t="s">
        <v>6</v>
      </c>
      <c r="AA93" s="3" t="s">
        <v>122</v>
      </c>
      <c r="AB93" s="46">
        <v>10</v>
      </c>
    </row>
    <row r="94" spans="15:28" x14ac:dyDescent="0.25">
      <c r="O94" s="3" t="e">
        <f ca="1">_xll.RiskDiscrete($A$6:$A$35,$E$6:$E$35)</f>
        <v>#NAME?</v>
      </c>
      <c r="P94" s="3" t="e">
        <f ca="1">_xll.RiskDuniform($L$5:$L$16)</f>
        <v>#NAME?</v>
      </c>
      <c r="Q94" s="3" t="e">
        <f ca="1">IF(_xll.RiskUniform(0,1)&lt;0.5,"uptown","downtown")</f>
        <v>#NAME?</v>
      </c>
      <c r="R94" s="3" t="e">
        <f t="shared" ca="1" si="8"/>
        <v>#NAME?</v>
      </c>
      <c r="S94" s="3" t="e">
        <f t="shared" ca="1" si="9"/>
        <v>#NAME?</v>
      </c>
      <c r="T94" s="3" t="e">
        <f t="shared" ca="1" si="10"/>
        <v>#NAME?</v>
      </c>
      <c r="U94" s="3" t="e">
        <f t="shared" ca="1" si="11"/>
        <v>#NAME?</v>
      </c>
      <c r="Y94" s="3" t="s">
        <v>124</v>
      </c>
      <c r="Z94" s="3" t="s">
        <v>28</v>
      </c>
      <c r="AA94" s="3" t="s">
        <v>125</v>
      </c>
      <c r="AB94" s="46">
        <v>10</v>
      </c>
    </row>
    <row r="95" spans="15:28" x14ac:dyDescent="0.25">
      <c r="O95" s="3" t="e">
        <f ca="1">_xll.RiskDiscrete($A$6:$A$35,$E$6:$E$35)</f>
        <v>#NAME?</v>
      </c>
      <c r="P95" s="3" t="e">
        <f ca="1">_xll.RiskDuniform($L$5:$L$16)</f>
        <v>#NAME?</v>
      </c>
      <c r="Q95" s="3" t="e">
        <f ca="1">IF(_xll.RiskUniform(0,1)&lt;0.5,"uptown","downtown")</f>
        <v>#NAME?</v>
      </c>
      <c r="R95" s="3" t="e">
        <f t="shared" ca="1" si="8"/>
        <v>#NAME?</v>
      </c>
      <c r="S95" s="3" t="e">
        <f t="shared" ca="1" si="9"/>
        <v>#NAME?</v>
      </c>
      <c r="T95" s="3" t="e">
        <f t="shared" ca="1" si="10"/>
        <v>#NAME?</v>
      </c>
      <c r="U95" s="3" t="e">
        <f t="shared" ca="1" si="11"/>
        <v>#NAME?</v>
      </c>
      <c r="Y95" s="3" t="s">
        <v>135</v>
      </c>
      <c r="Z95" s="3" t="s">
        <v>34</v>
      </c>
      <c r="AA95" s="3" t="s">
        <v>122</v>
      </c>
      <c r="AB95" s="46">
        <v>7</v>
      </c>
    </row>
    <row r="96" spans="15:28" x14ac:dyDescent="0.25">
      <c r="O96" s="3" t="e">
        <f ca="1">_xll.RiskDiscrete($A$6:$A$35,$E$6:$E$35)</f>
        <v>#NAME?</v>
      </c>
      <c r="P96" s="3" t="e">
        <f ca="1">_xll.RiskDuniform($L$5:$L$16)</f>
        <v>#NAME?</v>
      </c>
      <c r="Q96" s="3" t="e">
        <f ca="1">IF(_xll.RiskUniform(0,1)&lt;0.5,"uptown","downtown")</f>
        <v>#NAME?</v>
      </c>
      <c r="R96" s="3" t="e">
        <f t="shared" ca="1" si="8"/>
        <v>#NAME?</v>
      </c>
      <c r="S96" s="3" t="e">
        <f t="shared" ca="1" si="9"/>
        <v>#NAME?</v>
      </c>
      <c r="T96" s="3" t="e">
        <f t="shared" ca="1" si="10"/>
        <v>#NAME?</v>
      </c>
      <c r="U96" s="3" t="e">
        <f t="shared" ca="1" si="11"/>
        <v>#NAME?</v>
      </c>
      <c r="Y96" s="3" t="s">
        <v>124</v>
      </c>
      <c r="Z96" s="3" t="s">
        <v>30</v>
      </c>
      <c r="AA96" s="3" t="s">
        <v>125</v>
      </c>
      <c r="AB96" s="46">
        <v>10</v>
      </c>
    </row>
    <row r="97" spans="15:28" x14ac:dyDescent="0.25">
      <c r="O97" s="3" t="e">
        <f ca="1">_xll.RiskDiscrete($A$6:$A$35,$E$6:$E$35)</f>
        <v>#NAME?</v>
      </c>
      <c r="P97" s="3" t="e">
        <f ca="1">_xll.RiskDuniform($L$5:$L$16)</f>
        <v>#NAME?</v>
      </c>
      <c r="Q97" s="3" t="e">
        <f ca="1">IF(_xll.RiskUniform(0,1)&lt;0.5,"uptown","downtown")</f>
        <v>#NAME?</v>
      </c>
      <c r="R97" s="3" t="e">
        <f t="shared" ca="1" si="8"/>
        <v>#NAME?</v>
      </c>
      <c r="S97" s="3" t="e">
        <f t="shared" ca="1" si="9"/>
        <v>#NAME?</v>
      </c>
      <c r="T97" s="3" t="e">
        <f t="shared" ca="1" si="10"/>
        <v>#NAME?</v>
      </c>
      <c r="U97" s="3" t="e">
        <f t="shared" ca="1" si="11"/>
        <v>#NAME?</v>
      </c>
      <c r="Y97" s="3" t="s">
        <v>130</v>
      </c>
      <c r="Z97" s="3" t="s">
        <v>33</v>
      </c>
      <c r="AA97" s="3" t="s">
        <v>122</v>
      </c>
      <c r="AB97" s="46">
        <v>2.5</v>
      </c>
    </row>
    <row r="98" spans="15:28" x14ac:dyDescent="0.25">
      <c r="O98" s="3" t="e">
        <f ca="1">_xll.RiskDiscrete($A$6:$A$35,$E$6:$E$35)</f>
        <v>#NAME?</v>
      </c>
      <c r="P98" s="3" t="e">
        <f ca="1">_xll.RiskDuniform($L$5:$L$16)</f>
        <v>#NAME?</v>
      </c>
      <c r="Q98" s="3" t="e">
        <f ca="1">IF(_xll.RiskUniform(0,1)&lt;0.5,"uptown","downtown")</f>
        <v>#NAME?</v>
      </c>
      <c r="R98" s="3" t="e">
        <f t="shared" ca="1" si="8"/>
        <v>#NAME?</v>
      </c>
      <c r="S98" s="3" t="e">
        <f t="shared" ca="1" si="9"/>
        <v>#NAME?</v>
      </c>
      <c r="T98" s="3" t="e">
        <f t="shared" ca="1" si="10"/>
        <v>#NAME?</v>
      </c>
      <c r="U98" s="3" t="e">
        <f t="shared" ca="1" si="11"/>
        <v>#NAME?</v>
      </c>
      <c r="Y98" s="3" t="s">
        <v>124</v>
      </c>
      <c r="Z98" s="3" t="s">
        <v>39</v>
      </c>
      <c r="AA98" s="3" t="s">
        <v>125</v>
      </c>
      <c r="AB98" s="46">
        <v>10</v>
      </c>
    </row>
    <row r="99" spans="15:28" x14ac:dyDescent="0.25">
      <c r="O99" s="3" t="e">
        <f ca="1">_xll.RiskDiscrete($A$6:$A$35,$E$6:$E$35)</f>
        <v>#NAME?</v>
      </c>
      <c r="P99" s="3" t="e">
        <f ca="1">_xll.RiskDuniform($L$5:$L$16)</f>
        <v>#NAME?</v>
      </c>
      <c r="Q99" s="3" t="e">
        <f ca="1">IF(_xll.RiskUniform(0,1)&lt;0.5,"uptown","downtown")</f>
        <v>#NAME?</v>
      </c>
      <c r="R99" s="3" t="e">
        <f t="shared" ca="1" si="8"/>
        <v>#NAME?</v>
      </c>
      <c r="S99" s="3" t="e">
        <f t="shared" ca="1" si="9"/>
        <v>#NAME?</v>
      </c>
      <c r="T99" s="3" t="e">
        <f t="shared" ca="1" si="10"/>
        <v>#NAME?</v>
      </c>
      <c r="U99" s="3" t="e">
        <f t="shared" ca="1" si="11"/>
        <v>#NAME?</v>
      </c>
      <c r="Y99" s="3" t="s">
        <v>133</v>
      </c>
      <c r="Z99" s="3" t="s">
        <v>27</v>
      </c>
      <c r="AA99" s="3" t="s">
        <v>122</v>
      </c>
      <c r="AB99" s="46">
        <v>7</v>
      </c>
    </row>
    <row r="100" spans="15:28" x14ac:dyDescent="0.25">
      <c r="O100" s="3" t="e">
        <f ca="1">_xll.RiskDiscrete($A$6:$A$35,$E$6:$E$35)</f>
        <v>#NAME?</v>
      </c>
      <c r="P100" s="3" t="e">
        <f ca="1">_xll.RiskDuniform($L$5:$L$16)</f>
        <v>#NAME?</v>
      </c>
      <c r="Q100" s="3" t="e">
        <f ca="1">IF(_xll.RiskUniform(0,1)&lt;0.5,"uptown","downtown")</f>
        <v>#NAME?</v>
      </c>
      <c r="R100" s="3" t="e">
        <f t="shared" ca="1" si="8"/>
        <v>#NAME?</v>
      </c>
      <c r="S100" s="3" t="e">
        <f t="shared" ca="1" si="9"/>
        <v>#NAME?</v>
      </c>
      <c r="T100" s="3" t="e">
        <f t="shared" ca="1" si="10"/>
        <v>#NAME?</v>
      </c>
      <c r="U100" s="3" t="e">
        <f t="shared" ca="1" si="11"/>
        <v>#NAME?</v>
      </c>
      <c r="Y100" s="3" t="s">
        <v>129</v>
      </c>
      <c r="Z100" s="3" t="s">
        <v>32</v>
      </c>
      <c r="AA100" s="3" t="s">
        <v>125</v>
      </c>
      <c r="AB100" s="46">
        <v>2.5</v>
      </c>
    </row>
    <row r="101" spans="15:28" x14ac:dyDescent="0.25">
      <c r="O101" s="3" t="e">
        <f ca="1">_xll.RiskDiscrete($A$6:$A$35,$E$6:$E$35)</f>
        <v>#NAME?</v>
      </c>
      <c r="P101" s="3" t="e">
        <f ca="1">_xll.RiskDuniform($L$5:$L$16)</f>
        <v>#NAME?</v>
      </c>
      <c r="Q101" s="3" t="e">
        <f ca="1">IF(_xll.RiskUniform(0,1)&lt;0.5,"uptown","downtown")</f>
        <v>#NAME?</v>
      </c>
      <c r="R101" s="3" t="e">
        <f t="shared" ca="1" si="8"/>
        <v>#NAME?</v>
      </c>
      <c r="S101" s="3" t="e">
        <f t="shared" ca="1" si="9"/>
        <v>#NAME?</v>
      </c>
      <c r="T101" s="3" t="e">
        <f t="shared" ca="1" si="10"/>
        <v>#NAME?</v>
      </c>
      <c r="U101" s="3" t="e">
        <f t="shared" ca="1" si="11"/>
        <v>#NAME?</v>
      </c>
      <c r="Y101" s="3" t="s">
        <v>124</v>
      </c>
      <c r="Z101" s="3" t="s">
        <v>30</v>
      </c>
      <c r="AA101" s="3" t="s">
        <v>122</v>
      </c>
      <c r="AB101" s="46">
        <v>10</v>
      </c>
    </row>
    <row r="102" spans="15:28" x14ac:dyDescent="0.25">
      <c r="O102" s="3" t="e">
        <f ca="1">_xll.RiskDiscrete($A$6:$A$35,$E$6:$E$35)</f>
        <v>#NAME?</v>
      </c>
      <c r="P102" s="3" t="e">
        <f ca="1">_xll.RiskDuniform($L$5:$L$16)</f>
        <v>#NAME?</v>
      </c>
      <c r="Q102" s="3" t="e">
        <f ca="1">IF(_xll.RiskUniform(0,1)&lt;0.5,"uptown","downtown")</f>
        <v>#NAME?</v>
      </c>
      <c r="R102" s="3" t="e">
        <f t="shared" ca="1" si="8"/>
        <v>#NAME?</v>
      </c>
      <c r="S102" s="3" t="e">
        <f t="shared" ca="1" si="9"/>
        <v>#NAME?</v>
      </c>
      <c r="T102" s="3" t="e">
        <f t="shared" ca="1" si="10"/>
        <v>#NAME?</v>
      </c>
      <c r="U102" s="3" t="e">
        <f t="shared" ca="1" si="11"/>
        <v>#NAME?</v>
      </c>
      <c r="Y102" s="3" t="s">
        <v>124</v>
      </c>
      <c r="Z102" s="3" t="s">
        <v>34</v>
      </c>
      <c r="AA102" s="3" t="s">
        <v>122</v>
      </c>
      <c r="AB102" s="46">
        <v>10</v>
      </c>
    </row>
    <row r="103" spans="15:28" x14ac:dyDescent="0.25">
      <c r="O103" s="3" t="e">
        <f ca="1">_xll.RiskDiscrete($A$6:$A$35,$E$6:$E$35)</f>
        <v>#NAME?</v>
      </c>
      <c r="P103" s="3" t="e">
        <f ca="1">_xll.RiskDuniform($L$5:$L$16)</f>
        <v>#NAME?</v>
      </c>
      <c r="Q103" s="3" t="e">
        <f ca="1">IF(_xll.RiskUniform(0,1)&lt;0.5,"uptown","downtown")</f>
        <v>#NAME?</v>
      </c>
      <c r="R103" s="3" t="e">
        <f t="shared" ca="1" si="8"/>
        <v>#NAME?</v>
      </c>
      <c r="S103" s="3" t="e">
        <f t="shared" ca="1" si="9"/>
        <v>#NAME?</v>
      </c>
      <c r="T103" s="3" t="e">
        <f t="shared" ca="1" si="10"/>
        <v>#NAME?</v>
      </c>
      <c r="U103" s="3" t="e">
        <f t="shared" ca="1" si="11"/>
        <v>#NAME?</v>
      </c>
      <c r="Y103" s="3" t="s">
        <v>129</v>
      </c>
      <c r="Z103" s="3" t="s">
        <v>34</v>
      </c>
      <c r="AA103" s="3" t="s">
        <v>122</v>
      </c>
      <c r="AB103" s="46">
        <v>2.5</v>
      </c>
    </row>
    <row r="104" spans="15:28" x14ac:dyDescent="0.25">
      <c r="O104" s="3" t="e">
        <f ca="1">_xll.RiskDiscrete($A$6:$A$35,$E$6:$E$35)</f>
        <v>#NAME?</v>
      </c>
      <c r="P104" s="3" t="e">
        <f ca="1">_xll.RiskDuniform($L$5:$L$16)</f>
        <v>#NAME?</v>
      </c>
      <c r="Q104" s="3" t="e">
        <f ca="1">IF(_xll.RiskUniform(0,1)&lt;0.5,"uptown","downtown")</f>
        <v>#NAME?</v>
      </c>
      <c r="R104" s="3" t="e">
        <f t="shared" ca="1" si="8"/>
        <v>#NAME?</v>
      </c>
      <c r="S104" s="3" t="e">
        <f t="shared" ca="1" si="9"/>
        <v>#NAME?</v>
      </c>
      <c r="T104" s="3" t="e">
        <f t="shared" ca="1" si="10"/>
        <v>#NAME?</v>
      </c>
      <c r="U104" s="3" t="e">
        <f t="shared" ca="1" si="11"/>
        <v>#NAME?</v>
      </c>
      <c r="Y104" s="3" t="s">
        <v>126</v>
      </c>
      <c r="Z104" s="3" t="s">
        <v>32</v>
      </c>
      <c r="AA104" s="3" t="s">
        <v>125</v>
      </c>
      <c r="AB104" s="46">
        <v>2.5</v>
      </c>
    </row>
    <row r="105" spans="15:28" x14ac:dyDescent="0.25">
      <c r="O105" s="3" t="e">
        <f ca="1">_xll.RiskDiscrete($A$6:$A$35,$E$6:$E$35)</f>
        <v>#NAME?</v>
      </c>
      <c r="P105" s="3" t="e">
        <f ca="1">_xll.RiskDuniform($L$5:$L$16)</f>
        <v>#NAME?</v>
      </c>
      <c r="Q105" s="3" t="e">
        <f ca="1">IF(_xll.RiskUniform(0,1)&lt;0.5,"uptown","downtown")</f>
        <v>#NAME?</v>
      </c>
      <c r="R105" s="3" t="e">
        <f t="shared" ca="1" si="8"/>
        <v>#NAME?</v>
      </c>
      <c r="S105" s="3" t="e">
        <f t="shared" ca="1" si="9"/>
        <v>#NAME?</v>
      </c>
      <c r="T105" s="3" t="e">
        <f t="shared" ca="1" si="10"/>
        <v>#NAME?</v>
      </c>
      <c r="U105" s="3" t="e">
        <f t="shared" ca="1" si="11"/>
        <v>#NAME?</v>
      </c>
      <c r="Y105" s="3" t="s">
        <v>121</v>
      </c>
      <c r="Z105" s="3" t="s">
        <v>28</v>
      </c>
      <c r="AA105" s="3" t="s">
        <v>122</v>
      </c>
      <c r="AB105" s="46">
        <v>2.5</v>
      </c>
    </row>
    <row r="106" spans="15:28" x14ac:dyDescent="0.25">
      <c r="O106" s="3" t="e">
        <f ca="1">_xll.RiskDiscrete($A$6:$A$35,$E$6:$E$35)</f>
        <v>#NAME?</v>
      </c>
      <c r="P106" s="3" t="e">
        <f ca="1">_xll.RiskDuniform($L$5:$L$16)</f>
        <v>#NAME?</v>
      </c>
      <c r="Q106" s="3" t="e">
        <f ca="1">IF(_xll.RiskUniform(0,1)&lt;0.5,"uptown","downtown")</f>
        <v>#NAME?</v>
      </c>
      <c r="R106" s="3" t="e">
        <f t="shared" ca="1" si="8"/>
        <v>#NAME?</v>
      </c>
      <c r="S106" s="3" t="e">
        <f t="shared" ca="1" si="9"/>
        <v>#NAME?</v>
      </c>
      <c r="T106" s="3" t="e">
        <f t="shared" ca="1" si="10"/>
        <v>#NAME?</v>
      </c>
      <c r="U106" s="3" t="e">
        <f t="shared" ca="1" si="11"/>
        <v>#NAME?</v>
      </c>
      <c r="Y106" s="3" t="s">
        <v>129</v>
      </c>
      <c r="Z106" s="3" t="s">
        <v>40</v>
      </c>
      <c r="AA106" s="3" t="s">
        <v>125</v>
      </c>
      <c r="AB106" s="46">
        <v>2.5</v>
      </c>
    </row>
    <row r="107" spans="15:28" x14ac:dyDescent="0.25">
      <c r="O107" s="3" t="e">
        <f ca="1">_xll.RiskDiscrete($A$6:$A$35,$E$6:$E$35)</f>
        <v>#NAME?</v>
      </c>
      <c r="P107" s="3" t="e">
        <f ca="1">_xll.RiskDuniform($L$5:$L$16)</f>
        <v>#NAME?</v>
      </c>
      <c r="Q107" s="3" t="e">
        <f ca="1">IF(_xll.RiskUniform(0,1)&lt;0.5,"uptown","downtown")</f>
        <v>#NAME?</v>
      </c>
      <c r="R107" s="3" t="e">
        <f t="shared" ca="1" si="8"/>
        <v>#NAME?</v>
      </c>
      <c r="S107" s="3" t="e">
        <f t="shared" ca="1" si="9"/>
        <v>#NAME?</v>
      </c>
      <c r="T107" s="3" t="e">
        <f t="shared" ca="1" si="10"/>
        <v>#NAME?</v>
      </c>
      <c r="U107" s="3" t="e">
        <f t="shared" ca="1" si="11"/>
        <v>#NAME?</v>
      </c>
      <c r="Y107" s="3" t="s">
        <v>121</v>
      </c>
      <c r="Z107" s="3" t="s">
        <v>40</v>
      </c>
      <c r="AA107" s="3" t="s">
        <v>125</v>
      </c>
      <c r="AB107" s="46">
        <v>2.5</v>
      </c>
    </row>
    <row r="108" spans="15:28" x14ac:dyDescent="0.25">
      <c r="O108" s="3" t="e">
        <f ca="1">_xll.RiskDiscrete($A$6:$A$35,$E$6:$E$35)</f>
        <v>#NAME?</v>
      </c>
      <c r="P108" s="3" t="e">
        <f ca="1">_xll.RiskDuniform($L$5:$L$16)</f>
        <v>#NAME?</v>
      </c>
      <c r="Q108" s="3" t="e">
        <f ca="1">IF(_xll.RiskUniform(0,1)&lt;0.5,"uptown","downtown")</f>
        <v>#NAME?</v>
      </c>
      <c r="R108" s="3" t="e">
        <f t="shared" ca="1" si="8"/>
        <v>#NAME?</v>
      </c>
      <c r="S108" s="3" t="e">
        <f t="shared" ca="1" si="9"/>
        <v>#NAME?</v>
      </c>
      <c r="T108" s="3" t="e">
        <f t="shared" ca="1" si="10"/>
        <v>#NAME?</v>
      </c>
      <c r="U108" s="3" t="e">
        <f t="shared" ca="1" si="11"/>
        <v>#NAME?</v>
      </c>
      <c r="Y108" s="3" t="s">
        <v>124</v>
      </c>
      <c r="Z108" s="3" t="s">
        <v>30</v>
      </c>
      <c r="AA108" s="3" t="s">
        <v>122</v>
      </c>
      <c r="AB108" s="46">
        <v>10</v>
      </c>
    </row>
    <row r="109" spans="15:28" x14ac:dyDescent="0.25">
      <c r="O109" s="3" t="e">
        <f ca="1">_xll.RiskDiscrete($A$6:$A$35,$E$6:$E$35)</f>
        <v>#NAME?</v>
      </c>
      <c r="P109" s="3" t="e">
        <f ca="1">_xll.RiskDuniform($L$5:$L$16)</f>
        <v>#NAME?</v>
      </c>
      <c r="Q109" s="3" t="e">
        <f ca="1">IF(_xll.RiskUniform(0,1)&lt;0.5,"uptown","downtown")</f>
        <v>#NAME?</v>
      </c>
      <c r="R109" s="3" t="e">
        <f t="shared" ca="1" si="8"/>
        <v>#NAME?</v>
      </c>
      <c r="S109" s="3" t="e">
        <f t="shared" ca="1" si="9"/>
        <v>#NAME?</v>
      </c>
      <c r="T109" s="3" t="e">
        <f t="shared" ca="1" si="10"/>
        <v>#NAME?</v>
      </c>
      <c r="U109" s="3" t="e">
        <f t="shared" ca="1" si="11"/>
        <v>#NAME?</v>
      </c>
      <c r="Y109" s="3" t="s">
        <v>132</v>
      </c>
      <c r="Z109" s="3" t="s">
        <v>28</v>
      </c>
      <c r="AA109" s="3" t="s">
        <v>125</v>
      </c>
      <c r="AB109" s="46">
        <v>12</v>
      </c>
    </row>
    <row r="110" spans="15:28" x14ac:dyDescent="0.25">
      <c r="O110" s="3" t="e">
        <f ca="1">_xll.RiskDiscrete($A$6:$A$35,$E$6:$E$35)</f>
        <v>#NAME?</v>
      </c>
      <c r="P110" s="3" t="e">
        <f ca="1">_xll.RiskDuniform($L$5:$L$16)</f>
        <v>#NAME?</v>
      </c>
      <c r="Q110" s="3" t="e">
        <f ca="1">IF(_xll.RiskUniform(0,1)&lt;0.5,"uptown","downtown")</f>
        <v>#NAME?</v>
      </c>
      <c r="R110" s="3" t="e">
        <f t="shared" ca="1" si="8"/>
        <v>#NAME?</v>
      </c>
      <c r="S110" s="3" t="e">
        <f t="shared" ca="1" si="9"/>
        <v>#NAME?</v>
      </c>
      <c r="T110" s="3" t="e">
        <f t="shared" ca="1" si="10"/>
        <v>#NAME?</v>
      </c>
      <c r="U110" s="3" t="e">
        <f t="shared" ca="1" si="11"/>
        <v>#NAME?</v>
      </c>
      <c r="Y110" s="3" t="s">
        <v>121</v>
      </c>
      <c r="Z110" s="3" t="s">
        <v>27</v>
      </c>
      <c r="AA110" s="3" t="s">
        <v>122</v>
      </c>
      <c r="AB110" s="46">
        <v>2.5</v>
      </c>
    </row>
    <row r="111" spans="15:28" x14ac:dyDescent="0.25">
      <c r="O111" s="3" t="e">
        <f ca="1">_xll.RiskDiscrete($A$6:$A$35,$E$6:$E$35)</f>
        <v>#NAME?</v>
      </c>
      <c r="P111" s="3" t="e">
        <f ca="1">_xll.RiskDuniform($L$5:$L$16)</f>
        <v>#NAME?</v>
      </c>
      <c r="Q111" s="3" t="e">
        <f ca="1">IF(_xll.RiskUniform(0,1)&lt;0.5,"uptown","downtown")</f>
        <v>#NAME?</v>
      </c>
      <c r="R111" s="3" t="e">
        <f t="shared" ca="1" si="8"/>
        <v>#NAME?</v>
      </c>
      <c r="S111" s="3" t="e">
        <f t="shared" ca="1" si="9"/>
        <v>#NAME?</v>
      </c>
      <c r="T111" s="3" t="e">
        <f t="shared" ca="1" si="10"/>
        <v>#NAME?</v>
      </c>
      <c r="U111" s="3" t="e">
        <f t="shared" ca="1" si="11"/>
        <v>#NAME?</v>
      </c>
      <c r="Y111" s="3" t="s">
        <v>127</v>
      </c>
      <c r="Z111" s="3" t="s">
        <v>28</v>
      </c>
      <c r="AA111" s="3" t="s">
        <v>122</v>
      </c>
      <c r="AB111" s="46">
        <v>10</v>
      </c>
    </row>
    <row r="112" spans="15:28" x14ac:dyDescent="0.25">
      <c r="O112" s="3" t="e">
        <f ca="1">_xll.RiskDiscrete($A$6:$A$35,$E$6:$E$35)</f>
        <v>#NAME?</v>
      </c>
      <c r="P112" s="3" t="e">
        <f ca="1">_xll.RiskDuniform($L$5:$L$16)</f>
        <v>#NAME?</v>
      </c>
      <c r="Q112" s="3" t="e">
        <f ca="1">IF(_xll.RiskUniform(0,1)&lt;0.5,"uptown","downtown")</f>
        <v>#NAME?</v>
      </c>
      <c r="R112" s="3" t="e">
        <f t="shared" ca="1" si="8"/>
        <v>#NAME?</v>
      </c>
      <c r="S112" s="3" t="e">
        <f t="shared" ca="1" si="9"/>
        <v>#NAME?</v>
      </c>
      <c r="T112" s="3" t="e">
        <f t="shared" ca="1" si="10"/>
        <v>#NAME?</v>
      </c>
      <c r="U112" s="3" t="e">
        <f t="shared" ca="1" si="11"/>
        <v>#NAME?</v>
      </c>
      <c r="Y112" s="3" t="s">
        <v>129</v>
      </c>
      <c r="Z112" s="3" t="s">
        <v>34</v>
      </c>
      <c r="AA112" s="3" t="s">
        <v>122</v>
      </c>
      <c r="AB112" s="46">
        <v>2.5</v>
      </c>
    </row>
    <row r="113" spans="15:28" x14ac:dyDescent="0.25">
      <c r="O113" s="3" t="e">
        <f ca="1">_xll.RiskDiscrete($A$6:$A$35,$E$6:$E$35)</f>
        <v>#NAME?</v>
      </c>
      <c r="P113" s="3" t="e">
        <f ca="1">_xll.RiskDuniform($L$5:$L$16)</f>
        <v>#NAME?</v>
      </c>
      <c r="Q113" s="3" t="e">
        <f ca="1">IF(_xll.RiskUniform(0,1)&lt;0.5,"uptown","downtown")</f>
        <v>#NAME?</v>
      </c>
      <c r="R113" s="3" t="e">
        <f t="shared" ca="1" si="8"/>
        <v>#NAME?</v>
      </c>
      <c r="S113" s="3" t="e">
        <f t="shared" ca="1" si="9"/>
        <v>#NAME?</v>
      </c>
      <c r="T113" s="3" t="e">
        <f t="shared" ca="1" si="10"/>
        <v>#NAME?</v>
      </c>
      <c r="U113" s="3" t="e">
        <f t="shared" ca="1" si="11"/>
        <v>#NAME?</v>
      </c>
      <c r="Y113" s="3" t="s">
        <v>127</v>
      </c>
      <c r="Z113" s="3" t="s">
        <v>31</v>
      </c>
      <c r="AA113" s="3" t="s">
        <v>122</v>
      </c>
      <c r="AB113" s="46">
        <v>10</v>
      </c>
    </row>
    <row r="114" spans="15:28" x14ac:dyDescent="0.25">
      <c r="O114" s="3" t="e">
        <f ca="1">_xll.RiskDiscrete($A$6:$A$35,$E$6:$E$35)</f>
        <v>#NAME?</v>
      </c>
      <c r="P114" s="3" t="e">
        <f ca="1">_xll.RiskDuniform($L$5:$L$16)</f>
        <v>#NAME?</v>
      </c>
      <c r="Q114" s="3" t="e">
        <f ca="1">IF(_xll.RiskUniform(0,1)&lt;0.5,"uptown","downtown")</f>
        <v>#NAME?</v>
      </c>
      <c r="R114" s="3" t="e">
        <f t="shared" ca="1" si="8"/>
        <v>#NAME?</v>
      </c>
      <c r="S114" s="3" t="e">
        <f t="shared" ca="1" si="9"/>
        <v>#NAME?</v>
      </c>
      <c r="T114" s="3" t="e">
        <f t="shared" ca="1" si="10"/>
        <v>#NAME?</v>
      </c>
      <c r="U114" s="3" t="e">
        <f t="shared" ca="1" si="11"/>
        <v>#NAME?</v>
      </c>
      <c r="Y114" s="3" t="s">
        <v>121</v>
      </c>
      <c r="Z114" s="3" t="s">
        <v>39</v>
      </c>
      <c r="AA114" s="3" t="s">
        <v>122</v>
      </c>
      <c r="AB114" s="46">
        <v>2.5</v>
      </c>
    </row>
    <row r="115" spans="15:28" x14ac:dyDescent="0.25">
      <c r="O115" s="3" t="e">
        <f ca="1">_xll.RiskDiscrete($A$6:$A$35,$E$6:$E$35)</f>
        <v>#NAME?</v>
      </c>
      <c r="P115" s="3" t="e">
        <f ca="1">_xll.RiskDuniform($L$5:$L$16)</f>
        <v>#NAME?</v>
      </c>
      <c r="Q115" s="3" t="e">
        <f ca="1">IF(_xll.RiskUniform(0,1)&lt;0.5,"uptown","downtown")</f>
        <v>#NAME?</v>
      </c>
      <c r="R115" s="3" t="e">
        <f t="shared" ca="1" si="8"/>
        <v>#NAME?</v>
      </c>
      <c r="S115" s="3" t="e">
        <f t="shared" ca="1" si="9"/>
        <v>#NAME?</v>
      </c>
      <c r="T115" s="3" t="e">
        <f t="shared" ca="1" si="10"/>
        <v>#NAME?</v>
      </c>
      <c r="U115" s="3" t="e">
        <f t="shared" ca="1" si="11"/>
        <v>#NAME?</v>
      </c>
      <c r="Y115" s="3" t="s">
        <v>121</v>
      </c>
      <c r="Z115" s="3" t="s">
        <v>27</v>
      </c>
      <c r="AA115" s="3" t="s">
        <v>122</v>
      </c>
      <c r="AB115" s="46">
        <v>2.5</v>
      </c>
    </row>
    <row r="116" spans="15:28" x14ac:dyDescent="0.25">
      <c r="O116" s="3" t="e">
        <f ca="1">_xll.RiskDiscrete($A$6:$A$35,$E$6:$E$35)</f>
        <v>#NAME?</v>
      </c>
      <c r="P116" s="3" t="e">
        <f ca="1">_xll.RiskDuniform($L$5:$L$16)</f>
        <v>#NAME?</v>
      </c>
      <c r="Q116" s="3" t="e">
        <f ca="1">IF(_xll.RiskUniform(0,1)&lt;0.5,"uptown","downtown")</f>
        <v>#NAME?</v>
      </c>
      <c r="R116" s="3" t="e">
        <f t="shared" ca="1" si="8"/>
        <v>#NAME?</v>
      </c>
      <c r="S116" s="3" t="e">
        <f t="shared" ca="1" si="9"/>
        <v>#NAME?</v>
      </c>
      <c r="T116" s="3" t="e">
        <f t="shared" ca="1" si="10"/>
        <v>#NAME?</v>
      </c>
      <c r="U116" s="3" t="e">
        <f t="shared" ca="1" si="11"/>
        <v>#NAME?</v>
      </c>
      <c r="Y116" s="3" t="s">
        <v>121</v>
      </c>
      <c r="Z116" s="3" t="s">
        <v>32</v>
      </c>
      <c r="AA116" s="3" t="s">
        <v>122</v>
      </c>
      <c r="AB116" s="46">
        <v>2.5</v>
      </c>
    </row>
    <row r="117" spans="15:28" x14ac:dyDescent="0.25">
      <c r="O117" s="3" t="e">
        <f ca="1">_xll.RiskDiscrete($A$6:$A$35,$E$6:$E$35)</f>
        <v>#NAME?</v>
      </c>
      <c r="P117" s="3" t="e">
        <f ca="1">_xll.RiskDuniform($L$5:$L$16)</f>
        <v>#NAME?</v>
      </c>
      <c r="Q117" s="3" t="e">
        <f ca="1">IF(_xll.RiskUniform(0,1)&lt;0.5,"uptown","downtown")</f>
        <v>#NAME?</v>
      </c>
      <c r="R117" s="3" t="e">
        <f t="shared" ca="1" si="8"/>
        <v>#NAME?</v>
      </c>
      <c r="S117" s="3" t="e">
        <f t="shared" ca="1" si="9"/>
        <v>#NAME?</v>
      </c>
      <c r="T117" s="3" t="e">
        <f t="shared" ca="1" si="10"/>
        <v>#NAME?</v>
      </c>
      <c r="U117" s="3" t="e">
        <f t="shared" ca="1" si="11"/>
        <v>#NAME?</v>
      </c>
      <c r="Y117" s="3" t="s">
        <v>129</v>
      </c>
      <c r="Z117" s="3" t="s">
        <v>28</v>
      </c>
      <c r="AA117" s="3" t="s">
        <v>125</v>
      </c>
      <c r="AB117" s="46">
        <v>2.5</v>
      </c>
    </row>
    <row r="118" spans="15:28" x14ac:dyDescent="0.25">
      <c r="O118" s="3" t="e">
        <f ca="1">_xll.RiskDiscrete($A$6:$A$35,$E$6:$E$35)</f>
        <v>#NAME?</v>
      </c>
      <c r="P118" s="3" t="e">
        <f ca="1">_xll.RiskDuniform($L$5:$L$16)</f>
        <v>#NAME?</v>
      </c>
      <c r="Q118" s="3" t="e">
        <f ca="1">IF(_xll.RiskUniform(0,1)&lt;0.5,"uptown","downtown")</f>
        <v>#NAME?</v>
      </c>
      <c r="R118" s="3" t="e">
        <f t="shared" ca="1" si="8"/>
        <v>#NAME?</v>
      </c>
      <c r="S118" s="3" t="e">
        <f t="shared" ca="1" si="9"/>
        <v>#NAME?</v>
      </c>
      <c r="T118" s="3" t="e">
        <f t="shared" ca="1" si="10"/>
        <v>#NAME?</v>
      </c>
      <c r="U118" s="3" t="e">
        <f t="shared" ca="1" si="11"/>
        <v>#NAME?</v>
      </c>
      <c r="Y118" s="3" t="s">
        <v>124</v>
      </c>
      <c r="Z118" s="3" t="s">
        <v>24</v>
      </c>
      <c r="AA118" s="3" t="s">
        <v>122</v>
      </c>
      <c r="AB118" s="46">
        <v>10</v>
      </c>
    </row>
    <row r="119" spans="15:28" x14ac:dyDescent="0.25">
      <c r="O119" s="3" t="e">
        <f ca="1">_xll.RiskDiscrete($A$6:$A$35,$E$6:$E$35)</f>
        <v>#NAME?</v>
      </c>
      <c r="P119" s="3" t="e">
        <f ca="1">_xll.RiskDuniform($L$5:$L$16)</f>
        <v>#NAME?</v>
      </c>
      <c r="Q119" s="3" t="e">
        <f ca="1">IF(_xll.RiskUniform(0,1)&lt;0.5,"uptown","downtown")</f>
        <v>#NAME?</v>
      </c>
      <c r="R119" s="3" t="e">
        <f t="shared" ca="1" si="8"/>
        <v>#NAME?</v>
      </c>
      <c r="S119" s="3" t="e">
        <f t="shared" ca="1" si="9"/>
        <v>#NAME?</v>
      </c>
      <c r="T119" s="3" t="e">
        <f t="shared" ca="1" si="10"/>
        <v>#NAME?</v>
      </c>
      <c r="U119" s="3" t="e">
        <f t="shared" ca="1" si="11"/>
        <v>#NAME?</v>
      </c>
      <c r="Y119" s="3" t="s">
        <v>124</v>
      </c>
      <c r="Z119" s="3" t="s">
        <v>29</v>
      </c>
      <c r="AA119" s="3" t="s">
        <v>122</v>
      </c>
      <c r="AB119" s="46">
        <v>10</v>
      </c>
    </row>
    <row r="120" spans="15:28" x14ac:dyDescent="0.25">
      <c r="O120" s="3" t="e">
        <f ca="1">_xll.RiskDiscrete($A$6:$A$35,$E$6:$E$35)</f>
        <v>#NAME?</v>
      </c>
      <c r="P120" s="3" t="e">
        <f ca="1">_xll.RiskDuniform($L$5:$L$16)</f>
        <v>#NAME?</v>
      </c>
      <c r="Q120" s="3" t="e">
        <f ca="1">IF(_xll.RiskUniform(0,1)&lt;0.5,"uptown","downtown")</f>
        <v>#NAME?</v>
      </c>
      <c r="R120" s="3" t="e">
        <f t="shared" ca="1" si="8"/>
        <v>#NAME?</v>
      </c>
      <c r="S120" s="3" t="e">
        <f t="shared" ca="1" si="9"/>
        <v>#NAME?</v>
      </c>
      <c r="T120" s="3" t="e">
        <f t="shared" ca="1" si="10"/>
        <v>#NAME?</v>
      </c>
      <c r="U120" s="3" t="e">
        <f t="shared" ca="1" si="11"/>
        <v>#NAME?</v>
      </c>
      <c r="Y120" s="3" t="s">
        <v>131</v>
      </c>
      <c r="Z120" s="3" t="s">
        <v>40</v>
      </c>
      <c r="AA120" s="3" t="s">
        <v>122</v>
      </c>
      <c r="AB120" s="46">
        <v>2.5</v>
      </c>
    </row>
    <row r="121" spans="15:28" x14ac:dyDescent="0.25">
      <c r="O121" s="3" t="e">
        <f ca="1">_xll.RiskDiscrete($A$6:$A$35,$E$6:$E$35)</f>
        <v>#NAME?</v>
      </c>
      <c r="P121" s="3" t="e">
        <f ca="1">_xll.RiskDuniform($L$5:$L$16)</f>
        <v>#NAME?</v>
      </c>
      <c r="Q121" s="3" t="e">
        <f ca="1">IF(_xll.RiskUniform(0,1)&lt;0.5,"uptown","downtown")</f>
        <v>#NAME?</v>
      </c>
      <c r="R121" s="3" t="e">
        <f t="shared" ca="1" si="8"/>
        <v>#NAME?</v>
      </c>
      <c r="S121" s="3" t="e">
        <f t="shared" ca="1" si="9"/>
        <v>#NAME?</v>
      </c>
      <c r="T121" s="3" t="e">
        <f t="shared" ca="1" si="10"/>
        <v>#NAME?</v>
      </c>
      <c r="U121" s="3" t="e">
        <f t="shared" ca="1" si="11"/>
        <v>#NAME?</v>
      </c>
      <c r="Y121" s="3" t="s">
        <v>129</v>
      </c>
      <c r="Z121" s="3" t="s">
        <v>30</v>
      </c>
      <c r="AA121" s="3" t="s">
        <v>125</v>
      </c>
      <c r="AB121" s="46">
        <v>2.5</v>
      </c>
    </row>
    <row r="122" spans="15:28" x14ac:dyDescent="0.25">
      <c r="O122" s="3" t="e">
        <f ca="1">_xll.RiskDiscrete($A$6:$A$35,$E$6:$E$35)</f>
        <v>#NAME?</v>
      </c>
      <c r="P122" s="3" t="e">
        <f ca="1">_xll.RiskDuniform($L$5:$L$16)</f>
        <v>#NAME?</v>
      </c>
      <c r="Q122" s="3" t="e">
        <f ca="1">IF(_xll.RiskUniform(0,1)&lt;0.5,"uptown","downtown")</f>
        <v>#NAME?</v>
      </c>
      <c r="R122" s="3" t="e">
        <f t="shared" ca="1" si="8"/>
        <v>#NAME?</v>
      </c>
      <c r="S122" s="3" t="e">
        <f t="shared" ca="1" si="9"/>
        <v>#NAME?</v>
      </c>
      <c r="T122" s="3" t="e">
        <f t="shared" ca="1" si="10"/>
        <v>#NAME?</v>
      </c>
      <c r="U122" s="3" t="e">
        <f t="shared" ca="1" si="11"/>
        <v>#NAME?</v>
      </c>
      <c r="Y122" s="3" t="s">
        <v>124</v>
      </c>
      <c r="Z122" s="3" t="s">
        <v>27</v>
      </c>
      <c r="AA122" s="3" t="s">
        <v>122</v>
      </c>
      <c r="AB122" s="46">
        <v>10</v>
      </c>
    </row>
    <row r="123" spans="15:28" x14ac:dyDescent="0.25">
      <c r="O123" s="3" t="e">
        <f ca="1">_xll.RiskDiscrete($A$6:$A$35,$E$6:$E$35)</f>
        <v>#NAME?</v>
      </c>
      <c r="P123" s="3" t="e">
        <f ca="1">_xll.RiskDuniform($L$5:$L$16)</f>
        <v>#NAME?</v>
      </c>
      <c r="Q123" s="3" t="e">
        <f ca="1">IF(_xll.RiskUniform(0,1)&lt;0.5,"uptown","downtown")</f>
        <v>#NAME?</v>
      </c>
      <c r="R123" s="3" t="e">
        <f t="shared" ca="1" si="8"/>
        <v>#NAME?</v>
      </c>
      <c r="S123" s="3" t="e">
        <f t="shared" ca="1" si="9"/>
        <v>#NAME?</v>
      </c>
      <c r="T123" s="3" t="e">
        <f t="shared" ca="1" si="10"/>
        <v>#NAME?</v>
      </c>
      <c r="U123" s="3" t="e">
        <f t="shared" ca="1" si="11"/>
        <v>#NAME?</v>
      </c>
      <c r="Y123" s="3" t="s">
        <v>121</v>
      </c>
      <c r="Z123" s="3" t="s">
        <v>27</v>
      </c>
      <c r="AA123" s="3" t="s">
        <v>122</v>
      </c>
      <c r="AB123" s="46">
        <v>2.5</v>
      </c>
    </row>
    <row r="124" spans="15:28" x14ac:dyDescent="0.25">
      <c r="O124" s="3" t="e">
        <f ca="1">_xll.RiskDiscrete($A$6:$A$35,$E$6:$E$35)</f>
        <v>#NAME?</v>
      </c>
      <c r="P124" s="3" t="e">
        <f ca="1">_xll.RiskDuniform($L$5:$L$16)</f>
        <v>#NAME?</v>
      </c>
      <c r="Q124" s="3" t="e">
        <f ca="1">IF(_xll.RiskUniform(0,1)&lt;0.5,"uptown","downtown")</f>
        <v>#NAME?</v>
      </c>
      <c r="R124" s="3" t="e">
        <f t="shared" ca="1" si="8"/>
        <v>#NAME?</v>
      </c>
      <c r="S124" s="3" t="e">
        <f t="shared" ca="1" si="9"/>
        <v>#NAME?</v>
      </c>
      <c r="T124" s="3" t="e">
        <f t="shared" ca="1" si="10"/>
        <v>#NAME?</v>
      </c>
      <c r="U124" s="3" t="e">
        <f t="shared" ca="1" si="11"/>
        <v>#NAME?</v>
      </c>
      <c r="Y124" s="3" t="s">
        <v>124</v>
      </c>
      <c r="Z124" s="3" t="s">
        <v>29</v>
      </c>
      <c r="AA124" s="3" t="s">
        <v>122</v>
      </c>
      <c r="AB124" s="46">
        <v>10</v>
      </c>
    </row>
    <row r="125" spans="15:28" x14ac:dyDescent="0.25">
      <c r="O125" s="3" t="e">
        <f ca="1">_xll.RiskDiscrete($A$6:$A$35,$E$6:$E$35)</f>
        <v>#NAME?</v>
      </c>
      <c r="P125" s="3" t="e">
        <f ca="1">_xll.RiskDuniform($L$5:$L$16)</f>
        <v>#NAME?</v>
      </c>
      <c r="Q125" s="3" t="e">
        <f ca="1">IF(_xll.RiskUniform(0,1)&lt;0.5,"uptown","downtown")</f>
        <v>#NAME?</v>
      </c>
      <c r="R125" s="3" t="e">
        <f t="shared" ca="1" si="8"/>
        <v>#NAME?</v>
      </c>
      <c r="S125" s="3" t="e">
        <f t="shared" ca="1" si="9"/>
        <v>#NAME?</v>
      </c>
      <c r="T125" s="3" t="e">
        <f t="shared" ca="1" si="10"/>
        <v>#NAME?</v>
      </c>
      <c r="U125" s="3" t="e">
        <f t="shared" ca="1" si="11"/>
        <v>#NAME?</v>
      </c>
      <c r="Y125" s="3" t="s">
        <v>124</v>
      </c>
      <c r="Z125" s="3" t="s">
        <v>6</v>
      </c>
      <c r="AA125" s="3" t="s">
        <v>122</v>
      </c>
      <c r="AB125" s="46">
        <v>10</v>
      </c>
    </row>
    <row r="126" spans="15:28" x14ac:dyDescent="0.25">
      <c r="O126" s="3" t="e">
        <f ca="1">_xll.RiskDiscrete($A$6:$A$35,$E$6:$E$35)</f>
        <v>#NAME?</v>
      </c>
      <c r="P126" s="3" t="e">
        <f ca="1">_xll.RiskDuniform($L$5:$L$16)</f>
        <v>#NAME?</v>
      </c>
      <c r="Q126" s="3" t="e">
        <f ca="1">IF(_xll.RiskUniform(0,1)&lt;0.5,"uptown","downtown")</f>
        <v>#NAME?</v>
      </c>
      <c r="R126" s="3" t="e">
        <f t="shared" ca="1" si="8"/>
        <v>#NAME?</v>
      </c>
      <c r="S126" s="3" t="e">
        <f t="shared" ca="1" si="9"/>
        <v>#NAME?</v>
      </c>
      <c r="T126" s="3" t="e">
        <f t="shared" ca="1" si="10"/>
        <v>#NAME?</v>
      </c>
      <c r="U126" s="3" t="e">
        <f t="shared" ca="1" si="11"/>
        <v>#NAME?</v>
      </c>
      <c r="Y126" s="3" t="s">
        <v>124</v>
      </c>
      <c r="Z126" s="3" t="s">
        <v>31</v>
      </c>
      <c r="AA126" s="3" t="s">
        <v>122</v>
      </c>
      <c r="AB126" s="46">
        <v>10</v>
      </c>
    </row>
    <row r="127" spans="15:28" x14ac:dyDescent="0.25">
      <c r="O127" s="3" t="e">
        <f ca="1">_xll.RiskDiscrete($A$6:$A$35,$E$6:$E$35)</f>
        <v>#NAME?</v>
      </c>
      <c r="P127" s="3" t="e">
        <f ca="1">_xll.RiskDuniform($L$5:$L$16)</f>
        <v>#NAME?</v>
      </c>
      <c r="Q127" s="3" t="e">
        <f ca="1">IF(_xll.RiskUniform(0,1)&lt;0.5,"uptown","downtown")</f>
        <v>#NAME?</v>
      </c>
      <c r="R127" s="3" t="e">
        <f t="shared" ca="1" si="8"/>
        <v>#NAME?</v>
      </c>
      <c r="S127" s="3" t="e">
        <f t="shared" ca="1" si="9"/>
        <v>#NAME?</v>
      </c>
      <c r="T127" s="3" t="e">
        <f t="shared" ca="1" si="10"/>
        <v>#NAME?</v>
      </c>
      <c r="U127" s="3" t="e">
        <f t="shared" ca="1" si="11"/>
        <v>#NAME?</v>
      </c>
      <c r="Y127" s="3" t="s">
        <v>138</v>
      </c>
      <c r="Z127" s="3" t="s">
        <v>39</v>
      </c>
      <c r="AA127" s="3" t="s">
        <v>125</v>
      </c>
      <c r="AB127" s="46">
        <v>10</v>
      </c>
    </row>
    <row r="128" spans="15:28" x14ac:dyDescent="0.25">
      <c r="O128" s="3" t="e">
        <f ca="1">_xll.RiskDiscrete($A$6:$A$35,$E$6:$E$35)</f>
        <v>#NAME?</v>
      </c>
      <c r="P128" s="3" t="e">
        <f ca="1">_xll.RiskDuniform($L$5:$L$16)</f>
        <v>#NAME?</v>
      </c>
      <c r="Q128" s="3" t="e">
        <f ca="1">IF(_xll.RiskUniform(0,1)&lt;0.5,"uptown","downtown")</f>
        <v>#NAME?</v>
      </c>
      <c r="R128" s="3" t="e">
        <f t="shared" ca="1" si="8"/>
        <v>#NAME?</v>
      </c>
      <c r="S128" s="3" t="e">
        <f t="shared" ca="1" si="9"/>
        <v>#NAME?</v>
      </c>
      <c r="T128" s="3" t="e">
        <f t="shared" ca="1" si="10"/>
        <v>#NAME?</v>
      </c>
      <c r="U128" s="3" t="e">
        <f t="shared" ca="1" si="11"/>
        <v>#NAME?</v>
      </c>
      <c r="Y128" s="3" t="s">
        <v>124</v>
      </c>
      <c r="Z128" s="3" t="s">
        <v>40</v>
      </c>
      <c r="AA128" s="3" t="s">
        <v>122</v>
      </c>
      <c r="AB128" s="46">
        <v>10</v>
      </c>
    </row>
    <row r="129" spans="15:28" x14ac:dyDescent="0.25">
      <c r="O129" s="3" t="e">
        <f ca="1">_xll.RiskDiscrete($A$6:$A$35,$E$6:$E$35)</f>
        <v>#NAME?</v>
      </c>
      <c r="P129" s="3" t="e">
        <f ca="1">_xll.RiskDuniform($L$5:$L$16)</f>
        <v>#NAME?</v>
      </c>
      <c r="Q129" s="3" t="e">
        <f ca="1">IF(_xll.RiskUniform(0,1)&lt;0.5,"uptown","downtown")</f>
        <v>#NAME?</v>
      </c>
      <c r="R129" s="3" t="e">
        <f t="shared" ca="1" si="8"/>
        <v>#NAME?</v>
      </c>
      <c r="S129" s="3" t="e">
        <f t="shared" ca="1" si="9"/>
        <v>#NAME?</v>
      </c>
      <c r="T129" s="3" t="e">
        <f t="shared" ca="1" si="10"/>
        <v>#NAME?</v>
      </c>
      <c r="U129" s="3" t="e">
        <f t="shared" ca="1" si="11"/>
        <v>#NAME?</v>
      </c>
      <c r="Y129" s="3" t="s">
        <v>129</v>
      </c>
      <c r="Z129" s="3" t="s">
        <v>29</v>
      </c>
      <c r="AA129" s="3" t="s">
        <v>125</v>
      </c>
      <c r="AB129" s="46">
        <v>2.5</v>
      </c>
    </row>
    <row r="130" spans="15:28" x14ac:dyDescent="0.25">
      <c r="O130" s="3" t="e">
        <f ca="1">_xll.RiskDiscrete($A$6:$A$35,$E$6:$E$35)</f>
        <v>#NAME?</v>
      </c>
      <c r="P130" s="3" t="e">
        <f ca="1">_xll.RiskDuniform($L$5:$L$16)</f>
        <v>#NAME?</v>
      </c>
      <c r="Q130" s="3" t="e">
        <f ca="1">IF(_xll.RiskUniform(0,1)&lt;0.5,"uptown","downtown")</f>
        <v>#NAME?</v>
      </c>
      <c r="R130" s="3" t="e">
        <f t="shared" ca="1" si="8"/>
        <v>#NAME?</v>
      </c>
      <c r="S130" s="3" t="e">
        <f t="shared" ca="1" si="9"/>
        <v>#NAME?</v>
      </c>
      <c r="T130" s="3" t="e">
        <f t="shared" ca="1" si="10"/>
        <v>#NAME?</v>
      </c>
      <c r="U130" s="3" t="e">
        <f t="shared" ca="1" si="11"/>
        <v>#NAME?</v>
      </c>
      <c r="Y130" s="3" t="s">
        <v>121</v>
      </c>
      <c r="Z130" s="3" t="s">
        <v>6</v>
      </c>
      <c r="AA130" s="3" t="s">
        <v>122</v>
      </c>
      <c r="AB130" s="46">
        <v>2.5</v>
      </c>
    </row>
    <row r="131" spans="15:28" x14ac:dyDescent="0.25">
      <c r="O131" s="3" t="e">
        <f ca="1">_xll.RiskDiscrete($A$6:$A$35,$E$6:$E$35)</f>
        <v>#NAME?</v>
      </c>
      <c r="P131" s="3" t="e">
        <f ca="1">_xll.RiskDuniform($L$5:$L$16)</f>
        <v>#NAME?</v>
      </c>
      <c r="Q131" s="3" t="e">
        <f ca="1">IF(_xll.RiskUniform(0,1)&lt;0.5,"uptown","downtown")</f>
        <v>#NAME?</v>
      </c>
      <c r="R131" s="3" t="e">
        <f t="shared" ca="1" si="8"/>
        <v>#NAME?</v>
      </c>
      <c r="S131" s="3" t="e">
        <f t="shared" ca="1" si="9"/>
        <v>#NAME?</v>
      </c>
      <c r="T131" s="3" t="e">
        <f t="shared" ca="1" si="10"/>
        <v>#NAME?</v>
      </c>
      <c r="U131" s="3" t="e">
        <f t="shared" ca="1" si="11"/>
        <v>#NAME?</v>
      </c>
      <c r="Y131" s="3" t="s">
        <v>128</v>
      </c>
      <c r="Z131" s="3" t="s">
        <v>32</v>
      </c>
      <c r="AA131" s="3" t="s">
        <v>122</v>
      </c>
      <c r="AB131" s="46">
        <v>2.5</v>
      </c>
    </row>
    <row r="132" spans="15:28" x14ac:dyDescent="0.25">
      <c r="O132" s="3" t="e">
        <f ca="1">_xll.RiskDiscrete($A$6:$A$35,$E$6:$E$35)</f>
        <v>#NAME?</v>
      </c>
      <c r="P132" s="3" t="e">
        <f ca="1">_xll.RiskDuniform($L$5:$L$16)</f>
        <v>#NAME?</v>
      </c>
      <c r="Q132" s="3" t="e">
        <f ca="1">IF(_xll.RiskUniform(0,1)&lt;0.5,"uptown","downtown")</f>
        <v>#NAME?</v>
      </c>
      <c r="R132" s="3" t="e">
        <f t="shared" ca="1" si="8"/>
        <v>#NAME?</v>
      </c>
      <c r="S132" s="3" t="e">
        <f t="shared" ca="1" si="9"/>
        <v>#NAME?</v>
      </c>
      <c r="T132" s="3" t="e">
        <f t="shared" ca="1" si="10"/>
        <v>#NAME?</v>
      </c>
      <c r="U132" s="3" t="e">
        <f t="shared" ca="1" si="11"/>
        <v>#NAME?</v>
      </c>
      <c r="Y132" s="3" t="s">
        <v>121</v>
      </c>
      <c r="Z132" s="3" t="s">
        <v>27</v>
      </c>
      <c r="AA132" s="3" t="s">
        <v>122</v>
      </c>
      <c r="AB132" s="46">
        <v>2.5</v>
      </c>
    </row>
    <row r="133" spans="15:28" x14ac:dyDescent="0.25">
      <c r="O133" s="3" t="e">
        <f ca="1">_xll.RiskDiscrete($A$6:$A$35,$E$6:$E$35)</f>
        <v>#NAME?</v>
      </c>
      <c r="P133" s="3" t="e">
        <f ca="1">_xll.RiskDuniform($L$5:$L$16)</f>
        <v>#NAME?</v>
      </c>
      <c r="Q133" s="3" t="e">
        <f ca="1">IF(_xll.RiskUniform(0,1)&lt;0.5,"uptown","downtown")</f>
        <v>#NAME?</v>
      </c>
      <c r="R133" s="3" t="e">
        <f t="shared" ca="1" si="8"/>
        <v>#NAME?</v>
      </c>
      <c r="S133" s="3" t="e">
        <f t="shared" ca="1" si="9"/>
        <v>#NAME?</v>
      </c>
      <c r="T133" s="3" t="e">
        <f t="shared" ca="1" si="10"/>
        <v>#NAME?</v>
      </c>
      <c r="U133" s="3" t="e">
        <f t="shared" ca="1" si="11"/>
        <v>#NAME?</v>
      </c>
      <c r="Y133" s="3" t="s">
        <v>124</v>
      </c>
      <c r="Z133" s="3" t="s">
        <v>32</v>
      </c>
      <c r="AA133" s="3" t="s">
        <v>122</v>
      </c>
      <c r="AB133" s="46">
        <v>10</v>
      </c>
    </row>
    <row r="134" spans="15:28" x14ac:dyDescent="0.25">
      <c r="O134" s="3" t="e">
        <f ca="1">_xll.RiskDiscrete($A$6:$A$35,$E$6:$E$35)</f>
        <v>#NAME?</v>
      </c>
      <c r="P134" s="3" t="e">
        <f ca="1">_xll.RiskDuniform($L$5:$L$16)</f>
        <v>#NAME?</v>
      </c>
      <c r="Q134" s="3" t="e">
        <f ca="1">IF(_xll.RiskUniform(0,1)&lt;0.5,"uptown","downtown")</f>
        <v>#NAME?</v>
      </c>
      <c r="R134" s="3" t="e">
        <f t="shared" ca="1" si="8"/>
        <v>#NAME?</v>
      </c>
      <c r="S134" s="3" t="e">
        <f t="shared" ca="1" si="9"/>
        <v>#NAME?</v>
      </c>
      <c r="T134" s="3" t="e">
        <f t="shared" ca="1" si="10"/>
        <v>#NAME?</v>
      </c>
      <c r="U134" s="3" t="e">
        <f t="shared" ca="1" si="11"/>
        <v>#NAME?</v>
      </c>
      <c r="Y134" s="3" t="s">
        <v>146</v>
      </c>
      <c r="Z134" s="3" t="s">
        <v>32</v>
      </c>
      <c r="AA134" s="3" t="s">
        <v>125</v>
      </c>
      <c r="AB134" s="46">
        <v>7</v>
      </c>
    </row>
    <row r="135" spans="15:28" x14ac:dyDescent="0.25">
      <c r="O135" s="3" t="e">
        <f ca="1">_xll.RiskDiscrete($A$6:$A$35,$E$6:$E$35)</f>
        <v>#NAME?</v>
      </c>
      <c r="P135" s="3" t="e">
        <f ca="1">_xll.RiskDuniform($L$5:$L$16)</f>
        <v>#NAME?</v>
      </c>
      <c r="Q135" s="3" t="e">
        <f ca="1">IF(_xll.RiskUniform(0,1)&lt;0.5,"uptown","downtown")</f>
        <v>#NAME?</v>
      </c>
      <c r="R135" s="3" t="e">
        <f t="shared" ca="1" si="8"/>
        <v>#NAME?</v>
      </c>
      <c r="S135" s="3" t="e">
        <f t="shared" ca="1" si="9"/>
        <v>#NAME?</v>
      </c>
      <c r="T135" s="3" t="e">
        <f t="shared" ca="1" si="10"/>
        <v>#NAME?</v>
      </c>
      <c r="U135" s="3" t="e">
        <f t="shared" ca="1" si="11"/>
        <v>#NAME?</v>
      </c>
      <c r="Y135" s="3" t="s">
        <v>123</v>
      </c>
      <c r="Z135" s="3" t="s">
        <v>34</v>
      </c>
      <c r="AA135" s="3" t="s">
        <v>122</v>
      </c>
      <c r="AB135" s="46">
        <v>2.5</v>
      </c>
    </row>
    <row r="136" spans="15:28" x14ac:dyDescent="0.25">
      <c r="O136" s="3" t="e">
        <f ca="1">_xll.RiskDiscrete($A$6:$A$35,$E$6:$E$35)</f>
        <v>#NAME?</v>
      </c>
      <c r="P136" s="3" t="e">
        <f ca="1">_xll.RiskDuniform($L$5:$L$16)</f>
        <v>#NAME?</v>
      </c>
      <c r="Q136" s="3" t="e">
        <f ca="1">IF(_xll.RiskUniform(0,1)&lt;0.5,"uptown","downtown")</f>
        <v>#NAME?</v>
      </c>
      <c r="R136" s="3" t="e">
        <f t="shared" ref="R136:R199" ca="1" si="12">VLOOKUP(O136,lookprice,2)</f>
        <v>#NAME?</v>
      </c>
      <c r="S136" s="3" t="e">
        <f t="shared" ref="S136:S199" ca="1" si="13">VLOOKUP(O136,lookname,2)</f>
        <v>#NAME?</v>
      </c>
      <c r="T136" s="3" t="e">
        <f t="shared" ref="T136:T199" ca="1" si="14">VLOOKUP(P136,lookmonth,2)</f>
        <v>#NAME?</v>
      </c>
      <c r="U136" s="3" t="e">
        <f t="shared" ca="1" si="11"/>
        <v>#NAME?</v>
      </c>
      <c r="Y136" s="3" t="s">
        <v>121</v>
      </c>
      <c r="Z136" s="3" t="s">
        <v>31</v>
      </c>
      <c r="AA136" s="3" t="s">
        <v>122</v>
      </c>
      <c r="AB136" s="46">
        <v>2.5</v>
      </c>
    </row>
    <row r="137" spans="15:28" x14ac:dyDescent="0.25">
      <c r="O137" s="3" t="e">
        <f ca="1">_xll.RiskDiscrete($A$6:$A$35,$E$6:$E$35)</f>
        <v>#NAME?</v>
      </c>
      <c r="P137" s="3" t="e">
        <f ca="1">_xll.RiskDuniform($L$5:$L$16)</f>
        <v>#NAME?</v>
      </c>
      <c r="Q137" s="3" t="e">
        <f ca="1">IF(_xll.RiskUniform(0,1)&lt;0.5,"uptown","downtown")</f>
        <v>#NAME?</v>
      </c>
      <c r="R137" s="3" t="e">
        <f t="shared" ca="1" si="12"/>
        <v>#NAME?</v>
      </c>
      <c r="S137" s="3" t="e">
        <f t="shared" ca="1" si="13"/>
        <v>#NAME?</v>
      </c>
      <c r="T137" s="3" t="e">
        <f t="shared" ca="1" si="14"/>
        <v>#NAME?</v>
      </c>
      <c r="U137" s="3" t="e">
        <f t="shared" ref="U137:U200" ca="1" si="15">Q137</f>
        <v>#NAME?</v>
      </c>
      <c r="Y137" s="3" t="s">
        <v>128</v>
      </c>
      <c r="Z137" s="3" t="s">
        <v>32</v>
      </c>
      <c r="AA137" s="3" t="s">
        <v>122</v>
      </c>
      <c r="AB137" s="46">
        <v>2.5</v>
      </c>
    </row>
    <row r="138" spans="15:28" x14ac:dyDescent="0.25">
      <c r="O138" s="3" t="e">
        <f ca="1">_xll.RiskDiscrete($A$6:$A$35,$E$6:$E$35)</f>
        <v>#NAME?</v>
      </c>
      <c r="P138" s="3" t="e">
        <f ca="1">_xll.RiskDuniform($L$5:$L$16)</f>
        <v>#NAME?</v>
      </c>
      <c r="Q138" s="3" t="e">
        <f ca="1">IF(_xll.RiskUniform(0,1)&lt;0.5,"uptown","downtown")</f>
        <v>#NAME?</v>
      </c>
      <c r="R138" s="3" t="e">
        <f t="shared" ca="1" si="12"/>
        <v>#NAME?</v>
      </c>
      <c r="S138" s="3" t="e">
        <f t="shared" ca="1" si="13"/>
        <v>#NAME?</v>
      </c>
      <c r="T138" s="3" t="e">
        <f t="shared" ca="1" si="14"/>
        <v>#NAME?</v>
      </c>
      <c r="U138" s="3" t="e">
        <f t="shared" ca="1" si="15"/>
        <v>#NAME?</v>
      </c>
      <c r="Y138" s="3" t="s">
        <v>123</v>
      </c>
      <c r="Z138" s="3" t="s">
        <v>31</v>
      </c>
      <c r="AA138" s="3" t="s">
        <v>122</v>
      </c>
      <c r="AB138" s="46">
        <v>2.5</v>
      </c>
    </row>
    <row r="139" spans="15:28" x14ac:dyDescent="0.25">
      <c r="O139" s="3" t="e">
        <f ca="1">_xll.RiskDiscrete($A$6:$A$35,$E$6:$E$35)</f>
        <v>#NAME?</v>
      </c>
      <c r="P139" s="3" t="e">
        <f ca="1">_xll.RiskDuniform($L$5:$L$16)</f>
        <v>#NAME?</v>
      </c>
      <c r="Q139" s="3" t="e">
        <f ca="1">IF(_xll.RiskUniform(0,1)&lt;0.5,"uptown","downtown")</f>
        <v>#NAME?</v>
      </c>
      <c r="R139" s="3" t="e">
        <f t="shared" ca="1" si="12"/>
        <v>#NAME?</v>
      </c>
      <c r="S139" s="3" t="e">
        <f t="shared" ca="1" si="13"/>
        <v>#NAME?</v>
      </c>
      <c r="T139" s="3" t="e">
        <f t="shared" ca="1" si="14"/>
        <v>#NAME?</v>
      </c>
      <c r="U139" s="3" t="e">
        <f t="shared" ca="1" si="15"/>
        <v>#NAME?</v>
      </c>
      <c r="Y139" s="3" t="s">
        <v>124</v>
      </c>
      <c r="Z139" s="3" t="s">
        <v>28</v>
      </c>
      <c r="AA139" s="3" t="s">
        <v>122</v>
      </c>
      <c r="AB139" s="46">
        <v>10</v>
      </c>
    </row>
    <row r="140" spans="15:28" x14ac:dyDescent="0.25">
      <c r="O140" s="3" t="e">
        <f ca="1">_xll.RiskDiscrete($A$6:$A$35,$E$6:$E$35)</f>
        <v>#NAME?</v>
      </c>
      <c r="P140" s="3" t="e">
        <f ca="1">_xll.RiskDuniform($L$5:$L$16)</f>
        <v>#NAME?</v>
      </c>
      <c r="Q140" s="3" t="e">
        <f ca="1">IF(_xll.RiskUniform(0,1)&lt;0.5,"uptown","downtown")</f>
        <v>#NAME?</v>
      </c>
      <c r="R140" s="3" t="e">
        <f t="shared" ca="1" si="12"/>
        <v>#NAME?</v>
      </c>
      <c r="S140" s="3" t="e">
        <f t="shared" ca="1" si="13"/>
        <v>#NAME?</v>
      </c>
      <c r="T140" s="3" t="e">
        <f t="shared" ca="1" si="14"/>
        <v>#NAME?</v>
      </c>
      <c r="U140" s="3" t="e">
        <f t="shared" ca="1" si="15"/>
        <v>#NAME?</v>
      </c>
      <c r="Y140" s="3" t="s">
        <v>121</v>
      </c>
      <c r="Z140" s="3" t="s">
        <v>30</v>
      </c>
      <c r="AA140" s="3" t="s">
        <v>125</v>
      </c>
      <c r="AB140" s="46">
        <v>2.5</v>
      </c>
    </row>
    <row r="141" spans="15:28" x14ac:dyDescent="0.25">
      <c r="O141" s="3" t="e">
        <f ca="1">_xll.RiskDiscrete($A$6:$A$35,$E$6:$E$35)</f>
        <v>#NAME?</v>
      </c>
      <c r="P141" s="3" t="e">
        <f ca="1">_xll.RiskDuniform($L$5:$L$16)</f>
        <v>#NAME?</v>
      </c>
      <c r="Q141" s="3" t="e">
        <f ca="1">IF(_xll.RiskUniform(0,1)&lt;0.5,"uptown","downtown")</f>
        <v>#NAME?</v>
      </c>
      <c r="R141" s="3" t="e">
        <f t="shared" ca="1" si="12"/>
        <v>#NAME?</v>
      </c>
      <c r="S141" s="3" t="e">
        <f t="shared" ca="1" si="13"/>
        <v>#NAME?</v>
      </c>
      <c r="T141" s="3" t="e">
        <f t="shared" ca="1" si="14"/>
        <v>#NAME?</v>
      </c>
      <c r="U141" s="3" t="e">
        <f t="shared" ca="1" si="15"/>
        <v>#NAME?</v>
      </c>
      <c r="Y141" s="3" t="s">
        <v>124</v>
      </c>
      <c r="Z141" s="3" t="s">
        <v>27</v>
      </c>
      <c r="AA141" s="3" t="s">
        <v>122</v>
      </c>
      <c r="AB141" s="46">
        <v>10</v>
      </c>
    </row>
    <row r="142" spans="15:28" x14ac:dyDescent="0.25">
      <c r="O142" s="3" t="e">
        <f ca="1">_xll.RiskDiscrete($A$6:$A$35,$E$6:$E$35)</f>
        <v>#NAME?</v>
      </c>
      <c r="P142" s="3" t="e">
        <f ca="1">_xll.RiskDuniform($L$5:$L$16)</f>
        <v>#NAME?</v>
      </c>
      <c r="Q142" s="3" t="e">
        <f ca="1">IF(_xll.RiskUniform(0,1)&lt;0.5,"uptown","downtown")</f>
        <v>#NAME?</v>
      </c>
      <c r="R142" s="3" t="e">
        <f t="shared" ca="1" si="12"/>
        <v>#NAME?</v>
      </c>
      <c r="S142" s="3" t="e">
        <f t="shared" ca="1" si="13"/>
        <v>#NAME?</v>
      </c>
      <c r="T142" s="3" t="e">
        <f t="shared" ca="1" si="14"/>
        <v>#NAME?</v>
      </c>
      <c r="U142" s="3" t="e">
        <f t="shared" ca="1" si="15"/>
        <v>#NAME?</v>
      </c>
      <c r="Y142" s="3" t="s">
        <v>124</v>
      </c>
      <c r="Z142" s="3" t="s">
        <v>34</v>
      </c>
      <c r="AA142" s="3" t="s">
        <v>125</v>
      </c>
      <c r="AB142" s="46">
        <v>10</v>
      </c>
    </row>
    <row r="143" spans="15:28" x14ac:dyDescent="0.25">
      <c r="O143" s="3" t="e">
        <f ca="1">_xll.RiskDiscrete($A$6:$A$35,$E$6:$E$35)</f>
        <v>#NAME?</v>
      </c>
      <c r="P143" s="3" t="e">
        <f ca="1">_xll.RiskDuniform($L$5:$L$16)</f>
        <v>#NAME?</v>
      </c>
      <c r="Q143" s="3" t="e">
        <f ca="1">IF(_xll.RiskUniform(0,1)&lt;0.5,"uptown","downtown")</f>
        <v>#NAME?</v>
      </c>
      <c r="R143" s="3" t="e">
        <f t="shared" ca="1" si="12"/>
        <v>#NAME?</v>
      </c>
      <c r="S143" s="3" t="e">
        <f t="shared" ca="1" si="13"/>
        <v>#NAME?</v>
      </c>
      <c r="T143" s="3" t="e">
        <f t="shared" ca="1" si="14"/>
        <v>#NAME?</v>
      </c>
      <c r="U143" s="3" t="e">
        <f t="shared" ca="1" si="15"/>
        <v>#NAME?</v>
      </c>
      <c r="Y143" s="3" t="s">
        <v>138</v>
      </c>
      <c r="Z143" s="3" t="s">
        <v>29</v>
      </c>
      <c r="AA143" s="3" t="s">
        <v>122</v>
      </c>
      <c r="AB143" s="46">
        <v>10</v>
      </c>
    </row>
    <row r="144" spans="15:28" x14ac:dyDescent="0.25">
      <c r="O144" s="3" t="e">
        <f ca="1">_xll.RiskDiscrete($A$6:$A$35,$E$6:$E$35)</f>
        <v>#NAME?</v>
      </c>
      <c r="P144" s="3" t="e">
        <f ca="1">_xll.RiskDuniform($L$5:$L$16)</f>
        <v>#NAME?</v>
      </c>
      <c r="Q144" s="3" t="e">
        <f ca="1">IF(_xll.RiskUniform(0,1)&lt;0.5,"uptown","downtown")</f>
        <v>#NAME?</v>
      </c>
      <c r="R144" s="3" t="e">
        <f t="shared" ca="1" si="12"/>
        <v>#NAME?</v>
      </c>
      <c r="S144" s="3" t="e">
        <f t="shared" ca="1" si="13"/>
        <v>#NAME?</v>
      </c>
      <c r="T144" s="3" t="e">
        <f t="shared" ca="1" si="14"/>
        <v>#NAME?</v>
      </c>
      <c r="U144" s="3" t="e">
        <f t="shared" ca="1" si="15"/>
        <v>#NAME?</v>
      </c>
      <c r="Y144" s="3" t="s">
        <v>124</v>
      </c>
      <c r="Z144" s="3" t="s">
        <v>39</v>
      </c>
      <c r="AA144" s="3" t="s">
        <v>125</v>
      </c>
      <c r="AB144" s="46">
        <v>10</v>
      </c>
    </row>
    <row r="145" spans="15:28" x14ac:dyDescent="0.25">
      <c r="O145" s="3" t="e">
        <f ca="1">_xll.RiskDiscrete($A$6:$A$35,$E$6:$E$35)</f>
        <v>#NAME?</v>
      </c>
      <c r="P145" s="3" t="e">
        <f ca="1">_xll.RiskDuniform($L$5:$L$16)</f>
        <v>#NAME?</v>
      </c>
      <c r="Q145" s="3" t="e">
        <f ca="1">IF(_xll.RiskUniform(0,1)&lt;0.5,"uptown","downtown")</f>
        <v>#NAME?</v>
      </c>
      <c r="R145" s="3" t="e">
        <f t="shared" ca="1" si="12"/>
        <v>#NAME?</v>
      </c>
      <c r="S145" s="3" t="e">
        <f t="shared" ca="1" si="13"/>
        <v>#NAME?</v>
      </c>
      <c r="T145" s="3" t="e">
        <f t="shared" ca="1" si="14"/>
        <v>#NAME?</v>
      </c>
      <c r="U145" s="3" t="e">
        <f t="shared" ca="1" si="15"/>
        <v>#NAME?</v>
      </c>
      <c r="Y145" s="3" t="s">
        <v>121</v>
      </c>
      <c r="Z145" s="3" t="s">
        <v>40</v>
      </c>
      <c r="AA145" s="3" t="s">
        <v>125</v>
      </c>
      <c r="AB145" s="46">
        <v>2.5</v>
      </c>
    </row>
    <row r="146" spans="15:28" x14ac:dyDescent="0.25">
      <c r="O146" s="3" t="e">
        <f ca="1">_xll.RiskDiscrete($A$6:$A$35,$E$6:$E$35)</f>
        <v>#NAME?</v>
      </c>
      <c r="P146" s="3" t="e">
        <f ca="1">_xll.RiskDuniform($L$5:$L$16)</f>
        <v>#NAME?</v>
      </c>
      <c r="Q146" s="3" t="e">
        <f ca="1">IF(_xll.RiskUniform(0,1)&lt;0.5,"uptown","downtown")</f>
        <v>#NAME?</v>
      </c>
      <c r="R146" s="3" t="e">
        <f t="shared" ca="1" si="12"/>
        <v>#NAME?</v>
      </c>
      <c r="S146" s="3" t="e">
        <f t="shared" ca="1" si="13"/>
        <v>#NAME?</v>
      </c>
      <c r="T146" s="3" t="e">
        <f t="shared" ca="1" si="14"/>
        <v>#NAME?</v>
      </c>
      <c r="U146" s="3" t="e">
        <f t="shared" ca="1" si="15"/>
        <v>#NAME?</v>
      </c>
      <c r="Y146" s="3" t="s">
        <v>114</v>
      </c>
      <c r="Z146" s="3" t="s">
        <v>31</v>
      </c>
      <c r="AA146" s="3" t="s">
        <v>125</v>
      </c>
      <c r="AB146" s="46">
        <v>3</v>
      </c>
    </row>
    <row r="147" spans="15:28" x14ac:dyDescent="0.25">
      <c r="O147" s="3" t="e">
        <f ca="1">_xll.RiskDiscrete($A$6:$A$35,$E$6:$E$35)</f>
        <v>#NAME?</v>
      </c>
      <c r="P147" s="3" t="e">
        <f ca="1">_xll.RiskDuniform($L$5:$L$16)</f>
        <v>#NAME?</v>
      </c>
      <c r="Q147" s="3" t="e">
        <f ca="1">IF(_xll.RiskUniform(0,1)&lt;0.5,"uptown","downtown")</f>
        <v>#NAME?</v>
      </c>
      <c r="R147" s="3" t="e">
        <f t="shared" ca="1" si="12"/>
        <v>#NAME?</v>
      </c>
      <c r="S147" s="3" t="e">
        <f t="shared" ca="1" si="13"/>
        <v>#NAME?</v>
      </c>
      <c r="T147" s="3" t="e">
        <f t="shared" ca="1" si="14"/>
        <v>#NAME?</v>
      </c>
      <c r="U147" s="3" t="e">
        <f t="shared" ca="1" si="15"/>
        <v>#NAME?</v>
      </c>
      <c r="Y147" s="3" t="s">
        <v>121</v>
      </c>
      <c r="Z147" s="3" t="s">
        <v>31</v>
      </c>
      <c r="AA147" s="3" t="s">
        <v>125</v>
      </c>
      <c r="AB147" s="46">
        <v>2.5</v>
      </c>
    </row>
    <row r="148" spans="15:28" x14ac:dyDescent="0.25">
      <c r="O148" s="3" t="e">
        <f ca="1">_xll.RiskDiscrete($A$6:$A$35,$E$6:$E$35)</f>
        <v>#NAME?</v>
      </c>
      <c r="P148" s="3" t="e">
        <f ca="1">_xll.RiskDuniform($L$5:$L$16)</f>
        <v>#NAME?</v>
      </c>
      <c r="Q148" s="3" t="e">
        <f ca="1">IF(_xll.RiskUniform(0,1)&lt;0.5,"uptown","downtown")</f>
        <v>#NAME?</v>
      </c>
      <c r="R148" s="3" t="e">
        <f t="shared" ca="1" si="12"/>
        <v>#NAME?</v>
      </c>
      <c r="S148" s="3" t="e">
        <f t="shared" ca="1" si="13"/>
        <v>#NAME?</v>
      </c>
      <c r="T148" s="3" t="e">
        <f t="shared" ca="1" si="14"/>
        <v>#NAME?</v>
      </c>
      <c r="U148" s="3" t="e">
        <f t="shared" ca="1" si="15"/>
        <v>#NAME?</v>
      </c>
      <c r="Y148" s="3" t="s">
        <v>121</v>
      </c>
      <c r="Z148" s="3" t="s">
        <v>24</v>
      </c>
      <c r="AA148" s="3" t="s">
        <v>125</v>
      </c>
      <c r="AB148" s="46">
        <v>2.5</v>
      </c>
    </row>
    <row r="149" spans="15:28" x14ac:dyDescent="0.25">
      <c r="O149" s="3" t="e">
        <f ca="1">_xll.RiskDiscrete($A$6:$A$35,$E$6:$E$35)</f>
        <v>#NAME?</v>
      </c>
      <c r="P149" s="3" t="e">
        <f ca="1">_xll.RiskDuniform($L$5:$L$16)</f>
        <v>#NAME?</v>
      </c>
      <c r="Q149" s="3" t="e">
        <f ca="1">IF(_xll.RiskUniform(0,1)&lt;0.5,"uptown","downtown")</f>
        <v>#NAME?</v>
      </c>
      <c r="R149" s="3" t="e">
        <f t="shared" ca="1" si="12"/>
        <v>#NAME?</v>
      </c>
      <c r="S149" s="3" t="e">
        <f t="shared" ca="1" si="13"/>
        <v>#NAME?</v>
      </c>
      <c r="T149" s="3" t="e">
        <f t="shared" ca="1" si="14"/>
        <v>#NAME?</v>
      </c>
      <c r="U149" s="3" t="e">
        <f t="shared" ca="1" si="15"/>
        <v>#NAME?</v>
      </c>
      <c r="Y149" s="3" t="s">
        <v>124</v>
      </c>
      <c r="Z149" s="3" t="s">
        <v>27</v>
      </c>
      <c r="AA149" s="3" t="s">
        <v>122</v>
      </c>
      <c r="AB149" s="46">
        <v>10</v>
      </c>
    </row>
    <row r="150" spans="15:28" x14ac:dyDescent="0.25">
      <c r="O150" s="3" t="e">
        <f ca="1">_xll.RiskDiscrete($A$6:$A$35,$E$6:$E$35)</f>
        <v>#NAME?</v>
      </c>
      <c r="P150" s="3" t="e">
        <f ca="1">_xll.RiskDuniform($L$5:$L$16)</f>
        <v>#NAME?</v>
      </c>
      <c r="Q150" s="3" t="e">
        <f ca="1">IF(_xll.RiskUniform(0,1)&lt;0.5,"uptown","downtown")</f>
        <v>#NAME?</v>
      </c>
      <c r="R150" s="3" t="e">
        <f t="shared" ca="1" si="12"/>
        <v>#NAME?</v>
      </c>
      <c r="S150" s="3" t="e">
        <f t="shared" ca="1" si="13"/>
        <v>#NAME?</v>
      </c>
      <c r="T150" s="3" t="e">
        <f t="shared" ca="1" si="14"/>
        <v>#NAME?</v>
      </c>
      <c r="U150" s="3" t="e">
        <f t="shared" ca="1" si="15"/>
        <v>#NAME?</v>
      </c>
      <c r="Y150" s="3" t="s">
        <v>124</v>
      </c>
      <c r="Z150" s="3" t="s">
        <v>40</v>
      </c>
      <c r="AA150" s="3" t="s">
        <v>125</v>
      </c>
      <c r="AB150" s="46">
        <v>10</v>
      </c>
    </row>
    <row r="151" spans="15:28" x14ac:dyDescent="0.25">
      <c r="O151" s="3" t="e">
        <f ca="1">_xll.RiskDiscrete($A$6:$A$35,$E$6:$E$35)</f>
        <v>#NAME?</v>
      </c>
      <c r="P151" s="3" t="e">
        <f ca="1">_xll.RiskDuniform($L$5:$L$16)</f>
        <v>#NAME?</v>
      </c>
      <c r="Q151" s="3" t="e">
        <f ca="1">IF(_xll.RiskUniform(0,1)&lt;0.5,"uptown","downtown")</f>
        <v>#NAME?</v>
      </c>
      <c r="R151" s="3" t="e">
        <f t="shared" ca="1" si="12"/>
        <v>#NAME?</v>
      </c>
      <c r="S151" s="3" t="e">
        <f t="shared" ca="1" si="13"/>
        <v>#NAME?</v>
      </c>
      <c r="T151" s="3" t="e">
        <f t="shared" ca="1" si="14"/>
        <v>#NAME?</v>
      </c>
      <c r="U151" s="3" t="e">
        <f t="shared" ca="1" si="15"/>
        <v>#NAME?</v>
      </c>
      <c r="Y151" s="3" t="s">
        <v>124</v>
      </c>
      <c r="Z151" s="3" t="s">
        <v>33</v>
      </c>
      <c r="AA151" s="3" t="s">
        <v>125</v>
      </c>
      <c r="AB151" s="46">
        <v>10</v>
      </c>
    </row>
    <row r="152" spans="15:28" x14ac:dyDescent="0.25">
      <c r="O152" s="3" t="e">
        <f ca="1">_xll.RiskDiscrete($A$6:$A$35,$E$6:$E$35)</f>
        <v>#NAME?</v>
      </c>
      <c r="P152" s="3" t="e">
        <f ca="1">_xll.RiskDuniform($L$5:$L$16)</f>
        <v>#NAME?</v>
      </c>
      <c r="Q152" s="3" t="e">
        <f ca="1">IF(_xll.RiskUniform(0,1)&lt;0.5,"uptown","downtown")</f>
        <v>#NAME?</v>
      </c>
      <c r="R152" s="3" t="e">
        <f t="shared" ca="1" si="12"/>
        <v>#NAME?</v>
      </c>
      <c r="S152" s="3" t="e">
        <f t="shared" ca="1" si="13"/>
        <v>#NAME?</v>
      </c>
      <c r="T152" s="3" t="e">
        <f t="shared" ca="1" si="14"/>
        <v>#NAME?</v>
      </c>
      <c r="U152" s="3" t="e">
        <f t="shared" ca="1" si="15"/>
        <v>#NAME?</v>
      </c>
      <c r="Y152" s="3" t="s">
        <v>129</v>
      </c>
      <c r="Z152" s="3" t="s">
        <v>24</v>
      </c>
      <c r="AA152" s="3" t="s">
        <v>125</v>
      </c>
      <c r="AB152" s="46">
        <v>2.5</v>
      </c>
    </row>
    <row r="153" spans="15:28" x14ac:dyDescent="0.25">
      <c r="O153" s="3" t="e">
        <f ca="1">_xll.RiskDiscrete($A$6:$A$35,$E$6:$E$35)</f>
        <v>#NAME?</v>
      </c>
      <c r="P153" s="3" t="e">
        <f ca="1">_xll.RiskDuniform($L$5:$L$16)</f>
        <v>#NAME?</v>
      </c>
      <c r="Q153" s="3" t="e">
        <f ca="1">IF(_xll.RiskUniform(0,1)&lt;0.5,"uptown","downtown")</f>
        <v>#NAME?</v>
      </c>
      <c r="R153" s="3" t="e">
        <f t="shared" ca="1" si="12"/>
        <v>#NAME?</v>
      </c>
      <c r="S153" s="3" t="e">
        <f t="shared" ca="1" si="13"/>
        <v>#NAME?</v>
      </c>
      <c r="T153" s="3" t="e">
        <f t="shared" ca="1" si="14"/>
        <v>#NAME?</v>
      </c>
      <c r="U153" s="3" t="e">
        <f t="shared" ca="1" si="15"/>
        <v>#NAME?</v>
      </c>
      <c r="Y153" s="3" t="s">
        <v>127</v>
      </c>
      <c r="Z153" s="3" t="s">
        <v>24</v>
      </c>
      <c r="AA153" s="3" t="s">
        <v>122</v>
      </c>
      <c r="AB153" s="46">
        <v>10</v>
      </c>
    </row>
    <row r="154" spans="15:28" x14ac:dyDescent="0.25">
      <c r="O154" s="3" t="e">
        <f ca="1">_xll.RiskDiscrete($A$6:$A$35,$E$6:$E$35)</f>
        <v>#NAME?</v>
      </c>
      <c r="P154" s="3" t="e">
        <f ca="1">_xll.RiskDuniform($L$5:$L$16)</f>
        <v>#NAME?</v>
      </c>
      <c r="Q154" s="3" t="e">
        <f ca="1">IF(_xll.RiskUniform(0,1)&lt;0.5,"uptown","downtown")</f>
        <v>#NAME?</v>
      </c>
      <c r="R154" s="3" t="e">
        <f t="shared" ca="1" si="12"/>
        <v>#NAME?</v>
      </c>
      <c r="S154" s="3" t="e">
        <f t="shared" ca="1" si="13"/>
        <v>#NAME?</v>
      </c>
      <c r="T154" s="3" t="e">
        <f t="shared" ca="1" si="14"/>
        <v>#NAME?</v>
      </c>
      <c r="U154" s="3" t="e">
        <f t="shared" ca="1" si="15"/>
        <v>#NAME?</v>
      </c>
      <c r="Y154" s="3" t="s">
        <v>121</v>
      </c>
      <c r="Z154" s="3" t="s">
        <v>32</v>
      </c>
      <c r="AA154" s="3" t="s">
        <v>122</v>
      </c>
      <c r="AB154" s="46">
        <v>2.5</v>
      </c>
    </row>
    <row r="155" spans="15:28" x14ac:dyDescent="0.25">
      <c r="O155" s="3" t="e">
        <f ca="1">_xll.RiskDiscrete($A$6:$A$35,$E$6:$E$35)</f>
        <v>#NAME?</v>
      </c>
      <c r="P155" s="3" t="e">
        <f ca="1">_xll.RiskDuniform($L$5:$L$16)</f>
        <v>#NAME?</v>
      </c>
      <c r="Q155" s="3" t="e">
        <f ca="1">IF(_xll.RiskUniform(0,1)&lt;0.5,"uptown","downtown")</f>
        <v>#NAME?</v>
      </c>
      <c r="R155" s="3" t="e">
        <f t="shared" ca="1" si="12"/>
        <v>#NAME?</v>
      </c>
      <c r="S155" s="3" t="e">
        <f t="shared" ca="1" si="13"/>
        <v>#NAME?</v>
      </c>
      <c r="T155" s="3" t="e">
        <f t="shared" ca="1" si="14"/>
        <v>#NAME?</v>
      </c>
      <c r="U155" s="3" t="e">
        <f t="shared" ca="1" si="15"/>
        <v>#NAME?</v>
      </c>
      <c r="Y155" s="3" t="s">
        <v>121</v>
      </c>
      <c r="Z155" s="3" t="s">
        <v>6</v>
      </c>
      <c r="AA155" s="3" t="s">
        <v>122</v>
      </c>
      <c r="AB155" s="46">
        <v>2.5</v>
      </c>
    </row>
    <row r="156" spans="15:28" x14ac:dyDescent="0.25">
      <c r="O156" s="3" t="e">
        <f ca="1">_xll.RiskDiscrete($A$6:$A$35,$E$6:$E$35)</f>
        <v>#NAME?</v>
      </c>
      <c r="P156" s="3" t="e">
        <f ca="1">_xll.RiskDuniform($L$5:$L$16)</f>
        <v>#NAME?</v>
      </c>
      <c r="Q156" s="3" t="e">
        <f ca="1">IF(_xll.RiskUniform(0,1)&lt;0.5,"uptown","downtown")</f>
        <v>#NAME?</v>
      </c>
      <c r="R156" s="3" t="e">
        <f t="shared" ca="1" si="12"/>
        <v>#NAME?</v>
      </c>
      <c r="S156" s="3" t="e">
        <f t="shared" ca="1" si="13"/>
        <v>#NAME?</v>
      </c>
      <c r="T156" s="3" t="e">
        <f t="shared" ca="1" si="14"/>
        <v>#NAME?</v>
      </c>
      <c r="U156" s="3" t="e">
        <f t="shared" ca="1" si="15"/>
        <v>#NAME?</v>
      </c>
      <c r="Y156" s="3" t="s">
        <v>129</v>
      </c>
      <c r="Z156" s="3" t="s">
        <v>28</v>
      </c>
      <c r="AA156" s="3" t="s">
        <v>125</v>
      </c>
      <c r="AB156" s="46">
        <v>2.5</v>
      </c>
    </row>
    <row r="157" spans="15:28" x14ac:dyDescent="0.25">
      <c r="O157" s="3" t="e">
        <f ca="1">_xll.RiskDiscrete($A$6:$A$35,$E$6:$E$35)</f>
        <v>#NAME?</v>
      </c>
      <c r="P157" s="3" t="e">
        <f ca="1">_xll.RiskDuniform($L$5:$L$16)</f>
        <v>#NAME?</v>
      </c>
      <c r="Q157" s="3" t="e">
        <f ca="1">IF(_xll.RiskUniform(0,1)&lt;0.5,"uptown","downtown")</f>
        <v>#NAME?</v>
      </c>
      <c r="R157" s="3" t="e">
        <f t="shared" ca="1" si="12"/>
        <v>#NAME?</v>
      </c>
      <c r="S157" s="3" t="e">
        <f t="shared" ca="1" si="13"/>
        <v>#NAME?</v>
      </c>
      <c r="T157" s="3" t="e">
        <f t="shared" ca="1" si="14"/>
        <v>#NAME?</v>
      </c>
      <c r="U157" s="3" t="e">
        <f t="shared" ca="1" si="15"/>
        <v>#NAME?</v>
      </c>
      <c r="Y157" s="3" t="s">
        <v>134</v>
      </c>
      <c r="Z157" s="3" t="s">
        <v>30</v>
      </c>
      <c r="AA157" s="3" t="s">
        <v>125</v>
      </c>
      <c r="AB157" s="46">
        <v>10</v>
      </c>
    </row>
    <row r="158" spans="15:28" x14ac:dyDescent="0.25">
      <c r="O158" s="3" t="e">
        <f ca="1">_xll.RiskDiscrete($A$6:$A$35,$E$6:$E$35)</f>
        <v>#NAME?</v>
      </c>
      <c r="P158" s="3" t="e">
        <f ca="1">_xll.RiskDuniform($L$5:$L$16)</f>
        <v>#NAME?</v>
      </c>
      <c r="Q158" s="3" t="e">
        <f ca="1">IF(_xll.RiskUniform(0,1)&lt;0.5,"uptown","downtown")</f>
        <v>#NAME?</v>
      </c>
      <c r="R158" s="3" t="e">
        <f t="shared" ca="1" si="12"/>
        <v>#NAME?</v>
      </c>
      <c r="S158" s="3" t="e">
        <f t="shared" ca="1" si="13"/>
        <v>#NAME?</v>
      </c>
      <c r="T158" s="3" t="e">
        <f t="shared" ca="1" si="14"/>
        <v>#NAME?</v>
      </c>
      <c r="U158" s="3" t="e">
        <f t="shared" ca="1" si="15"/>
        <v>#NAME?</v>
      </c>
      <c r="Y158" s="3" t="s">
        <v>139</v>
      </c>
      <c r="Z158" s="3" t="s">
        <v>40</v>
      </c>
      <c r="AA158" s="3" t="s">
        <v>122</v>
      </c>
      <c r="AB158" s="46">
        <v>10</v>
      </c>
    </row>
    <row r="159" spans="15:28" x14ac:dyDescent="0.25">
      <c r="O159" s="3" t="e">
        <f ca="1">_xll.RiskDiscrete($A$6:$A$35,$E$6:$E$35)</f>
        <v>#NAME?</v>
      </c>
      <c r="P159" s="3" t="e">
        <f ca="1">_xll.RiskDuniform($L$5:$L$16)</f>
        <v>#NAME?</v>
      </c>
      <c r="Q159" s="3" t="e">
        <f ca="1">IF(_xll.RiskUniform(0,1)&lt;0.5,"uptown","downtown")</f>
        <v>#NAME?</v>
      </c>
      <c r="R159" s="3" t="e">
        <f t="shared" ca="1" si="12"/>
        <v>#NAME?</v>
      </c>
      <c r="S159" s="3" t="e">
        <f t="shared" ca="1" si="13"/>
        <v>#NAME?</v>
      </c>
      <c r="T159" s="3" t="e">
        <f t="shared" ca="1" si="14"/>
        <v>#NAME?</v>
      </c>
      <c r="U159" s="3" t="e">
        <f t="shared" ca="1" si="15"/>
        <v>#NAME?</v>
      </c>
      <c r="Y159" s="3" t="s">
        <v>132</v>
      </c>
      <c r="Z159" s="3" t="s">
        <v>28</v>
      </c>
      <c r="AA159" s="3" t="s">
        <v>125</v>
      </c>
      <c r="AB159" s="46">
        <v>12</v>
      </c>
    </row>
    <row r="160" spans="15:28" x14ac:dyDescent="0.25">
      <c r="O160" s="3" t="e">
        <f ca="1">_xll.RiskDiscrete($A$6:$A$35,$E$6:$E$35)</f>
        <v>#NAME?</v>
      </c>
      <c r="P160" s="3" t="e">
        <f ca="1">_xll.RiskDuniform($L$5:$L$16)</f>
        <v>#NAME?</v>
      </c>
      <c r="Q160" s="3" t="e">
        <f ca="1">IF(_xll.RiskUniform(0,1)&lt;0.5,"uptown","downtown")</f>
        <v>#NAME?</v>
      </c>
      <c r="R160" s="3" t="e">
        <f t="shared" ca="1" si="12"/>
        <v>#NAME?</v>
      </c>
      <c r="S160" s="3" t="e">
        <f t="shared" ca="1" si="13"/>
        <v>#NAME?</v>
      </c>
      <c r="T160" s="3" t="e">
        <f t="shared" ca="1" si="14"/>
        <v>#NAME?</v>
      </c>
      <c r="U160" s="3" t="e">
        <f t="shared" ca="1" si="15"/>
        <v>#NAME?</v>
      </c>
      <c r="Y160" s="3" t="s">
        <v>129</v>
      </c>
      <c r="Z160" s="3" t="s">
        <v>33</v>
      </c>
      <c r="AA160" s="3" t="s">
        <v>122</v>
      </c>
      <c r="AB160" s="46">
        <v>2.5</v>
      </c>
    </row>
    <row r="161" spans="15:28" x14ac:dyDescent="0.25">
      <c r="O161" s="3" t="e">
        <f ca="1">_xll.RiskDiscrete($A$6:$A$35,$E$6:$E$35)</f>
        <v>#NAME?</v>
      </c>
      <c r="P161" s="3" t="e">
        <f ca="1">_xll.RiskDuniform($L$5:$L$16)</f>
        <v>#NAME?</v>
      </c>
      <c r="Q161" s="3" t="e">
        <f ca="1">IF(_xll.RiskUniform(0,1)&lt;0.5,"uptown","downtown")</f>
        <v>#NAME?</v>
      </c>
      <c r="R161" s="3" t="e">
        <f t="shared" ca="1" si="12"/>
        <v>#NAME?</v>
      </c>
      <c r="S161" s="3" t="e">
        <f t="shared" ca="1" si="13"/>
        <v>#NAME?</v>
      </c>
      <c r="T161" s="3" t="e">
        <f t="shared" ca="1" si="14"/>
        <v>#NAME?</v>
      </c>
      <c r="U161" s="3" t="e">
        <f t="shared" ca="1" si="15"/>
        <v>#NAME?</v>
      </c>
      <c r="Y161" s="3" t="s">
        <v>132</v>
      </c>
      <c r="Z161" s="3" t="s">
        <v>40</v>
      </c>
      <c r="AA161" s="3" t="s">
        <v>125</v>
      </c>
      <c r="AB161" s="46">
        <v>12</v>
      </c>
    </row>
    <row r="162" spans="15:28" x14ac:dyDescent="0.25">
      <c r="O162" s="3" t="e">
        <f ca="1">_xll.RiskDiscrete($A$6:$A$35,$E$6:$E$35)</f>
        <v>#NAME?</v>
      </c>
      <c r="P162" s="3" t="e">
        <f ca="1">_xll.RiskDuniform($L$5:$L$16)</f>
        <v>#NAME?</v>
      </c>
      <c r="Q162" s="3" t="e">
        <f ca="1">IF(_xll.RiskUniform(0,1)&lt;0.5,"uptown","downtown")</f>
        <v>#NAME?</v>
      </c>
      <c r="R162" s="3" t="e">
        <f t="shared" ca="1" si="12"/>
        <v>#NAME?</v>
      </c>
      <c r="S162" s="3" t="e">
        <f t="shared" ca="1" si="13"/>
        <v>#NAME?</v>
      </c>
      <c r="T162" s="3" t="e">
        <f t="shared" ca="1" si="14"/>
        <v>#NAME?</v>
      </c>
      <c r="U162" s="3" t="e">
        <f t="shared" ca="1" si="15"/>
        <v>#NAME?</v>
      </c>
      <c r="Y162" s="3" t="s">
        <v>124</v>
      </c>
      <c r="Z162" s="3" t="s">
        <v>24</v>
      </c>
      <c r="AA162" s="3" t="s">
        <v>122</v>
      </c>
      <c r="AB162" s="46">
        <v>10</v>
      </c>
    </row>
    <row r="163" spans="15:28" x14ac:dyDescent="0.25">
      <c r="O163" s="3" t="e">
        <f ca="1">_xll.RiskDiscrete($A$6:$A$35,$E$6:$E$35)</f>
        <v>#NAME?</v>
      </c>
      <c r="P163" s="3" t="e">
        <f ca="1">_xll.RiskDuniform($L$5:$L$16)</f>
        <v>#NAME?</v>
      </c>
      <c r="Q163" s="3" t="e">
        <f ca="1">IF(_xll.RiskUniform(0,1)&lt;0.5,"uptown","downtown")</f>
        <v>#NAME?</v>
      </c>
      <c r="R163" s="3" t="e">
        <f t="shared" ca="1" si="12"/>
        <v>#NAME?</v>
      </c>
      <c r="S163" s="3" t="e">
        <f t="shared" ca="1" si="13"/>
        <v>#NAME?</v>
      </c>
      <c r="T163" s="3" t="e">
        <f t="shared" ca="1" si="14"/>
        <v>#NAME?</v>
      </c>
      <c r="U163" s="3" t="e">
        <f t="shared" ca="1" si="15"/>
        <v>#NAME?</v>
      </c>
      <c r="Y163" s="3" t="s">
        <v>124</v>
      </c>
      <c r="Z163" s="3" t="s">
        <v>24</v>
      </c>
      <c r="AA163" s="3" t="s">
        <v>122</v>
      </c>
      <c r="AB163" s="46">
        <v>10</v>
      </c>
    </row>
    <row r="164" spans="15:28" x14ac:dyDescent="0.25">
      <c r="O164" s="3" t="e">
        <f ca="1">_xll.RiskDiscrete($A$6:$A$35,$E$6:$E$35)</f>
        <v>#NAME?</v>
      </c>
      <c r="P164" s="3" t="e">
        <f ca="1">_xll.RiskDuniform($L$5:$L$16)</f>
        <v>#NAME?</v>
      </c>
      <c r="Q164" s="3" t="e">
        <f ca="1">IF(_xll.RiskUniform(0,1)&lt;0.5,"uptown","downtown")</f>
        <v>#NAME?</v>
      </c>
      <c r="R164" s="3" t="e">
        <f t="shared" ca="1" si="12"/>
        <v>#NAME?</v>
      </c>
      <c r="S164" s="3" t="e">
        <f t="shared" ca="1" si="13"/>
        <v>#NAME?</v>
      </c>
      <c r="T164" s="3" t="e">
        <f t="shared" ca="1" si="14"/>
        <v>#NAME?</v>
      </c>
      <c r="U164" s="3" t="e">
        <f t="shared" ca="1" si="15"/>
        <v>#NAME?</v>
      </c>
      <c r="Y164" s="3" t="s">
        <v>129</v>
      </c>
      <c r="Z164" s="3" t="s">
        <v>33</v>
      </c>
      <c r="AA164" s="3" t="s">
        <v>125</v>
      </c>
      <c r="AB164" s="46">
        <v>2.5</v>
      </c>
    </row>
    <row r="165" spans="15:28" x14ac:dyDescent="0.25">
      <c r="O165" s="3" t="e">
        <f ca="1">_xll.RiskDiscrete($A$6:$A$35,$E$6:$E$35)</f>
        <v>#NAME?</v>
      </c>
      <c r="P165" s="3" t="e">
        <f ca="1">_xll.RiskDuniform($L$5:$L$16)</f>
        <v>#NAME?</v>
      </c>
      <c r="Q165" s="3" t="e">
        <f ca="1">IF(_xll.RiskUniform(0,1)&lt;0.5,"uptown","downtown")</f>
        <v>#NAME?</v>
      </c>
      <c r="R165" s="3" t="e">
        <f t="shared" ca="1" si="12"/>
        <v>#NAME?</v>
      </c>
      <c r="S165" s="3" t="e">
        <f t="shared" ca="1" si="13"/>
        <v>#NAME?</v>
      </c>
      <c r="T165" s="3" t="e">
        <f t="shared" ca="1" si="14"/>
        <v>#NAME?</v>
      </c>
      <c r="U165" s="3" t="e">
        <f t="shared" ca="1" si="15"/>
        <v>#NAME?</v>
      </c>
      <c r="Y165" s="3" t="s">
        <v>124</v>
      </c>
      <c r="Z165" s="3" t="s">
        <v>29</v>
      </c>
      <c r="AA165" s="3" t="s">
        <v>122</v>
      </c>
      <c r="AB165" s="46">
        <v>10</v>
      </c>
    </row>
    <row r="166" spans="15:28" x14ac:dyDescent="0.25">
      <c r="O166" s="3" t="e">
        <f ca="1">_xll.RiskDiscrete($A$6:$A$35,$E$6:$E$35)</f>
        <v>#NAME?</v>
      </c>
      <c r="P166" s="3" t="e">
        <f ca="1">_xll.RiskDuniform($L$5:$L$16)</f>
        <v>#NAME?</v>
      </c>
      <c r="Q166" s="3" t="e">
        <f ca="1">IF(_xll.RiskUniform(0,1)&lt;0.5,"uptown","downtown")</f>
        <v>#NAME?</v>
      </c>
      <c r="R166" s="3" t="e">
        <f t="shared" ca="1" si="12"/>
        <v>#NAME?</v>
      </c>
      <c r="S166" s="3" t="e">
        <f t="shared" ca="1" si="13"/>
        <v>#NAME?</v>
      </c>
      <c r="T166" s="3" t="e">
        <f t="shared" ca="1" si="14"/>
        <v>#NAME?</v>
      </c>
      <c r="U166" s="3" t="e">
        <f t="shared" ca="1" si="15"/>
        <v>#NAME?</v>
      </c>
      <c r="Y166" s="3" t="s">
        <v>114</v>
      </c>
      <c r="Z166" s="3" t="s">
        <v>6</v>
      </c>
      <c r="AA166" s="3" t="s">
        <v>125</v>
      </c>
      <c r="AB166" s="46">
        <v>3</v>
      </c>
    </row>
    <row r="167" spans="15:28" x14ac:dyDescent="0.25">
      <c r="O167" s="3" t="e">
        <f ca="1">_xll.RiskDiscrete($A$6:$A$35,$E$6:$E$35)</f>
        <v>#NAME?</v>
      </c>
      <c r="P167" s="3" t="e">
        <f ca="1">_xll.RiskDuniform($L$5:$L$16)</f>
        <v>#NAME?</v>
      </c>
      <c r="Q167" s="3" t="e">
        <f ca="1">IF(_xll.RiskUniform(0,1)&lt;0.5,"uptown","downtown")</f>
        <v>#NAME?</v>
      </c>
      <c r="R167" s="3" t="e">
        <f t="shared" ca="1" si="12"/>
        <v>#NAME?</v>
      </c>
      <c r="S167" s="3" t="e">
        <f t="shared" ca="1" si="13"/>
        <v>#NAME?</v>
      </c>
      <c r="T167" s="3" t="e">
        <f t="shared" ca="1" si="14"/>
        <v>#NAME?</v>
      </c>
      <c r="U167" s="3" t="e">
        <f t="shared" ca="1" si="15"/>
        <v>#NAME?</v>
      </c>
      <c r="Y167" s="3" t="s">
        <v>144</v>
      </c>
      <c r="Z167" s="3" t="s">
        <v>32</v>
      </c>
      <c r="AA167" s="3" t="s">
        <v>122</v>
      </c>
      <c r="AB167" s="46">
        <v>7</v>
      </c>
    </row>
    <row r="168" spans="15:28" x14ac:dyDescent="0.25">
      <c r="O168" s="3" t="e">
        <f ca="1">_xll.RiskDiscrete($A$6:$A$35,$E$6:$E$35)</f>
        <v>#NAME?</v>
      </c>
      <c r="P168" s="3" t="e">
        <f ca="1">_xll.RiskDuniform($L$5:$L$16)</f>
        <v>#NAME?</v>
      </c>
      <c r="Q168" s="3" t="e">
        <f ca="1">IF(_xll.RiskUniform(0,1)&lt;0.5,"uptown","downtown")</f>
        <v>#NAME?</v>
      </c>
      <c r="R168" s="3" t="e">
        <f t="shared" ca="1" si="12"/>
        <v>#NAME?</v>
      </c>
      <c r="S168" s="3" t="e">
        <f t="shared" ca="1" si="13"/>
        <v>#NAME?</v>
      </c>
      <c r="T168" s="3" t="e">
        <f t="shared" ca="1" si="14"/>
        <v>#NAME?</v>
      </c>
      <c r="U168" s="3" t="e">
        <f t="shared" ca="1" si="15"/>
        <v>#NAME?</v>
      </c>
      <c r="Y168" s="3" t="s">
        <v>121</v>
      </c>
      <c r="Z168" s="3" t="s">
        <v>6</v>
      </c>
      <c r="AA168" s="3" t="s">
        <v>122</v>
      </c>
      <c r="AB168" s="46">
        <v>2.5</v>
      </c>
    </row>
    <row r="169" spans="15:28" x14ac:dyDescent="0.25">
      <c r="O169" s="3" t="e">
        <f ca="1">_xll.RiskDiscrete($A$6:$A$35,$E$6:$E$35)</f>
        <v>#NAME?</v>
      </c>
      <c r="P169" s="3" t="e">
        <f ca="1">_xll.RiskDuniform($L$5:$L$16)</f>
        <v>#NAME?</v>
      </c>
      <c r="Q169" s="3" t="e">
        <f ca="1">IF(_xll.RiskUniform(0,1)&lt;0.5,"uptown","downtown")</f>
        <v>#NAME?</v>
      </c>
      <c r="R169" s="3" t="e">
        <f t="shared" ca="1" si="12"/>
        <v>#NAME?</v>
      </c>
      <c r="S169" s="3" t="e">
        <f t="shared" ca="1" si="13"/>
        <v>#NAME?</v>
      </c>
      <c r="T169" s="3" t="e">
        <f t="shared" ca="1" si="14"/>
        <v>#NAME?</v>
      </c>
      <c r="U169" s="3" t="e">
        <f t="shared" ca="1" si="15"/>
        <v>#NAME?</v>
      </c>
      <c r="Y169" s="3" t="s">
        <v>129</v>
      </c>
      <c r="Z169" s="3" t="s">
        <v>29</v>
      </c>
      <c r="AA169" s="3" t="s">
        <v>122</v>
      </c>
      <c r="AB169" s="46">
        <v>2.5</v>
      </c>
    </row>
    <row r="170" spans="15:28" x14ac:dyDescent="0.25">
      <c r="O170" s="3" t="e">
        <f ca="1">_xll.RiskDiscrete($A$6:$A$35,$E$6:$E$35)</f>
        <v>#NAME?</v>
      </c>
      <c r="P170" s="3" t="e">
        <f ca="1">_xll.RiskDuniform($L$5:$L$16)</f>
        <v>#NAME?</v>
      </c>
      <c r="Q170" s="3" t="e">
        <f ca="1">IF(_xll.RiskUniform(0,1)&lt;0.5,"uptown","downtown")</f>
        <v>#NAME?</v>
      </c>
      <c r="R170" s="3" t="e">
        <f t="shared" ca="1" si="12"/>
        <v>#NAME?</v>
      </c>
      <c r="S170" s="3" t="e">
        <f t="shared" ca="1" si="13"/>
        <v>#NAME?</v>
      </c>
      <c r="T170" s="3" t="e">
        <f t="shared" ca="1" si="14"/>
        <v>#NAME?</v>
      </c>
      <c r="U170" s="3" t="e">
        <f t="shared" ca="1" si="15"/>
        <v>#NAME?</v>
      </c>
      <c r="Y170" s="3" t="s">
        <v>121</v>
      </c>
      <c r="Z170" s="3" t="s">
        <v>6</v>
      </c>
      <c r="AA170" s="3" t="s">
        <v>125</v>
      </c>
      <c r="AB170" s="46">
        <v>2.5</v>
      </c>
    </row>
    <row r="171" spans="15:28" x14ac:dyDescent="0.25">
      <c r="O171" s="3" t="e">
        <f ca="1">_xll.RiskDiscrete($A$6:$A$35,$E$6:$E$35)</f>
        <v>#NAME?</v>
      </c>
      <c r="P171" s="3" t="e">
        <f ca="1">_xll.RiskDuniform($L$5:$L$16)</f>
        <v>#NAME?</v>
      </c>
      <c r="Q171" s="3" t="e">
        <f ca="1">IF(_xll.RiskUniform(0,1)&lt;0.5,"uptown","downtown")</f>
        <v>#NAME?</v>
      </c>
      <c r="R171" s="3" t="e">
        <f t="shared" ca="1" si="12"/>
        <v>#NAME?</v>
      </c>
      <c r="S171" s="3" t="e">
        <f t="shared" ca="1" si="13"/>
        <v>#NAME?</v>
      </c>
      <c r="T171" s="3" t="e">
        <f t="shared" ca="1" si="14"/>
        <v>#NAME?</v>
      </c>
      <c r="U171" s="3" t="e">
        <f t="shared" ca="1" si="15"/>
        <v>#NAME?</v>
      </c>
      <c r="Y171" s="3" t="s">
        <v>127</v>
      </c>
      <c r="Z171" s="3" t="s">
        <v>39</v>
      </c>
      <c r="AA171" s="3" t="s">
        <v>122</v>
      </c>
      <c r="AB171" s="46">
        <v>10</v>
      </c>
    </row>
    <row r="172" spans="15:28" x14ac:dyDescent="0.25">
      <c r="O172" s="3" t="e">
        <f ca="1">_xll.RiskDiscrete($A$6:$A$35,$E$6:$E$35)</f>
        <v>#NAME?</v>
      </c>
      <c r="P172" s="3" t="e">
        <f ca="1">_xll.RiskDuniform($L$5:$L$16)</f>
        <v>#NAME?</v>
      </c>
      <c r="Q172" s="3" t="e">
        <f ca="1">IF(_xll.RiskUniform(0,1)&lt;0.5,"uptown","downtown")</f>
        <v>#NAME?</v>
      </c>
      <c r="R172" s="3" t="e">
        <f t="shared" ca="1" si="12"/>
        <v>#NAME?</v>
      </c>
      <c r="S172" s="3" t="e">
        <f t="shared" ca="1" si="13"/>
        <v>#NAME?</v>
      </c>
      <c r="T172" s="3" t="e">
        <f t="shared" ca="1" si="14"/>
        <v>#NAME?</v>
      </c>
      <c r="U172" s="3" t="e">
        <f t="shared" ca="1" si="15"/>
        <v>#NAME?</v>
      </c>
      <c r="Y172" s="3" t="s">
        <v>114</v>
      </c>
      <c r="Z172" s="3" t="s">
        <v>31</v>
      </c>
      <c r="AA172" s="3" t="s">
        <v>125</v>
      </c>
      <c r="AB172" s="46">
        <v>3</v>
      </c>
    </row>
    <row r="173" spans="15:28" x14ac:dyDescent="0.25">
      <c r="O173" s="3" t="e">
        <f ca="1">_xll.RiskDiscrete($A$6:$A$35,$E$6:$E$35)</f>
        <v>#NAME?</v>
      </c>
      <c r="P173" s="3" t="e">
        <f ca="1">_xll.RiskDuniform($L$5:$L$16)</f>
        <v>#NAME?</v>
      </c>
      <c r="Q173" s="3" t="e">
        <f ca="1">IF(_xll.RiskUniform(0,1)&lt;0.5,"uptown","downtown")</f>
        <v>#NAME?</v>
      </c>
      <c r="R173" s="3" t="e">
        <f t="shared" ca="1" si="12"/>
        <v>#NAME?</v>
      </c>
      <c r="S173" s="3" t="e">
        <f t="shared" ca="1" si="13"/>
        <v>#NAME?</v>
      </c>
      <c r="T173" s="3" t="e">
        <f t="shared" ca="1" si="14"/>
        <v>#NAME?</v>
      </c>
      <c r="U173" s="3" t="e">
        <f t="shared" ca="1" si="15"/>
        <v>#NAME?</v>
      </c>
      <c r="Y173" s="3" t="s">
        <v>136</v>
      </c>
      <c r="Z173" s="3" t="s">
        <v>24</v>
      </c>
      <c r="AA173" s="3" t="s">
        <v>122</v>
      </c>
      <c r="AB173" s="46">
        <v>10</v>
      </c>
    </row>
    <row r="174" spans="15:28" x14ac:dyDescent="0.25">
      <c r="O174" s="3" t="e">
        <f ca="1">_xll.RiskDiscrete($A$6:$A$35,$E$6:$E$35)</f>
        <v>#NAME?</v>
      </c>
      <c r="P174" s="3" t="e">
        <f ca="1">_xll.RiskDuniform($L$5:$L$16)</f>
        <v>#NAME?</v>
      </c>
      <c r="Q174" s="3" t="e">
        <f ca="1">IF(_xll.RiskUniform(0,1)&lt;0.5,"uptown","downtown")</f>
        <v>#NAME?</v>
      </c>
      <c r="R174" s="3" t="e">
        <f t="shared" ca="1" si="12"/>
        <v>#NAME?</v>
      </c>
      <c r="S174" s="3" t="e">
        <f t="shared" ca="1" si="13"/>
        <v>#NAME?</v>
      </c>
      <c r="T174" s="3" t="e">
        <f t="shared" ca="1" si="14"/>
        <v>#NAME?</v>
      </c>
      <c r="U174" s="3" t="e">
        <f t="shared" ca="1" si="15"/>
        <v>#NAME?</v>
      </c>
      <c r="Y174" s="3" t="s">
        <v>139</v>
      </c>
      <c r="Z174" s="3" t="s">
        <v>28</v>
      </c>
      <c r="AA174" s="3" t="s">
        <v>125</v>
      </c>
      <c r="AB174" s="46">
        <v>10</v>
      </c>
    </row>
    <row r="175" spans="15:28" x14ac:dyDescent="0.25">
      <c r="O175" s="3" t="e">
        <f ca="1">_xll.RiskDiscrete($A$6:$A$35,$E$6:$E$35)</f>
        <v>#NAME?</v>
      </c>
      <c r="P175" s="3" t="e">
        <f ca="1">_xll.RiskDuniform($L$5:$L$16)</f>
        <v>#NAME?</v>
      </c>
      <c r="Q175" s="3" t="e">
        <f ca="1">IF(_xll.RiskUniform(0,1)&lt;0.5,"uptown","downtown")</f>
        <v>#NAME?</v>
      </c>
      <c r="R175" s="3" t="e">
        <f t="shared" ca="1" si="12"/>
        <v>#NAME?</v>
      </c>
      <c r="S175" s="3" t="e">
        <f t="shared" ca="1" si="13"/>
        <v>#NAME?</v>
      </c>
      <c r="T175" s="3" t="e">
        <f t="shared" ca="1" si="14"/>
        <v>#NAME?</v>
      </c>
      <c r="U175" s="3" t="e">
        <f t="shared" ca="1" si="15"/>
        <v>#NAME?</v>
      </c>
      <c r="Y175" s="3" t="s">
        <v>124</v>
      </c>
      <c r="Z175" s="3" t="s">
        <v>27</v>
      </c>
      <c r="AA175" s="3" t="s">
        <v>125</v>
      </c>
      <c r="AB175" s="46">
        <v>10</v>
      </c>
    </row>
    <row r="176" spans="15:28" x14ac:dyDescent="0.25">
      <c r="O176" s="3" t="e">
        <f ca="1">_xll.RiskDiscrete($A$6:$A$35,$E$6:$E$35)</f>
        <v>#NAME?</v>
      </c>
      <c r="P176" s="3" t="e">
        <f ca="1">_xll.RiskDuniform($L$5:$L$16)</f>
        <v>#NAME?</v>
      </c>
      <c r="Q176" s="3" t="e">
        <f ca="1">IF(_xll.RiskUniform(0,1)&lt;0.5,"uptown","downtown")</f>
        <v>#NAME?</v>
      </c>
      <c r="R176" s="3" t="e">
        <f t="shared" ca="1" si="12"/>
        <v>#NAME?</v>
      </c>
      <c r="S176" s="3" t="e">
        <f t="shared" ca="1" si="13"/>
        <v>#NAME?</v>
      </c>
      <c r="T176" s="3" t="e">
        <f t="shared" ca="1" si="14"/>
        <v>#NAME?</v>
      </c>
      <c r="U176" s="3" t="e">
        <f t="shared" ca="1" si="15"/>
        <v>#NAME?</v>
      </c>
      <c r="Y176" s="3" t="s">
        <v>115</v>
      </c>
      <c r="Z176" s="3" t="s">
        <v>24</v>
      </c>
      <c r="AA176" s="3" t="s">
        <v>122</v>
      </c>
      <c r="AB176" s="46">
        <v>2.5</v>
      </c>
    </row>
    <row r="177" spans="15:28" x14ac:dyDescent="0.25">
      <c r="O177" s="3" t="e">
        <f ca="1">_xll.RiskDiscrete($A$6:$A$35,$E$6:$E$35)</f>
        <v>#NAME?</v>
      </c>
      <c r="P177" s="3" t="e">
        <f ca="1">_xll.RiskDuniform($L$5:$L$16)</f>
        <v>#NAME?</v>
      </c>
      <c r="Q177" s="3" t="e">
        <f ca="1">IF(_xll.RiskUniform(0,1)&lt;0.5,"uptown","downtown")</f>
        <v>#NAME?</v>
      </c>
      <c r="R177" s="3" t="e">
        <f t="shared" ca="1" si="12"/>
        <v>#NAME?</v>
      </c>
      <c r="S177" s="3" t="e">
        <f t="shared" ca="1" si="13"/>
        <v>#NAME?</v>
      </c>
      <c r="T177" s="3" t="e">
        <f t="shared" ca="1" si="14"/>
        <v>#NAME?</v>
      </c>
      <c r="U177" s="3" t="e">
        <f t="shared" ca="1" si="15"/>
        <v>#NAME?</v>
      </c>
      <c r="Y177" s="3" t="s">
        <v>124</v>
      </c>
      <c r="Z177" s="3" t="s">
        <v>31</v>
      </c>
      <c r="AA177" s="3" t="s">
        <v>125</v>
      </c>
      <c r="AB177" s="46">
        <v>10</v>
      </c>
    </row>
    <row r="178" spans="15:28" x14ac:dyDescent="0.25">
      <c r="O178" s="3" t="e">
        <f ca="1">_xll.RiskDiscrete($A$6:$A$35,$E$6:$E$35)</f>
        <v>#NAME?</v>
      </c>
      <c r="P178" s="3" t="e">
        <f ca="1">_xll.RiskDuniform($L$5:$L$16)</f>
        <v>#NAME?</v>
      </c>
      <c r="Q178" s="3" t="e">
        <f ca="1">IF(_xll.RiskUniform(0,1)&lt;0.5,"uptown","downtown")</f>
        <v>#NAME?</v>
      </c>
      <c r="R178" s="3" t="e">
        <f t="shared" ca="1" si="12"/>
        <v>#NAME?</v>
      </c>
      <c r="S178" s="3" t="e">
        <f t="shared" ca="1" si="13"/>
        <v>#NAME?</v>
      </c>
      <c r="T178" s="3" t="e">
        <f t="shared" ca="1" si="14"/>
        <v>#NAME?</v>
      </c>
      <c r="U178" s="3" t="e">
        <f t="shared" ca="1" si="15"/>
        <v>#NAME?</v>
      </c>
      <c r="Y178" s="3" t="s">
        <v>124</v>
      </c>
      <c r="Z178" s="3" t="s">
        <v>33</v>
      </c>
      <c r="AA178" s="3" t="s">
        <v>125</v>
      </c>
      <c r="AB178" s="46">
        <v>10</v>
      </c>
    </row>
    <row r="179" spans="15:28" x14ac:dyDescent="0.25">
      <c r="O179" s="3" t="e">
        <f ca="1">_xll.RiskDiscrete($A$6:$A$35,$E$6:$E$35)</f>
        <v>#NAME?</v>
      </c>
      <c r="P179" s="3" t="e">
        <f ca="1">_xll.RiskDuniform($L$5:$L$16)</f>
        <v>#NAME?</v>
      </c>
      <c r="Q179" s="3" t="e">
        <f ca="1">IF(_xll.RiskUniform(0,1)&lt;0.5,"uptown","downtown")</f>
        <v>#NAME?</v>
      </c>
      <c r="R179" s="3" t="e">
        <f t="shared" ca="1" si="12"/>
        <v>#NAME?</v>
      </c>
      <c r="S179" s="3" t="e">
        <f t="shared" ca="1" si="13"/>
        <v>#NAME?</v>
      </c>
      <c r="T179" s="3" t="e">
        <f t="shared" ca="1" si="14"/>
        <v>#NAME?</v>
      </c>
      <c r="U179" s="3" t="e">
        <f t="shared" ca="1" si="15"/>
        <v>#NAME?</v>
      </c>
      <c r="Y179" s="3" t="s">
        <v>124</v>
      </c>
      <c r="Z179" s="3" t="s">
        <v>29</v>
      </c>
      <c r="AA179" s="3" t="s">
        <v>122</v>
      </c>
      <c r="AB179" s="46">
        <v>10</v>
      </c>
    </row>
    <row r="180" spans="15:28" x14ac:dyDescent="0.25">
      <c r="O180" s="3" t="e">
        <f ca="1">_xll.RiskDiscrete($A$6:$A$35,$E$6:$E$35)</f>
        <v>#NAME?</v>
      </c>
      <c r="P180" s="3" t="e">
        <f ca="1">_xll.RiskDuniform($L$5:$L$16)</f>
        <v>#NAME?</v>
      </c>
      <c r="Q180" s="3" t="e">
        <f ca="1">IF(_xll.RiskUniform(0,1)&lt;0.5,"uptown","downtown")</f>
        <v>#NAME?</v>
      </c>
      <c r="R180" s="3" t="e">
        <f t="shared" ca="1" si="12"/>
        <v>#NAME?</v>
      </c>
      <c r="S180" s="3" t="e">
        <f t="shared" ca="1" si="13"/>
        <v>#NAME?</v>
      </c>
      <c r="T180" s="3" t="e">
        <f t="shared" ca="1" si="14"/>
        <v>#NAME?</v>
      </c>
      <c r="U180" s="3" t="e">
        <f t="shared" ca="1" si="15"/>
        <v>#NAME?</v>
      </c>
      <c r="Y180" s="3" t="s">
        <v>124</v>
      </c>
      <c r="Z180" s="3" t="s">
        <v>24</v>
      </c>
      <c r="AA180" s="3" t="s">
        <v>122</v>
      </c>
      <c r="AB180" s="46">
        <v>10</v>
      </c>
    </row>
    <row r="181" spans="15:28" x14ac:dyDescent="0.25">
      <c r="O181" s="3" t="e">
        <f ca="1">_xll.RiskDiscrete($A$6:$A$35,$E$6:$E$35)</f>
        <v>#NAME?</v>
      </c>
      <c r="P181" s="3" t="e">
        <f ca="1">_xll.RiskDuniform($L$5:$L$16)</f>
        <v>#NAME?</v>
      </c>
      <c r="Q181" s="3" t="e">
        <f ca="1">IF(_xll.RiskUniform(0,1)&lt;0.5,"uptown","downtown")</f>
        <v>#NAME?</v>
      </c>
      <c r="R181" s="3" t="e">
        <f t="shared" ca="1" si="12"/>
        <v>#NAME?</v>
      </c>
      <c r="S181" s="3" t="e">
        <f t="shared" ca="1" si="13"/>
        <v>#NAME?</v>
      </c>
      <c r="T181" s="3" t="e">
        <f t="shared" ca="1" si="14"/>
        <v>#NAME?</v>
      </c>
      <c r="U181" s="3" t="e">
        <f t="shared" ca="1" si="15"/>
        <v>#NAME?</v>
      </c>
      <c r="Y181" s="3" t="s">
        <v>121</v>
      </c>
      <c r="Z181" s="3" t="s">
        <v>34</v>
      </c>
      <c r="AA181" s="3" t="s">
        <v>122</v>
      </c>
      <c r="AB181" s="46">
        <v>2.5</v>
      </c>
    </row>
    <row r="182" spans="15:28" x14ac:dyDescent="0.25">
      <c r="O182" s="3" t="e">
        <f ca="1">_xll.RiskDiscrete($A$6:$A$35,$E$6:$E$35)</f>
        <v>#NAME?</v>
      </c>
      <c r="P182" s="3" t="e">
        <f ca="1">_xll.RiskDuniform($L$5:$L$16)</f>
        <v>#NAME?</v>
      </c>
      <c r="Q182" s="3" t="e">
        <f ca="1">IF(_xll.RiskUniform(0,1)&lt;0.5,"uptown","downtown")</f>
        <v>#NAME?</v>
      </c>
      <c r="R182" s="3" t="e">
        <f t="shared" ca="1" si="12"/>
        <v>#NAME?</v>
      </c>
      <c r="S182" s="3" t="e">
        <f t="shared" ca="1" si="13"/>
        <v>#NAME?</v>
      </c>
      <c r="T182" s="3" t="e">
        <f t="shared" ca="1" si="14"/>
        <v>#NAME?</v>
      </c>
      <c r="U182" s="3" t="e">
        <f t="shared" ca="1" si="15"/>
        <v>#NAME?</v>
      </c>
      <c r="Y182" s="3" t="s">
        <v>136</v>
      </c>
      <c r="Z182" s="3" t="s">
        <v>6</v>
      </c>
      <c r="AA182" s="3" t="s">
        <v>122</v>
      </c>
      <c r="AB182" s="46">
        <v>10</v>
      </c>
    </row>
    <row r="183" spans="15:28" x14ac:dyDescent="0.25">
      <c r="O183" s="3" t="e">
        <f ca="1">_xll.RiskDiscrete($A$6:$A$35,$E$6:$E$35)</f>
        <v>#NAME?</v>
      </c>
      <c r="P183" s="3" t="e">
        <f ca="1">_xll.RiskDuniform($L$5:$L$16)</f>
        <v>#NAME?</v>
      </c>
      <c r="Q183" s="3" t="e">
        <f ca="1">IF(_xll.RiskUniform(0,1)&lt;0.5,"uptown","downtown")</f>
        <v>#NAME?</v>
      </c>
      <c r="R183" s="3" t="e">
        <f t="shared" ca="1" si="12"/>
        <v>#NAME?</v>
      </c>
      <c r="S183" s="3" t="e">
        <f t="shared" ca="1" si="13"/>
        <v>#NAME?</v>
      </c>
      <c r="T183" s="3" t="e">
        <f t="shared" ca="1" si="14"/>
        <v>#NAME?</v>
      </c>
      <c r="U183" s="3" t="e">
        <f t="shared" ca="1" si="15"/>
        <v>#NAME?</v>
      </c>
      <c r="Y183" s="3" t="s">
        <v>124</v>
      </c>
      <c r="Z183" s="3" t="s">
        <v>30</v>
      </c>
      <c r="AA183" s="3" t="s">
        <v>122</v>
      </c>
      <c r="AB183" s="46">
        <v>10</v>
      </c>
    </row>
    <row r="184" spans="15:28" x14ac:dyDescent="0.25">
      <c r="O184" s="3" t="e">
        <f ca="1">_xll.RiskDiscrete($A$6:$A$35,$E$6:$E$35)</f>
        <v>#NAME?</v>
      </c>
      <c r="P184" s="3" t="e">
        <f ca="1">_xll.RiskDuniform($L$5:$L$16)</f>
        <v>#NAME?</v>
      </c>
      <c r="Q184" s="3" t="e">
        <f ca="1">IF(_xll.RiskUniform(0,1)&lt;0.5,"uptown","downtown")</f>
        <v>#NAME?</v>
      </c>
      <c r="R184" s="3" t="e">
        <f t="shared" ca="1" si="12"/>
        <v>#NAME?</v>
      </c>
      <c r="S184" s="3" t="e">
        <f t="shared" ca="1" si="13"/>
        <v>#NAME?</v>
      </c>
      <c r="T184" s="3" t="e">
        <f t="shared" ca="1" si="14"/>
        <v>#NAME?</v>
      </c>
      <c r="U184" s="3" t="e">
        <f t="shared" ca="1" si="15"/>
        <v>#NAME?</v>
      </c>
      <c r="Y184" s="3" t="s">
        <v>124</v>
      </c>
      <c r="Z184" s="3" t="s">
        <v>32</v>
      </c>
      <c r="AA184" s="3" t="s">
        <v>122</v>
      </c>
      <c r="AB184" s="46">
        <v>10</v>
      </c>
    </row>
    <row r="185" spans="15:28" x14ac:dyDescent="0.25">
      <c r="O185" s="3" t="e">
        <f ca="1">_xll.RiskDiscrete($A$6:$A$35,$E$6:$E$35)</f>
        <v>#NAME?</v>
      </c>
      <c r="P185" s="3" t="e">
        <f ca="1">_xll.RiskDuniform($L$5:$L$16)</f>
        <v>#NAME?</v>
      </c>
      <c r="Q185" s="3" t="e">
        <f ca="1">IF(_xll.RiskUniform(0,1)&lt;0.5,"uptown","downtown")</f>
        <v>#NAME?</v>
      </c>
      <c r="R185" s="3" t="e">
        <f t="shared" ca="1" si="12"/>
        <v>#NAME?</v>
      </c>
      <c r="S185" s="3" t="e">
        <f t="shared" ca="1" si="13"/>
        <v>#NAME?</v>
      </c>
      <c r="T185" s="3" t="e">
        <f t="shared" ca="1" si="14"/>
        <v>#NAME?</v>
      </c>
      <c r="U185" s="3" t="e">
        <f t="shared" ca="1" si="15"/>
        <v>#NAME?</v>
      </c>
      <c r="Y185" s="3" t="s">
        <v>124</v>
      </c>
      <c r="Z185" s="3" t="s">
        <v>32</v>
      </c>
      <c r="AA185" s="3" t="s">
        <v>125</v>
      </c>
      <c r="AB185" s="46">
        <v>10</v>
      </c>
    </row>
    <row r="186" spans="15:28" x14ac:dyDescent="0.25">
      <c r="O186" s="3" t="e">
        <f ca="1">_xll.RiskDiscrete($A$6:$A$35,$E$6:$E$35)</f>
        <v>#NAME?</v>
      </c>
      <c r="P186" s="3" t="e">
        <f ca="1">_xll.RiskDuniform($L$5:$L$16)</f>
        <v>#NAME?</v>
      </c>
      <c r="Q186" s="3" t="e">
        <f ca="1">IF(_xll.RiskUniform(0,1)&lt;0.5,"uptown","downtown")</f>
        <v>#NAME?</v>
      </c>
      <c r="R186" s="3" t="e">
        <f t="shared" ca="1" si="12"/>
        <v>#NAME?</v>
      </c>
      <c r="S186" s="3" t="e">
        <f t="shared" ca="1" si="13"/>
        <v>#NAME?</v>
      </c>
      <c r="T186" s="3" t="e">
        <f t="shared" ca="1" si="14"/>
        <v>#NAME?</v>
      </c>
      <c r="U186" s="3" t="e">
        <f t="shared" ca="1" si="15"/>
        <v>#NAME?</v>
      </c>
      <c r="Y186" s="3" t="s">
        <v>148</v>
      </c>
      <c r="Z186" s="3" t="s">
        <v>32</v>
      </c>
      <c r="AA186" s="3" t="s">
        <v>125</v>
      </c>
      <c r="AB186" s="46">
        <v>7</v>
      </c>
    </row>
    <row r="187" spans="15:28" x14ac:dyDescent="0.25">
      <c r="O187" s="3" t="e">
        <f ca="1">_xll.RiskDiscrete($A$6:$A$35,$E$6:$E$35)</f>
        <v>#NAME?</v>
      </c>
      <c r="P187" s="3" t="e">
        <f ca="1">_xll.RiskDuniform($L$5:$L$16)</f>
        <v>#NAME?</v>
      </c>
      <c r="Q187" s="3" t="e">
        <f ca="1">IF(_xll.RiskUniform(0,1)&lt;0.5,"uptown","downtown")</f>
        <v>#NAME?</v>
      </c>
      <c r="R187" s="3" t="e">
        <f t="shared" ca="1" si="12"/>
        <v>#NAME?</v>
      </c>
      <c r="S187" s="3" t="e">
        <f t="shared" ca="1" si="13"/>
        <v>#NAME?</v>
      </c>
      <c r="T187" s="3" t="e">
        <f t="shared" ca="1" si="14"/>
        <v>#NAME?</v>
      </c>
      <c r="U187" s="3" t="e">
        <f t="shared" ca="1" si="15"/>
        <v>#NAME?</v>
      </c>
      <c r="Y187" s="3" t="s">
        <v>124</v>
      </c>
      <c r="Z187" s="3" t="s">
        <v>31</v>
      </c>
      <c r="AA187" s="3" t="s">
        <v>122</v>
      </c>
      <c r="AB187" s="46">
        <v>10</v>
      </c>
    </row>
    <row r="188" spans="15:28" x14ac:dyDescent="0.25">
      <c r="O188" s="3" t="e">
        <f ca="1">_xll.RiskDiscrete($A$6:$A$35,$E$6:$E$35)</f>
        <v>#NAME?</v>
      </c>
      <c r="P188" s="3" t="e">
        <f ca="1">_xll.RiskDuniform($L$5:$L$16)</f>
        <v>#NAME?</v>
      </c>
      <c r="Q188" s="3" t="e">
        <f ca="1">IF(_xll.RiskUniform(0,1)&lt;0.5,"uptown","downtown")</f>
        <v>#NAME?</v>
      </c>
      <c r="R188" s="3" t="e">
        <f t="shared" ca="1" si="12"/>
        <v>#NAME?</v>
      </c>
      <c r="S188" s="3" t="e">
        <f t="shared" ca="1" si="13"/>
        <v>#NAME?</v>
      </c>
      <c r="T188" s="3" t="e">
        <f t="shared" ca="1" si="14"/>
        <v>#NAME?</v>
      </c>
      <c r="U188" s="3" t="e">
        <f t="shared" ca="1" si="15"/>
        <v>#NAME?</v>
      </c>
      <c r="Y188" s="3" t="s">
        <v>124</v>
      </c>
      <c r="Z188" s="3" t="s">
        <v>24</v>
      </c>
      <c r="AA188" s="3" t="s">
        <v>122</v>
      </c>
      <c r="AB188" s="46">
        <v>10</v>
      </c>
    </row>
    <row r="189" spans="15:28" x14ac:dyDescent="0.25">
      <c r="O189" s="3" t="e">
        <f ca="1">_xll.RiskDiscrete($A$6:$A$35,$E$6:$E$35)</f>
        <v>#NAME?</v>
      </c>
      <c r="P189" s="3" t="e">
        <f ca="1">_xll.RiskDuniform($L$5:$L$16)</f>
        <v>#NAME?</v>
      </c>
      <c r="Q189" s="3" t="e">
        <f ca="1">IF(_xll.RiskUniform(0,1)&lt;0.5,"uptown","downtown")</f>
        <v>#NAME?</v>
      </c>
      <c r="R189" s="3" t="e">
        <f t="shared" ca="1" si="12"/>
        <v>#NAME?</v>
      </c>
      <c r="S189" s="3" t="e">
        <f t="shared" ca="1" si="13"/>
        <v>#NAME?</v>
      </c>
      <c r="T189" s="3" t="e">
        <f t="shared" ca="1" si="14"/>
        <v>#NAME?</v>
      </c>
      <c r="U189" s="3" t="e">
        <f t="shared" ca="1" si="15"/>
        <v>#NAME?</v>
      </c>
      <c r="Y189" s="3" t="s">
        <v>134</v>
      </c>
      <c r="Z189" s="3" t="s">
        <v>29</v>
      </c>
      <c r="AA189" s="3" t="s">
        <v>122</v>
      </c>
      <c r="AB189" s="46">
        <v>10</v>
      </c>
    </row>
    <row r="190" spans="15:28" x14ac:dyDescent="0.25">
      <c r="O190" s="3" t="e">
        <f ca="1">_xll.RiskDiscrete($A$6:$A$35,$E$6:$E$35)</f>
        <v>#NAME?</v>
      </c>
      <c r="P190" s="3" t="e">
        <f ca="1">_xll.RiskDuniform($L$5:$L$16)</f>
        <v>#NAME?</v>
      </c>
      <c r="Q190" s="3" t="e">
        <f ca="1">IF(_xll.RiskUniform(0,1)&lt;0.5,"uptown","downtown")</f>
        <v>#NAME?</v>
      </c>
      <c r="R190" s="3" t="e">
        <f t="shared" ca="1" si="12"/>
        <v>#NAME?</v>
      </c>
      <c r="S190" s="3" t="e">
        <f t="shared" ca="1" si="13"/>
        <v>#NAME?</v>
      </c>
      <c r="T190" s="3" t="e">
        <f t="shared" ca="1" si="14"/>
        <v>#NAME?</v>
      </c>
      <c r="U190" s="3" t="e">
        <f t="shared" ca="1" si="15"/>
        <v>#NAME?</v>
      </c>
      <c r="Y190" s="3" t="s">
        <v>129</v>
      </c>
      <c r="Z190" s="3" t="s">
        <v>30</v>
      </c>
      <c r="AA190" s="3" t="s">
        <v>125</v>
      </c>
      <c r="AB190" s="46">
        <v>2.5</v>
      </c>
    </row>
    <row r="191" spans="15:28" x14ac:dyDescent="0.25">
      <c r="O191" s="3" t="e">
        <f ca="1">_xll.RiskDiscrete($A$6:$A$35,$E$6:$E$35)</f>
        <v>#NAME?</v>
      </c>
      <c r="P191" s="3" t="e">
        <f ca="1">_xll.RiskDuniform($L$5:$L$16)</f>
        <v>#NAME?</v>
      </c>
      <c r="Q191" s="3" t="e">
        <f ca="1">IF(_xll.RiskUniform(0,1)&lt;0.5,"uptown","downtown")</f>
        <v>#NAME?</v>
      </c>
      <c r="R191" s="3" t="e">
        <f t="shared" ca="1" si="12"/>
        <v>#NAME?</v>
      </c>
      <c r="S191" s="3" t="e">
        <f t="shared" ca="1" si="13"/>
        <v>#NAME?</v>
      </c>
      <c r="T191" s="3" t="e">
        <f t="shared" ca="1" si="14"/>
        <v>#NAME?</v>
      </c>
      <c r="U191" s="3" t="e">
        <f t="shared" ca="1" si="15"/>
        <v>#NAME?</v>
      </c>
      <c r="Y191" s="3" t="s">
        <v>144</v>
      </c>
      <c r="Z191" s="3" t="s">
        <v>32</v>
      </c>
      <c r="AA191" s="3" t="s">
        <v>122</v>
      </c>
      <c r="AB191" s="46">
        <v>7</v>
      </c>
    </row>
    <row r="192" spans="15:28" x14ac:dyDescent="0.25">
      <c r="O192" s="3" t="e">
        <f ca="1">_xll.RiskDiscrete($A$6:$A$35,$E$6:$E$35)</f>
        <v>#NAME?</v>
      </c>
      <c r="P192" s="3" t="e">
        <f ca="1">_xll.RiskDuniform($L$5:$L$16)</f>
        <v>#NAME?</v>
      </c>
      <c r="Q192" s="3" t="e">
        <f ca="1">IF(_xll.RiskUniform(0,1)&lt;0.5,"uptown","downtown")</f>
        <v>#NAME?</v>
      </c>
      <c r="R192" s="3" t="e">
        <f t="shared" ca="1" si="12"/>
        <v>#NAME?</v>
      </c>
      <c r="S192" s="3" t="e">
        <f t="shared" ca="1" si="13"/>
        <v>#NAME?</v>
      </c>
      <c r="T192" s="3" t="e">
        <f t="shared" ca="1" si="14"/>
        <v>#NAME?</v>
      </c>
      <c r="U192" s="3" t="e">
        <f t="shared" ca="1" si="15"/>
        <v>#NAME?</v>
      </c>
      <c r="Y192" s="3" t="s">
        <v>121</v>
      </c>
      <c r="Z192" s="3" t="s">
        <v>40</v>
      </c>
      <c r="AA192" s="3" t="s">
        <v>122</v>
      </c>
      <c r="AB192" s="46">
        <v>2.5</v>
      </c>
    </row>
    <row r="193" spans="15:28" x14ac:dyDescent="0.25">
      <c r="O193" s="3" t="e">
        <f ca="1">_xll.RiskDiscrete($A$6:$A$35,$E$6:$E$35)</f>
        <v>#NAME?</v>
      </c>
      <c r="P193" s="3" t="e">
        <f ca="1">_xll.RiskDuniform($L$5:$L$16)</f>
        <v>#NAME?</v>
      </c>
      <c r="Q193" s="3" t="e">
        <f ca="1">IF(_xll.RiskUniform(0,1)&lt;0.5,"uptown","downtown")</f>
        <v>#NAME?</v>
      </c>
      <c r="R193" s="3" t="e">
        <f t="shared" ca="1" si="12"/>
        <v>#NAME?</v>
      </c>
      <c r="S193" s="3" t="e">
        <f t="shared" ca="1" si="13"/>
        <v>#NAME?</v>
      </c>
      <c r="T193" s="3" t="e">
        <f t="shared" ca="1" si="14"/>
        <v>#NAME?</v>
      </c>
      <c r="U193" s="3" t="e">
        <f t="shared" ca="1" si="15"/>
        <v>#NAME?</v>
      </c>
      <c r="Y193" s="3" t="s">
        <v>124</v>
      </c>
      <c r="Z193" s="3" t="s">
        <v>32</v>
      </c>
      <c r="AA193" s="3" t="s">
        <v>122</v>
      </c>
      <c r="AB193" s="46">
        <v>10</v>
      </c>
    </row>
    <row r="194" spans="15:28" x14ac:dyDescent="0.25">
      <c r="O194" s="3" t="e">
        <f ca="1">_xll.RiskDiscrete($A$6:$A$35,$E$6:$E$35)</f>
        <v>#NAME?</v>
      </c>
      <c r="P194" s="3" t="e">
        <f ca="1">_xll.RiskDuniform($L$5:$L$16)</f>
        <v>#NAME?</v>
      </c>
      <c r="Q194" s="3" t="e">
        <f ca="1">IF(_xll.RiskUniform(0,1)&lt;0.5,"uptown","downtown")</f>
        <v>#NAME?</v>
      </c>
      <c r="R194" s="3" t="e">
        <f t="shared" ca="1" si="12"/>
        <v>#NAME?</v>
      </c>
      <c r="S194" s="3" t="e">
        <f t="shared" ca="1" si="13"/>
        <v>#NAME?</v>
      </c>
      <c r="T194" s="3" t="e">
        <f t="shared" ca="1" si="14"/>
        <v>#NAME?</v>
      </c>
      <c r="U194" s="3" t="e">
        <f t="shared" ca="1" si="15"/>
        <v>#NAME?</v>
      </c>
      <c r="Y194" s="3" t="s">
        <v>139</v>
      </c>
      <c r="Z194" s="3" t="s">
        <v>33</v>
      </c>
      <c r="AA194" s="3" t="s">
        <v>122</v>
      </c>
      <c r="AB194" s="46">
        <v>10</v>
      </c>
    </row>
    <row r="195" spans="15:28" x14ac:dyDescent="0.25">
      <c r="O195" s="3" t="e">
        <f ca="1">_xll.RiskDiscrete($A$6:$A$35,$E$6:$E$35)</f>
        <v>#NAME?</v>
      </c>
      <c r="P195" s="3" t="e">
        <f ca="1">_xll.RiskDuniform($L$5:$L$16)</f>
        <v>#NAME?</v>
      </c>
      <c r="Q195" s="3" t="e">
        <f ca="1">IF(_xll.RiskUniform(0,1)&lt;0.5,"uptown","downtown")</f>
        <v>#NAME?</v>
      </c>
      <c r="R195" s="3" t="e">
        <f t="shared" ca="1" si="12"/>
        <v>#NAME?</v>
      </c>
      <c r="S195" s="3" t="e">
        <f t="shared" ca="1" si="13"/>
        <v>#NAME?</v>
      </c>
      <c r="T195" s="3" t="e">
        <f t="shared" ca="1" si="14"/>
        <v>#NAME?</v>
      </c>
      <c r="U195" s="3" t="e">
        <f t="shared" ca="1" si="15"/>
        <v>#NAME?</v>
      </c>
      <c r="Y195" s="3" t="s">
        <v>124</v>
      </c>
      <c r="Z195" s="3" t="s">
        <v>40</v>
      </c>
      <c r="AA195" s="3" t="s">
        <v>122</v>
      </c>
      <c r="AB195" s="46">
        <v>10</v>
      </c>
    </row>
    <row r="196" spans="15:28" x14ac:dyDescent="0.25">
      <c r="O196" s="3" t="e">
        <f ca="1">_xll.RiskDiscrete($A$6:$A$35,$E$6:$E$35)</f>
        <v>#NAME?</v>
      </c>
      <c r="P196" s="3" t="e">
        <f ca="1">_xll.RiskDuniform($L$5:$L$16)</f>
        <v>#NAME?</v>
      </c>
      <c r="Q196" s="3" t="e">
        <f ca="1">IF(_xll.RiskUniform(0,1)&lt;0.5,"uptown","downtown")</f>
        <v>#NAME?</v>
      </c>
      <c r="R196" s="3" t="e">
        <f t="shared" ca="1" si="12"/>
        <v>#NAME?</v>
      </c>
      <c r="S196" s="3" t="e">
        <f t="shared" ca="1" si="13"/>
        <v>#NAME?</v>
      </c>
      <c r="T196" s="3" t="e">
        <f t="shared" ca="1" si="14"/>
        <v>#NAME?</v>
      </c>
      <c r="U196" s="3" t="e">
        <f t="shared" ca="1" si="15"/>
        <v>#NAME?</v>
      </c>
      <c r="Y196" s="3" t="s">
        <v>128</v>
      </c>
      <c r="Z196" s="3" t="s">
        <v>34</v>
      </c>
      <c r="AA196" s="3" t="s">
        <v>122</v>
      </c>
      <c r="AB196" s="46">
        <v>2.5</v>
      </c>
    </row>
    <row r="197" spans="15:28" x14ac:dyDescent="0.25">
      <c r="O197" s="3" t="e">
        <f ca="1">_xll.RiskDiscrete($A$6:$A$35,$E$6:$E$35)</f>
        <v>#NAME?</v>
      </c>
      <c r="P197" s="3" t="e">
        <f ca="1">_xll.RiskDuniform($L$5:$L$16)</f>
        <v>#NAME?</v>
      </c>
      <c r="Q197" s="3" t="e">
        <f ca="1">IF(_xll.RiskUniform(0,1)&lt;0.5,"uptown","downtown")</f>
        <v>#NAME?</v>
      </c>
      <c r="R197" s="3" t="e">
        <f t="shared" ca="1" si="12"/>
        <v>#NAME?</v>
      </c>
      <c r="S197" s="3" t="e">
        <f t="shared" ca="1" si="13"/>
        <v>#NAME?</v>
      </c>
      <c r="T197" s="3" t="e">
        <f t="shared" ca="1" si="14"/>
        <v>#NAME?</v>
      </c>
      <c r="U197" s="3" t="e">
        <f t="shared" ca="1" si="15"/>
        <v>#NAME?</v>
      </c>
      <c r="Y197" s="3" t="s">
        <v>142</v>
      </c>
      <c r="Z197" s="3" t="s">
        <v>27</v>
      </c>
      <c r="AA197" s="3" t="s">
        <v>122</v>
      </c>
      <c r="AB197" s="46">
        <v>10</v>
      </c>
    </row>
    <row r="198" spans="15:28" x14ac:dyDescent="0.25">
      <c r="O198" s="3" t="e">
        <f ca="1">_xll.RiskDiscrete($A$6:$A$35,$E$6:$E$35)</f>
        <v>#NAME?</v>
      </c>
      <c r="P198" s="3" t="e">
        <f ca="1">_xll.RiskDuniform($L$5:$L$16)</f>
        <v>#NAME?</v>
      </c>
      <c r="Q198" s="3" t="e">
        <f ca="1">IF(_xll.RiskUniform(0,1)&lt;0.5,"uptown","downtown")</f>
        <v>#NAME?</v>
      </c>
      <c r="R198" s="3" t="e">
        <f t="shared" ca="1" si="12"/>
        <v>#NAME?</v>
      </c>
      <c r="S198" s="3" t="e">
        <f t="shared" ca="1" si="13"/>
        <v>#NAME?</v>
      </c>
      <c r="T198" s="3" t="e">
        <f t="shared" ca="1" si="14"/>
        <v>#NAME?</v>
      </c>
      <c r="U198" s="3" t="e">
        <f t="shared" ca="1" si="15"/>
        <v>#NAME?</v>
      </c>
      <c r="Y198" s="3" t="s">
        <v>129</v>
      </c>
      <c r="Z198" s="3" t="s">
        <v>34</v>
      </c>
      <c r="AA198" s="3" t="s">
        <v>125</v>
      </c>
      <c r="AB198" s="46">
        <v>2.5</v>
      </c>
    </row>
    <row r="199" spans="15:28" x14ac:dyDescent="0.25">
      <c r="O199" s="3" t="e">
        <f ca="1">_xll.RiskDiscrete($A$6:$A$35,$E$6:$E$35)</f>
        <v>#NAME?</v>
      </c>
      <c r="P199" s="3" t="e">
        <f ca="1">_xll.RiskDuniform($L$5:$L$16)</f>
        <v>#NAME?</v>
      </c>
      <c r="Q199" s="3" t="e">
        <f ca="1">IF(_xll.RiskUniform(0,1)&lt;0.5,"uptown","downtown")</f>
        <v>#NAME?</v>
      </c>
      <c r="R199" s="3" t="e">
        <f t="shared" ca="1" si="12"/>
        <v>#NAME?</v>
      </c>
      <c r="S199" s="3" t="e">
        <f t="shared" ca="1" si="13"/>
        <v>#NAME?</v>
      </c>
      <c r="T199" s="3" t="e">
        <f t="shared" ca="1" si="14"/>
        <v>#NAME?</v>
      </c>
      <c r="U199" s="3" t="e">
        <f t="shared" ca="1" si="15"/>
        <v>#NAME?</v>
      </c>
      <c r="Y199" s="3" t="s">
        <v>121</v>
      </c>
      <c r="Z199" s="3" t="s">
        <v>6</v>
      </c>
      <c r="AA199" s="3" t="s">
        <v>125</v>
      </c>
      <c r="AB199" s="46">
        <v>2.5</v>
      </c>
    </row>
    <row r="200" spans="15:28" x14ac:dyDescent="0.25">
      <c r="O200" s="3" t="e">
        <f ca="1">_xll.RiskDiscrete($A$6:$A$35,$E$6:$E$35)</f>
        <v>#NAME?</v>
      </c>
      <c r="P200" s="3" t="e">
        <f ca="1">_xll.RiskDuniform($L$5:$L$16)</f>
        <v>#NAME?</v>
      </c>
      <c r="Q200" s="3" t="e">
        <f ca="1">IF(_xll.RiskUniform(0,1)&lt;0.5,"uptown","downtown")</f>
        <v>#NAME?</v>
      </c>
      <c r="R200" s="3" t="e">
        <f t="shared" ref="R200:R263" ca="1" si="16">VLOOKUP(O200,lookprice,2)</f>
        <v>#NAME?</v>
      </c>
      <c r="S200" s="3" t="e">
        <f t="shared" ref="S200:S263" ca="1" si="17">VLOOKUP(O200,lookname,2)</f>
        <v>#NAME?</v>
      </c>
      <c r="T200" s="3" t="e">
        <f t="shared" ref="T200:T263" ca="1" si="18">VLOOKUP(P200,lookmonth,2)</f>
        <v>#NAME?</v>
      </c>
      <c r="U200" s="3" t="e">
        <f t="shared" ca="1" si="15"/>
        <v>#NAME?</v>
      </c>
      <c r="Y200" s="3" t="s">
        <v>129</v>
      </c>
      <c r="Z200" s="3" t="s">
        <v>34</v>
      </c>
      <c r="AA200" s="3" t="s">
        <v>125</v>
      </c>
      <c r="AB200" s="46">
        <v>2.5</v>
      </c>
    </row>
    <row r="201" spans="15:28" x14ac:dyDescent="0.25">
      <c r="O201" s="3" t="e">
        <f ca="1">_xll.RiskDiscrete($A$6:$A$35,$E$6:$E$35)</f>
        <v>#NAME?</v>
      </c>
      <c r="P201" s="3" t="e">
        <f ca="1">_xll.RiskDuniform($L$5:$L$16)</f>
        <v>#NAME?</v>
      </c>
      <c r="Q201" s="3" t="e">
        <f ca="1">IF(_xll.RiskUniform(0,1)&lt;0.5,"uptown","downtown")</f>
        <v>#NAME?</v>
      </c>
      <c r="R201" s="3" t="e">
        <f t="shared" ca="1" si="16"/>
        <v>#NAME?</v>
      </c>
      <c r="S201" s="3" t="e">
        <f t="shared" ca="1" si="17"/>
        <v>#NAME?</v>
      </c>
      <c r="T201" s="3" t="e">
        <f t="shared" ca="1" si="18"/>
        <v>#NAME?</v>
      </c>
      <c r="U201" s="3" t="e">
        <f t="shared" ref="U201:U264" ca="1" si="19">Q201</f>
        <v>#NAME?</v>
      </c>
      <c r="Y201" s="3" t="s">
        <v>124</v>
      </c>
      <c r="Z201" s="3" t="s">
        <v>31</v>
      </c>
      <c r="AA201" s="3" t="s">
        <v>122</v>
      </c>
      <c r="AB201" s="46">
        <v>10</v>
      </c>
    </row>
    <row r="202" spans="15:28" x14ac:dyDescent="0.25">
      <c r="O202" s="3" t="e">
        <f ca="1">_xll.RiskDiscrete($A$6:$A$35,$E$6:$E$35)</f>
        <v>#NAME?</v>
      </c>
      <c r="P202" s="3" t="e">
        <f ca="1">_xll.RiskDuniform($L$5:$L$16)</f>
        <v>#NAME?</v>
      </c>
      <c r="Q202" s="3" t="e">
        <f ca="1">IF(_xll.RiskUniform(0,1)&lt;0.5,"uptown","downtown")</f>
        <v>#NAME?</v>
      </c>
      <c r="R202" s="3" t="e">
        <f t="shared" ca="1" si="16"/>
        <v>#NAME?</v>
      </c>
      <c r="S202" s="3" t="e">
        <f t="shared" ca="1" si="17"/>
        <v>#NAME?</v>
      </c>
      <c r="T202" s="3" t="e">
        <f t="shared" ca="1" si="18"/>
        <v>#NAME?</v>
      </c>
      <c r="U202" s="3" t="e">
        <f t="shared" ca="1" si="19"/>
        <v>#NAME?</v>
      </c>
      <c r="Y202" s="3" t="s">
        <v>128</v>
      </c>
      <c r="Z202" s="3" t="s">
        <v>24</v>
      </c>
      <c r="AA202" s="3" t="s">
        <v>125</v>
      </c>
      <c r="AB202" s="46">
        <v>2.5</v>
      </c>
    </row>
    <row r="203" spans="15:28" x14ac:dyDescent="0.25">
      <c r="O203" s="3" t="e">
        <f ca="1">_xll.RiskDiscrete($A$6:$A$35,$E$6:$E$35)</f>
        <v>#NAME?</v>
      </c>
      <c r="P203" s="3" t="e">
        <f ca="1">_xll.RiskDuniform($L$5:$L$16)</f>
        <v>#NAME?</v>
      </c>
      <c r="Q203" s="3" t="e">
        <f ca="1">IF(_xll.RiskUniform(0,1)&lt;0.5,"uptown","downtown")</f>
        <v>#NAME?</v>
      </c>
      <c r="R203" s="3" t="e">
        <f t="shared" ca="1" si="16"/>
        <v>#NAME?</v>
      </c>
      <c r="S203" s="3" t="e">
        <f t="shared" ca="1" si="17"/>
        <v>#NAME?</v>
      </c>
      <c r="T203" s="3" t="e">
        <f t="shared" ca="1" si="18"/>
        <v>#NAME?</v>
      </c>
      <c r="U203" s="3" t="e">
        <f t="shared" ca="1" si="19"/>
        <v>#NAME?</v>
      </c>
      <c r="Y203" s="3" t="s">
        <v>146</v>
      </c>
      <c r="Z203" s="3" t="s">
        <v>40</v>
      </c>
      <c r="AA203" s="3" t="s">
        <v>125</v>
      </c>
      <c r="AB203" s="46">
        <v>7</v>
      </c>
    </row>
    <row r="204" spans="15:28" x14ac:dyDescent="0.25">
      <c r="O204" s="3" t="e">
        <f ca="1">_xll.RiskDiscrete($A$6:$A$35,$E$6:$E$35)</f>
        <v>#NAME?</v>
      </c>
      <c r="P204" s="3" t="e">
        <f ca="1">_xll.RiskDuniform($L$5:$L$16)</f>
        <v>#NAME?</v>
      </c>
      <c r="Q204" s="3" t="e">
        <f ca="1">IF(_xll.RiskUniform(0,1)&lt;0.5,"uptown","downtown")</f>
        <v>#NAME?</v>
      </c>
      <c r="R204" s="3" t="e">
        <f t="shared" ca="1" si="16"/>
        <v>#NAME?</v>
      </c>
      <c r="S204" s="3" t="e">
        <f t="shared" ca="1" si="17"/>
        <v>#NAME?</v>
      </c>
      <c r="T204" s="3" t="e">
        <f t="shared" ca="1" si="18"/>
        <v>#NAME?</v>
      </c>
      <c r="U204" s="3" t="e">
        <f t="shared" ca="1" si="19"/>
        <v>#NAME?</v>
      </c>
      <c r="Y204" s="3" t="s">
        <v>115</v>
      </c>
      <c r="Z204" s="3" t="s">
        <v>6</v>
      </c>
      <c r="AA204" s="3" t="s">
        <v>125</v>
      </c>
      <c r="AB204" s="46">
        <v>2.5</v>
      </c>
    </row>
    <row r="205" spans="15:28" x14ac:dyDescent="0.25">
      <c r="O205" s="3" t="e">
        <f ca="1">_xll.RiskDiscrete($A$6:$A$35,$E$6:$E$35)</f>
        <v>#NAME?</v>
      </c>
      <c r="P205" s="3" t="e">
        <f ca="1">_xll.RiskDuniform($L$5:$L$16)</f>
        <v>#NAME?</v>
      </c>
      <c r="Q205" s="3" t="e">
        <f ca="1">IF(_xll.RiskUniform(0,1)&lt;0.5,"uptown","downtown")</f>
        <v>#NAME?</v>
      </c>
      <c r="R205" s="3" t="e">
        <f t="shared" ca="1" si="16"/>
        <v>#NAME?</v>
      </c>
      <c r="S205" s="3" t="e">
        <f t="shared" ca="1" si="17"/>
        <v>#NAME?</v>
      </c>
      <c r="T205" s="3" t="e">
        <f t="shared" ca="1" si="18"/>
        <v>#NAME?</v>
      </c>
      <c r="U205" s="3" t="e">
        <f t="shared" ca="1" si="19"/>
        <v>#NAME?</v>
      </c>
      <c r="Y205" s="3" t="s">
        <v>121</v>
      </c>
      <c r="Z205" s="3" t="s">
        <v>40</v>
      </c>
      <c r="AA205" s="3" t="s">
        <v>125</v>
      </c>
      <c r="AB205" s="46">
        <v>2.5</v>
      </c>
    </row>
    <row r="206" spans="15:28" x14ac:dyDescent="0.25">
      <c r="O206" s="3" t="e">
        <f ca="1">_xll.RiskDiscrete($A$6:$A$35,$E$6:$E$35)</f>
        <v>#NAME?</v>
      </c>
      <c r="P206" s="3" t="e">
        <f ca="1">_xll.RiskDuniform($L$5:$L$16)</f>
        <v>#NAME?</v>
      </c>
      <c r="Q206" s="3" t="e">
        <f ca="1">IF(_xll.RiskUniform(0,1)&lt;0.5,"uptown","downtown")</f>
        <v>#NAME?</v>
      </c>
      <c r="R206" s="3" t="e">
        <f t="shared" ca="1" si="16"/>
        <v>#NAME?</v>
      </c>
      <c r="S206" s="3" t="e">
        <f t="shared" ca="1" si="17"/>
        <v>#NAME?</v>
      </c>
      <c r="T206" s="3" t="e">
        <f t="shared" ca="1" si="18"/>
        <v>#NAME?</v>
      </c>
      <c r="U206" s="3" t="e">
        <f t="shared" ca="1" si="19"/>
        <v>#NAME?</v>
      </c>
      <c r="Y206" s="3" t="s">
        <v>128</v>
      </c>
      <c r="Z206" s="3" t="s">
        <v>34</v>
      </c>
      <c r="AA206" s="3" t="s">
        <v>122</v>
      </c>
      <c r="AB206" s="46">
        <v>2.5</v>
      </c>
    </row>
    <row r="207" spans="15:28" x14ac:dyDescent="0.25">
      <c r="O207" s="3" t="e">
        <f ca="1">_xll.RiskDiscrete($A$6:$A$35,$E$6:$E$35)</f>
        <v>#NAME?</v>
      </c>
      <c r="P207" s="3" t="e">
        <f ca="1">_xll.RiskDuniform($L$5:$L$16)</f>
        <v>#NAME?</v>
      </c>
      <c r="Q207" s="3" t="e">
        <f ca="1">IF(_xll.RiskUniform(0,1)&lt;0.5,"uptown","downtown")</f>
        <v>#NAME?</v>
      </c>
      <c r="R207" s="3" t="e">
        <f t="shared" ca="1" si="16"/>
        <v>#NAME?</v>
      </c>
      <c r="S207" s="3" t="e">
        <f t="shared" ca="1" si="17"/>
        <v>#NAME?</v>
      </c>
      <c r="T207" s="3" t="e">
        <f t="shared" ca="1" si="18"/>
        <v>#NAME?</v>
      </c>
      <c r="U207" s="3" t="e">
        <f t="shared" ca="1" si="19"/>
        <v>#NAME?</v>
      </c>
      <c r="Y207" s="3" t="s">
        <v>121</v>
      </c>
      <c r="Z207" s="3" t="s">
        <v>6</v>
      </c>
      <c r="AA207" s="3" t="s">
        <v>122</v>
      </c>
      <c r="AB207" s="46">
        <v>2.5</v>
      </c>
    </row>
    <row r="208" spans="15:28" x14ac:dyDescent="0.25">
      <c r="O208" s="3" t="e">
        <f ca="1">_xll.RiskDiscrete($A$6:$A$35,$E$6:$E$35)</f>
        <v>#NAME?</v>
      </c>
      <c r="P208" s="3" t="e">
        <f ca="1">_xll.RiskDuniform($L$5:$L$16)</f>
        <v>#NAME?</v>
      </c>
      <c r="Q208" s="3" t="e">
        <f ca="1">IF(_xll.RiskUniform(0,1)&lt;0.5,"uptown","downtown")</f>
        <v>#NAME?</v>
      </c>
      <c r="R208" s="3" t="e">
        <f t="shared" ca="1" si="16"/>
        <v>#NAME?</v>
      </c>
      <c r="S208" s="3" t="e">
        <f t="shared" ca="1" si="17"/>
        <v>#NAME?</v>
      </c>
      <c r="T208" s="3" t="e">
        <f t="shared" ca="1" si="18"/>
        <v>#NAME?</v>
      </c>
      <c r="U208" s="3" t="e">
        <f t="shared" ca="1" si="19"/>
        <v>#NAME?</v>
      </c>
      <c r="Y208" s="3" t="s">
        <v>124</v>
      </c>
      <c r="Z208" s="3" t="s">
        <v>29</v>
      </c>
      <c r="AA208" s="3" t="s">
        <v>122</v>
      </c>
      <c r="AB208" s="46">
        <v>10</v>
      </c>
    </row>
    <row r="209" spans="15:28" x14ac:dyDescent="0.25">
      <c r="O209" s="3" t="e">
        <f ca="1">_xll.RiskDiscrete($A$6:$A$35,$E$6:$E$35)</f>
        <v>#NAME?</v>
      </c>
      <c r="P209" s="3" t="e">
        <f ca="1">_xll.RiskDuniform($L$5:$L$16)</f>
        <v>#NAME?</v>
      </c>
      <c r="Q209" s="3" t="e">
        <f ca="1">IF(_xll.RiskUniform(0,1)&lt;0.5,"uptown","downtown")</f>
        <v>#NAME?</v>
      </c>
      <c r="R209" s="3" t="e">
        <f t="shared" ca="1" si="16"/>
        <v>#NAME?</v>
      </c>
      <c r="S209" s="3" t="e">
        <f t="shared" ca="1" si="17"/>
        <v>#NAME?</v>
      </c>
      <c r="T209" s="3" t="e">
        <f t="shared" ca="1" si="18"/>
        <v>#NAME?</v>
      </c>
      <c r="U209" s="3" t="e">
        <f t="shared" ca="1" si="19"/>
        <v>#NAME?</v>
      </c>
      <c r="Y209" s="3" t="s">
        <v>128</v>
      </c>
      <c r="Z209" s="3" t="s">
        <v>30</v>
      </c>
      <c r="AA209" s="3" t="s">
        <v>125</v>
      </c>
      <c r="AB209" s="46">
        <v>2.5</v>
      </c>
    </row>
    <row r="210" spans="15:28" x14ac:dyDescent="0.25">
      <c r="O210" s="3" t="e">
        <f ca="1">_xll.RiskDiscrete($A$6:$A$35,$E$6:$E$35)</f>
        <v>#NAME?</v>
      </c>
      <c r="P210" s="3" t="e">
        <f ca="1">_xll.RiskDuniform($L$5:$L$16)</f>
        <v>#NAME?</v>
      </c>
      <c r="Q210" s="3" t="e">
        <f ca="1">IF(_xll.RiskUniform(0,1)&lt;0.5,"uptown","downtown")</f>
        <v>#NAME?</v>
      </c>
      <c r="R210" s="3" t="e">
        <f t="shared" ca="1" si="16"/>
        <v>#NAME?</v>
      </c>
      <c r="S210" s="3" t="e">
        <f t="shared" ca="1" si="17"/>
        <v>#NAME?</v>
      </c>
      <c r="T210" s="3" t="e">
        <f t="shared" ca="1" si="18"/>
        <v>#NAME?</v>
      </c>
      <c r="U210" s="3" t="e">
        <f t="shared" ca="1" si="19"/>
        <v>#NAME?</v>
      </c>
      <c r="Y210" s="3" t="s">
        <v>124</v>
      </c>
      <c r="Z210" s="3" t="s">
        <v>24</v>
      </c>
      <c r="AA210" s="3" t="s">
        <v>122</v>
      </c>
      <c r="AB210" s="46">
        <v>10</v>
      </c>
    </row>
    <row r="211" spans="15:28" x14ac:dyDescent="0.25">
      <c r="O211" s="3" t="e">
        <f ca="1">_xll.RiskDiscrete($A$6:$A$35,$E$6:$E$35)</f>
        <v>#NAME?</v>
      </c>
      <c r="P211" s="3" t="e">
        <f ca="1">_xll.RiskDuniform($L$5:$L$16)</f>
        <v>#NAME?</v>
      </c>
      <c r="Q211" s="3" t="e">
        <f ca="1">IF(_xll.RiskUniform(0,1)&lt;0.5,"uptown","downtown")</f>
        <v>#NAME?</v>
      </c>
      <c r="R211" s="3" t="e">
        <f t="shared" ca="1" si="16"/>
        <v>#NAME?</v>
      </c>
      <c r="S211" s="3" t="e">
        <f t="shared" ca="1" si="17"/>
        <v>#NAME?</v>
      </c>
      <c r="T211" s="3" t="e">
        <f t="shared" ca="1" si="18"/>
        <v>#NAME?</v>
      </c>
      <c r="U211" s="3" t="e">
        <f t="shared" ca="1" si="19"/>
        <v>#NAME?</v>
      </c>
      <c r="Y211" s="3" t="s">
        <v>121</v>
      </c>
      <c r="Z211" s="3" t="s">
        <v>27</v>
      </c>
      <c r="AA211" s="3" t="s">
        <v>125</v>
      </c>
      <c r="AB211" s="46">
        <v>2.5</v>
      </c>
    </row>
    <row r="212" spans="15:28" x14ac:dyDescent="0.25">
      <c r="O212" s="3" t="e">
        <f ca="1">_xll.RiskDiscrete($A$6:$A$35,$E$6:$E$35)</f>
        <v>#NAME?</v>
      </c>
      <c r="P212" s="3" t="e">
        <f ca="1">_xll.RiskDuniform($L$5:$L$16)</f>
        <v>#NAME?</v>
      </c>
      <c r="Q212" s="3" t="e">
        <f ca="1">IF(_xll.RiskUniform(0,1)&lt;0.5,"uptown","downtown")</f>
        <v>#NAME?</v>
      </c>
      <c r="R212" s="3" t="e">
        <f t="shared" ca="1" si="16"/>
        <v>#NAME?</v>
      </c>
      <c r="S212" s="3" t="e">
        <f t="shared" ca="1" si="17"/>
        <v>#NAME?</v>
      </c>
      <c r="T212" s="3" t="e">
        <f t="shared" ca="1" si="18"/>
        <v>#NAME?</v>
      </c>
      <c r="U212" s="3" t="e">
        <f t="shared" ca="1" si="19"/>
        <v>#NAME?</v>
      </c>
      <c r="Y212" s="3" t="s">
        <v>128</v>
      </c>
      <c r="Z212" s="3" t="s">
        <v>6</v>
      </c>
      <c r="AA212" s="3" t="s">
        <v>125</v>
      </c>
      <c r="AB212" s="46">
        <v>2.5</v>
      </c>
    </row>
    <row r="213" spans="15:28" x14ac:dyDescent="0.25">
      <c r="O213" s="3" t="e">
        <f ca="1">_xll.RiskDiscrete($A$6:$A$35,$E$6:$E$35)</f>
        <v>#NAME?</v>
      </c>
      <c r="P213" s="3" t="e">
        <f ca="1">_xll.RiskDuniform($L$5:$L$16)</f>
        <v>#NAME?</v>
      </c>
      <c r="Q213" s="3" t="e">
        <f ca="1">IF(_xll.RiskUniform(0,1)&lt;0.5,"uptown","downtown")</f>
        <v>#NAME?</v>
      </c>
      <c r="R213" s="3" t="e">
        <f t="shared" ca="1" si="16"/>
        <v>#NAME?</v>
      </c>
      <c r="S213" s="3" t="e">
        <f t="shared" ca="1" si="17"/>
        <v>#NAME?</v>
      </c>
      <c r="T213" s="3" t="e">
        <f t="shared" ca="1" si="18"/>
        <v>#NAME?</v>
      </c>
      <c r="U213" s="3" t="e">
        <f t="shared" ca="1" si="19"/>
        <v>#NAME?</v>
      </c>
      <c r="Y213" s="3" t="s">
        <v>121</v>
      </c>
      <c r="Z213" s="3" t="s">
        <v>33</v>
      </c>
      <c r="AA213" s="3" t="s">
        <v>125</v>
      </c>
      <c r="AB213" s="46">
        <v>2.5</v>
      </c>
    </row>
    <row r="214" spans="15:28" x14ac:dyDescent="0.25">
      <c r="O214" s="3" t="e">
        <f ca="1">_xll.RiskDiscrete($A$6:$A$35,$E$6:$E$35)</f>
        <v>#NAME?</v>
      </c>
      <c r="P214" s="3" t="e">
        <f ca="1">_xll.RiskDuniform($L$5:$L$16)</f>
        <v>#NAME?</v>
      </c>
      <c r="Q214" s="3" t="e">
        <f ca="1">IF(_xll.RiskUniform(0,1)&lt;0.5,"uptown","downtown")</f>
        <v>#NAME?</v>
      </c>
      <c r="R214" s="3" t="e">
        <f t="shared" ca="1" si="16"/>
        <v>#NAME?</v>
      </c>
      <c r="S214" s="3" t="e">
        <f t="shared" ca="1" si="17"/>
        <v>#NAME?</v>
      </c>
      <c r="T214" s="3" t="e">
        <f t="shared" ca="1" si="18"/>
        <v>#NAME?</v>
      </c>
      <c r="U214" s="3" t="e">
        <f t="shared" ca="1" si="19"/>
        <v>#NAME?</v>
      </c>
      <c r="Y214" s="3" t="s">
        <v>129</v>
      </c>
      <c r="Z214" s="3" t="s">
        <v>33</v>
      </c>
      <c r="AA214" s="3" t="s">
        <v>122</v>
      </c>
      <c r="AB214" s="46">
        <v>2.5</v>
      </c>
    </row>
    <row r="215" spans="15:28" x14ac:dyDescent="0.25">
      <c r="O215" s="3" t="e">
        <f ca="1">_xll.RiskDiscrete($A$6:$A$35,$E$6:$E$35)</f>
        <v>#NAME?</v>
      </c>
      <c r="P215" s="3" t="e">
        <f ca="1">_xll.RiskDuniform($L$5:$L$16)</f>
        <v>#NAME?</v>
      </c>
      <c r="Q215" s="3" t="e">
        <f ca="1">IF(_xll.RiskUniform(0,1)&lt;0.5,"uptown","downtown")</f>
        <v>#NAME?</v>
      </c>
      <c r="R215" s="3" t="e">
        <f t="shared" ca="1" si="16"/>
        <v>#NAME?</v>
      </c>
      <c r="S215" s="3" t="e">
        <f t="shared" ca="1" si="17"/>
        <v>#NAME?</v>
      </c>
      <c r="T215" s="3" t="e">
        <f t="shared" ca="1" si="18"/>
        <v>#NAME?</v>
      </c>
      <c r="U215" s="3" t="e">
        <f t="shared" ca="1" si="19"/>
        <v>#NAME?</v>
      </c>
      <c r="Y215" s="3" t="s">
        <v>124</v>
      </c>
      <c r="Z215" s="3" t="s">
        <v>34</v>
      </c>
      <c r="AA215" s="3" t="s">
        <v>125</v>
      </c>
      <c r="AB215" s="46">
        <v>10</v>
      </c>
    </row>
    <row r="216" spans="15:28" x14ac:dyDescent="0.25">
      <c r="O216" s="3" t="e">
        <f ca="1">_xll.RiskDiscrete($A$6:$A$35,$E$6:$E$35)</f>
        <v>#NAME?</v>
      </c>
      <c r="P216" s="3" t="e">
        <f ca="1">_xll.RiskDuniform($L$5:$L$16)</f>
        <v>#NAME?</v>
      </c>
      <c r="Q216" s="3" t="e">
        <f ca="1">IF(_xll.RiskUniform(0,1)&lt;0.5,"uptown","downtown")</f>
        <v>#NAME?</v>
      </c>
      <c r="R216" s="3" t="e">
        <f t="shared" ca="1" si="16"/>
        <v>#NAME?</v>
      </c>
      <c r="S216" s="3" t="e">
        <f t="shared" ca="1" si="17"/>
        <v>#NAME?</v>
      </c>
      <c r="T216" s="3" t="e">
        <f t="shared" ca="1" si="18"/>
        <v>#NAME?</v>
      </c>
      <c r="U216" s="3" t="e">
        <f t="shared" ca="1" si="19"/>
        <v>#NAME?</v>
      </c>
      <c r="Y216" s="3" t="s">
        <v>139</v>
      </c>
      <c r="Z216" s="3" t="s">
        <v>27</v>
      </c>
      <c r="AA216" s="3" t="s">
        <v>122</v>
      </c>
      <c r="AB216" s="46">
        <v>10</v>
      </c>
    </row>
    <row r="217" spans="15:28" x14ac:dyDescent="0.25">
      <c r="O217" s="3" t="e">
        <f ca="1">_xll.RiskDiscrete($A$6:$A$35,$E$6:$E$35)</f>
        <v>#NAME?</v>
      </c>
      <c r="P217" s="3" t="e">
        <f ca="1">_xll.RiskDuniform($L$5:$L$16)</f>
        <v>#NAME?</v>
      </c>
      <c r="Q217" s="3" t="e">
        <f ca="1">IF(_xll.RiskUniform(0,1)&lt;0.5,"uptown","downtown")</f>
        <v>#NAME?</v>
      </c>
      <c r="R217" s="3" t="e">
        <f t="shared" ca="1" si="16"/>
        <v>#NAME?</v>
      </c>
      <c r="S217" s="3" t="e">
        <f t="shared" ca="1" si="17"/>
        <v>#NAME?</v>
      </c>
      <c r="T217" s="3" t="e">
        <f t="shared" ca="1" si="18"/>
        <v>#NAME?</v>
      </c>
      <c r="U217" s="3" t="e">
        <f t="shared" ca="1" si="19"/>
        <v>#NAME?</v>
      </c>
      <c r="Y217" s="3" t="s">
        <v>124</v>
      </c>
      <c r="Z217" s="3" t="s">
        <v>28</v>
      </c>
      <c r="AA217" s="3" t="s">
        <v>122</v>
      </c>
      <c r="AB217" s="46">
        <v>10</v>
      </c>
    </row>
    <row r="218" spans="15:28" x14ac:dyDescent="0.25">
      <c r="O218" s="3" t="e">
        <f ca="1">_xll.RiskDiscrete($A$6:$A$35,$E$6:$E$35)</f>
        <v>#NAME?</v>
      </c>
      <c r="P218" s="3" t="e">
        <f ca="1">_xll.RiskDuniform($L$5:$L$16)</f>
        <v>#NAME?</v>
      </c>
      <c r="Q218" s="3" t="e">
        <f ca="1">IF(_xll.RiskUniform(0,1)&lt;0.5,"uptown","downtown")</f>
        <v>#NAME?</v>
      </c>
      <c r="R218" s="3" t="e">
        <f t="shared" ca="1" si="16"/>
        <v>#NAME?</v>
      </c>
      <c r="S218" s="3" t="e">
        <f t="shared" ca="1" si="17"/>
        <v>#NAME?</v>
      </c>
      <c r="T218" s="3" t="e">
        <f t="shared" ca="1" si="18"/>
        <v>#NAME?</v>
      </c>
      <c r="U218" s="3" t="e">
        <f t="shared" ca="1" si="19"/>
        <v>#NAME?</v>
      </c>
      <c r="Y218" s="3" t="s">
        <v>121</v>
      </c>
      <c r="Z218" s="3" t="s">
        <v>32</v>
      </c>
      <c r="AA218" s="3" t="s">
        <v>122</v>
      </c>
      <c r="AB218" s="46">
        <v>2.5</v>
      </c>
    </row>
    <row r="219" spans="15:28" x14ac:dyDescent="0.25">
      <c r="O219" s="3" t="e">
        <f ca="1">_xll.RiskDiscrete($A$6:$A$35,$E$6:$E$35)</f>
        <v>#NAME?</v>
      </c>
      <c r="P219" s="3" t="e">
        <f ca="1">_xll.RiskDuniform($L$5:$L$16)</f>
        <v>#NAME?</v>
      </c>
      <c r="Q219" s="3" t="e">
        <f ca="1">IF(_xll.RiskUniform(0,1)&lt;0.5,"uptown","downtown")</f>
        <v>#NAME?</v>
      </c>
      <c r="R219" s="3" t="e">
        <f t="shared" ca="1" si="16"/>
        <v>#NAME?</v>
      </c>
      <c r="S219" s="3" t="e">
        <f t="shared" ca="1" si="17"/>
        <v>#NAME?</v>
      </c>
      <c r="T219" s="3" t="e">
        <f t="shared" ca="1" si="18"/>
        <v>#NAME?</v>
      </c>
      <c r="U219" s="3" t="e">
        <f t="shared" ca="1" si="19"/>
        <v>#NAME?</v>
      </c>
      <c r="Y219" s="3" t="s">
        <v>114</v>
      </c>
      <c r="Z219" s="3" t="s">
        <v>29</v>
      </c>
      <c r="AA219" s="3" t="s">
        <v>122</v>
      </c>
      <c r="AB219" s="46">
        <v>3</v>
      </c>
    </row>
    <row r="220" spans="15:28" x14ac:dyDescent="0.25">
      <c r="O220" s="3" t="e">
        <f ca="1">_xll.RiskDiscrete($A$6:$A$35,$E$6:$E$35)</f>
        <v>#NAME?</v>
      </c>
      <c r="P220" s="3" t="e">
        <f ca="1">_xll.RiskDuniform($L$5:$L$16)</f>
        <v>#NAME?</v>
      </c>
      <c r="Q220" s="3" t="e">
        <f ca="1">IF(_xll.RiskUniform(0,1)&lt;0.5,"uptown","downtown")</f>
        <v>#NAME?</v>
      </c>
      <c r="R220" s="3" t="e">
        <f t="shared" ca="1" si="16"/>
        <v>#NAME?</v>
      </c>
      <c r="S220" s="3" t="e">
        <f t="shared" ca="1" si="17"/>
        <v>#NAME?</v>
      </c>
      <c r="T220" s="3" t="e">
        <f t="shared" ca="1" si="18"/>
        <v>#NAME?</v>
      </c>
      <c r="U220" s="3" t="e">
        <f t="shared" ca="1" si="19"/>
        <v>#NAME?</v>
      </c>
      <c r="Y220" s="3" t="s">
        <v>124</v>
      </c>
      <c r="Z220" s="3" t="s">
        <v>28</v>
      </c>
      <c r="AA220" s="3" t="s">
        <v>125</v>
      </c>
      <c r="AB220" s="46">
        <v>10</v>
      </c>
    </row>
    <row r="221" spans="15:28" x14ac:dyDescent="0.25">
      <c r="O221" s="3" t="e">
        <f ca="1">_xll.RiskDiscrete($A$6:$A$35,$E$6:$E$35)</f>
        <v>#NAME?</v>
      </c>
      <c r="P221" s="3" t="e">
        <f ca="1">_xll.RiskDuniform($L$5:$L$16)</f>
        <v>#NAME?</v>
      </c>
      <c r="Q221" s="3" t="e">
        <f ca="1">IF(_xll.RiskUniform(0,1)&lt;0.5,"uptown","downtown")</f>
        <v>#NAME?</v>
      </c>
      <c r="R221" s="3" t="e">
        <f t="shared" ca="1" si="16"/>
        <v>#NAME?</v>
      </c>
      <c r="S221" s="3" t="e">
        <f t="shared" ca="1" si="17"/>
        <v>#NAME?</v>
      </c>
      <c r="T221" s="3" t="e">
        <f t="shared" ca="1" si="18"/>
        <v>#NAME?</v>
      </c>
      <c r="U221" s="3" t="e">
        <f t="shared" ca="1" si="19"/>
        <v>#NAME?</v>
      </c>
      <c r="Y221" s="3" t="s">
        <v>124</v>
      </c>
      <c r="Z221" s="3" t="s">
        <v>29</v>
      </c>
      <c r="AA221" s="3" t="s">
        <v>122</v>
      </c>
      <c r="AB221" s="46">
        <v>10</v>
      </c>
    </row>
    <row r="222" spans="15:28" x14ac:dyDescent="0.25">
      <c r="O222" s="3" t="e">
        <f ca="1">_xll.RiskDiscrete($A$6:$A$35,$E$6:$E$35)</f>
        <v>#NAME?</v>
      </c>
      <c r="P222" s="3" t="e">
        <f ca="1">_xll.RiskDuniform($L$5:$L$16)</f>
        <v>#NAME?</v>
      </c>
      <c r="Q222" s="3" t="e">
        <f ca="1">IF(_xll.RiskUniform(0,1)&lt;0.5,"uptown","downtown")</f>
        <v>#NAME?</v>
      </c>
      <c r="R222" s="3" t="e">
        <f t="shared" ca="1" si="16"/>
        <v>#NAME?</v>
      </c>
      <c r="S222" s="3" t="e">
        <f t="shared" ca="1" si="17"/>
        <v>#NAME?</v>
      </c>
      <c r="T222" s="3" t="e">
        <f t="shared" ca="1" si="18"/>
        <v>#NAME?</v>
      </c>
      <c r="U222" s="3" t="e">
        <f t="shared" ca="1" si="19"/>
        <v>#NAME?</v>
      </c>
      <c r="Y222" s="3" t="s">
        <v>124</v>
      </c>
      <c r="Z222" s="3" t="s">
        <v>40</v>
      </c>
      <c r="AA222" s="3" t="s">
        <v>122</v>
      </c>
      <c r="AB222" s="46">
        <v>10</v>
      </c>
    </row>
    <row r="223" spans="15:28" x14ac:dyDescent="0.25">
      <c r="O223" s="3" t="e">
        <f ca="1">_xll.RiskDiscrete($A$6:$A$35,$E$6:$E$35)</f>
        <v>#NAME?</v>
      </c>
      <c r="P223" s="3" t="e">
        <f ca="1">_xll.RiskDuniform($L$5:$L$16)</f>
        <v>#NAME?</v>
      </c>
      <c r="Q223" s="3" t="e">
        <f ca="1">IF(_xll.RiskUniform(0,1)&lt;0.5,"uptown","downtown")</f>
        <v>#NAME?</v>
      </c>
      <c r="R223" s="3" t="e">
        <f t="shared" ca="1" si="16"/>
        <v>#NAME?</v>
      </c>
      <c r="S223" s="3" t="e">
        <f t="shared" ca="1" si="17"/>
        <v>#NAME?</v>
      </c>
      <c r="T223" s="3" t="e">
        <f t="shared" ca="1" si="18"/>
        <v>#NAME?</v>
      </c>
      <c r="U223" s="3" t="e">
        <f t="shared" ca="1" si="19"/>
        <v>#NAME?</v>
      </c>
      <c r="Y223" s="3" t="s">
        <v>124</v>
      </c>
      <c r="Z223" s="3" t="s">
        <v>28</v>
      </c>
      <c r="AA223" s="3" t="s">
        <v>122</v>
      </c>
      <c r="AB223" s="46">
        <v>10</v>
      </c>
    </row>
    <row r="224" spans="15:28" x14ac:dyDescent="0.25">
      <c r="O224" s="3" t="e">
        <f ca="1">_xll.RiskDiscrete($A$6:$A$35,$E$6:$E$35)</f>
        <v>#NAME?</v>
      </c>
      <c r="P224" s="3" t="e">
        <f ca="1">_xll.RiskDuniform($L$5:$L$16)</f>
        <v>#NAME?</v>
      </c>
      <c r="Q224" s="3" t="e">
        <f ca="1">IF(_xll.RiskUniform(0,1)&lt;0.5,"uptown","downtown")</f>
        <v>#NAME?</v>
      </c>
      <c r="R224" s="3" t="e">
        <f t="shared" ca="1" si="16"/>
        <v>#NAME?</v>
      </c>
      <c r="S224" s="3" t="e">
        <f t="shared" ca="1" si="17"/>
        <v>#NAME?</v>
      </c>
      <c r="T224" s="3" t="e">
        <f t="shared" ca="1" si="18"/>
        <v>#NAME?</v>
      </c>
      <c r="U224" s="3" t="e">
        <f t="shared" ca="1" si="19"/>
        <v>#NAME?</v>
      </c>
      <c r="Y224" s="3" t="s">
        <v>114</v>
      </c>
      <c r="Z224" s="3" t="s">
        <v>34</v>
      </c>
      <c r="AA224" s="3" t="s">
        <v>125</v>
      </c>
      <c r="AB224" s="46">
        <v>3</v>
      </c>
    </row>
    <row r="225" spans="15:28" x14ac:dyDescent="0.25">
      <c r="O225" s="3" t="e">
        <f ca="1">_xll.RiskDiscrete($A$6:$A$35,$E$6:$E$35)</f>
        <v>#NAME?</v>
      </c>
      <c r="P225" s="3" t="e">
        <f ca="1">_xll.RiskDuniform($L$5:$L$16)</f>
        <v>#NAME?</v>
      </c>
      <c r="Q225" s="3" t="e">
        <f ca="1">IF(_xll.RiskUniform(0,1)&lt;0.5,"uptown","downtown")</f>
        <v>#NAME?</v>
      </c>
      <c r="R225" s="3" t="e">
        <f t="shared" ca="1" si="16"/>
        <v>#NAME?</v>
      </c>
      <c r="S225" s="3" t="e">
        <f t="shared" ca="1" si="17"/>
        <v>#NAME?</v>
      </c>
      <c r="T225" s="3" t="e">
        <f t="shared" ca="1" si="18"/>
        <v>#NAME?</v>
      </c>
      <c r="U225" s="3" t="e">
        <f t="shared" ca="1" si="19"/>
        <v>#NAME?</v>
      </c>
      <c r="Y225" s="3" t="s">
        <v>127</v>
      </c>
      <c r="Z225" s="3" t="s">
        <v>24</v>
      </c>
      <c r="AA225" s="3" t="s">
        <v>122</v>
      </c>
      <c r="AB225" s="46">
        <v>10</v>
      </c>
    </row>
    <row r="226" spans="15:28" x14ac:dyDescent="0.25">
      <c r="O226" s="3" t="e">
        <f ca="1">_xll.RiskDiscrete($A$6:$A$35,$E$6:$E$35)</f>
        <v>#NAME?</v>
      </c>
      <c r="P226" s="3" t="e">
        <f ca="1">_xll.RiskDuniform($L$5:$L$16)</f>
        <v>#NAME?</v>
      </c>
      <c r="Q226" s="3" t="e">
        <f ca="1">IF(_xll.RiskUniform(0,1)&lt;0.5,"uptown","downtown")</f>
        <v>#NAME?</v>
      </c>
      <c r="R226" s="3" t="e">
        <f t="shared" ca="1" si="16"/>
        <v>#NAME?</v>
      </c>
      <c r="S226" s="3" t="e">
        <f t="shared" ca="1" si="17"/>
        <v>#NAME?</v>
      </c>
      <c r="T226" s="3" t="e">
        <f t="shared" ca="1" si="18"/>
        <v>#NAME?</v>
      </c>
      <c r="U226" s="3" t="e">
        <f t="shared" ca="1" si="19"/>
        <v>#NAME?</v>
      </c>
      <c r="Y226" s="3" t="s">
        <v>124</v>
      </c>
      <c r="Z226" s="3" t="s">
        <v>40</v>
      </c>
      <c r="AA226" s="3" t="s">
        <v>122</v>
      </c>
      <c r="AB226" s="46">
        <v>10</v>
      </c>
    </row>
    <row r="227" spans="15:28" x14ac:dyDescent="0.25">
      <c r="O227" s="3" t="e">
        <f ca="1">_xll.RiskDiscrete($A$6:$A$35,$E$6:$E$35)</f>
        <v>#NAME?</v>
      </c>
      <c r="P227" s="3" t="e">
        <f ca="1">_xll.RiskDuniform($L$5:$L$16)</f>
        <v>#NAME?</v>
      </c>
      <c r="Q227" s="3" t="e">
        <f ca="1">IF(_xll.RiskUniform(0,1)&lt;0.5,"uptown","downtown")</f>
        <v>#NAME?</v>
      </c>
      <c r="R227" s="3" t="e">
        <f t="shared" ca="1" si="16"/>
        <v>#NAME?</v>
      </c>
      <c r="S227" s="3" t="e">
        <f t="shared" ca="1" si="17"/>
        <v>#NAME?</v>
      </c>
      <c r="T227" s="3" t="e">
        <f t="shared" ca="1" si="18"/>
        <v>#NAME?</v>
      </c>
      <c r="U227" s="3" t="e">
        <f t="shared" ca="1" si="19"/>
        <v>#NAME?</v>
      </c>
      <c r="Y227" s="3" t="s">
        <v>124</v>
      </c>
      <c r="Z227" s="3" t="s">
        <v>34</v>
      </c>
      <c r="AA227" s="3" t="s">
        <v>122</v>
      </c>
      <c r="AB227" s="46">
        <v>10</v>
      </c>
    </row>
    <row r="228" spans="15:28" x14ac:dyDescent="0.25">
      <c r="O228" s="3" t="e">
        <f ca="1">_xll.RiskDiscrete($A$6:$A$35,$E$6:$E$35)</f>
        <v>#NAME?</v>
      </c>
      <c r="P228" s="3" t="e">
        <f ca="1">_xll.RiskDuniform($L$5:$L$16)</f>
        <v>#NAME?</v>
      </c>
      <c r="Q228" s="3" t="e">
        <f ca="1">IF(_xll.RiskUniform(0,1)&lt;0.5,"uptown","downtown")</f>
        <v>#NAME?</v>
      </c>
      <c r="R228" s="3" t="e">
        <f t="shared" ca="1" si="16"/>
        <v>#NAME?</v>
      </c>
      <c r="S228" s="3" t="e">
        <f t="shared" ca="1" si="17"/>
        <v>#NAME?</v>
      </c>
      <c r="T228" s="3" t="e">
        <f t="shared" ca="1" si="18"/>
        <v>#NAME?</v>
      </c>
      <c r="U228" s="3" t="e">
        <f t="shared" ca="1" si="19"/>
        <v>#NAME?</v>
      </c>
      <c r="Y228" s="3" t="s">
        <v>132</v>
      </c>
      <c r="Z228" s="3" t="s">
        <v>32</v>
      </c>
      <c r="AA228" s="3" t="s">
        <v>122</v>
      </c>
      <c r="AB228" s="46">
        <v>12</v>
      </c>
    </row>
    <row r="229" spans="15:28" x14ac:dyDescent="0.25">
      <c r="O229" s="3" t="e">
        <f ca="1">_xll.RiskDiscrete($A$6:$A$35,$E$6:$E$35)</f>
        <v>#NAME?</v>
      </c>
      <c r="P229" s="3" t="e">
        <f ca="1">_xll.RiskDuniform($L$5:$L$16)</f>
        <v>#NAME?</v>
      </c>
      <c r="Q229" s="3" t="e">
        <f ca="1">IF(_xll.RiskUniform(0,1)&lt;0.5,"uptown","downtown")</f>
        <v>#NAME?</v>
      </c>
      <c r="R229" s="3" t="e">
        <f t="shared" ca="1" si="16"/>
        <v>#NAME?</v>
      </c>
      <c r="S229" s="3" t="e">
        <f t="shared" ca="1" si="17"/>
        <v>#NAME?</v>
      </c>
      <c r="T229" s="3" t="e">
        <f t="shared" ca="1" si="18"/>
        <v>#NAME?</v>
      </c>
      <c r="U229" s="3" t="e">
        <f t="shared" ca="1" si="19"/>
        <v>#NAME?</v>
      </c>
      <c r="Y229" s="3" t="s">
        <v>124</v>
      </c>
      <c r="Z229" s="3" t="s">
        <v>28</v>
      </c>
      <c r="AA229" s="3" t="s">
        <v>125</v>
      </c>
      <c r="AB229" s="46">
        <v>10</v>
      </c>
    </row>
    <row r="230" spans="15:28" x14ac:dyDescent="0.25">
      <c r="O230" s="3" t="e">
        <f ca="1">_xll.RiskDiscrete($A$6:$A$35,$E$6:$E$35)</f>
        <v>#NAME?</v>
      </c>
      <c r="P230" s="3" t="e">
        <f ca="1">_xll.RiskDuniform($L$5:$L$16)</f>
        <v>#NAME?</v>
      </c>
      <c r="Q230" s="3" t="e">
        <f ca="1">IF(_xll.RiskUniform(0,1)&lt;0.5,"uptown","downtown")</f>
        <v>#NAME?</v>
      </c>
      <c r="R230" s="3" t="e">
        <f t="shared" ca="1" si="16"/>
        <v>#NAME?</v>
      </c>
      <c r="S230" s="3" t="e">
        <f t="shared" ca="1" si="17"/>
        <v>#NAME?</v>
      </c>
      <c r="T230" s="3" t="e">
        <f t="shared" ca="1" si="18"/>
        <v>#NAME?</v>
      </c>
      <c r="U230" s="3" t="e">
        <f t="shared" ca="1" si="19"/>
        <v>#NAME?</v>
      </c>
      <c r="Y230" s="3" t="s">
        <v>124</v>
      </c>
      <c r="Z230" s="3" t="s">
        <v>27</v>
      </c>
      <c r="AA230" s="3" t="s">
        <v>122</v>
      </c>
      <c r="AB230" s="46">
        <v>10</v>
      </c>
    </row>
    <row r="231" spans="15:28" x14ac:dyDescent="0.25">
      <c r="O231" s="3" t="e">
        <f ca="1">_xll.RiskDiscrete($A$6:$A$35,$E$6:$E$35)</f>
        <v>#NAME?</v>
      </c>
      <c r="P231" s="3" t="e">
        <f ca="1">_xll.RiskDuniform($L$5:$L$16)</f>
        <v>#NAME?</v>
      </c>
      <c r="Q231" s="3" t="e">
        <f ca="1">IF(_xll.RiskUniform(0,1)&lt;0.5,"uptown","downtown")</f>
        <v>#NAME?</v>
      </c>
      <c r="R231" s="3" t="e">
        <f t="shared" ca="1" si="16"/>
        <v>#NAME?</v>
      </c>
      <c r="S231" s="3" t="e">
        <f t="shared" ca="1" si="17"/>
        <v>#NAME?</v>
      </c>
      <c r="T231" s="3" t="e">
        <f t="shared" ca="1" si="18"/>
        <v>#NAME?</v>
      </c>
      <c r="U231" s="3" t="e">
        <f t="shared" ca="1" si="19"/>
        <v>#NAME?</v>
      </c>
      <c r="Y231" s="3" t="s">
        <v>138</v>
      </c>
      <c r="Z231" s="3" t="s">
        <v>27</v>
      </c>
      <c r="AA231" s="3" t="s">
        <v>122</v>
      </c>
      <c r="AB231" s="46">
        <v>10</v>
      </c>
    </row>
    <row r="232" spans="15:28" x14ac:dyDescent="0.25">
      <c r="O232" s="3" t="e">
        <f ca="1">_xll.RiskDiscrete($A$6:$A$35,$E$6:$E$35)</f>
        <v>#NAME?</v>
      </c>
      <c r="P232" s="3" t="e">
        <f ca="1">_xll.RiskDuniform($L$5:$L$16)</f>
        <v>#NAME?</v>
      </c>
      <c r="Q232" s="3" t="e">
        <f ca="1">IF(_xll.RiskUniform(0,1)&lt;0.5,"uptown","downtown")</f>
        <v>#NAME?</v>
      </c>
      <c r="R232" s="3" t="e">
        <f t="shared" ca="1" si="16"/>
        <v>#NAME?</v>
      </c>
      <c r="S232" s="3" t="e">
        <f t="shared" ca="1" si="17"/>
        <v>#NAME?</v>
      </c>
      <c r="T232" s="3" t="e">
        <f t="shared" ca="1" si="18"/>
        <v>#NAME?</v>
      </c>
      <c r="U232" s="3" t="e">
        <f t="shared" ca="1" si="19"/>
        <v>#NAME?</v>
      </c>
      <c r="Y232" s="3" t="s">
        <v>124</v>
      </c>
      <c r="Z232" s="3" t="s">
        <v>24</v>
      </c>
      <c r="AA232" s="3" t="s">
        <v>122</v>
      </c>
      <c r="AB232" s="46">
        <v>10</v>
      </c>
    </row>
    <row r="233" spans="15:28" x14ac:dyDescent="0.25">
      <c r="O233" s="3" t="e">
        <f ca="1">_xll.RiskDiscrete($A$6:$A$35,$E$6:$E$35)</f>
        <v>#NAME?</v>
      </c>
      <c r="P233" s="3" t="e">
        <f ca="1">_xll.RiskDuniform($L$5:$L$16)</f>
        <v>#NAME?</v>
      </c>
      <c r="Q233" s="3" t="e">
        <f ca="1">IF(_xll.RiskUniform(0,1)&lt;0.5,"uptown","downtown")</f>
        <v>#NAME?</v>
      </c>
      <c r="R233" s="3" t="e">
        <f t="shared" ca="1" si="16"/>
        <v>#NAME?</v>
      </c>
      <c r="S233" s="3" t="e">
        <f t="shared" ca="1" si="17"/>
        <v>#NAME?</v>
      </c>
      <c r="T233" s="3" t="e">
        <f t="shared" ca="1" si="18"/>
        <v>#NAME?</v>
      </c>
      <c r="U233" s="3" t="e">
        <f t="shared" ca="1" si="19"/>
        <v>#NAME?</v>
      </c>
      <c r="Y233" s="3" t="s">
        <v>129</v>
      </c>
      <c r="Z233" s="3" t="s">
        <v>33</v>
      </c>
      <c r="AA233" s="3" t="s">
        <v>122</v>
      </c>
      <c r="AB233" s="46">
        <v>2.5</v>
      </c>
    </row>
    <row r="234" spans="15:28" x14ac:dyDescent="0.25">
      <c r="O234" s="3" t="e">
        <f ca="1">_xll.RiskDiscrete($A$6:$A$35,$E$6:$E$35)</f>
        <v>#NAME?</v>
      </c>
      <c r="P234" s="3" t="e">
        <f ca="1">_xll.RiskDuniform($L$5:$L$16)</f>
        <v>#NAME?</v>
      </c>
      <c r="Q234" s="3" t="e">
        <f ca="1">IF(_xll.RiskUniform(0,1)&lt;0.5,"uptown","downtown")</f>
        <v>#NAME?</v>
      </c>
      <c r="R234" s="3" t="e">
        <f t="shared" ca="1" si="16"/>
        <v>#NAME?</v>
      </c>
      <c r="S234" s="3" t="e">
        <f t="shared" ca="1" si="17"/>
        <v>#NAME?</v>
      </c>
      <c r="T234" s="3" t="e">
        <f t="shared" ca="1" si="18"/>
        <v>#NAME?</v>
      </c>
      <c r="U234" s="3" t="e">
        <f t="shared" ca="1" si="19"/>
        <v>#NAME?</v>
      </c>
      <c r="Y234" s="3" t="s">
        <v>129</v>
      </c>
      <c r="Z234" s="3" t="s">
        <v>24</v>
      </c>
      <c r="AA234" s="3" t="s">
        <v>125</v>
      </c>
      <c r="AB234" s="46">
        <v>2.5</v>
      </c>
    </row>
    <row r="235" spans="15:28" x14ac:dyDescent="0.25">
      <c r="O235" s="3" t="e">
        <f ca="1">_xll.RiskDiscrete($A$6:$A$35,$E$6:$E$35)</f>
        <v>#NAME?</v>
      </c>
      <c r="P235" s="3" t="e">
        <f ca="1">_xll.RiskDuniform($L$5:$L$16)</f>
        <v>#NAME?</v>
      </c>
      <c r="Q235" s="3" t="e">
        <f ca="1">IF(_xll.RiskUniform(0,1)&lt;0.5,"uptown","downtown")</f>
        <v>#NAME?</v>
      </c>
      <c r="R235" s="3" t="e">
        <f t="shared" ca="1" si="16"/>
        <v>#NAME?</v>
      </c>
      <c r="S235" s="3" t="e">
        <f t="shared" ca="1" si="17"/>
        <v>#NAME?</v>
      </c>
      <c r="T235" s="3" t="e">
        <f t="shared" ca="1" si="18"/>
        <v>#NAME?</v>
      </c>
      <c r="U235" s="3" t="e">
        <f t="shared" ca="1" si="19"/>
        <v>#NAME?</v>
      </c>
      <c r="Y235" s="3" t="s">
        <v>124</v>
      </c>
      <c r="Z235" s="3" t="s">
        <v>31</v>
      </c>
      <c r="AA235" s="3" t="s">
        <v>125</v>
      </c>
      <c r="AB235" s="46">
        <v>10</v>
      </c>
    </row>
    <row r="236" spans="15:28" x14ac:dyDescent="0.25">
      <c r="O236" s="3" t="e">
        <f ca="1">_xll.RiskDiscrete($A$6:$A$35,$E$6:$E$35)</f>
        <v>#NAME?</v>
      </c>
      <c r="P236" s="3" t="e">
        <f ca="1">_xll.RiskDuniform($L$5:$L$16)</f>
        <v>#NAME?</v>
      </c>
      <c r="Q236" s="3" t="e">
        <f ca="1">IF(_xll.RiskUniform(0,1)&lt;0.5,"uptown","downtown")</f>
        <v>#NAME?</v>
      </c>
      <c r="R236" s="3" t="e">
        <f t="shared" ca="1" si="16"/>
        <v>#NAME?</v>
      </c>
      <c r="S236" s="3" t="e">
        <f t="shared" ca="1" si="17"/>
        <v>#NAME?</v>
      </c>
      <c r="T236" s="3" t="e">
        <f t="shared" ca="1" si="18"/>
        <v>#NAME?</v>
      </c>
      <c r="U236" s="3" t="e">
        <f t="shared" ca="1" si="19"/>
        <v>#NAME?</v>
      </c>
      <c r="Y236" s="3" t="s">
        <v>127</v>
      </c>
      <c r="Z236" s="3" t="s">
        <v>6</v>
      </c>
      <c r="AA236" s="3" t="s">
        <v>125</v>
      </c>
      <c r="AB236" s="46">
        <v>10</v>
      </c>
    </row>
    <row r="237" spans="15:28" x14ac:dyDescent="0.25">
      <c r="O237" s="3" t="e">
        <f ca="1">_xll.RiskDiscrete($A$6:$A$35,$E$6:$E$35)</f>
        <v>#NAME?</v>
      </c>
      <c r="P237" s="3" t="e">
        <f ca="1">_xll.RiskDuniform($L$5:$L$16)</f>
        <v>#NAME?</v>
      </c>
      <c r="Q237" s="3" t="e">
        <f ca="1">IF(_xll.RiskUniform(0,1)&lt;0.5,"uptown","downtown")</f>
        <v>#NAME?</v>
      </c>
      <c r="R237" s="3" t="e">
        <f t="shared" ca="1" si="16"/>
        <v>#NAME?</v>
      </c>
      <c r="S237" s="3" t="e">
        <f t="shared" ca="1" si="17"/>
        <v>#NAME?</v>
      </c>
      <c r="T237" s="3" t="e">
        <f t="shared" ca="1" si="18"/>
        <v>#NAME?</v>
      </c>
      <c r="U237" s="3" t="e">
        <f t="shared" ca="1" si="19"/>
        <v>#NAME?</v>
      </c>
      <c r="Y237" s="3" t="s">
        <v>139</v>
      </c>
      <c r="Z237" s="3" t="s">
        <v>39</v>
      </c>
      <c r="AA237" s="3" t="s">
        <v>122</v>
      </c>
      <c r="AB237" s="46">
        <v>10</v>
      </c>
    </row>
    <row r="238" spans="15:28" x14ac:dyDescent="0.25">
      <c r="O238" s="3" t="e">
        <f ca="1">_xll.RiskDiscrete($A$6:$A$35,$E$6:$E$35)</f>
        <v>#NAME?</v>
      </c>
      <c r="P238" s="3" t="e">
        <f ca="1">_xll.RiskDuniform($L$5:$L$16)</f>
        <v>#NAME?</v>
      </c>
      <c r="Q238" s="3" t="e">
        <f ca="1">IF(_xll.RiskUniform(0,1)&lt;0.5,"uptown","downtown")</f>
        <v>#NAME?</v>
      </c>
      <c r="R238" s="3" t="e">
        <f t="shared" ca="1" si="16"/>
        <v>#NAME?</v>
      </c>
      <c r="S238" s="3" t="e">
        <f t="shared" ca="1" si="17"/>
        <v>#NAME?</v>
      </c>
      <c r="T238" s="3" t="e">
        <f t="shared" ca="1" si="18"/>
        <v>#NAME?</v>
      </c>
      <c r="U238" s="3" t="e">
        <f t="shared" ca="1" si="19"/>
        <v>#NAME?</v>
      </c>
      <c r="Y238" s="3" t="s">
        <v>129</v>
      </c>
      <c r="Z238" s="3" t="s">
        <v>39</v>
      </c>
      <c r="AA238" s="3" t="s">
        <v>125</v>
      </c>
      <c r="AB238" s="46">
        <v>2.5</v>
      </c>
    </row>
    <row r="239" spans="15:28" x14ac:dyDescent="0.25">
      <c r="O239" s="3" t="e">
        <f ca="1">_xll.RiskDiscrete($A$6:$A$35,$E$6:$E$35)</f>
        <v>#NAME?</v>
      </c>
      <c r="P239" s="3" t="e">
        <f ca="1">_xll.RiskDuniform($L$5:$L$16)</f>
        <v>#NAME?</v>
      </c>
      <c r="Q239" s="3" t="e">
        <f ca="1">IF(_xll.RiskUniform(0,1)&lt;0.5,"uptown","downtown")</f>
        <v>#NAME?</v>
      </c>
      <c r="R239" s="3" t="e">
        <f t="shared" ca="1" si="16"/>
        <v>#NAME?</v>
      </c>
      <c r="S239" s="3" t="e">
        <f t="shared" ca="1" si="17"/>
        <v>#NAME?</v>
      </c>
      <c r="T239" s="3" t="e">
        <f t="shared" ca="1" si="18"/>
        <v>#NAME?</v>
      </c>
      <c r="U239" s="3" t="e">
        <f t="shared" ca="1" si="19"/>
        <v>#NAME?</v>
      </c>
      <c r="Y239" s="3" t="s">
        <v>121</v>
      </c>
      <c r="Z239" s="3" t="s">
        <v>39</v>
      </c>
      <c r="AA239" s="3" t="s">
        <v>122</v>
      </c>
      <c r="AB239" s="46">
        <v>2.5</v>
      </c>
    </row>
    <row r="240" spans="15:28" x14ac:dyDescent="0.25">
      <c r="O240" s="3" t="e">
        <f ca="1">_xll.RiskDiscrete($A$6:$A$35,$E$6:$E$35)</f>
        <v>#NAME?</v>
      </c>
      <c r="P240" s="3" t="e">
        <f ca="1">_xll.RiskDuniform($L$5:$L$16)</f>
        <v>#NAME?</v>
      </c>
      <c r="Q240" s="3" t="e">
        <f ca="1">IF(_xll.RiskUniform(0,1)&lt;0.5,"uptown","downtown")</f>
        <v>#NAME?</v>
      </c>
      <c r="R240" s="3" t="e">
        <f t="shared" ca="1" si="16"/>
        <v>#NAME?</v>
      </c>
      <c r="S240" s="3" t="e">
        <f t="shared" ca="1" si="17"/>
        <v>#NAME?</v>
      </c>
      <c r="T240" s="3" t="e">
        <f t="shared" ca="1" si="18"/>
        <v>#NAME?</v>
      </c>
      <c r="U240" s="3" t="e">
        <f t="shared" ca="1" si="19"/>
        <v>#NAME?</v>
      </c>
      <c r="Y240" s="3" t="s">
        <v>127</v>
      </c>
      <c r="Z240" s="3" t="s">
        <v>39</v>
      </c>
      <c r="AA240" s="3" t="s">
        <v>125</v>
      </c>
      <c r="AB240" s="46">
        <v>10</v>
      </c>
    </row>
    <row r="241" spans="15:28" x14ac:dyDescent="0.25">
      <c r="O241" s="3" t="e">
        <f ca="1">_xll.RiskDiscrete($A$6:$A$35,$E$6:$E$35)</f>
        <v>#NAME?</v>
      </c>
      <c r="P241" s="3" t="e">
        <f ca="1">_xll.RiskDuniform($L$5:$L$16)</f>
        <v>#NAME?</v>
      </c>
      <c r="Q241" s="3" t="e">
        <f ca="1">IF(_xll.RiskUniform(0,1)&lt;0.5,"uptown","downtown")</f>
        <v>#NAME?</v>
      </c>
      <c r="R241" s="3" t="e">
        <f t="shared" ca="1" si="16"/>
        <v>#NAME?</v>
      </c>
      <c r="S241" s="3" t="e">
        <f t="shared" ca="1" si="17"/>
        <v>#NAME?</v>
      </c>
      <c r="T241" s="3" t="e">
        <f t="shared" ca="1" si="18"/>
        <v>#NAME?</v>
      </c>
      <c r="U241" s="3" t="e">
        <f t="shared" ca="1" si="19"/>
        <v>#NAME?</v>
      </c>
      <c r="Y241" s="3" t="s">
        <v>144</v>
      </c>
      <c r="Z241" s="3" t="s">
        <v>39</v>
      </c>
      <c r="AA241" s="3" t="s">
        <v>125</v>
      </c>
      <c r="AB241" s="46">
        <v>7</v>
      </c>
    </row>
    <row r="242" spans="15:28" x14ac:dyDescent="0.25">
      <c r="O242" s="3" t="e">
        <f ca="1">_xll.RiskDiscrete($A$6:$A$35,$E$6:$E$35)</f>
        <v>#NAME?</v>
      </c>
      <c r="P242" s="3" t="e">
        <f ca="1">_xll.RiskDuniform($L$5:$L$16)</f>
        <v>#NAME?</v>
      </c>
      <c r="Q242" s="3" t="e">
        <f ca="1">IF(_xll.RiskUniform(0,1)&lt;0.5,"uptown","downtown")</f>
        <v>#NAME?</v>
      </c>
      <c r="R242" s="3" t="e">
        <f t="shared" ca="1" si="16"/>
        <v>#NAME?</v>
      </c>
      <c r="S242" s="3" t="e">
        <f t="shared" ca="1" si="17"/>
        <v>#NAME?</v>
      </c>
      <c r="T242" s="3" t="e">
        <f t="shared" ca="1" si="18"/>
        <v>#NAME?</v>
      </c>
      <c r="U242" s="3" t="e">
        <f t="shared" ca="1" si="19"/>
        <v>#NAME?</v>
      </c>
      <c r="Y242" s="3" t="s">
        <v>129</v>
      </c>
      <c r="Z242" s="3" t="s">
        <v>31</v>
      </c>
      <c r="AA242" s="3" t="s">
        <v>122</v>
      </c>
      <c r="AB242" s="46">
        <v>2.5</v>
      </c>
    </row>
    <row r="243" spans="15:28" x14ac:dyDescent="0.25">
      <c r="O243" s="3" t="e">
        <f ca="1">_xll.RiskDiscrete($A$6:$A$35,$E$6:$E$35)</f>
        <v>#NAME?</v>
      </c>
      <c r="P243" s="3" t="e">
        <f ca="1">_xll.RiskDuniform($L$5:$L$16)</f>
        <v>#NAME?</v>
      </c>
      <c r="Q243" s="3" t="e">
        <f ca="1">IF(_xll.RiskUniform(0,1)&lt;0.5,"uptown","downtown")</f>
        <v>#NAME?</v>
      </c>
      <c r="R243" s="3" t="e">
        <f t="shared" ca="1" si="16"/>
        <v>#NAME?</v>
      </c>
      <c r="S243" s="3" t="e">
        <f t="shared" ca="1" si="17"/>
        <v>#NAME?</v>
      </c>
      <c r="T243" s="3" t="e">
        <f t="shared" ca="1" si="18"/>
        <v>#NAME?</v>
      </c>
      <c r="U243" s="3" t="e">
        <f t="shared" ca="1" si="19"/>
        <v>#NAME?</v>
      </c>
      <c r="Y243" s="3" t="s">
        <v>146</v>
      </c>
      <c r="Z243" s="3" t="s">
        <v>24</v>
      </c>
      <c r="AA243" s="3" t="s">
        <v>125</v>
      </c>
      <c r="AB243" s="46">
        <v>7</v>
      </c>
    </row>
    <row r="244" spans="15:28" x14ac:dyDescent="0.25">
      <c r="O244" s="3" t="e">
        <f ca="1">_xll.RiskDiscrete($A$6:$A$35,$E$6:$E$35)</f>
        <v>#NAME?</v>
      </c>
      <c r="P244" s="3" t="e">
        <f ca="1">_xll.RiskDuniform($L$5:$L$16)</f>
        <v>#NAME?</v>
      </c>
      <c r="Q244" s="3" t="e">
        <f ca="1">IF(_xll.RiskUniform(0,1)&lt;0.5,"uptown","downtown")</f>
        <v>#NAME?</v>
      </c>
      <c r="R244" s="3" t="e">
        <f t="shared" ca="1" si="16"/>
        <v>#NAME?</v>
      </c>
      <c r="S244" s="3" t="e">
        <f t="shared" ca="1" si="17"/>
        <v>#NAME?</v>
      </c>
      <c r="T244" s="3" t="e">
        <f t="shared" ca="1" si="18"/>
        <v>#NAME?</v>
      </c>
      <c r="U244" s="3" t="e">
        <f t="shared" ca="1" si="19"/>
        <v>#NAME?</v>
      </c>
      <c r="Y244" s="3" t="s">
        <v>146</v>
      </c>
      <c r="Z244" s="3" t="s">
        <v>27</v>
      </c>
      <c r="AA244" s="3" t="s">
        <v>125</v>
      </c>
      <c r="AB244" s="46">
        <v>7</v>
      </c>
    </row>
    <row r="245" spans="15:28" x14ac:dyDescent="0.25">
      <c r="O245" s="3" t="e">
        <f ca="1">_xll.RiskDiscrete($A$6:$A$35,$E$6:$E$35)</f>
        <v>#NAME?</v>
      </c>
      <c r="P245" s="3" t="e">
        <f ca="1">_xll.RiskDuniform($L$5:$L$16)</f>
        <v>#NAME?</v>
      </c>
      <c r="Q245" s="3" t="e">
        <f ca="1">IF(_xll.RiskUniform(0,1)&lt;0.5,"uptown","downtown")</f>
        <v>#NAME?</v>
      </c>
      <c r="R245" s="3" t="e">
        <f t="shared" ca="1" si="16"/>
        <v>#NAME?</v>
      </c>
      <c r="S245" s="3" t="e">
        <f t="shared" ca="1" si="17"/>
        <v>#NAME?</v>
      </c>
      <c r="T245" s="3" t="e">
        <f t="shared" ca="1" si="18"/>
        <v>#NAME?</v>
      </c>
      <c r="U245" s="3" t="e">
        <f t="shared" ca="1" si="19"/>
        <v>#NAME?</v>
      </c>
      <c r="Y245" s="3" t="s">
        <v>121</v>
      </c>
      <c r="Z245" s="3" t="s">
        <v>29</v>
      </c>
      <c r="AA245" s="3" t="s">
        <v>125</v>
      </c>
      <c r="AB245" s="46">
        <v>2.5</v>
      </c>
    </row>
    <row r="246" spans="15:28" x14ac:dyDescent="0.25">
      <c r="O246" s="3" t="e">
        <f ca="1">_xll.RiskDiscrete($A$6:$A$35,$E$6:$E$35)</f>
        <v>#NAME?</v>
      </c>
      <c r="P246" s="3" t="e">
        <f ca="1">_xll.RiskDuniform($L$5:$L$16)</f>
        <v>#NAME?</v>
      </c>
      <c r="Q246" s="3" t="e">
        <f ca="1">IF(_xll.RiskUniform(0,1)&lt;0.5,"uptown","downtown")</f>
        <v>#NAME?</v>
      </c>
      <c r="R246" s="3" t="e">
        <f t="shared" ca="1" si="16"/>
        <v>#NAME?</v>
      </c>
      <c r="S246" s="3" t="e">
        <f t="shared" ca="1" si="17"/>
        <v>#NAME?</v>
      </c>
      <c r="T246" s="3" t="e">
        <f t="shared" ca="1" si="18"/>
        <v>#NAME?</v>
      </c>
      <c r="U246" s="3" t="e">
        <f t="shared" ca="1" si="19"/>
        <v>#NAME?</v>
      </c>
      <c r="Y246" s="3" t="s">
        <v>129</v>
      </c>
      <c r="Z246" s="3" t="s">
        <v>6</v>
      </c>
      <c r="AA246" s="3" t="s">
        <v>125</v>
      </c>
      <c r="AB246" s="46">
        <v>2.5</v>
      </c>
    </row>
    <row r="247" spans="15:28" x14ac:dyDescent="0.25">
      <c r="O247" s="3" t="e">
        <f ca="1">_xll.RiskDiscrete($A$6:$A$35,$E$6:$E$35)</f>
        <v>#NAME?</v>
      </c>
      <c r="P247" s="3" t="e">
        <f ca="1">_xll.RiskDuniform($L$5:$L$16)</f>
        <v>#NAME?</v>
      </c>
      <c r="Q247" s="3" t="e">
        <f ca="1">IF(_xll.RiskUniform(0,1)&lt;0.5,"uptown","downtown")</f>
        <v>#NAME?</v>
      </c>
      <c r="R247" s="3" t="e">
        <f t="shared" ca="1" si="16"/>
        <v>#NAME?</v>
      </c>
      <c r="S247" s="3" t="e">
        <f t="shared" ca="1" si="17"/>
        <v>#NAME?</v>
      </c>
      <c r="T247" s="3" t="e">
        <f t="shared" ca="1" si="18"/>
        <v>#NAME?</v>
      </c>
      <c r="U247" s="3" t="e">
        <f t="shared" ca="1" si="19"/>
        <v>#NAME?</v>
      </c>
      <c r="Y247" s="3" t="s">
        <v>146</v>
      </c>
      <c r="Z247" s="3" t="s">
        <v>29</v>
      </c>
      <c r="AA247" s="3" t="s">
        <v>125</v>
      </c>
      <c r="AB247" s="46">
        <v>7</v>
      </c>
    </row>
    <row r="248" spans="15:28" x14ac:dyDescent="0.25">
      <c r="O248" s="3" t="e">
        <f ca="1">_xll.RiskDiscrete($A$6:$A$35,$E$6:$E$35)</f>
        <v>#NAME?</v>
      </c>
      <c r="P248" s="3" t="e">
        <f ca="1">_xll.RiskDuniform($L$5:$L$16)</f>
        <v>#NAME?</v>
      </c>
      <c r="Q248" s="3" t="e">
        <f ca="1">IF(_xll.RiskUniform(0,1)&lt;0.5,"uptown","downtown")</f>
        <v>#NAME?</v>
      </c>
      <c r="R248" s="3" t="e">
        <f t="shared" ca="1" si="16"/>
        <v>#NAME?</v>
      </c>
      <c r="S248" s="3" t="e">
        <f t="shared" ca="1" si="17"/>
        <v>#NAME?</v>
      </c>
      <c r="T248" s="3" t="e">
        <f t="shared" ca="1" si="18"/>
        <v>#NAME?</v>
      </c>
      <c r="U248" s="3" t="e">
        <f t="shared" ca="1" si="19"/>
        <v>#NAME?</v>
      </c>
      <c r="Y248" s="3" t="s">
        <v>126</v>
      </c>
      <c r="Z248" s="3" t="s">
        <v>28</v>
      </c>
      <c r="AA248" s="3" t="s">
        <v>122</v>
      </c>
      <c r="AB248" s="46">
        <v>2.5</v>
      </c>
    </row>
    <row r="249" spans="15:28" x14ac:dyDescent="0.25">
      <c r="O249" s="3" t="e">
        <f ca="1">_xll.RiskDiscrete($A$6:$A$35,$E$6:$E$35)</f>
        <v>#NAME?</v>
      </c>
      <c r="P249" s="3" t="e">
        <f ca="1">_xll.RiskDuniform($L$5:$L$16)</f>
        <v>#NAME?</v>
      </c>
      <c r="Q249" s="3" t="e">
        <f ca="1">IF(_xll.RiskUniform(0,1)&lt;0.5,"uptown","downtown")</f>
        <v>#NAME?</v>
      </c>
      <c r="R249" s="3" t="e">
        <f t="shared" ca="1" si="16"/>
        <v>#NAME?</v>
      </c>
      <c r="S249" s="3" t="e">
        <f t="shared" ca="1" si="17"/>
        <v>#NAME?</v>
      </c>
      <c r="T249" s="3" t="e">
        <f t="shared" ca="1" si="18"/>
        <v>#NAME?</v>
      </c>
      <c r="U249" s="3" t="e">
        <f t="shared" ca="1" si="19"/>
        <v>#NAME?</v>
      </c>
      <c r="Y249" s="3" t="s">
        <v>129</v>
      </c>
      <c r="Z249" s="3" t="s">
        <v>34</v>
      </c>
      <c r="AA249" s="3" t="s">
        <v>122</v>
      </c>
      <c r="AB249" s="46">
        <v>2.5</v>
      </c>
    </row>
    <row r="250" spans="15:28" x14ac:dyDescent="0.25">
      <c r="O250" s="3" t="e">
        <f ca="1">_xll.RiskDiscrete($A$6:$A$35,$E$6:$E$35)</f>
        <v>#NAME?</v>
      </c>
      <c r="P250" s="3" t="e">
        <f ca="1">_xll.RiskDuniform($L$5:$L$16)</f>
        <v>#NAME?</v>
      </c>
      <c r="Q250" s="3" t="e">
        <f ca="1">IF(_xll.RiskUniform(0,1)&lt;0.5,"uptown","downtown")</f>
        <v>#NAME?</v>
      </c>
      <c r="R250" s="3" t="e">
        <f t="shared" ca="1" si="16"/>
        <v>#NAME?</v>
      </c>
      <c r="S250" s="3" t="e">
        <f t="shared" ca="1" si="17"/>
        <v>#NAME?</v>
      </c>
      <c r="T250" s="3" t="e">
        <f t="shared" ca="1" si="18"/>
        <v>#NAME?</v>
      </c>
      <c r="U250" s="3" t="e">
        <f t="shared" ca="1" si="19"/>
        <v>#NAME?</v>
      </c>
      <c r="Y250" s="3" t="s">
        <v>128</v>
      </c>
      <c r="Z250" s="3" t="s">
        <v>40</v>
      </c>
      <c r="AA250" s="3" t="s">
        <v>122</v>
      </c>
      <c r="AB250" s="46">
        <v>2.5</v>
      </c>
    </row>
    <row r="251" spans="15:28" x14ac:dyDescent="0.25">
      <c r="O251" s="3" t="e">
        <f ca="1">_xll.RiskDiscrete($A$6:$A$35,$E$6:$E$35)</f>
        <v>#NAME?</v>
      </c>
      <c r="P251" s="3" t="e">
        <f ca="1">_xll.RiskDuniform($L$5:$L$16)</f>
        <v>#NAME?</v>
      </c>
      <c r="Q251" s="3" t="e">
        <f ca="1">IF(_xll.RiskUniform(0,1)&lt;0.5,"uptown","downtown")</f>
        <v>#NAME?</v>
      </c>
      <c r="R251" s="3" t="e">
        <f t="shared" ca="1" si="16"/>
        <v>#NAME?</v>
      </c>
      <c r="S251" s="3" t="e">
        <f t="shared" ca="1" si="17"/>
        <v>#NAME?</v>
      </c>
      <c r="T251" s="3" t="e">
        <f t="shared" ca="1" si="18"/>
        <v>#NAME?</v>
      </c>
      <c r="U251" s="3" t="e">
        <f t="shared" ca="1" si="19"/>
        <v>#NAME?</v>
      </c>
      <c r="Y251" s="3" t="s">
        <v>124</v>
      </c>
      <c r="Z251" s="3" t="s">
        <v>27</v>
      </c>
      <c r="AA251" s="3" t="s">
        <v>125</v>
      </c>
      <c r="AB251" s="46">
        <v>10</v>
      </c>
    </row>
    <row r="252" spans="15:28" x14ac:dyDescent="0.25">
      <c r="O252" s="3" t="e">
        <f ca="1">_xll.RiskDiscrete($A$6:$A$35,$E$6:$E$35)</f>
        <v>#NAME?</v>
      </c>
      <c r="P252" s="3" t="e">
        <f ca="1">_xll.RiskDuniform($L$5:$L$16)</f>
        <v>#NAME?</v>
      </c>
      <c r="Q252" s="3" t="e">
        <f ca="1">IF(_xll.RiskUniform(0,1)&lt;0.5,"uptown","downtown")</f>
        <v>#NAME?</v>
      </c>
      <c r="R252" s="3" t="e">
        <f t="shared" ca="1" si="16"/>
        <v>#NAME?</v>
      </c>
      <c r="S252" s="3" t="e">
        <f t="shared" ca="1" si="17"/>
        <v>#NAME?</v>
      </c>
      <c r="T252" s="3" t="e">
        <f t="shared" ca="1" si="18"/>
        <v>#NAME?</v>
      </c>
      <c r="U252" s="3" t="e">
        <f t="shared" ca="1" si="19"/>
        <v>#NAME?</v>
      </c>
      <c r="Y252" s="3" t="s">
        <v>124</v>
      </c>
      <c r="Z252" s="3" t="s">
        <v>39</v>
      </c>
      <c r="AA252" s="3" t="s">
        <v>125</v>
      </c>
      <c r="AB252" s="46">
        <v>10</v>
      </c>
    </row>
    <row r="253" spans="15:28" x14ac:dyDescent="0.25">
      <c r="O253" s="3" t="e">
        <f ca="1">_xll.RiskDiscrete($A$6:$A$35,$E$6:$E$35)</f>
        <v>#NAME?</v>
      </c>
      <c r="P253" s="3" t="e">
        <f ca="1">_xll.RiskDuniform($L$5:$L$16)</f>
        <v>#NAME?</v>
      </c>
      <c r="Q253" s="3" t="e">
        <f ca="1">IF(_xll.RiskUniform(0,1)&lt;0.5,"uptown","downtown")</f>
        <v>#NAME?</v>
      </c>
      <c r="R253" s="3" t="e">
        <f t="shared" ca="1" si="16"/>
        <v>#NAME?</v>
      </c>
      <c r="S253" s="3" t="e">
        <f t="shared" ca="1" si="17"/>
        <v>#NAME?</v>
      </c>
      <c r="T253" s="3" t="e">
        <f t="shared" ca="1" si="18"/>
        <v>#NAME?</v>
      </c>
      <c r="U253" s="3" t="e">
        <f t="shared" ca="1" si="19"/>
        <v>#NAME?</v>
      </c>
      <c r="Y253" s="3" t="s">
        <v>132</v>
      </c>
      <c r="Z253" s="3" t="s">
        <v>27</v>
      </c>
      <c r="AA253" s="3" t="s">
        <v>122</v>
      </c>
      <c r="AB253" s="46">
        <v>12</v>
      </c>
    </row>
    <row r="254" spans="15:28" x14ac:dyDescent="0.25">
      <c r="O254" s="3" t="e">
        <f ca="1">_xll.RiskDiscrete($A$6:$A$35,$E$6:$E$35)</f>
        <v>#NAME?</v>
      </c>
      <c r="P254" s="3" t="e">
        <f ca="1">_xll.RiskDuniform($L$5:$L$16)</f>
        <v>#NAME?</v>
      </c>
      <c r="Q254" s="3" t="e">
        <f ca="1">IF(_xll.RiskUniform(0,1)&lt;0.5,"uptown","downtown")</f>
        <v>#NAME?</v>
      </c>
      <c r="R254" s="3" t="e">
        <f t="shared" ca="1" si="16"/>
        <v>#NAME?</v>
      </c>
      <c r="S254" s="3" t="e">
        <f t="shared" ca="1" si="17"/>
        <v>#NAME?</v>
      </c>
      <c r="T254" s="3" t="e">
        <f t="shared" ca="1" si="18"/>
        <v>#NAME?</v>
      </c>
      <c r="U254" s="3" t="e">
        <f t="shared" ca="1" si="19"/>
        <v>#NAME?</v>
      </c>
      <c r="Y254" s="3" t="s">
        <v>140</v>
      </c>
      <c r="Z254" s="3" t="s">
        <v>28</v>
      </c>
      <c r="AA254" s="3" t="s">
        <v>125</v>
      </c>
      <c r="AB254" s="46">
        <v>10</v>
      </c>
    </row>
    <row r="255" spans="15:28" x14ac:dyDescent="0.25">
      <c r="O255" s="3" t="e">
        <f ca="1">_xll.RiskDiscrete($A$6:$A$35,$E$6:$E$35)</f>
        <v>#NAME?</v>
      </c>
      <c r="P255" s="3" t="e">
        <f ca="1">_xll.RiskDuniform($L$5:$L$16)</f>
        <v>#NAME?</v>
      </c>
      <c r="Q255" s="3" t="e">
        <f ca="1">IF(_xll.RiskUniform(0,1)&lt;0.5,"uptown","downtown")</f>
        <v>#NAME?</v>
      </c>
      <c r="R255" s="3" t="e">
        <f t="shared" ca="1" si="16"/>
        <v>#NAME?</v>
      </c>
      <c r="S255" s="3" t="e">
        <f t="shared" ca="1" si="17"/>
        <v>#NAME?</v>
      </c>
      <c r="T255" s="3" t="e">
        <f t="shared" ca="1" si="18"/>
        <v>#NAME?</v>
      </c>
      <c r="U255" s="3" t="e">
        <f t="shared" ca="1" si="19"/>
        <v>#NAME?</v>
      </c>
      <c r="Y255" s="3" t="s">
        <v>124</v>
      </c>
      <c r="Z255" s="3" t="s">
        <v>31</v>
      </c>
      <c r="AA255" s="3" t="s">
        <v>122</v>
      </c>
      <c r="AB255" s="46">
        <v>10</v>
      </c>
    </row>
    <row r="256" spans="15:28" x14ac:dyDescent="0.25">
      <c r="O256" s="3" t="e">
        <f ca="1">_xll.RiskDiscrete($A$6:$A$35,$E$6:$E$35)</f>
        <v>#NAME?</v>
      </c>
      <c r="P256" s="3" t="e">
        <f ca="1">_xll.RiskDuniform($L$5:$L$16)</f>
        <v>#NAME?</v>
      </c>
      <c r="Q256" s="3" t="e">
        <f ca="1">IF(_xll.RiskUniform(0,1)&lt;0.5,"uptown","downtown")</f>
        <v>#NAME?</v>
      </c>
      <c r="R256" s="3" t="e">
        <f t="shared" ca="1" si="16"/>
        <v>#NAME?</v>
      </c>
      <c r="S256" s="3" t="e">
        <f t="shared" ca="1" si="17"/>
        <v>#NAME?</v>
      </c>
      <c r="T256" s="3" t="e">
        <f t="shared" ca="1" si="18"/>
        <v>#NAME?</v>
      </c>
      <c r="U256" s="3" t="e">
        <f t="shared" ca="1" si="19"/>
        <v>#NAME?</v>
      </c>
      <c r="Y256" s="3" t="s">
        <v>124</v>
      </c>
      <c r="Z256" s="3" t="s">
        <v>31</v>
      </c>
      <c r="AA256" s="3" t="s">
        <v>122</v>
      </c>
      <c r="AB256" s="46">
        <v>10</v>
      </c>
    </row>
    <row r="257" spans="15:28" x14ac:dyDescent="0.25">
      <c r="O257" s="3" t="e">
        <f ca="1">_xll.RiskDiscrete($A$6:$A$35,$E$6:$E$35)</f>
        <v>#NAME?</v>
      </c>
      <c r="P257" s="3" t="e">
        <f ca="1">_xll.RiskDuniform($L$5:$L$16)</f>
        <v>#NAME?</v>
      </c>
      <c r="Q257" s="3" t="e">
        <f ca="1">IF(_xll.RiskUniform(0,1)&lt;0.5,"uptown","downtown")</f>
        <v>#NAME?</v>
      </c>
      <c r="R257" s="3" t="e">
        <f t="shared" ca="1" si="16"/>
        <v>#NAME?</v>
      </c>
      <c r="S257" s="3" t="e">
        <f t="shared" ca="1" si="17"/>
        <v>#NAME?</v>
      </c>
      <c r="T257" s="3" t="e">
        <f t="shared" ca="1" si="18"/>
        <v>#NAME?</v>
      </c>
      <c r="U257" s="3" t="e">
        <f t="shared" ca="1" si="19"/>
        <v>#NAME?</v>
      </c>
      <c r="Y257" s="3" t="s">
        <v>129</v>
      </c>
      <c r="Z257" s="3" t="s">
        <v>29</v>
      </c>
      <c r="AA257" s="3" t="s">
        <v>125</v>
      </c>
      <c r="AB257" s="46">
        <v>2.5</v>
      </c>
    </row>
    <row r="258" spans="15:28" x14ac:dyDescent="0.25">
      <c r="O258" s="3" t="e">
        <f ca="1">_xll.RiskDiscrete($A$6:$A$35,$E$6:$E$35)</f>
        <v>#NAME?</v>
      </c>
      <c r="P258" s="3" t="e">
        <f ca="1">_xll.RiskDuniform($L$5:$L$16)</f>
        <v>#NAME?</v>
      </c>
      <c r="Q258" s="3" t="e">
        <f ca="1">IF(_xll.RiskUniform(0,1)&lt;0.5,"uptown","downtown")</f>
        <v>#NAME?</v>
      </c>
      <c r="R258" s="3" t="e">
        <f t="shared" ca="1" si="16"/>
        <v>#NAME?</v>
      </c>
      <c r="S258" s="3" t="e">
        <f t="shared" ca="1" si="17"/>
        <v>#NAME?</v>
      </c>
      <c r="T258" s="3" t="e">
        <f t="shared" ca="1" si="18"/>
        <v>#NAME?</v>
      </c>
      <c r="U258" s="3" t="e">
        <f t="shared" ca="1" si="19"/>
        <v>#NAME?</v>
      </c>
      <c r="Y258" s="3" t="s">
        <v>128</v>
      </c>
      <c r="Z258" s="3" t="s">
        <v>40</v>
      </c>
      <c r="AA258" s="3" t="s">
        <v>125</v>
      </c>
      <c r="AB258" s="46">
        <v>2.5</v>
      </c>
    </row>
    <row r="259" spans="15:28" x14ac:dyDescent="0.25">
      <c r="O259" s="3" t="e">
        <f ca="1">_xll.RiskDiscrete($A$6:$A$35,$E$6:$E$35)</f>
        <v>#NAME?</v>
      </c>
      <c r="P259" s="3" t="e">
        <f ca="1">_xll.RiskDuniform($L$5:$L$16)</f>
        <v>#NAME?</v>
      </c>
      <c r="Q259" s="3" t="e">
        <f ca="1">IF(_xll.RiskUniform(0,1)&lt;0.5,"uptown","downtown")</f>
        <v>#NAME?</v>
      </c>
      <c r="R259" s="3" t="e">
        <f t="shared" ca="1" si="16"/>
        <v>#NAME?</v>
      </c>
      <c r="S259" s="3" t="e">
        <f t="shared" ca="1" si="17"/>
        <v>#NAME?</v>
      </c>
      <c r="T259" s="3" t="e">
        <f t="shared" ca="1" si="18"/>
        <v>#NAME?</v>
      </c>
      <c r="U259" s="3" t="e">
        <f t="shared" ca="1" si="19"/>
        <v>#NAME?</v>
      </c>
      <c r="Y259" s="3" t="s">
        <v>129</v>
      </c>
      <c r="Z259" s="3" t="s">
        <v>31</v>
      </c>
      <c r="AA259" s="3" t="s">
        <v>125</v>
      </c>
      <c r="AB259" s="46">
        <v>2.5</v>
      </c>
    </row>
    <row r="260" spans="15:28" x14ac:dyDescent="0.25">
      <c r="O260" s="3" t="e">
        <f ca="1">_xll.RiskDiscrete($A$6:$A$35,$E$6:$E$35)</f>
        <v>#NAME?</v>
      </c>
      <c r="P260" s="3" t="e">
        <f ca="1">_xll.RiskDuniform($L$5:$L$16)</f>
        <v>#NAME?</v>
      </c>
      <c r="Q260" s="3" t="e">
        <f ca="1">IF(_xll.RiskUniform(0,1)&lt;0.5,"uptown","downtown")</f>
        <v>#NAME?</v>
      </c>
      <c r="R260" s="3" t="e">
        <f t="shared" ca="1" si="16"/>
        <v>#NAME?</v>
      </c>
      <c r="S260" s="3" t="e">
        <f t="shared" ca="1" si="17"/>
        <v>#NAME?</v>
      </c>
      <c r="T260" s="3" t="e">
        <f t="shared" ca="1" si="18"/>
        <v>#NAME?</v>
      </c>
      <c r="U260" s="3" t="e">
        <f t="shared" ca="1" si="19"/>
        <v>#NAME?</v>
      </c>
      <c r="Y260" s="3" t="s">
        <v>128</v>
      </c>
      <c r="Z260" s="3" t="s">
        <v>30</v>
      </c>
      <c r="AA260" s="3" t="s">
        <v>125</v>
      </c>
      <c r="AB260" s="46">
        <v>2.5</v>
      </c>
    </row>
    <row r="261" spans="15:28" x14ac:dyDescent="0.25">
      <c r="O261" s="3" t="e">
        <f ca="1">_xll.RiskDiscrete($A$6:$A$35,$E$6:$E$35)</f>
        <v>#NAME?</v>
      </c>
      <c r="P261" s="3" t="e">
        <f ca="1">_xll.RiskDuniform($L$5:$L$16)</f>
        <v>#NAME?</v>
      </c>
      <c r="Q261" s="3" t="e">
        <f ca="1">IF(_xll.RiskUniform(0,1)&lt;0.5,"uptown","downtown")</f>
        <v>#NAME?</v>
      </c>
      <c r="R261" s="3" t="e">
        <f t="shared" ca="1" si="16"/>
        <v>#NAME?</v>
      </c>
      <c r="S261" s="3" t="e">
        <f t="shared" ca="1" si="17"/>
        <v>#NAME?</v>
      </c>
      <c r="T261" s="3" t="e">
        <f t="shared" ca="1" si="18"/>
        <v>#NAME?</v>
      </c>
      <c r="U261" s="3" t="e">
        <f t="shared" ca="1" si="19"/>
        <v>#NAME?</v>
      </c>
      <c r="Y261" s="3" t="s">
        <v>139</v>
      </c>
      <c r="Z261" s="3" t="s">
        <v>6</v>
      </c>
      <c r="AA261" s="3" t="s">
        <v>122</v>
      </c>
      <c r="AB261" s="46">
        <v>10</v>
      </c>
    </row>
    <row r="262" spans="15:28" x14ac:dyDescent="0.25">
      <c r="O262" s="3" t="e">
        <f ca="1">_xll.RiskDiscrete($A$6:$A$35,$E$6:$E$35)</f>
        <v>#NAME?</v>
      </c>
      <c r="P262" s="3" t="e">
        <f ca="1">_xll.RiskDuniform($L$5:$L$16)</f>
        <v>#NAME?</v>
      </c>
      <c r="Q262" s="3" t="e">
        <f ca="1">IF(_xll.RiskUniform(0,1)&lt;0.5,"uptown","downtown")</f>
        <v>#NAME?</v>
      </c>
      <c r="R262" s="3" t="e">
        <f t="shared" ca="1" si="16"/>
        <v>#NAME?</v>
      </c>
      <c r="S262" s="3" t="e">
        <f t="shared" ca="1" si="17"/>
        <v>#NAME?</v>
      </c>
      <c r="T262" s="3" t="e">
        <f t="shared" ca="1" si="18"/>
        <v>#NAME?</v>
      </c>
      <c r="U262" s="3" t="e">
        <f t="shared" ca="1" si="19"/>
        <v>#NAME?</v>
      </c>
      <c r="Y262" s="3" t="s">
        <v>124</v>
      </c>
      <c r="Z262" s="3" t="s">
        <v>32</v>
      </c>
      <c r="AA262" s="3" t="s">
        <v>122</v>
      </c>
      <c r="AB262" s="46">
        <v>10</v>
      </c>
    </row>
    <row r="263" spans="15:28" x14ac:dyDescent="0.25">
      <c r="O263" s="3" t="e">
        <f ca="1">_xll.RiskDiscrete($A$6:$A$35,$E$6:$E$35)</f>
        <v>#NAME?</v>
      </c>
      <c r="P263" s="3" t="e">
        <f ca="1">_xll.RiskDuniform($L$5:$L$16)</f>
        <v>#NAME?</v>
      </c>
      <c r="Q263" s="3" t="e">
        <f ca="1">IF(_xll.RiskUniform(0,1)&lt;0.5,"uptown","downtown")</f>
        <v>#NAME?</v>
      </c>
      <c r="R263" s="3" t="e">
        <f t="shared" ca="1" si="16"/>
        <v>#NAME?</v>
      </c>
      <c r="S263" s="3" t="e">
        <f t="shared" ca="1" si="17"/>
        <v>#NAME?</v>
      </c>
      <c r="T263" s="3" t="e">
        <f t="shared" ca="1" si="18"/>
        <v>#NAME?</v>
      </c>
      <c r="U263" s="3" t="e">
        <f t="shared" ca="1" si="19"/>
        <v>#NAME?</v>
      </c>
      <c r="Y263" s="3" t="s">
        <v>121</v>
      </c>
      <c r="Z263" s="3" t="s">
        <v>40</v>
      </c>
      <c r="AA263" s="3" t="s">
        <v>125</v>
      </c>
      <c r="AB263" s="46">
        <v>2.5</v>
      </c>
    </row>
    <row r="264" spans="15:28" x14ac:dyDescent="0.25">
      <c r="O264" s="3" t="e">
        <f ca="1">_xll.RiskDiscrete($A$6:$A$35,$E$6:$E$35)</f>
        <v>#NAME?</v>
      </c>
      <c r="P264" s="3" t="e">
        <f ca="1">_xll.RiskDuniform($L$5:$L$16)</f>
        <v>#NAME?</v>
      </c>
      <c r="Q264" s="3" t="e">
        <f ca="1">IF(_xll.RiskUniform(0,1)&lt;0.5,"uptown","downtown")</f>
        <v>#NAME?</v>
      </c>
      <c r="R264" s="3" t="e">
        <f t="shared" ref="R264:R327" ca="1" si="20">VLOOKUP(O264,lookprice,2)</f>
        <v>#NAME?</v>
      </c>
      <c r="S264" s="3" t="e">
        <f t="shared" ref="S264:S327" ca="1" si="21">VLOOKUP(O264,lookname,2)</f>
        <v>#NAME?</v>
      </c>
      <c r="T264" s="3" t="e">
        <f t="shared" ref="T264:T327" ca="1" si="22">VLOOKUP(P264,lookmonth,2)</f>
        <v>#NAME?</v>
      </c>
      <c r="U264" s="3" t="e">
        <f t="shared" ca="1" si="19"/>
        <v>#NAME?</v>
      </c>
      <c r="Y264" s="3" t="s">
        <v>124</v>
      </c>
      <c r="Z264" s="3" t="s">
        <v>29</v>
      </c>
      <c r="AA264" s="3" t="s">
        <v>125</v>
      </c>
      <c r="AB264" s="46">
        <v>10</v>
      </c>
    </row>
    <row r="265" spans="15:28" x14ac:dyDescent="0.25">
      <c r="O265" s="3" t="e">
        <f ca="1">_xll.RiskDiscrete($A$6:$A$35,$E$6:$E$35)</f>
        <v>#NAME?</v>
      </c>
      <c r="P265" s="3" t="e">
        <f ca="1">_xll.RiskDuniform($L$5:$L$16)</f>
        <v>#NAME?</v>
      </c>
      <c r="Q265" s="3" t="e">
        <f ca="1">IF(_xll.RiskUniform(0,1)&lt;0.5,"uptown","downtown")</f>
        <v>#NAME?</v>
      </c>
      <c r="R265" s="3" t="e">
        <f t="shared" ca="1" si="20"/>
        <v>#NAME?</v>
      </c>
      <c r="S265" s="3" t="e">
        <f t="shared" ca="1" si="21"/>
        <v>#NAME?</v>
      </c>
      <c r="T265" s="3" t="e">
        <f t="shared" ca="1" si="22"/>
        <v>#NAME?</v>
      </c>
      <c r="U265" s="3" t="e">
        <f t="shared" ref="U265:U328" ca="1" si="23">Q265</f>
        <v>#NAME?</v>
      </c>
      <c r="Y265" s="3" t="s">
        <v>137</v>
      </c>
      <c r="Z265" s="3" t="s">
        <v>28</v>
      </c>
      <c r="AA265" s="3" t="s">
        <v>125</v>
      </c>
      <c r="AB265" s="46">
        <v>10</v>
      </c>
    </row>
    <row r="266" spans="15:28" x14ac:dyDescent="0.25">
      <c r="O266" s="3" t="e">
        <f ca="1">_xll.RiskDiscrete($A$6:$A$35,$E$6:$E$35)</f>
        <v>#NAME?</v>
      </c>
      <c r="P266" s="3" t="e">
        <f ca="1">_xll.RiskDuniform($L$5:$L$16)</f>
        <v>#NAME?</v>
      </c>
      <c r="Q266" s="3" t="e">
        <f ca="1">IF(_xll.RiskUniform(0,1)&lt;0.5,"uptown","downtown")</f>
        <v>#NAME?</v>
      </c>
      <c r="R266" s="3" t="e">
        <f t="shared" ca="1" si="20"/>
        <v>#NAME?</v>
      </c>
      <c r="S266" s="3" t="e">
        <f t="shared" ca="1" si="21"/>
        <v>#NAME?</v>
      </c>
      <c r="T266" s="3" t="e">
        <f t="shared" ca="1" si="22"/>
        <v>#NAME?</v>
      </c>
      <c r="U266" s="3" t="e">
        <f t="shared" ca="1" si="23"/>
        <v>#NAME?</v>
      </c>
      <c r="Y266" s="3" t="s">
        <v>124</v>
      </c>
      <c r="Z266" s="3" t="s">
        <v>40</v>
      </c>
      <c r="AA266" s="3" t="s">
        <v>125</v>
      </c>
      <c r="AB266" s="46">
        <v>10</v>
      </c>
    </row>
    <row r="267" spans="15:28" x14ac:dyDescent="0.25">
      <c r="O267" s="3" t="e">
        <f ca="1">_xll.RiskDiscrete($A$6:$A$35,$E$6:$E$35)</f>
        <v>#NAME?</v>
      </c>
      <c r="P267" s="3" t="e">
        <f ca="1">_xll.RiskDuniform($L$5:$L$16)</f>
        <v>#NAME?</v>
      </c>
      <c r="Q267" s="3" t="e">
        <f ca="1">IF(_xll.RiskUniform(0,1)&lt;0.5,"uptown","downtown")</f>
        <v>#NAME?</v>
      </c>
      <c r="R267" s="3" t="e">
        <f t="shared" ca="1" si="20"/>
        <v>#NAME?</v>
      </c>
      <c r="S267" s="3" t="e">
        <f t="shared" ca="1" si="21"/>
        <v>#NAME?</v>
      </c>
      <c r="T267" s="3" t="e">
        <f t="shared" ca="1" si="22"/>
        <v>#NAME?</v>
      </c>
      <c r="U267" s="3" t="e">
        <f t="shared" ca="1" si="23"/>
        <v>#NAME?</v>
      </c>
      <c r="Y267" s="3" t="s">
        <v>124</v>
      </c>
      <c r="Z267" s="3" t="s">
        <v>40</v>
      </c>
      <c r="AA267" s="3" t="s">
        <v>125</v>
      </c>
      <c r="AB267" s="46">
        <v>10</v>
      </c>
    </row>
    <row r="268" spans="15:28" x14ac:dyDescent="0.25">
      <c r="O268" s="3" t="e">
        <f ca="1">_xll.RiskDiscrete($A$6:$A$35,$E$6:$E$35)</f>
        <v>#NAME?</v>
      </c>
      <c r="P268" s="3" t="e">
        <f ca="1">_xll.RiskDuniform($L$5:$L$16)</f>
        <v>#NAME?</v>
      </c>
      <c r="Q268" s="3" t="e">
        <f ca="1">IF(_xll.RiskUniform(0,1)&lt;0.5,"uptown","downtown")</f>
        <v>#NAME?</v>
      </c>
      <c r="R268" s="3" t="e">
        <f t="shared" ca="1" si="20"/>
        <v>#NAME?</v>
      </c>
      <c r="S268" s="3" t="e">
        <f t="shared" ca="1" si="21"/>
        <v>#NAME?</v>
      </c>
      <c r="T268" s="3" t="e">
        <f t="shared" ca="1" si="22"/>
        <v>#NAME?</v>
      </c>
      <c r="U268" s="3" t="e">
        <f t="shared" ca="1" si="23"/>
        <v>#NAME?</v>
      </c>
      <c r="Y268" s="3" t="s">
        <v>138</v>
      </c>
      <c r="Z268" s="3" t="s">
        <v>34</v>
      </c>
      <c r="AA268" s="3" t="s">
        <v>122</v>
      </c>
      <c r="AB268" s="46">
        <v>10</v>
      </c>
    </row>
    <row r="269" spans="15:28" x14ac:dyDescent="0.25">
      <c r="O269" s="3" t="e">
        <f ca="1">_xll.RiskDiscrete($A$6:$A$35,$E$6:$E$35)</f>
        <v>#NAME?</v>
      </c>
      <c r="P269" s="3" t="e">
        <f ca="1">_xll.RiskDuniform($L$5:$L$16)</f>
        <v>#NAME?</v>
      </c>
      <c r="Q269" s="3" t="e">
        <f ca="1">IF(_xll.RiskUniform(0,1)&lt;0.5,"uptown","downtown")</f>
        <v>#NAME?</v>
      </c>
      <c r="R269" s="3" t="e">
        <f t="shared" ca="1" si="20"/>
        <v>#NAME?</v>
      </c>
      <c r="S269" s="3" t="e">
        <f t="shared" ca="1" si="21"/>
        <v>#NAME?</v>
      </c>
      <c r="T269" s="3" t="e">
        <f t="shared" ca="1" si="22"/>
        <v>#NAME?</v>
      </c>
      <c r="U269" s="3" t="e">
        <f t="shared" ca="1" si="23"/>
        <v>#NAME?</v>
      </c>
      <c r="Y269" s="3" t="s">
        <v>124</v>
      </c>
      <c r="Z269" s="3" t="s">
        <v>24</v>
      </c>
      <c r="AA269" s="3" t="s">
        <v>122</v>
      </c>
      <c r="AB269" s="46">
        <v>10</v>
      </c>
    </row>
    <row r="270" spans="15:28" x14ac:dyDescent="0.25">
      <c r="O270" s="3" t="e">
        <f ca="1">_xll.RiskDiscrete($A$6:$A$35,$E$6:$E$35)</f>
        <v>#NAME?</v>
      </c>
      <c r="P270" s="3" t="e">
        <f ca="1">_xll.RiskDuniform($L$5:$L$16)</f>
        <v>#NAME?</v>
      </c>
      <c r="Q270" s="3" t="e">
        <f ca="1">IF(_xll.RiskUniform(0,1)&lt;0.5,"uptown","downtown")</f>
        <v>#NAME?</v>
      </c>
      <c r="R270" s="3" t="e">
        <f t="shared" ca="1" si="20"/>
        <v>#NAME?</v>
      </c>
      <c r="S270" s="3" t="e">
        <f t="shared" ca="1" si="21"/>
        <v>#NAME?</v>
      </c>
      <c r="T270" s="3" t="e">
        <f t="shared" ca="1" si="22"/>
        <v>#NAME?</v>
      </c>
      <c r="U270" s="3" t="e">
        <f t="shared" ca="1" si="23"/>
        <v>#NAME?</v>
      </c>
      <c r="Y270" s="3" t="s">
        <v>135</v>
      </c>
      <c r="Z270" s="3" t="s">
        <v>32</v>
      </c>
      <c r="AA270" s="3" t="s">
        <v>125</v>
      </c>
      <c r="AB270" s="46">
        <v>7</v>
      </c>
    </row>
    <row r="271" spans="15:28" x14ac:dyDescent="0.25">
      <c r="O271" s="3" t="e">
        <f ca="1">_xll.RiskDiscrete($A$6:$A$35,$E$6:$E$35)</f>
        <v>#NAME?</v>
      </c>
      <c r="P271" s="3" t="e">
        <f ca="1">_xll.RiskDuniform($L$5:$L$16)</f>
        <v>#NAME?</v>
      </c>
      <c r="Q271" s="3" t="e">
        <f ca="1">IF(_xll.RiskUniform(0,1)&lt;0.5,"uptown","downtown")</f>
        <v>#NAME?</v>
      </c>
      <c r="R271" s="3" t="e">
        <f t="shared" ca="1" si="20"/>
        <v>#NAME?</v>
      </c>
      <c r="S271" s="3" t="e">
        <f t="shared" ca="1" si="21"/>
        <v>#NAME?</v>
      </c>
      <c r="T271" s="3" t="e">
        <f t="shared" ca="1" si="22"/>
        <v>#NAME?</v>
      </c>
      <c r="U271" s="3" t="e">
        <f t="shared" ca="1" si="23"/>
        <v>#NAME?</v>
      </c>
      <c r="Y271" s="3" t="s">
        <v>124</v>
      </c>
      <c r="Z271" s="3" t="s">
        <v>29</v>
      </c>
      <c r="AA271" s="3" t="s">
        <v>125</v>
      </c>
      <c r="AB271" s="46">
        <v>10</v>
      </c>
    </row>
    <row r="272" spans="15:28" x14ac:dyDescent="0.25">
      <c r="O272" s="3" t="e">
        <f ca="1">_xll.RiskDiscrete($A$6:$A$35,$E$6:$E$35)</f>
        <v>#NAME?</v>
      </c>
      <c r="P272" s="3" t="e">
        <f ca="1">_xll.RiskDuniform($L$5:$L$16)</f>
        <v>#NAME?</v>
      </c>
      <c r="Q272" s="3" t="e">
        <f ca="1">IF(_xll.RiskUniform(0,1)&lt;0.5,"uptown","downtown")</f>
        <v>#NAME?</v>
      </c>
      <c r="R272" s="3" t="e">
        <f t="shared" ca="1" si="20"/>
        <v>#NAME?</v>
      </c>
      <c r="S272" s="3" t="e">
        <f t="shared" ca="1" si="21"/>
        <v>#NAME?</v>
      </c>
      <c r="T272" s="3" t="e">
        <f t="shared" ca="1" si="22"/>
        <v>#NAME?</v>
      </c>
      <c r="U272" s="3" t="e">
        <f t="shared" ca="1" si="23"/>
        <v>#NAME?</v>
      </c>
      <c r="Y272" s="3" t="s">
        <v>133</v>
      </c>
      <c r="Z272" s="3" t="s">
        <v>24</v>
      </c>
      <c r="AA272" s="3" t="s">
        <v>125</v>
      </c>
      <c r="AB272" s="46">
        <v>7</v>
      </c>
    </row>
    <row r="273" spans="15:28" x14ac:dyDescent="0.25">
      <c r="O273" s="3" t="e">
        <f ca="1">_xll.RiskDiscrete($A$6:$A$35,$E$6:$E$35)</f>
        <v>#NAME?</v>
      </c>
      <c r="P273" s="3" t="e">
        <f ca="1">_xll.RiskDuniform($L$5:$L$16)</f>
        <v>#NAME?</v>
      </c>
      <c r="Q273" s="3" t="e">
        <f ca="1">IF(_xll.RiskUniform(0,1)&lt;0.5,"uptown","downtown")</f>
        <v>#NAME?</v>
      </c>
      <c r="R273" s="3" t="e">
        <f t="shared" ca="1" si="20"/>
        <v>#NAME?</v>
      </c>
      <c r="S273" s="3" t="e">
        <f t="shared" ca="1" si="21"/>
        <v>#NAME?</v>
      </c>
      <c r="T273" s="3" t="e">
        <f t="shared" ca="1" si="22"/>
        <v>#NAME?</v>
      </c>
      <c r="U273" s="3" t="e">
        <f t="shared" ca="1" si="23"/>
        <v>#NAME?</v>
      </c>
      <c r="Y273" s="3" t="s">
        <v>121</v>
      </c>
      <c r="Z273" s="3" t="s">
        <v>39</v>
      </c>
      <c r="AA273" s="3" t="s">
        <v>122</v>
      </c>
      <c r="AB273" s="46">
        <v>2.5</v>
      </c>
    </row>
    <row r="274" spans="15:28" x14ac:dyDescent="0.25">
      <c r="O274" s="3" t="e">
        <f ca="1">_xll.RiskDiscrete($A$6:$A$35,$E$6:$E$35)</f>
        <v>#NAME?</v>
      </c>
      <c r="P274" s="3" t="e">
        <f ca="1">_xll.RiskDuniform($L$5:$L$16)</f>
        <v>#NAME?</v>
      </c>
      <c r="Q274" s="3" t="e">
        <f ca="1">IF(_xll.RiskUniform(0,1)&lt;0.5,"uptown","downtown")</f>
        <v>#NAME?</v>
      </c>
      <c r="R274" s="3" t="e">
        <f t="shared" ca="1" si="20"/>
        <v>#NAME?</v>
      </c>
      <c r="S274" s="3" t="e">
        <f t="shared" ca="1" si="21"/>
        <v>#NAME?</v>
      </c>
      <c r="T274" s="3" t="e">
        <f t="shared" ca="1" si="22"/>
        <v>#NAME?</v>
      </c>
      <c r="U274" s="3" t="e">
        <f t="shared" ca="1" si="23"/>
        <v>#NAME?</v>
      </c>
      <c r="Y274" s="3" t="s">
        <v>124</v>
      </c>
      <c r="Z274" s="3" t="s">
        <v>28</v>
      </c>
      <c r="AA274" s="3" t="s">
        <v>122</v>
      </c>
      <c r="AB274" s="46">
        <v>10</v>
      </c>
    </row>
    <row r="275" spans="15:28" x14ac:dyDescent="0.25">
      <c r="O275" s="3" t="e">
        <f ca="1">_xll.RiskDiscrete($A$6:$A$35,$E$6:$E$35)</f>
        <v>#NAME?</v>
      </c>
      <c r="P275" s="3" t="e">
        <f ca="1">_xll.RiskDuniform($L$5:$L$16)</f>
        <v>#NAME?</v>
      </c>
      <c r="Q275" s="3" t="e">
        <f ca="1">IF(_xll.RiskUniform(0,1)&lt;0.5,"uptown","downtown")</f>
        <v>#NAME?</v>
      </c>
      <c r="R275" s="3" t="e">
        <f t="shared" ca="1" si="20"/>
        <v>#NAME?</v>
      </c>
      <c r="S275" s="3" t="e">
        <f t="shared" ca="1" si="21"/>
        <v>#NAME?</v>
      </c>
      <c r="T275" s="3" t="e">
        <f t="shared" ca="1" si="22"/>
        <v>#NAME?</v>
      </c>
      <c r="U275" s="3" t="e">
        <f t="shared" ca="1" si="23"/>
        <v>#NAME?</v>
      </c>
      <c r="Y275" s="3" t="s">
        <v>124</v>
      </c>
      <c r="Z275" s="3" t="s">
        <v>24</v>
      </c>
      <c r="AA275" s="3" t="s">
        <v>125</v>
      </c>
      <c r="AB275" s="46">
        <v>10</v>
      </c>
    </row>
    <row r="276" spans="15:28" x14ac:dyDescent="0.25">
      <c r="O276" s="3" t="e">
        <f ca="1">_xll.RiskDiscrete($A$6:$A$35,$E$6:$E$35)</f>
        <v>#NAME?</v>
      </c>
      <c r="P276" s="3" t="e">
        <f ca="1">_xll.RiskDuniform($L$5:$L$16)</f>
        <v>#NAME?</v>
      </c>
      <c r="Q276" s="3" t="e">
        <f ca="1">IF(_xll.RiskUniform(0,1)&lt;0.5,"uptown","downtown")</f>
        <v>#NAME?</v>
      </c>
      <c r="R276" s="3" t="e">
        <f t="shared" ca="1" si="20"/>
        <v>#NAME?</v>
      </c>
      <c r="S276" s="3" t="e">
        <f t="shared" ca="1" si="21"/>
        <v>#NAME?</v>
      </c>
      <c r="T276" s="3" t="e">
        <f t="shared" ca="1" si="22"/>
        <v>#NAME?</v>
      </c>
      <c r="U276" s="3" t="e">
        <f t="shared" ca="1" si="23"/>
        <v>#NAME?</v>
      </c>
      <c r="Y276" s="3" t="s">
        <v>124</v>
      </c>
      <c r="Z276" s="3" t="s">
        <v>30</v>
      </c>
      <c r="AA276" s="3" t="s">
        <v>122</v>
      </c>
      <c r="AB276" s="46">
        <v>10</v>
      </c>
    </row>
    <row r="277" spans="15:28" x14ac:dyDescent="0.25">
      <c r="O277" s="3" t="e">
        <f ca="1">_xll.RiskDiscrete($A$6:$A$35,$E$6:$E$35)</f>
        <v>#NAME?</v>
      </c>
      <c r="P277" s="3" t="e">
        <f ca="1">_xll.RiskDuniform($L$5:$L$16)</f>
        <v>#NAME?</v>
      </c>
      <c r="Q277" s="3" t="e">
        <f ca="1">IF(_xll.RiskUniform(0,1)&lt;0.5,"uptown","downtown")</f>
        <v>#NAME?</v>
      </c>
      <c r="R277" s="3" t="e">
        <f t="shared" ca="1" si="20"/>
        <v>#NAME?</v>
      </c>
      <c r="S277" s="3" t="e">
        <f t="shared" ca="1" si="21"/>
        <v>#NAME?</v>
      </c>
      <c r="T277" s="3" t="e">
        <f t="shared" ca="1" si="22"/>
        <v>#NAME?</v>
      </c>
      <c r="U277" s="3" t="e">
        <f t="shared" ca="1" si="23"/>
        <v>#NAME?</v>
      </c>
      <c r="Y277" s="3" t="s">
        <v>132</v>
      </c>
      <c r="Z277" s="3" t="s">
        <v>33</v>
      </c>
      <c r="AA277" s="3" t="s">
        <v>125</v>
      </c>
      <c r="AB277" s="46">
        <v>12</v>
      </c>
    </row>
    <row r="278" spans="15:28" x14ac:dyDescent="0.25">
      <c r="O278" s="3" t="e">
        <f ca="1">_xll.RiskDiscrete($A$6:$A$35,$E$6:$E$35)</f>
        <v>#NAME?</v>
      </c>
      <c r="P278" s="3" t="e">
        <f ca="1">_xll.RiskDuniform($L$5:$L$16)</f>
        <v>#NAME?</v>
      </c>
      <c r="Q278" s="3" t="e">
        <f ca="1">IF(_xll.RiskUniform(0,1)&lt;0.5,"uptown","downtown")</f>
        <v>#NAME?</v>
      </c>
      <c r="R278" s="3" t="e">
        <f t="shared" ca="1" si="20"/>
        <v>#NAME?</v>
      </c>
      <c r="S278" s="3" t="e">
        <f t="shared" ca="1" si="21"/>
        <v>#NAME?</v>
      </c>
      <c r="T278" s="3" t="e">
        <f t="shared" ca="1" si="22"/>
        <v>#NAME?</v>
      </c>
      <c r="U278" s="3" t="e">
        <f t="shared" ca="1" si="23"/>
        <v>#NAME?</v>
      </c>
      <c r="Y278" s="3" t="s">
        <v>124</v>
      </c>
      <c r="Z278" s="3" t="s">
        <v>39</v>
      </c>
      <c r="AA278" s="3" t="s">
        <v>122</v>
      </c>
      <c r="AB278" s="46">
        <v>10</v>
      </c>
    </row>
    <row r="279" spans="15:28" x14ac:dyDescent="0.25">
      <c r="O279" s="3" t="e">
        <f ca="1">_xll.RiskDiscrete($A$6:$A$35,$E$6:$E$35)</f>
        <v>#NAME?</v>
      </c>
      <c r="P279" s="3" t="e">
        <f ca="1">_xll.RiskDuniform($L$5:$L$16)</f>
        <v>#NAME?</v>
      </c>
      <c r="Q279" s="3" t="e">
        <f ca="1">IF(_xll.RiskUniform(0,1)&lt;0.5,"uptown","downtown")</f>
        <v>#NAME?</v>
      </c>
      <c r="R279" s="3" t="e">
        <f t="shared" ca="1" si="20"/>
        <v>#NAME?</v>
      </c>
      <c r="S279" s="3" t="e">
        <f t="shared" ca="1" si="21"/>
        <v>#NAME?</v>
      </c>
      <c r="T279" s="3" t="e">
        <f t="shared" ca="1" si="22"/>
        <v>#NAME?</v>
      </c>
      <c r="U279" s="3" t="e">
        <f t="shared" ca="1" si="23"/>
        <v>#NAME?</v>
      </c>
      <c r="Y279" s="3" t="s">
        <v>127</v>
      </c>
      <c r="Z279" s="3" t="s">
        <v>31</v>
      </c>
      <c r="AA279" s="3" t="s">
        <v>122</v>
      </c>
      <c r="AB279" s="46">
        <v>10</v>
      </c>
    </row>
    <row r="280" spans="15:28" x14ac:dyDescent="0.25">
      <c r="O280" s="3" t="e">
        <f ca="1">_xll.RiskDiscrete($A$6:$A$35,$E$6:$E$35)</f>
        <v>#NAME?</v>
      </c>
      <c r="P280" s="3" t="e">
        <f ca="1">_xll.RiskDuniform($L$5:$L$16)</f>
        <v>#NAME?</v>
      </c>
      <c r="Q280" s="3" t="e">
        <f ca="1">IF(_xll.RiskUniform(0,1)&lt;0.5,"uptown","downtown")</f>
        <v>#NAME?</v>
      </c>
      <c r="R280" s="3" t="e">
        <f t="shared" ca="1" si="20"/>
        <v>#NAME?</v>
      </c>
      <c r="S280" s="3" t="e">
        <f t="shared" ca="1" si="21"/>
        <v>#NAME?</v>
      </c>
      <c r="T280" s="3" t="e">
        <f t="shared" ca="1" si="22"/>
        <v>#NAME?</v>
      </c>
      <c r="U280" s="3" t="e">
        <f t="shared" ca="1" si="23"/>
        <v>#NAME?</v>
      </c>
      <c r="Y280" s="3" t="s">
        <v>127</v>
      </c>
      <c r="Z280" s="3" t="s">
        <v>34</v>
      </c>
      <c r="AA280" s="3" t="s">
        <v>122</v>
      </c>
      <c r="AB280" s="46">
        <v>10</v>
      </c>
    </row>
    <row r="281" spans="15:28" x14ac:dyDescent="0.25">
      <c r="O281" s="3" t="e">
        <f ca="1">_xll.RiskDiscrete($A$6:$A$35,$E$6:$E$35)</f>
        <v>#NAME?</v>
      </c>
      <c r="P281" s="3" t="e">
        <f ca="1">_xll.RiskDuniform($L$5:$L$16)</f>
        <v>#NAME?</v>
      </c>
      <c r="Q281" s="3" t="e">
        <f ca="1">IF(_xll.RiskUniform(0,1)&lt;0.5,"uptown","downtown")</f>
        <v>#NAME?</v>
      </c>
      <c r="R281" s="3" t="e">
        <f t="shared" ca="1" si="20"/>
        <v>#NAME?</v>
      </c>
      <c r="S281" s="3" t="e">
        <f t="shared" ca="1" si="21"/>
        <v>#NAME?</v>
      </c>
      <c r="T281" s="3" t="e">
        <f t="shared" ca="1" si="22"/>
        <v>#NAME?</v>
      </c>
      <c r="U281" s="3" t="e">
        <f t="shared" ca="1" si="23"/>
        <v>#NAME?</v>
      </c>
      <c r="Y281" s="3" t="s">
        <v>121</v>
      </c>
      <c r="Z281" s="3" t="s">
        <v>29</v>
      </c>
      <c r="AA281" s="3" t="s">
        <v>122</v>
      </c>
      <c r="AB281" s="46">
        <v>2.5</v>
      </c>
    </row>
    <row r="282" spans="15:28" x14ac:dyDescent="0.25">
      <c r="O282" s="3" t="e">
        <f ca="1">_xll.RiskDiscrete($A$6:$A$35,$E$6:$E$35)</f>
        <v>#NAME?</v>
      </c>
      <c r="P282" s="3" t="e">
        <f ca="1">_xll.RiskDuniform($L$5:$L$16)</f>
        <v>#NAME?</v>
      </c>
      <c r="Q282" s="3" t="e">
        <f ca="1">IF(_xll.RiskUniform(0,1)&lt;0.5,"uptown","downtown")</f>
        <v>#NAME?</v>
      </c>
      <c r="R282" s="3" t="e">
        <f t="shared" ca="1" si="20"/>
        <v>#NAME?</v>
      </c>
      <c r="S282" s="3" t="e">
        <f t="shared" ca="1" si="21"/>
        <v>#NAME?</v>
      </c>
      <c r="T282" s="3" t="e">
        <f t="shared" ca="1" si="22"/>
        <v>#NAME?</v>
      </c>
      <c r="U282" s="3" t="e">
        <f t="shared" ca="1" si="23"/>
        <v>#NAME?</v>
      </c>
      <c r="Y282" s="3" t="s">
        <v>130</v>
      </c>
      <c r="Z282" s="3" t="s">
        <v>32</v>
      </c>
      <c r="AA282" s="3" t="s">
        <v>125</v>
      </c>
      <c r="AB282" s="46">
        <v>2.5</v>
      </c>
    </row>
    <row r="283" spans="15:28" x14ac:dyDescent="0.25">
      <c r="O283" s="3" t="e">
        <f ca="1">_xll.RiskDiscrete($A$6:$A$35,$E$6:$E$35)</f>
        <v>#NAME?</v>
      </c>
      <c r="P283" s="3" t="e">
        <f ca="1">_xll.RiskDuniform($L$5:$L$16)</f>
        <v>#NAME?</v>
      </c>
      <c r="Q283" s="3" t="e">
        <f ca="1">IF(_xll.RiskUniform(0,1)&lt;0.5,"uptown","downtown")</f>
        <v>#NAME?</v>
      </c>
      <c r="R283" s="3" t="e">
        <f t="shared" ca="1" si="20"/>
        <v>#NAME?</v>
      </c>
      <c r="S283" s="3" t="e">
        <f t="shared" ca="1" si="21"/>
        <v>#NAME?</v>
      </c>
      <c r="T283" s="3" t="e">
        <f t="shared" ca="1" si="22"/>
        <v>#NAME?</v>
      </c>
      <c r="U283" s="3" t="e">
        <f t="shared" ca="1" si="23"/>
        <v>#NAME?</v>
      </c>
      <c r="Y283" s="3" t="s">
        <v>121</v>
      </c>
      <c r="Z283" s="3" t="s">
        <v>39</v>
      </c>
      <c r="AA283" s="3" t="s">
        <v>125</v>
      </c>
      <c r="AB283" s="46">
        <v>2.5</v>
      </c>
    </row>
    <row r="284" spans="15:28" x14ac:dyDescent="0.25">
      <c r="O284" s="3" t="e">
        <f ca="1">_xll.RiskDiscrete($A$6:$A$35,$E$6:$E$35)</f>
        <v>#NAME?</v>
      </c>
      <c r="P284" s="3" t="e">
        <f ca="1">_xll.RiskDuniform($L$5:$L$16)</f>
        <v>#NAME?</v>
      </c>
      <c r="Q284" s="3" t="e">
        <f ca="1">IF(_xll.RiskUniform(0,1)&lt;0.5,"uptown","downtown")</f>
        <v>#NAME?</v>
      </c>
      <c r="R284" s="3" t="e">
        <f t="shared" ca="1" si="20"/>
        <v>#NAME?</v>
      </c>
      <c r="S284" s="3" t="e">
        <f t="shared" ca="1" si="21"/>
        <v>#NAME?</v>
      </c>
      <c r="T284" s="3" t="e">
        <f t="shared" ca="1" si="22"/>
        <v>#NAME?</v>
      </c>
      <c r="U284" s="3" t="e">
        <f t="shared" ca="1" si="23"/>
        <v>#NAME?</v>
      </c>
      <c r="Y284" s="3" t="s">
        <v>124</v>
      </c>
      <c r="Z284" s="3" t="s">
        <v>29</v>
      </c>
      <c r="AA284" s="3" t="s">
        <v>122</v>
      </c>
      <c r="AB284" s="46">
        <v>10</v>
      </c>
    </row>
    <row r="285" spans="15:28" x14ac:dyDescent="0.25">
      <c r="O285" s="3" t="e">
        <f ca="1">_xll.RiskDiscrete($A$6:$A$35,$E$6:$E$35)</f>
        <v>#NAME?</v>
      </c>
      <c r="P285" s="3" t="e">
        <f ca="1">_xll.RiskDuniform($L$5:$L$16)</f>
        <v>#NAME?</v>
      </c>
      <c r="Q285" s="3" t="e">
        <f ca="1">IF(_xll.RiskUniform(0,1)&lt;0.5,"uptown","downtown")</f>
        <v>#NAME?</v>
      </c>
      <c r="R285" s="3" t="e">
        <f t="shared" ca="1" si="20"/>
        <v>#NAME?</v>
      </c>
      <c r="S285" s="3" t="e">
        <f t="shared" ca="1" si="21"/>
        <v>#NAME?</v>
      </c>
      <c r="T285" s="3" t="e">
        <f t="shared" ca="1" si="22"/>
        <v>#NAME?</v>
      </c>
      <c r="U285" s="3" t="e">
        <f t="shared" ca="1" si="23"/>
        <v>#NAME?</v>
      </c>
      <c r="Y285" s="3" t="s">
        <v>132</v>
      </c>
      <c r="Z285" s="3" t="s">
        <v>32</v>
      </c>
      <c r="AA285" s="3" t="s">
        <v>122</v>
      </c>
      <c r="AB285" s="46">
        <v>12</v>
      </c>
    </row>
    <row r="286" spans="15:28" x14ac:dyDescent="0.25">
      <c r="O286" s="3" t="e">
        <f ca="1">_xll.RiskDiscrete($A$6:$A$35,$E$6:$E$35)</f>
        <v>#NAME?</v>
      </c>
      <c r="P286" s="3" t="e">
        <f ca="1">_xll.RiskDuniform($L$5:$L$16)</f>
        <v>#NAME?</v>
      </c>
      <c r="Q286" s="3" t="e">
        <f ca="1">IF(_xll.RiskUniform(0,1)&lt;0.5,"uptown","downtown")</f>
        <v>#NAME?</v>
      </c>
      <c r="R286" s="3" t="e">
        <f t="shared" ca="1" si="20"/>
        <v>#NAME?</v>
      </c>
      <c r="S286" s="3" t="e">
        <f t="shared" ca="1" si="21"/>
        <v>#NAME?</v>
      </c>
      <c r="T286" s="3" t="e">
        <f t="shared" ca="1" si="22"/>
        <v>#NAME?</v>
      </c>
      <c r="U286" s="3" t="e">
        <f t="shared" ca="1" si="23"/>
        <v>#NAME?</v>
      </c>
      <c r="Y286" s="3" t="s">
        <v>124</v>
      </c>
      <c r="Z286" s="3" t="s">
        <v>29</v>
      </c>
      <c r="AA286" s="3" t="s">
        <v>125</v>
      </c>
      <c r="AB286" s="46">
        <v>10</v>
      </c>
    </row>
    <row r="287" spans="15:28" x14ac:dyDescent="0.25">
      <c r="O287" s="3" t="e">
        <f ca="1">_xll.RiskDiscrete($A$6:$A$35,$E$6:$E$35)</f>
        <v>#NAME?</v>
      </c>
      <c r="P287" s="3" t="e">
        <f ca="1">_xll.RiskDuniform($L$5:$L$16)</f>
        <v>#NAME?</v>
      </c>
      <c r="Q287" s="3" t="e">
        <f ca="1">IF(_xll.RiskUniform(0,1)&lt;0.5,"uptown","downtown")</f>
        <v>#NAME?</v>
      </c>
      <c r="R287" s="3" t="e">
        <f t="shared" ca="1" si="20"/>
        <v>#NAME?</v>
      </c>
      <c r="S287" s="3" t="e">
        <f t="shared" ca="1" si="21"/>
        <v>#NAME?</v>
      </c>
      <c r="T287" s="3" t="e">
        <f t="shared" ca="1" si="22"/>
        <v>#NAME?</v>
      </c>
      <c r="U287" s="3" t="e">
        <f t="shared" ca="1" si="23"/>
        <v>#NAME?</v>
      </c>
      <c r="Y287" s="3" t="s">
        <v>145</v>
      </c>
      <c r="Z287" s="3" t="s">
        <v>39</v>
      </c>
      <c r="AA287" s="3" t="s">
        <v>125</v>
      </c>
      <c r="AB287" s="46">
        <v>7</v>
      </c>
    </row>
    <row r="288" spans="15:28" x14ac:dyDescent="0.25">
      <c r="O288" s="3" t="e">
        <f ca="1">_xll.RiskDiscrete($A$6:$A$35,$E$6:$E$35)</f>
        <v>#NAME?</v>
      </c>
      <c r="P288" s="3" t="e">
        <f ca="1">_xll.RiskDuniform($L$5:$L$16)</f>
        <v>#NAME?</v>
      </c>
      <c r="Q288" s="3" t="e">
        <f ca="1">IF(_xll.RiskUniform(0,1)&lt;0.5,"uptown","downtown")</f>
        <v>#NAME?</v>
      </c>
      <c r="R288" s="3" t="e">
        <f t="shared" ca="1" si="20"/>
        <v>#NAME?</v>
      </c>
      <c r="S288" s="3" t="e">
        <f t="shared" ca="1" si="21"/>
        <v>#NAME?</v>
      </c>
      <c r="T288" s="3" t="e">
        <f t="shared" ca="1" si="22"/>
        <v>#NAME?</v>
      </c>
      <c r="U288" s="3" t="e">
        <f t="shared" ca="1" si="23"/>
        <v>#NAME?</v>
      </c>
      <c r="Y288" s="3" t="s">
        <v>124</v>
      </c>
      <c r="Z288" s="3" t="s">
        <v>6</v>
      </c>
      <c r="AA288" s="3" t="s">
        <v>122</v>
      </c>
      <c r="AB288" s="46">
        <v>10</v>
      </c>
    </row>
    <row r="289" spans="15:28" x14ac:dyDescent="0.25">
      <c r="O289" s="3" t="e">
        <f ca="1">_xll.RiskDiscrete($A$6:$A$35,$E$6:$E$35)</f>
        <v>#NAME?</v>
      </c>
      <c r="P289" s="3" t="e">
        <f ca="1">_xll.RiskDuniform($L$5:$L$16)</f>
        <v>#NAME?</v>
      </c>
      <c r="Q289" s="3" t="e">
        <f ca="1">IF(_xll.RiskUniform(0,1)&lt;0.5,"uptown","downtown")</f>
        <v>#NAME?</v>
      </c>
      <c r="R289" s="3" t="e">
        <f t="shared" ca="1" si="20"/>
        <v>#NAME?</v>
      </c>
      <c r="S289" s="3" t="e">
        <f t="shared" ca="1" si="21"/>
        <v>#NAME?</v>
      </c>
      <c r="T289" s="3" t="e">
        <f t="shared" ca="1" si="22"/>
        <v>#NAME?</v>
      </c>
      <c r="U289" s="3" t="e">
        <f t="shared" ca="1" si="23"/>
        <v>#NAME?</v>
      </c>
      <c r="Y289" s="3" t="s">
        <v>124</v>
      </c>
      <c r="Z289" s="3" t="s">
        <v>6</v>
      </c>
      <c r="AA289" s="3" t="s">
        <v>125</v>
      </c>
      <c r="AB289" s="46">
        <v>10</v>
      </c>
    </row>
    <row r="290" spans="15:28" x14ac:dyDescent="0.25">
      <c r="O290" s="3" t="e">
        <f ca="1">_xll.RiskDiscrete($A$6:$A$35,$E$6:$E$35)</f>
        <v>#NAME?</v>
      </c>
      <c r="P290" s="3" t="e">
        <f ca="1">_xll.RiskDuniform($L$5:$L$16)</f>
        <v>#NAME?</v>
      </c>
      <c r="Q290" s="3" t="e">
        <f ca="1">IF(_xll.RiskUniform(0,1)&lt;0.5,"uptown","downtown")</f>
        <v>#NAME?</v>
      </c>
      <c r="R290" s="3" t="e">
        <f t="shared" ca="1" si="20"/>
        <v>#NAME?</v>
      </c>
      <c r="S290" s="3" t="e">
        <f t="shared" ca="1" si="21"/>
        <v>#NAME?</v>
      </c>
      <c r="T290" s="3" t="e">
        <f t="shared" ca="1" si="22"/>
        <v>#NAME?</v>
      </c>
      <c r="U290" s="3" t="e">
        <f t="shared" ca="1" si="23"/>
        <v>#NAME?</v>
      </c>
      <c r="Y290" s="3" t="s">
        <v>124</v>
      </c>
      <c r="Z290" s="3" t="s">
        <v>34</v>
      </c>
      <c r="AA290" s="3" t="s">
        <v>125</v>
      </c>
      <c r="AB290" s="46">
        <v>10</v>
      </c>
    </row>
    <row r="291" spans="15:28" x14ac:dyDescent="0.25">
      <c r="O291" s="3" t="e">
        <f ca="1">_xll.RiskDiscrete($A$6:$A$35,$E$6:$E$35)</f>
        <v>#NAME?</v>
      </c>
      <c r="P291" s="3" t="e">
        <f ca="1">_xll.RiskDuniform($L$5:$L$16)</f>
        <v>#NAME?</v>
      </c>
      <c r="Q291" s="3" t="e">
        <f ca="1">IF(_xll.RiskUniform(0,1)&lt;0.5,"uptown","downtown")</f>
        <v>#NAME?</v>
      </c>
      <c r="R291" s="3" t="e">
        <f t="shared" ca="1" si="20"/>
        <v>#NAME?</v>
      </c>
      <c r="S291" s="3" t="e">
        <f t="shared" ca="1" si="21"/>
        <v>#NAME?</v>
      </c>
      <c r="T291" s="3" t="e">
        <f t="shared" ca="1" si="22"/>
        <v>#NAME?</v>
      </c>
      <c r="U291" s="3" t="e">
        <f t="shared" ca="1" si="23"/>
        <v>#NAME?</v>
      </c>
      <c r="Y291" s="3" t="s">
        <v>126</v>
      </c>
      <c r="Z291" s="3" t="s">
        <v>6</v>
      </c>
      <c r="AA291" s="3" t="s">
        <v>125</v>
      </c>
      <c r="AB291" s="46">
        <v>2.5</v>
      </c>
    </row>
    <row r="292" spans="15:28" x14ac:dyDescent="0.25">
      <c r="O292" s="3" t="e">
        <f ca="1">_xll.RiskDiscrete($A$6:$A$35,$E$6:$E$35)</f>
        <v>#NAME?</v>
      </c>
      <c r="P292" s="3" t="e">
        <f ca="1">_xll.RiskDuniform($L$5:$L$16)</f>
        <v>#NAME?</v>
      </c>
      <c r="Q292" s="3" t="e">
        <f ca="1">IF(_xll.RiskUniform(0,1)&lt;0.5,"uptown","downtown")</f>
        <v>#NAME?</v>
      </c>
      <c r="R292" s="3" t="e">
        <f t="shared" ca="1" si="20"/>
        <v>#NAME?</v>
      </c>
      <c r="S292" s="3" t="e">
        <f t="shared" ca="1" si="21"/>
        <v>#NAME?</v>
      </c>
      <c r="T292" s="3" t="e">
        <f t="shared" ca="1" si="22"/>
        <v>#NAME?</v>
      </c>
      <c r="U292" s="3" t="e">
        <f t="shared" ca="1" si="23"/>
        <v>#NAME?</v>
      </c>
      <c r="Y292" s="3" t="s">
        <v>134</v>
      </c>
      <c r="Z292" s="3" t="s">
        <v>6</v>
      </c>
      <c r="AA292" s="3" t="s">
        <v>125</v>
      </c>
      <c r="AB292" s="46">
        <v>10</v>
      </c>
    </row>
    <row r="293" spans="15:28" x14ac:dyDescent="0.25">
      <c r="O293" s="3" t="e">
        <f ca="1">_xll.RiskDiscrete($A$6:$A$35,$E$6:$E$35)</f>
        <v>#NAME?</v>
      </c>
      <c r="P293" s="3" t="e">
        <f ca="1">_xll.RiskDuniform($L$5:$L$16)</f>
        <v>#NAME?</v>
      </c>
      <c r="Q293" s="3" t="e">
        <f ca="1">IF(_xll.RiskUniform(0,1)&lt;0.5,"uptown","downtown")</f>
        <v>#NAME?</v>
      </c>
      <c r="R293" s="3" t="e">
        <f t="shared" ca="1" si="20"/>
        <v>#NAME?</v>
      </c>
      <c r="S293" s="3" t="e">
        <f t="shared" ca="1" si="21"/>
        <v>#NAME?</v>
      </c>
      <c r="T293" s="3" t="e">
        <f t="shared" ca="1" si="22"/>
        <v>#NAME?</v>
      </c>
      <c r="U293" s="3" t="e">
        <f t="shared" ca="1" si="23"/>
        <v>#NAME?</v>
      </c>
      <c r="Y293" s="3" t="s">
        <v>132</v>
      </c>
      <c r="Z293" s="3" t="s">
        <v>33</v>
      </c>
      <c r="AA293" s="3" t="s">
        <v>125</v>
      </c>
      <c r="AB293" s="46">
        <v>12</v>
      </c>
    </row>
    <row r="294" spans="15:28" x14ac:dyDescent="0.25">
      <c r="O294" s="3" t="e">
        <f ca="1">_xll.RiskDiscrete($A$6:$A$35,$E$6:$E$35)</f>
        <v>#NAME?</v>
      </c>
      <c r="P294" s="3" t="e">
        <f ca="1">_xll.RiskDuniform($L$5:$L$16)</f>
        <v>#NAME?</v>
      </c>
      <c r="Q294" s="3" t="e">
        <f ca="1">IF(_xll.RiskUniform(0,1)&lt;0.5,"uptown","downtown")</f>
        <v>#NAME?</v>
      </c>
      <c r="R294" s="3" t="e">
        <f t="shared" ca="1" si="20"/>
        <v>#NAME?</v>
      </c>
      <c r="S294" s="3" t="e">
        <f t="shared" ca="1" si="21"/>
        <v>#NAME?</v>
      </c>
      <c r="T294" s="3" t="e">
        <f t="shared" ca="1" si="22"/>
        <v>#NAME?</v>
      </c>
      <c r="U294" s="3" t="e">
        <f t="shared" ca="1" si="23"/>
        <v>#NAME?</v>
      </c>
      <c r="Y294" s="3" t="s">
        <v>121</v>
      </c>
      <c r="Z294" s="3" t="s">
        <v>33</v>
      </c>
      <c r="AA294" s="3" t="s">
        <v>122</v>
      </c>
      <c r="AB294" s="46">
        <v>2.5</v>
      </c>
    </row>
    <row r="295" spans="15:28" x14ac:dyDescent="0.25">
      <c r="O295" s="3" t="e">
        <f ca="1">_xll.RiskDiscrete($A$6:$A$35,$E$6:$E$35)</f>
        <v>#NAME?</v>
      </c>
      <c r="P295" s="3" t="e">
        <f ca="1">_xll.RiskDuniform($L$5:$L$16)</f>
        <v>#NAME?</v>
      </c>
      <c r="Q295" s="3" t="e">
        <f ca="1">IF(_xll.RiskUniform(0,1)&lt;0.5,"uptown","downtown")</f>
        <v>#NAME?</v>
      </c>
      <c r="R295" s="3" t="e">
        <f t="shared" ca="1" si="20"/>
        <v>#NAME?</v>
      </c>
      <c r="S295" s="3" t="e">
        <f t="shared" ca="1" si="21"/>
        <v>#NAME?</v>
      </c>
      <c r="T295" s="3" t="e">
        <f t="shared" ca="1" si="22"/>
        <v>#NAME?</v>
      </c>
      <c r="U295" s="3" t="e">
        <f t="shared" ca="1" si="23"/>
        <v>#NAME?</v>
      </c>
      <c r="Y295" s="3" t="s">
        <v>124</v>
      </c>
      <c r="Z295" s="3" t="s">
        <v>30</v>
      </c>
      <c r="AA295" s="3" t="s">
        <v>122</v>
      </c>
      <c r="AB295" s="46">
        <v>10</v>
      </c>
    </row>
    <row r="296" spans="15:28" x14ac:dyDescent="0.25">
      <c r="O296" s="3" t="e">
        <f ca="1">_xll.RiskDiscrete($A$6:$A$35,$E$6:$E$35)</f>
        <v>#NAME?</v>
      </c>
      <c r="P296" s="3" t="e">
        <f ca="1">_xll.RiskDuniform($L$5:$L$16)</f>
        <v>#NAME?</v>
      </c>
      <c r="Q296" s="3" t="e">
        <f ca="1">IF(_xll.RiskUniform(0,1)&lt;0.5,"uptown","downtown")</f>
        <v>#NAME?</v>
      </c>
      <c r="R296" s="3" t="e">
        <f t="shared" ca="1" si="20"/>
        <v>#NAME?</v>
      </c>
      <c r="S296" s="3" t="e">
        <f t="shared" ca="1" si="21"/>
        <v>#NAME?</v>
      </c>
      <c r="T296" s="3" t="e">
        <f t="shared" ca="1" si="22"/>
        <v>#NAME?</v>
      </c>
      <c r="U296" s="3" t="e">
        <f t="shared" ca="1" si="23"/>
        <v>#NAME?</v>
      </c>
      <c r="Y296" s="3" t="s">
        <v>124</v>
      </c>
      <c r="Z296" s="3" t="s">
        <v>34</v>
      </c>
      <c r="AA296" s="3" t="s">
        <v>122</v>
      </c>
      <c r="AB296" s="46">
        <v>10</v>
      </c>
    </row>
    <row r="297" spans="15:28" x14ac:dyDescent="0.25">
      <c r="O297" s="3" t="e">
        <f ca="1">_xll.RiskDiscrete($A$6:$A$35,$E$6:$E$35)</f>
        <v>#NAME?</v>
      </c>
      <c r="P297" s="3" t="e">
        <f ca="1">_xll.RiskDuniform($L$5:$L$16)</f>
        <v>#NAME?</v>
      </c>
      <c r="Q297" s="3" t="e">
        <f ca="1">IF(_xll.RiskUniform(0,1)&lt;0.5,"uptown","downtown")</f>
        <v>#NAME?</v>
      </c>
      <c r="R297" s="3" t="e">
        <f t="shared" ca="1" si="20"/>
        <v>#NAME?</v>
      </c>
      <c r="S297" s="3" t="e">
        <f t="shared" ca="1" si="21"/>
        <v>#NAME?</v>
      </c>
      <c r="T297" s="3" t="e">
        <f t="shared" ca="1" si="22"/>
        <v>#NAME?</v>
      </c>
      <c r="U297" s="3" t="e">
        <f t="shared" ca="1" si="23"/>
        <v>#NAME?</v>
      </c>
      <c r="Y297" s="3" t="s">
        <v>132</v>
      </c>
      <c r="Z297" s="3" t="s">
        <v>40</v>
      </c>
      <c r="AA297" s="3" t="s">
        <v>125</v>
      </c>
      <c r="AB297" s="46">
        <v>12</v>
      </c>
    </row>
    <row r="298" spans="15:28" x14ac:dyDescent="0.25">
      <c r="O298" s="3" t="e">
        <f ca="1">_xll.RiskDiscrete($A$6:$A$35,$E$6:$E$35)</f>
        <v>#NAME?</v>
      </c>
      <c r="P298" s="3" t="e">
        <f ca="1">_xll.RiskDuniform($L$5:$L$16)</f>
        <v>#NAME?</v>
      </c>
      <c r="Q298" s="3" t="e">
        <f ca="1">IF(_xll.RiskUniform(0,1)&lt;0.5,"uptown","downtown")</f>
        <v>#NAME?</v>
      </c>
      <c r="R298" s="3" t="e">
        <f t="shared" ca="1" si="20"/>
        <v>#NAME?</v>
      </c>
      <c r="S298" s="3" t="e">
        <f t="shared" ca="1" si="21"/>
        <v>#NAME?</v>
      </c>
      <c r="T298" s="3" t="e">
        <f t="shared" ca="1" si="22"/>
        <v>#NAME?</v>
      </c>
      <c r="U298" s="3" t="e">
        <f t="shared" ca="1" si="23"/>
        <v>#NAME?</v>
      </c>
      <c r="Y298" s="3" t="s">
        <v>124</v>
      </c>
      <c r="Z298" s="3" t="s">
        <v>28</v>
      </c>
      <c r="AA298" s="3" t="s">
        <v>125</v>
      </c>
      <c r="AB298" s="46">
        <v>10</v>
      </c>
    </row>
    <row r="299" spans="15:28" x14ac:dyDescent="0.25">
      <c r="O299" s="3" t="e">
        <f ca="1">_xll.RiskDiscrete($A$6:$A$35,$E$6:$E$35)</f>
        <v>#NAME?</v>
      </c>
      <c r="P299" s="3" t="e">
        <f ca="1">_xll.RiskDuniform($L$5:$L$16)</f>
        <v>#NAME?</v>
      </c>
      <c r="Q299" s="3" t="e">
        <f ca="1">IF(_xll.RiskUniform(0,1)&lt;0.5,"uptown","downtown")</f>
        <v>#NAME?</v>
      </c>
      <c r="R299" s="3" t="e">
        <f t="shared" ca="1" si="20"/>
        <v>#NAME?</v>
      </c>
      <c r="S299" s="3" t="e">
        <f t="shared" ca="1" si="21"/>
        <v>#NAME?</v>
      </c>
      <c r="T299" s="3" t="e">
        <f t="shared" ca="1" si="22"/>
        <v>#NAME?</v>
      </c>
      <c r="U299" s="3" t="e">
        <f t="shared" ca="1" si="23"/>
        <v>#NAME?</v>
      </c>
      <c r="Y299" s="3" t="s">
        <v>129</v>
      </c>
      <c r="Z299" s="3" t="s">
        <v>29</v>
      </c>
      <c r="AA299" s="3" t="s">
        <v>125</v>
      </c>
      <c r="AB299" s="46">
        <v>2.5</v>
      </c>
    </row>
    <row r="300" spans="15:28" x14ac:dyDescent="0.25">
      <c r="O300" s="3" t="e">
        <f ca="1">_xll.RiskDiscrete($A$6:$A$35,$E$6:$E$35)</f>
        <v>#NAME?</v>
      </c>
      <c r="P300" s="3" t="e">
        <f ca="1">_xll.RiskDuniform($L$5:$L$16)</f>
        <v>#NAME?</v>
      </c>
      <c r="Q300" s="3" t="e">
        <f ca="1">IF(_xll.RiskUniform(0,1)&lt;0.5,"uptown","downtown")</f>
        <v>#NAME?</v>
      </c>
      <c r="R300" s="3" t="e">
        <f t="shared" ca="1" si="20"/>
        <v>#NAME?</v>
      </c>
      <c r="S300" s="3" t="e">
        <f t="shared" ca="1" si="21"/>
        <v>#NAME?</v>
      </c>
      <c r="T300" s="3" t="e">
        <f t="shared" ca="1" si="22"/>
        <v>#NAME?</v>
      </c>
      <c r="U300" s="3" t="e">
        <f t="shared" ca="1" si="23"/>
        <v>#NAME?</v>
      </c>
      <c r="Y300" s="3" t="s">
        <v>124</v>
      </c>
      <c r="Z300" s="3" t="s">
        <v>24</v>
      </c>
      <c r="AA300" s="3" t="s">
        <v>125</v>
      </c>
      <c r="AB300" s="46">
        <v>10</v>
      </c>
    </row>
    <row r="301" spans="15:28" x14ac:dyDescent="0.25">
      <c r="O301" s="3" t="e">
        <f ca="1">_xll.RiskDiscrete($A$6:$A$35,$E$6:$E$35)</f>
        <v>#NAME?</v>
      </c>
      <c r="P301" s="3" t="e">
        <f ca="1">_xll.RiskDuniform($L$5:$L$16)</f>
        <v>#NAME?</v>
      </c>
      <c r="Q301" s="3" t="e">
        <f ca="1">IF(_xll.RiskUniform(0,1)&lt;0.5,"uptown","downtown")</f>
        <v>#NAME?</v>
      </c>
      <c r="R301" s="3" t="e">
        <f t="shared" ca="1" si="20"/>
        <v>#NAME?</v>
      </c>
      <c r="S301" s="3" t="e">
        <f t="shared" ca="1" si="21"/>
        <v>#NAME?</v>
      </c>
      <c r="T301" s="3" t="e">
        <f t="shared" ca="1" si="22"/>
        <v>#NAME?</v>
      </c>
      <c r="U301" s="3" t="e">
        <f t="shared" ca="1" si="23"/>
        <v>#NAME?</v>
      </c>
      <c r="Y301" s="3" t="s">
        <v>123</v>
      </c>
      <c r="Z301" s="3" t="s">
        <v>6</v>
      </c>
      <c r="AA301" s="3" t="s">
        <v>125</v>
      </c>
      <c r="AB301" s="46">
        <v>2.5</v>
      </c>
    </row>
    <row r="302" spans="15:28" x14ac:dyDescent="0.25">
      <c r="O302" s="3" t="e">
        <f ca="1">_xll.RiskDiscrete($A$6:$A$35,$E$6:$E$35)</f>
        <v>#NAME?</v>
      </c>
      <c r="P302" s="3" t="e">
        <f ca="1">_xll.RiskDuniform($L$5:$L$16)</f>
        <v>#NAME?</v>
      </c>
      <c r="Q302" s="3" t="e">
        <f ca="1">IF(_xll.RiskUniform(0,1)&lt;0.5,"uptown","downtown")</f>
        <v>#NAME?</v>
      </c>
      <c r="R302" s="3" t="e">
        <f t="shared" ca="1" si="20"/>
        <v>#NAME?</v>
      </c>
      <c r="S302" s="3" t="e">
        <f t="shared" ca="1" si="21"/>
        <v>#NAME?</v>
      </c>
      <c r="T302" s="3" t="e">
        <f t="shared" ca="1" si="22"/>
        <v>#NAME?</v>
      </c>
      <c r="U302" s="3" t="e">
        <f t="shared" ca="1" si="23"/>
        <v>#NAME?</v>
      </c>
      <c r="Y302" s="3" t="s">
        <v>132</v>
      </c>
      <c r="Z302" s="3" t="s">
        <v>33</v>
      </c>
      <c r="AA302" s="3" t="s">
        <v>122</v>
      </c>
      <c r="AB302" s="46">
        <v>12</v>
      </c>
    </row>
    <row r="303" spans="15:28" x14ac:dyDescent="0.25">
      <c r="O303" s="3" t="e">
        <f ca="1">_xll.RiskDiscrete($A$6:$A$35,$E$6:$E$35)</f>
        <v>#NAME?</v>
      </c>
      <c r="P303" s="3" t="e">
        <f ca="1">_xll.RiskDuniform($L$5:$L$16)</f>
        <v>#NAME?</v>
      </c>
      <c r="Q303" s="3" t="e">
        <f ca="1">IF(_xll.RiskUniform(0,1)&lt;0.5,"uptown","downtown")</f>
        <v>#NAME?</v>
      </c>
      <c r="R303" s="3" t="e">
        <f t="shared" ca="1" si="20"/>
        <v>#NAME?</v>
      </c>
      <c r="S303" s="3" t="e">
        <f t="shared" ca="1" si="21"/>
        <v>#NAME?</v>
      </c>
      <c r="T303" s="3" t="e">
        <f t="shared" ca="1" si="22"/>
        <v>#NAME?</v>
      </c>
      <c r="U303" s="3" t="e">
        <f t="shared" ca="1" si="23"/>
        <v>#NAME?</v>
      </c>
      <c r="Y303" s="3" t="s">
        <v>124</v>
      </c>
      <c r="Z303" s="3" t="s">
        <v>39</v>
      </c>
      <c r="AA303" s="3" t="s">
        <v>122</v>
      </c>
      <c r="AB303" s="46">
        <v>10</v>
      </c>
    </row>
    <row r="304" spans="15:28" x14ac:dyDescent="0.25">
      <c r="O304" s="3" t="e">
        <f ca="1">_xll.RiskDiscrete($A$6:$A$35,$E$6:$E$35)</f>
        <v>#NAME?</v>
      </c>
      <c r="P304" s="3" t="e">
        <f ca="1">_xll.RiskDuniform($L$5:$L$16)</f>
        <v>#NAME?</v>
      </c>
      <c r="Q304" s="3" t="e">
        <f ca="1">IF(_xll.RiskUniform(0,1)&lt;0.5,"uptown","downtown")</f>
        <v>#NAME?</v>
      </c>
      <c r="R304" s="3" t="e">
        <f t="shared" ca="1" si="20"/>
        <v>#NAME?</v>
      </c>
      <c r="S304" s="3" t="e">
        <f t="shared" ca="1" si="21"/>
        <v>#NAME?</v>
      </c>
      <c r="T304" s="3" t="e">
        <f t="shared" ca="1" si="22"/>
        <v>#NAME?</v>
      </c>
      <c r="U304" s="3" t="e">
        <f t="shared" ca="1" si="23"/>
        <v>#NAME?</v>
      </c>
      <c r="Y304" s="3" t="s">
        <v>129</v>
      </c>
      <c r="Z304" s="3" t="s">
        <v>24</v>
      </c>
      <c r="AA304" s="3" t="s">
        <v>125</v>
      </c>
      <c r="AB304" s="46">
        <v>2.5</v>
      </c>
    </row>
    <row r="305" spans="15:28" x14ac:dyDescent="0.25">
      <c r="O305" s="3" t="e">
        <f ca="1">_xll.RiskDiscrete($A$6:$A$35,$E$6:$E$35)</f>
        <v>#NAME?</v>
      </c>
      <c r="P305" s="3" t="e">
        <f ca="1">_xll.RiskDuniform($L$5:$L$16)</f>
        <v>#NAME?</v>
      </c>
      <c r="Q305" s="3" t="e">
        <f ca="1">IF(_xll.RiskUniform(0,1)&lt;0.5,"uptown","downtown")</f>
        <v>#NAME?</v>
      </c>
      <c r="R305" s="3" t="e">
        <f t="shared" ca="1" si="20"/>
        <v>#NAME?</v>
      </c>
      <c r="S305" s="3" t="e">
        <f t="shared" ca="1" si="21"/>
        <v>#NAME?</v>
      </c>
      <c r="T305" s="3" t="e">
        <f t="shared" ca="1" si="22"/>
        <v>#NAME?</v>
      </c>
      <c r="U305" s="3" t="e">
        <f t="shared" ca="1" si="23"/>
        <v>#NAME?</v>
      </c>
      <c r="Y305" s="3" t="s">
        <v>124</v>
      </c>
      <c r="Z305" s="3" t="s">
        <v>29</v>
      </c>
      <c r="AA305" s="3" t="s">
        <v>122</v>
      </c>
      <c r="AB305" s="46">
        <v>10</v>
      </c>
    </row>
    <row r="306" spans="15:28" x14ac:dyDescent="0.25">
      <c r="O306" s="3" t="e">
        <f ca="1">_xll.RiskDiscrete($A$6:$A$35,$E$6:$E$35)</f>
        <v>#NAME?</v>
      </c>
      <c r="P306" s="3" t="e">
        <f ca="1">_xll.RiskDuniform($L$5:$L$16)</f>
        <v>#NAME?</v>
      </c>
      <c r="Q306" s="3" t="e">
        <f ca="1">IF(_xll.RiskUniform(0,1)&lt;0.5,"uptown","downtown")</f>
        <v>#NAME?</v>
      </c>
      <c r="R306" s="3" t="e">
        <f t="shared" ca="1" si="20"/>
        <v>#NAME?</v>
      </c>
      <c r="S306" s="3" t="e">
        <f t="shared" ca="1" si="21"/>
        <v>#NAME?</v>
      </c>
      <c r="T306" s="3" t="e">
        <f t="shared" ca="1" si="22"/>
        <v>#NAME?</v>
      </c>
      <c r="U306" s="3" t="e">
        <f t="shared" ca="1" si="23"/>
        <v>#NAME?</v>
      </c>
      <c r="Y306" s="3" t="s">
        <v>127</v>
      </c>
      <c r="Z306" s="3" t="s">
        <v>39</v>
      </c>
      <c r="AA306" s="3" t="s">
        <v>125</v>
      </c>
      <c r="AB306" s="46">
        <v>10</v>
      </c>
    </row>
    <row r="307" spans="15:28" x14ac:dyDescent="0.25">
      <c r="O307" s="3" t="e">
        <f ca="1">_xll.RiskDiscrete($A$6:$A$35,$E$6:$E$35)</f>
        <v>#NAME?</v>
      </c>
      <c r="P307" s="3" t="e">
        <f ca="1">_xll.RiskDuniform($L$5:$L$16)</f>
        <v>#NAME?</v>
      </c>
      <c r="Q307" s="3" t="e">
        <f ca="1">IF(_xll.RiskUniform(0,1)&lt;0.5,"uptown","downtown")</f>
        <v>#NAME?</v>
      </c>
      <c r="R307" s="3" t="e">
        <f t="shared" ca="1" si="20"/>
        <v>#NAME?</v>
      </c>
      <c r="S307" s="3" t="e">
        <f t="shared" ca="1" si="21"/>
        <v>#NAME?</v>
      </c>
      <c r="T307" s="3" t="e">
        <f t="shared" ca="1" si="22"/>
        <v>#NAME?</v>
      </c>
      <c r="U307" s="3" t="e">
        <f t="shared" ca="1" si="23"/>
        <v>#NAME?</v>
      </c>
      <c r="Y307" s="3" t="s">
        <v>121</v>
      </c>
      <c r="Z307" s="3" t="s">
        <v>28</v>
      </c>
      <c r="AA307" s="3" t="s">
        <v>122</v>
      </c>
      <c r="AB307" s="46">
        <v>2.5</v>
      </c>
    </row>
    <row r="308" spans="15:28" x14ac:dyDescent="0.25">
      <c r="O308" s="3" t="e">
        <f ca="1">_xll.RiskDiscrete($A$6:$A$35,$E$6:$E$35)</f>
        <v>#NAME?</v>
      </c>
      <c r="P308" s="3" t="e">
        <f ca="1">_xll.RiskDuniform($L$5:$L$16)</f>
        <v>#NAME?</v>
      </c>
      <c r="Q308" s="3" t="e">
        <f ca="1">IF(_xll.RiskUniform(0,1)&lt;0.5,"uptown","downtown")</f>
        <v>#NAME?</v>
      </c>
      <c r="R308" s="3" t="e">
        <f t="shared" ca="1" si="20"/>
        <v>#NAME?</v>
      </c>
      <c r="S308" s="3" t="e">
        <f t="shared" ca="1" si="21"/>
        <v>#NAME?</v>
      </c>
      <c r="T308" s="3" t="e">
        <f t="shared" ca="1" si="22"/>
        <v>#NAME?</v>
      </c>
      <c r="U308" s="3" t="e">
        <f t="shared" ca="1" si="23"/>
        <v>#NAME?</v>
      </c>
      <c r="Y308" s="3" t="s">
        <v>139</v>
      </c>
      <c r="Z308" s="3" t="s">
        <v>31</v>
      </c>
      <c r="AA308" s="3" t="s">
        <v>122</v>
      </c>
      <c r="AB308" s="46">
        <v>10</v>
      </c>
    </row>
    <row r="309" spans="15:28" x14ac:dyDescent="0.25">
      <c r="O309" s="3" t="e">
        <f ca="1">_xll.RiskDiscrete($A$6:$A$35,$E$6:$E$35)</f>
        <v>#NAME?</v>
      </c>
      <c r="P309" s="3" t="e">
        <f ca="1">_xll.RiskDuniform($L$5:$L$16)</f>
        <v>#NAME?</v>
      </c>
      <c r="Q309" s="3" t="e">
        <f ca="1">IF(_xll.RiskUniform(0,1)&lt;0.5,"uptown","downtown")</f>
        <v>#NAME?</v>
      </c>
      <c r="R309" s="3" t="e">
        <f t="shared" ca="1" si="20"/>
        <v>#NAME?</v>
      </c>
      <c r="S309" s="3" t="e">
        <f t="shared" ca="1" si="21"/>
        <v>#NAME?</v>
      </c>
      <c r="T309" s="3" t="e">
        <f t="shared" ca="1" si="22"/>
        <v>#NAME?</v>
      </c>
      <c r="U309" s="3" t="e">
        <f t="shared" ca="1" si="23"/>
        <v>#NAME?</v>
      </c>
      <c r="Y309" s="3" t="s">
        <v>127</v>
      </c>
      <c r="Z309" s="3" t="s">
        <v>24</v>
      </c>
      <c r="AA309" s="3" t="s">
        <v>125</v>
      </c>
      <c r="AB309" s="46">
        <v>10</v>
      </c>
    </row>
    <row r="310" spans="15:28" x14ac:dyDescent="0.25">
      <c r="O310" s="3" t="e">
        <f ca="1">_xll.RiskDiscrete($A$6:$A$35,$E$6:$E$35)</f>
        <v>#NAME?</v>
      </c>
      <c r="P310" s="3" t="e">
        <f ca="1">_xll.RiskDuniform($L$5:$L$16)</f>
        <v>#NAME?</v>
      </c>
      <c r="Q310" s="3" t="e">
        <f ca="1">IF(_xll.RiskUniform(0,1)&lt;0.5,"uptown","downtown")</f>
        <v>#NAME?</v>
      </c>
      <c r="R310" s="3" t="e">
        <f t="shared" ca="1" si="20"/>
        <v>#NAME?</v>
      </c>
      <c r="S310" s="3" t="e">
        <f t="shared" ca="1" si="21"/>
        <v>#NAME?</v>
      </c>
      <c r="T310" s="3" t="e">
        <f t="shared" ca="1" si="22"/>
        <v>#NAME?</v>
      </c>
      <c r="U310" s="3" t="e">
        <f t="shared" ca="1" si="23"/>
        <v>#NAME?</v>
      </c>
      <c r="Y310" s="3" t="s">
        <v>121</v>
      </c>
      <c r="Z310" s="3" t="s">
        <v>40</v>
      </c>
      <c r="AA310" s="3" t="s">
        <v>122</v>
      </c>
      <c r="AB310" s="46">
        <v>2.5</v>
      </c>
    </row>
    <row r="311" spans="15:28" x14ac:dyDescent="0.25">
      <c r="O311" s="3" t="e">
        <f ca="1">_xll.RiskDiscrete($A$6:$A$35,$E$6:$E$35)</f>
        <v>#NAME?</v>
      </c>
      <c r="P311" s="3" t="e">
        <f ca="1">_xll.RiskDuniform($L$5:$L$16)</f>
        <v>#NAME?</v>
      </c>
      <c r="Q311" s="3" t="e">
        <f ca="1">IF(_xll.RiskUniform(0,1)&lt;0.5,"uptown","downtown")</f>
        <v>#NAME?</v>
      </c>
      <c r="R311" s="3" t="e">
        <f t="shared" ca="1" si="20"/>
        <v>#NAME?</v>
      </c>
      <c r="S311" s="3" t="e">
        <f t="shared" ca="1" si="21"/>
        <v>#NAME?</v>
      </c>
      <c r="T311" s="3" t="e">
        <f t="shared" ca="1" si="22"/>
        <v>#NAME?</v>
      </c>
      <c r="U311" s="3" t="e">
        <f t="shared" ca="1" si="23"/>
        <v>#NAME?</v>
      </c>
      <c r="Y311" s="3" t="s">
        <v>124</v>
      </c>
      <c r="Z311" s="3" t="s">
        <v>27</v>
      </c>
      <c r="AA311" s="3" t="s">
        <v>122</v>
      </c>
      <c r="AB311" s="46">
        <v>10</v>
      </c>
    </row>
    <row r="312" spans="15:28" x14ac:dyDescent="0.25">
      <c r="O312" s="3" t="e">
        <f ca="1">_xll.RiskDiscrete($A$6:$A$35,$E$6:$E$35)</f>
        <v>#NAME?</v>
      </c>
      <c r="P312" s="3" t="e">
        <f ca="1">_xll.RiskDuniform($L$5:$L$16)</f>
        <v>#NAME?</v>
      </c>
      <c r="Q312" s="3" t="e">
        <f ca="1">IF(_xll.RiskUniform(0,1)&lt;0.5,"uptown","downtown")</f>
        <v>#NAME?</v>
      </c>
      <c r="R312" s="3" t="e">
        <f t="shared" ca="1" si="20"/>
        <v>#NAME?</v>
      </c>
      <c r="S312" s="3" t="e">
        <f t="shared" ca="1" si="21"/>
        <v>#NAME?</v>
      </c>
      <c r="T312" s="3" t="e">
        <f t="shared" ca="1" si="22"/>
        <v>#NAME?</v>
      </c>
      <c r="U312" s="3" t="e">
        <f t="shared" ca="1" si="23"/>
        <v>#NAME?</v>
      </c>
      <c r="Y312" s="3" t="s">
        <v>139</v>
      </c>
      <c r="Z312" s="3" t="s">
        <v>33</v>
      </c>
      <c r="AA312" s="3" t="s">
        <v>125</v>
      </c>
      <c r="AB312" s="46">
        <v>10</v>
      </c>
    </row>
    <row r="313" spans="15:28" x14ac:dyDescent="0.25">
      <c r="O313" s="3" t="e">
        <f ca="1">_xll.RiskDiscrete($A$6:$A$35,$E$6:$E$35)</f>
        <v>#NAME?</v>
      </c>
      <c r="P313" s="3" t="e">
        <f ca="1">_xll.RiskDuniform($L$5:$L$16)</f>
        <v>#NAME?</v>
      </c>
      <c r="Q313" s="3" t="e">
        <f ca="1">IF(_xll.RiskUniform(0,1)&lt;0.5,"uptown","downtown")</f>
        <v>#NAME?</v>
      </c>
      <c r="R313" s="3" t="e">
        <f t="shared" ca="1" si="20"/>
        <v>#NAME?</v>
      </c>
      <c r="S313" s="3" t="e">
        <f t="shared" ca="1" si="21"/>
        <v>#NAME?</v>
      </c>
      <c r="T313" s="3" t="e">
        <f t="shared" ca="1" si="22"/>
        <v>#NAME?</v>
      </c>
      <c r="U313" s="3" t="e">
        <f t="shared" ca="1" si="23"/>
        <v>#NAME?</v>
      </c>
      <c r="Y313" s="3" t="s">
        <v>124</v>
      </c>
      <c r="Z313" s="3" t="s">
        <v>24</v>
      </c>
      <c r="AA313" s="3" t="s">
        <v>122</v>
      </c>
      <c r="AB313" s="46">
        <v>10</v>
      </c>
    </row>
    <row r="314" spans="15:28" x14ac:dyDescent="0.25">
      <c r="O314" s="3" t="e">
        <f ca="1">_xll.RiskDiscrete($A$6:$A$35,$E$6:$E$35)</f>
        <v>#NAME?</v>
      </c>
      <c r="P314" s="3" t="e">
        <f ca="1">_xll.RiskDuniform($L$5:$L$16)</f>
        <v>#NAME?</v>
      </c>
      <c r="Q314" s="3" t="e">
        <f ca="1">IF(_xll.RiskUniform(0,1)&lt;0.5,"uptown","downtown")</f>
        <v>#NAME?</v>
      </c>
      <c r="R314" s="3" t="e">
        <f t="shared" ca="1" si="20"/>
        <v>#NAME?</v>
      </c>
      <c r="S314" s="3" t="e">
        <f t="shared" ca="1" si="21"/>
        <v>#NAME?</v>
      </c>
      <c r="T314" s="3" t="e">
        <f t="shared" ca="1" si="22"/>
        <v>#NAME?</v>
      </c>
      <c r="U314" s="3" t="e">
        <f t="shared" ca="1" si="23"/>
        <v>#NAME?</v>
      </c>
      <c r="Y314" s="3" t="s">
        <v>135</v>
      </c>
      <c r="Z314" s="3" t="s">
        <v>30</v>
      </c>
      <c r="AA314" s="3" t="s">
        <v>122</v>
      </c>
      <c r="AB314" s="46">
        <v>7</v>
      </c>
    </row>
    <row r="315" spans="15:28" x14ac:dyDescent="0.25">
      <c r="O315" s="3" t="e">
        <f ca="1">_xll.RiskDiscrete($A$6:$A$35,$E$6:$E$35)</f>
        <v>#NAME?</v>
      </c>
      <c r="P315" s="3" t="e">
        <f ca="1">_xll.RiskDuniform($L$5:$L$16)</f>
        <v>#NAME?</v>
      </c>
      <c r="Q315" s="3" t="e">
        <f ca="1">IF(_xll.RiskUniform(0,1)&lt;0.5,"uptown","downtown")</f>
        <v>#NAME?</v>
      </c>
      <c r="R315" s="3" t="e">
        <f t="shared" ca="1" si="20"/>
        <v>#NAME?</v>
      </c>
      <c r="S315" s="3" t="e">
        <f t="shared" ca="1" si="21"/>
        <v>#NAME?</v>
      </c>
      <c r="T315" s="3" t="e">
        <f t="shared" ca="1" si="22"/>
        <v>#NAME?</v>
      </c>
      <c r="U315" s="3" t="e">
        <f t="shared" ca="1" si="23"/>
        <v>#NAME?</v>
      </c>
      <c r="Y315" s="3" t="s">
        <v>138</v>
      </c>
      <c r="Z315" s="3" t="s">
        <v>39</v>
      </c>
      <c r="AA315" s="3" t="s">
        <v>125</v>
      </c>
      <c r="AB315" s="46">
        <v>10</v>
      </c>
    </row>
    <row r="316" spans="15:28" x14ac:dyDescent="0.25">
      <c r="O316" s="3" t="e">
        <f ca="1">_xll.RiskDiscrete($A$6:$A$35,$E$6:$E$35)</f>
        <v>#NAME?</v>
      </c>
      <c r="P316" s="3" t="e">
        <f ca="1">_xll.RiskDuniform($L$5:$L$16)</f>
        <v>#NAME?</v>
      </c>
      <c r="Q316" s="3" t="e">
        <f ca="1">IF(_xll.RiskUniform(0,1)&lt;0.5,"uptown","downtown")</f>
        <v>#NAME?</v>
      </c>
      <c r="R316" s="3" t="e">
        <f t="shared" ca="1" si="20"/>
        <v>#NAME?</v>
      </c>
      <c r="S316" s="3" t="e">
        <f t="shared" ca="1" si="21"/>
        <v>#NAME?</v>
      </c>
      <c r="T316" s="3" t="e">
        <f t="shared" ca="1" si="22"/>
        <v>#NAME?</v>
      </c>
      <c r="U316" s="3" t="e">
        <f t="shared" ca="1" si="23"/>
        <v>#NAME?</v>
      </c>
      <c r="Y316" s="3" t="s">
        <v>121</v>
      </c>
      <c r="Z316" s="3" t="s">
        <v>27</v>
      </c>
      <c r="AA316" s="3" t="s">
        <v>122</v>
      </c>
      <c r="AB316" s="46">
        <v>2.5</v>
      </c>
    </row>
    <row r="317" spans="15:28" x14ac:dyDescent="0.25">
      <c r="O317" s="3" t="e">
        <f ca="1">_xll.RiskDiscrete($A$6:$A$35,$E$6:$E$35)</f>
        <v>#NAME?</v>
      </c>
      <c r="P317" s="3" t="e">
        <f ca="1">_xll.RiskDuniform($L$5:$L$16)</f>
        <v>#NAME?</v>
      </c>
      <c r="Q317" s="3" t="e">
        <f ca="1">IF(_xll.RiskUniform(0,1)&lt;0.5,"uptown","downtown")</f>
        <v>#NAME?</v>
      </c>
      <c r="R317" s="3" t="e">
        <f t="shared" ca="1" si="20"/>
        <v>#NAME?</v>
      </c>
      <c r="S317" s="3" t="e">
        <f t="shared" ca="1" si="21"/>
        <v>#NAME?</v>
      </c>
      <c r="T317" s="3" t="e">
        <f t="shared" ca="1" si="22"/>
        <v>#NAME?</v>
      </c>
      <c r="U317" s="3" t="e">
        <f t="shared" ca="1" si="23"/>
        <v>#NAME?</v>
      </c>
      <c r="Y317" s="3" t="s">
        <v>141</v>
      </c>
      <c r="Z317" s="3" t="s">
        <v>34</v>
      </c>
      <c r="AA317" s="3" t="s">
        <v>125</v>
      </c>
      <c r="AB317" s="46">
        <v>7</v>
      </c>
    </row>
    <row r="318" spans="15:28" x14ac:dyDescent="0.25">
      <c r="O318" s="3" t="e">
        <f ca="1">_xll.RiskDiscrete($A$6:$A$35,$E$6:$E$35)</f>
        <v>#NAME?</v>
      </c>
      <c r="P318" s="3" t="e">
        <f ca="1">_xll.RiskDuniform($L$5:$L$16)</f>
        <v>#NAME?</v>
      </c>
      <c r="Q318" s="3" t="e">
        <f ca="1">IF(_xll.RiskUniform(0,1)&lt;0.5,"uptown","downtown")</f>
        <v>#NAME?</v>
      </c>
      <c r="R318" s="3" t="e">
        <f t="shared" ca="1" si="20"/>
        <v>#NAME?</v>
      </c>
      <c r="S318" s="3" t="e">
        <f t="shared" ca="1" si="21"/>
        <v>#NAME?</v>
      </c>
      <c r="T318" s="3" t="e">
        <f t="shared" ca="1" si="22"/>
        <v>#NAME?</v>
      </c>
      <c r="U318" s="3" t="e">
        <f t="shared" ca="1" si="23"/>
        <v>#NAME?</v>
      </c>
      <c r="Y318" s="3" t="s">
        <v>124</v>
      </c>
      <c r="Z318" s="3" t="s">
        <v>39</v>
      </c>
      <c r="AA318" s="3" t="s">
        <v>122</v>
      </c>
      <c r="AB318" s="46">
        <v>10</v>
      </c>
    </row>
    <row r="319" spans="15:28" x14ac:dyDescent="0.25">
      <c r="O319" s="3" t="e">
        <f ca="1">_xll.RiskDiscrete($A$6:$A$35,$E$6:$E$35)</f>
        <v>#NAME?</v>
      </c>
      <c r="P319" s="3" t="e">
        <f ca="1">_xll.RiskDuniform($L$5:$L$16)</f>
        <v>#NAME?</v>
      </c>
      <c r="Q319" s="3" t="e">
        <f ca="1">IF(_xll.RiskUniform(0,1)&lt;0.5,"uptown","downtown")</f>
        <v>#NAME?</v>
      </c>
      <c r="R319" s="3" t="e">
        <f t="shared" ca="1" si="20"/>
        <v>#NAME?</v>
      </c>
      <c r="S319" s="3" t="e">
        <f t="shared" ca="1" si="21"/>
        <v>#NAME?</v>
      </c>
      <c r="T319" s="3" t="e">
        <f t="shared" ca="1" si="22"/>
        <v>#NAME?</v>
      </c>
      <c r="U319" s="3" t="e">
        <f t="shared" ca="1" si="23"/>
        <v>#NAME?</v>
      </c>
      <c r="Y319" s="3" t="s">
        <v>124</v>
      </c>
      <c r="Z319" s="3" t="s">
        <v>34</v>
      </c>
      <c r="AA319" s="3" t="s">
        <v>122</v>
      </c>
      <c r="AB319" s="46">
        <v>10</v>
      </c>
    </row>
    <row r="320" spans="15:28" x14ac:dyDescent="0.25">
      <c r="O320" s="3" t="e">
        <f ca="1">_xll.RiskDiscrete($A$6:$A$35,$E$6:$E$35)</f>
        <v>#NAME?</v>
      </c>
      <c r="P320" s="3" t="e">
        <f ca="1">_xll.RiskDuniform($L$5:$L$16)</f>
        <v>#NAME?</v>
      </c>
      <c r="Q320" s="3" t="e">
        <f ca="1">IF(_xll.RiskUniform(0,1)&lt;0.5,"uptown","downtown")</f>
        <v>#NAME?</v>
      </c>
      <c r="R320" s="3" t="e">
        <f t="shared" ca="1" si="20"/>
        <v>#NAME?</v>
      </c>
      <c r="S320" s="3" t="e">
        <f t="shared" ca="1" si="21"/>
        <v>#NAME?</v>
      </c>
      <c r="T320" s="3" t="e">
        <f t="shared" ca="1" si="22"/>
        <v>#NAME?</v>
      </c>
      <c r="U320" s="3" t="e">
        <f t="shared" ca="1" si="23"/>
        <v>#NAME?</v>
      </c>
      <c r="Y320" s="3" t="s">
        <v>121</v>
      </c>
      <c r="Z320" s="3" t="s">
        <v>33</v>
      </c>
      <c r="AA320" s="3" t="s">
        <v>122</v>
      </c>
      <c r="AB320" s="46">
        <v>2.5</v>
      </c>
    </row>
    <row r="321" spans="15:28" x14ac:dyDescent="0.25">
      <c r="O321" s="3" t="e">
        <f ca="1">_xll.RiskDiscrete($A$6:$A$35,$E$6:$E$35)</f>
        <v>#NAME?</v>
      </c>
      <c r="P321" s="3" t="e">
        <f ca="1">_xll.RiskDuniform($L$5:$L$16)</f>
        <v>#NAME?</v>
      </c>
      <c r="Q321" s="3" t="e">
        <f ca="1">IF(_xll.RiskUniform(0,1)&lt;0.5,"uptown","downtown")</f>
        <v>#NAME?</v>
      </c>
      <c r="R321" s="3" t="e">
        <f t="shared" ca="1" si="20"/>
        <v>#NAME?</v>
      </c>
      <c r="S321" s="3" t="e">
        <f t="shared" ca="1" si="21"/>
        <v>#NAME?</v>
      </c>
      <c r="T321" s="3" t="e">
        <f t="shared" ca="1" si="22"/>
        <v>#NAME?</v>
      </c>
      <c r="U321" s="3" t="e">
        <f t="shared" ca="1" si="23"/>
        <v>#NAME?</v>
      </c>
      <c r="Y321" s="3" t="s">
        <v>124</v>
      </c>
      <c r="Z321" s="3" t="s">
        <v>33</v>
      </c>
      <c r="AA321" s="3" t="s">
        <v>125</v>
      </c>
      <c r="AB321" s="46">
        <v>10</v>
      </c>
    </row>
    <row r="322" spans="15:28" x14ac:dyDescent="0.25">
      <c r="O322" s="3" t="e">
        <f ca="1">_xll.RiskDiscrete($A$6:$A$35,$E$6:$E$35)</f>
        <v>#NAME?</v>
      </c>
      <c r="P322" s="3" t="e">
        <f ca="1">_xll.RiskDuniform($L$5:$L$16)</f>
        <v>#NAME?</v>
      </c>
      <c r="Q322" s="3" t="e">
        <f ca="1">IF(_xll.RiskUniform(0,1)&lt;0.5,"uptown","downtown")</f>
        <v>#NAME?</v>
      </c>
      <c r="R322" s="3" t="e">
        <f t="shared" ca="1" si="20"/>
        <v>#NAME?</v>
      </c>
      <c r="S322" s="3" t="e">
        <f t="shared" ca="1" si="21"/>
        <v>#NAME?</v>
      </c>
      <c r="T322" s="3" t="e">
        <f t="shared" ca="1" si="22"/>
        <v>#NAME?</v>
      </c>
      <c r="U322" s="3" t="e">
        <f t="shared" ca="1" si="23"/>
        <v>#NAME?</v>
      </c>
      <c r="Y322" s="3" t="s">
        <v>121</v>
      </c>
      <c r="Z322" s="3" t="s">
        <v>39</v>
      </c>
      <c r="AA322" s="3" t="s">
        <v>125</v>
      </c>
      <c r="AB322" s="46">
        <v>2.5</v>
      </c>
    </row>
    <row r="323" spans="15:28" x14ac:dyDescent="0.25">
      <c r="O323" s="3" t="e">
        <f ca="1">_xll.RiskDiscrete($A$6:$A$35,$E$6:$E$35)</f>
        <v>#NAME?</v>
      </c>
      <c r="P323" s="3" t="e">
        <f ca="1">_xll.RiskDuniform($L$5:$L$16)</f>
        <v>#NAME?</v>
      </c>
      <c r="Q323" s="3" t="e">
        <f ca="1">IF(_xll.RiskUniform(0,1)&lt;0.5,"uptown","downtown")</f>
        <v>#NAME?</v>
      </c>
      <c r="R323" s="3" t="e">
        <f t="shared" ca="1" si="20"/>
        <v>#NAME?</v>
      </c>
      <c r="S323" s="3" t="e">
        <f t="shared" ca="1" si="21"/>
        <v>#NAME?</v>
      </c>
      <c r="T323" s="3" t="e">
        <f t="shared" ca="1" si="22"/>
        <v>#NAME?</v>
      </c>
      <c r="U323" s="3" t="e">
        <f t="shared" ca="1" si="23"/>
        <v>#NAME?</v>
      </c>
      <c r="Y323" s="3" t="s">
        <v>146</v>
      </c>
      <c r="Z323" s="3" t="s">
        <v>27</v>
      </c>
      <c r="AA323" s="3" t="s">
        <v>125</v>
      </c>
      <c r="AB323" s="46">
        <v>7</v>
      </c>
    </row>
    <row r="324" spans="15:28" x14ac:dyDescent="0.25">
      <c r="O324" s="3" t="e">
        <f ca="1">_xll.RiskDiscrete($A$6:$A$35,$E$6:$E$35)</f>
        <v>#NAME?</v>
      </c>
      <c r="P324" s="3" t="e">
        <f ca="1">_xll.RiskDuniform($L$5:$L$16)</f>
        <v>#NAME?</v>
      </c>
      <c r="Q324" s="3" t="e">
        <f ca="1">IF(_xll.RiskUniform(0,1)&lt;0.5,"uptown","downtown")</f>
        <v>#NAME?</v>
      </c>
      <c r="R324" s="3" t="e">
        <f t="shared" ca="1" si="20"/>
        <v>#NAME?</v>
      </c>
      <c r="S324" s="3" t="e">
        <f t="shared" ca="1" si="21"/>
        <v>#NAME?</v>
      </c>
      <c r="T324" s="3" t="e">
        <f t="shared" ca="1" si="22"/>
        <v>#NAME?</v>
      </c>
      <c r="U324" s="3" t="e">
        <f t="shared" ca="1" si="23"/>
        <v>#NAME?</v>
      </c>
      <c r="Y324" s="3" t="s">
        <v>124</v>
      </c>
      <c r="Z324" s="3" t="s">
        <v>6</v>
      </c>
      <c r="AA324" s="3" t="s">
        <v>122</v>
      </c>
      <c r="AB324" s="46">
        <v>10</v>
      </c>
    </row>
    <row r="325" spans="15:28" x14ac:dyDescent="0.25">
      <c r="O325" s="3" t="e">
        <f ca="1">_xll.RiskDiscrete($A$6:$A$35,$E$6:$E$35)</f>
        <v>#NAME?</v>
      </c>
      <c r="P325" s="3" t="e">
        <f ca="1">_xll.RiskDuniform($L$5:$L$16)</f>
        <v>#NAME?</v>
      </c>
      <c r="Q325" s="3" t="e">
        <f ca="1">IF(_xll.RiskUniform(0,1)&lt;0.5,"uptown","downtown")</f>
        <v>#NAME?</v>
      </c>
      <c r="R325" s="3" t="e">
        <f t="shared" ca="1" si="20"/>
        <v>#NAME?</v>
      </c>
      <c r="S325" s="3" t="e">
        <f t="shared" ca="1" si="21"/>
        <v>#NAME?</v>
      </c>
      <c r="T325" s="3" t="e">
        <f t="shared" ca="1" si="22"/>
        <v>#NAME?</v>
      </c>
      <c r="U325" s="3" t="e">
        <f t="shared" ca="1" si="23"/>
        <v>#NAME?</v>
      </c>
      <c r="Y325" s="3" t="s">
        <v>149</v>
      </c>
      <c r="Z325" s="3" t="s">
        <v>32</v>
      </c>
      <c r="AA325" s="3" t="s">
        <v>125</v>
      </c>
      <c r="AB325" s="46">
        <v>7</v>
      </c>
    </row>
    <row r="326" spans="15:28" x14ac:dyDescent="0.25">
      <c r="O326" s="3" t="e">
        <f ca="1">_xll.RiskDiscrete($A$6:$A$35,$E$6:$E$35)</f>
        <v>#NAME?</v>
      </c>
      <c r="P326" s="3" t="e">
        <f ca="1">_xll.RiskDuniform($L$5:$L$16)</f>
        <v>#NAME?</v>
      </c>
      <c r="Q326" s="3" t="e">
        <f ca="1">IF(_xll.RiskUniform(0,1)&lt;0.5,"uptown","downtown")</f>
        <v>#NAME?</v>
      </c>
      <c r="R326" s="3" t="e">
        <f t="shared" ca="1" si="20"/>
        <v>#NAME?</v>
      </c>
      <c r="S326" s="3" t="e">
        <f t="shared" ca="1" si="21"/>
        <v>#NAME?</v>
      </c>
      <c r="T326" s="3" t="e">
        <f t="shared" ca="1" si="22"/>
        <v>#NAME?</v>
      </c>
      <c r="U326" s="3" t="e">
        <f t="shared" ca="1" si="23"/>
        <v>#NAME?</v>
      </c>
      <c r="Y326" s="3" t="s">
        <v>124</v>
      </c>
      <c r="Z326" s="3" t="s">
        <v>34</v>
      </c>
      <c r="AA326" s="3" t="s">
        <v>125</v>
      </c>
      <c r="AB326" s="46">
        <v>10</v>
      </c>
    </row>
    <row r="327" spans="15:28" x14ac:dyDescent="0.25">
      <c r="O327" s="3" t="e">
        <f ca="1">_xll.RiskDiscrete($A$6:$A$35,$E$6:$E$35)</f>
        <v>#NAME?</v>
      </c>
      <c r="P327" s="3" t="e">
        <f ca="1">_xll.RiskDuniform($L$5:$L$16)</f>
        <v>#NAME?</v>
      </c>
      <c r="Q327" s="3" t="e">
        <f ca="1">IF(_xll.RiskUniform(0,1)&lt;0.5,"uptown","downtown")</f>
        <v>#NAME?</v>
      </c>
      <c r="R327" s="3" t="e">
        <f t="shared" ca="1" si="20"/>
        <v>#NAME?</v>
      </c>
      <c r="S327" s="3" t="e">
        <f t="shared" ca="1" si="21"/>
        <v>#NAME?</v>
      </c>
      <c r="T327" s="3" t="e">
        <f t="shared" ca="1" si="22"/>
        <v>#NAME?</v>
      </c>
      <c r="U327" s="3" t="e">
        <f t="shared" ca="1" si="23"/>
        <v>#NAME?</v>
      </c>
      <c r="Y327" s="3" t="s">
        <v>120</v>
      </c>
      <c r="Z327" s="3" t="s">
        <v>30</v>
      </c>
      <c r="AA327" s="3" t="s">
        <v>122</v>
      </c>
      <c r="AB327" s="46">
        <v>2.5</v>
      </c>
    </row>
    <row r="328" spans="15:28" x14ac:dyDescent="0.25">
      <c r="O328" s="3" t="e">
        <f ca="1">_xll.RiskDiscrete($A$6:$A$35,$E$6:$E$35)</f>
        <v>#NAME?</v>
      </c>
      <c r="P328" s="3" t="e">
        <f ca="1">_xll.RiskDuniform($L$5:$L$16)</f>
        <v>#NAME?</v>
      </c>
      <c r="Q328" s="3" t="e">
        <f ca="1">IF(_xll.RiskUniform(0,1)&lt;0.5,"uptown","downtown")</f>
        <v>#NAME?</v>
      </c>
      <c r="R328" s="3" t="e">
        <f t="shared" ref="R328:R391" ca="1" si="24">VLOOKUP(O328,lookprice,2)</f>
        <v>#NAME?</v>
      </c>
      <c r="S328" s="3" t="e">
        <f t="shared" ref="S328:S391" ca="1" si="25">VLOOKUP(O328,lookname,2)</f>
        <v>#NAME?</v>
      </c>
      <c r="T328" s="3" t="e">
        <f t="shared" ref="T328:T391" ca="1" si="26">VLOOKUP(P328,lookmonth,2)</f>
        <v>#NAME?</v>
      </c>
      <c r="U328" s="3" t="e">
        <f t="shared" ca="1" si="23"/>
        <v>#NAME?</v>
      </c>
      <c r="Y328" s="3" t="s">
        <v>124</v>
      </c>
      <c r="Z328" s="3" t="s">
        <v>31</v>
      </c>
      <c r="AA328" s="3" t="s">
        <v>122</v>
      </c>
      <c r="AB328" s="46">
        <v>10</v>
      </c>
    </row>
    <row r="329" spans="15:28" x14ac:dyDescent="0.25">
      <c r="O329" s="3" t="e">
        <f ca="1">_xll.RiskDiscrete($A$6:$A$35,$E$6:$E$35)</f>
        <v>#NAME?</v>
      </c>
      <c r="P329" s="3" t="e">
        <f ca="1">_xll.RiskDuniform($L$5:$L$16)</f>
        <v>#NAME?</v>
      </c>
      <c r="Q329" s="3" t="e">
        <f ca="1">IF(_xll.RiskUniform(0,1)&lt;0.5,"uptown","downtown")</f>
        <v>#NAME?</v>
      </c>
      <c r="R329" s="3" t="e">
        <f t="shared" ca="1" si="24"/>
        <v>#NAME?</v>
      </c>
      <c r="S329" s="3" t="e">
        <f t="shared" ca="1" si="25"/>
        <v>#NAME?</v>
      </c>
      <c r="T329" s="3" t="e">
        <f t="shared" ca="1" si="26"/>
        <v>#NAME?</v>
      </c>
      <c r="U329" s="3" t="e">
        <f t="shared" ref="U329:U392" ca="1" si="27">Q329</f>
        <v>#NAME?</v>
      </c>
      <c r="Y329" s="3" t="s">
        <v>121</v>
      </c>
      <c r="Z329" s="3" t="s">
        <v>33</v>
      </c>
      <c r="AA329" s="3" t="s">
        <v>122</v>
      </c>
      <c r="AB329" s="46">
        <v>2.5</v>
      </c>
    </row>
    <row r="330" spans="15:28" x14ac:dyDescent="0.25">
      <c r="O330" s="3" t="e">
        <f ca="1">_xll.RiskDiscrete($A$6:$A$35,$E$6:$E$35)</f>
        <v>#NAME?</v>
      </c>
      <c r="P330" s="3" t="e">
        <f ca="1">_xll.RiskDuniform($L$5:$L$16)</f>
        <v>#NAME?</v>
      </c>
      <c r="Q330" s="3" t="e">
        <f ca="1">IF(_xll.RiskUniform(0,1)&lt;0.5,"uptown","downtown")</f>
        <v>#NAME?</v>
      </c>
      <c r="R330" s="3" t="e">
        <f t="shared" ca="1" si="24"/>
        <v>#NAME?</v>
      </c>
      <c r="S330" s="3" t="e">
        <f t="shared" ca="1" si="25"/>
        <v>#NAME?</v>
      </c>
      <c r="T330" s="3" t="e">
        <f t="shared" ca="1" si="26"/>
        <v>#NAME?</v>
      </c>
      <c r="U330" s="3" t="e">
        <f t="shared" ca="1" si="27"/>
        <v>#NAME?</v>
      </c>
      <c r="Y330" s="3" t="s">
        <v>133</v>
      </c>
      <c r="Z330" s="3" t="s">
        <v>33</v>
      </c>
      <c r="AA330" s="3" t="s">
        <v>122</v>
      </c>
      <c r="AB330" s="46">
        <v>7</v>
      </c>
    </row>
    <row r="331" spans="15:28" x14ac:dyDescent="0.25">
      <c r="O331" s="3" t="e">
        <f ca="1">_xll.RiskDiscrete($A$6:$A$35,$E$6:$E$35)</f>
        <v>#NAME?</v>
      </c>
      <c r="P331" s="3" t="e">
        <f ca="1">_xll.RiskDuniform($L$5:$L$16)</f>
        <v>#NAME?</v>
      </c>
      <c r="Q331" s="3" t="e">
        <f ca="1">IF(_xll.RiskUniform(0,1)&lt;0.5,"uptown","downtown")</f>
        <v>#NAME?</v>
      </c>
      <c r="R331" s="3" t="e">
        <f t="shared" ca="1" si="24"/>
        <v>#NAME?</v>
      </c>
      <c r="S331" s="3" t="e">
        <f t="shared" ca="1" si="25"/>
        <v>#NAME?</v>
      </c>
      <c r="T331" s="3" t="e">
        <f t="shared" ca="1" si="26"/>
        <v>#NAME?</v>
      </c>
      <c r="U331" s="3" t="e">
        <f t="shared" ca="1" si="27"/>
        <v>#NAME?</v>
      </c>
      <c r="Y331" s="3" t="s">
        <v>124</v>
      </c>
      <c r="Z331" s="3" t="s">
        <v>28</v>
      </c>
      <c r="AA331" s="3" t="s">
        <v>122</v>
      </c>
      <c r="AB331" s="46">
        <v>10</v>
      </c>
    </row>
    <row r="332" spans="15:28" x14ac:dyDescent="0.25">
      <c r="O332" s="3" t="e">
        <f ca="1">_xll.RiskDiscrete($A$6:$A$35,$E$6:$E$35)</f>
        <v>#NAME?</v>
      </c>
      <c r="P332" s="3" t="e">
        <f ca="1">_xll.RiskDuniform($L$5:$L$16)</f>
        <v>#NAME?</v>
      </c>
      <c r="Q332" s="3" t="e">
        <f ca="1">IF(_xll.RiskUniform(0,1)&lt;0.5,"uptown","downtown")</f>
        <v>#NAME?</v>
      </c>
      <c r="R332" s="3" t="e">
        <f t="shared" ca="1" si="24"/>
        <v>#NAME?</v>
      </c>
      <c r="S332" s="3" t="e">
        <f t="shared" ca="1" si="25"/>
        <v>#NAME?</v>
      </c>
      <c r="T332" s="3" t="e">
        <f t="shared" ca="1" si="26"/>
        <v>#NAME?</v>
      </c>
      <c r="U332" s="3" t="e">
        <f t="shared" ca="1" si="27"/>
        <v>#NAME?</v>
      </c>
      <c r="Y332" s="3" t="s">
        <v>114</v>
      </c>
      <c r="Z332" s="3" t="s">
        <v>30</v>
      </c>
      <c r="AA332" s="3" t="s">
        <v>125</v>
      </c>
      <c r="AB332" s="46">
        <v>3</v>
      </c>
    </row>
    <row r="333" spans="15:28" x14ac:dyDescent="0.25">
      <c r="O333" s="3" t="e">
        <f ca="1">_xll.RiskDiscrete($A$6:$A$35,$E$6:$E$35)</f>
        <v>#NAME?</v>
      </c>
      <c r="P333" s="3" t="e">
        <f ca="1">_xll.RiskDuniform($L$5:$L$16)</f>
        <v>#NAME?</v>
      </c>
      <c r="Q333" s="3" t="e">
        <f ca="1">IF(_xll.RiskUniform(0,1)&lt;0.5,"uptown","downtown")</f>
        <v>#NAME?</v>
      </c>
      <c r="R333" s="3" t="e">
        <f t="shared" ca="1" si="24"/>
        <v>#NAME?</v>
      </c>
      <c r="S333" s="3" t="e">
        <f t="shared" ca="1" si="25"/>
        <v>#NAME?</v>
      </c>
      <c r="T333" s="3" t="e">
        <f t="shared" ca="1" si="26"/>
        <v>#NAME?</v>
      </c>
      <c r="U333" s="3" t="e">
        <f t="shared" ca="1" si="27"/>
        <v>#NAME?</v>
      </c>
      <c r="Y333" s="3" t="s">
        <v>124</v>
      </c>
      <c r="Z333" s="3" t="s">
        <v>33</v>
      </c>
      <c r="AA333" s="3" t="s">
        <v>122</v>
      </c>
      <c r="AB333" s="46">
        <v>10</v>
      </c>
    </row>
    <row r="334" spans="15:28" x14ac:dyDescent="0.25">
      <c r="O334" s="3" t="e">
        <f ca="1">_xll.RiskDiscrete($A$6:$A$35,$E$6:$E$35)</f>
        <v>#NAME?</v>
      </c>
      <c r="P334" s="3" t="e">
        <f ca="1">_xll.RiskDuniform($L$5:$L$16)</f>
        <v>#NAME?</v>
      </c>
      <c r="Q334" s="3" t="e">
        <f ca="1">IF(_xll.RiskUniform(0,1)&lt;0.5,"uptown","downtown")</f>
        <v>#NAME?</v>
      </c>
      <c r="R334" s="3" t="e">
        <f t="shared" ca="1" si="24"/>
        <v>#NAME?</v>
      </c>
      <c r="S334" s="3" t="e">
        <f t="shared" ca="1" si="25"/>
        <v>#NAME?</v>
      </c>
      <c r="T334" s="3" t="e">
        <f t="shared" ca="1" si="26"/>
        <v>#NAME?</v>
      </c>
      <c r="U334" s="3" t="e">
        <f t="shared" ca="1" si="27"/>
        <v>#NAME?</v>
      </c>
      <c r="Y334" s="3" t="s">
        <v>121</v>
      </c>
      <c r="Z334" s="3" t="s">
        <v>31</v>
      </c>
      <c r="AA334" s="3" t="s">
        <v>122</v>
      </c>
      <c r="AB334" s="46">
        <v>2.5</v>
      </c>
    </row>
    <row r="335" spans="15:28" x14ac:dyDescent="0.25">
      <c r="O335" s="3" t="e">
        <f ca="1">_xll.RiskDiscrete($A$6:$A$35,$E$6:$E$35)</f>
        <v>#NAME?</v>
      </c>
      <c r="P335" s="3" t="e">
        <f ca="1">_xll.RiskDuniform($L$5:$L$16)</f>
        <v>#NAME?</v>
      </c>
      <c r="Q335" s="3" t="e">
        <f ca="1">IF(_xll.RiskUniform(0,1)&lt;0.5,"uptown","downtown")</f>
        <v>#NAME?</v>
      </c>
      <c r="R335" s="3" t="e">
        <f t="shared" ca="1" si="24"/>
        <v>#NAME?</v>
      </c>
      <c r="S335" s="3" t="e">
        <f t="shared" ca="1" si="25"/>
        <v>#NAME?</v>
      </c>
      <c r="T335" s="3" t="e">
        <f t="shared" ca="1" si="26"/>
        <v>#NAME?</v>
      </c>
      <c r="U335" s="3" t="e">
        <f t="shared" ca="1" si="27"/>
        <v>#NAME?</v>
      </c>
      <c r="Y335" s="3" t="s">
        <v>124</v>
      </c>
      <c r="Z335" s="3" t="s">
        <v>6</v>
      </c>
      <c r="AA335" s="3" t="s">
        <v>125</v>
      </c>
      <c r="AB335" s="46">
        <v>10</v>
      </c>
    </row>
    <row r="336" spans="15:28" x14ac:dyDescent="0.25">
      <c r="O336" s="3" t="e">
        <f ca="1">_xll.RiskDiscrete($A$6:$A$35,$E$6:$E$35)</f>
        <v>#NAME?</v>
      </c>
      <c r="P336" s="3" t="e">
        <f ca="1">_xll.RiskDuniform($L$5:$L$16)</f>
        <v>#NAME?</v>
      </c>
      <c r="Q336" s="3" t="e">
        <f ca="1">IF(_xll.RiskUniform(0,1)&lt;0.5,"uptown","downtown")</f>
        <v>#NAME?</v>
      </c>
      <c r="R336" s="3" t="e">
        <f t="shared" ca="1" si="24"/>
        <v>#NAME?</v>
      </c>
      <c r="S336" s="3" t="e">
        <f t="shared" ca="1" si="25"/>
        <v>#NAME?</v>
      </c>
      <c r="T336" s="3" t="e">
        <f t="shared" ca="1" si="26"/>
        <v>#NAME?</v>
      </c>
      <c r="U336" s="3" t="e">
        <f t="shared" ca="1" si="27"/>
        <v>#NAME?</v>
      </c>
      <c r="Y336" s="3" t="s">
        <v>124</v>
      </c>
      <c r="Z336" s="3" t="s">
        <v>24</v>
      </c>
      <c r="AA336" s="3" t="s">
        <v>122</v>
      </c>
      <c r="AB336" s="46">
        <v>10</v>
      </c>
    </row>
    <row r="337" spans="15:28" x14ac:dyDescent="0.25">
      <c r="O337" s="3" t="e">
        <f ca="1">_xll.RiskDiscrete($A$6:$A$35,$E$6:$E$35)</f>
        <v>#NAME?</v>
      </c>
      <c r="P337" s="3" t="e">
        <f ca="1">_xll.RiskDuniform($L$5:$L$16)</f>
        <v>#NAME?</v>
      </c>
      <c r="Q337" s="3" t="e">
        <f ca="1">IF(_xll.RiskUniform(0,1)&lt;0.5,"uptown","downtown")</f>
        <v>#NAME?</v>
      </c>
      <c r="R337" s="3" t="e">
        <f t="shared" ca="1" si="24"/>
        <v>#NAME?</v>
      </c>
      <c r="S337" s="3" t="e">
        <f t="shared" ca="1" si="25"/>
        <v>#NAME?</v>
      </c>
      <c r="T337" s="3" t="e">
        <f t="shared" ca="1" si="26"/>
        <v>#NAME?</v>
      </c>
      <c r="U337" s="3" t="e">
        <f t="shared" ca="1" si="27"/>
        <v>#NAME?</v>
      </c>
      <c r="Y337" s="3" t="s">
        <v>124</v>
      </c>
      <c r="Z337" s="3" t="s">
        <v>24</v>
      </c>
      <c r="AA337" s="3" t="s">
        <v>125</v>
      </c>
      <c r="AB337" s="46">
        <v>10</v>
      </c>
    </row>
    <row r="338" spans="15:28" x14ac:dyDescent="0.25">
      <c r="O338" s="3" t="e">
        <f ca="1">_xll.RiskDiscrete($A$6:$A$35,$E$6:$E$35)</f>
        <v>#NAME?</v>
      </c>
      <c r="P338" s="3" t="e">
        <f ca="1">_xll.RiskDuniform($L$5:$L$16)</f>
        <v>#NAME?</v>
      </c>
      <c r="Q338" s="3" t="e">
        <f ca="1">IF(_xll.RiskUniform(0,1)&lt;0.5,"uptown","downtown")</f>
        <v>#NAME?</v>
      </c>
      <c r="R338" s="3" t="e">
        <f t="shared" ca="1" si="24"/>
        <v>#NAME?</v>
      </c>
      <c r="S338" s="3" t="e">
        <f t="shared" ca="1" si="25"/>
        <v>#NAME?</v>
      </c>
      <c r="T338" s="3" t="e">
        <f t="shared" ca="1" si="26"/>
        <v>#NAME?</v>
      </c>
      <c r="U338" s="3" t="e">
        <f t="shared" ca="1" si="27"/>
        <v>#NAME?</v>
      </c>
      <c r="Y338" s="3" t="s">
        <v>132</v>
      </c>
      <c r="Z338" s="3" t="s">
        <v>24</v>
      </c>
      <c r="AA338" s="3" t="s">
        <v>122</v>
      </c>
      <c r="AB338" s="46">
        <v>12</v>
      </c>
    </row>
    <row r="339" spans="15:28" x14ac:dyDescent="0.25">
      <c r="O339" s="3" t="e">
        <f ca="1">_xll.RiskDiscrete($A$6:$A$35,$E$6:$E$35)</f>
        <v>#NAME?</v>
      </c>
      <c r="P339" s="3" t="e">
        <f ca="1">_xll.RiskDuniform($L$5:$L$16)</f>
        <v>#NAME?</v>
      </c>
      <c r="Q339" s="3" t="e">
        <f ca="1">IF(_xll.RiskUniform(0,1)&lt;0.5,"uptown","downtown")</f>
        <v>#NAME?</v>
      </c>
      <c r="R339" s="3" t="e">
        <f t="shared" ca="1" si="24"/>
        <v>#NAME?</v>
      </c>
      <c r="S339" s="3" t="e">
        <f t="shared" ca="1" si="25"/>
        <v>#NAME?</v>
      </c>
      <c r="T339" s="3" t="e">
        <f t="shared" ca="1" si="26"/>
        <v>#NAME?</v>
      </c>
      <c r="U339" s="3" t="e">
        <f t="shared" ca="1" si="27"/>
        <v>#NAME?</v>
      </c>
      <c r="Y339" s="3" t="s">
        <v>126</v>
      </c>
      <c r="Z339" s="3" t="s">
        <v>33</v>
      </c>
      <c r="AA339" s="3" t="s">
        <v>125</v>
      </c>
      <c r="AB339" s="46">
        <v>2.5</v>
      </c>
    </row>
    <row r="340" spans="15:28" x14ac:dyDescent="0.25">
      <c r="O340" s="3" t="e">
        <f ca="1">_xll.RiskDiscrete($A$6:$A$35,$E$6:$E$35)</f>
        <v>#NAME?</v>
      </c>
      <c r="P340" s="3" t="e">
        <f ca="1">_xll.RiskDuniform($L$5:$L$16)</f>
        <v>#NAME?</v>
      </c>
      <c r="Q340" s="3" t="e">
        <f ca="1">IF(_xll.RiskUniform(0,1)&lt;0.5,"uptown","downtown")</f>
        <v>#NAME?</v>
      </c>
      <c r="R340" s="3" t="e">
        <f t="shared" ca="1" si="24"/>
        <v>#NAME?</v>
      </c>
      <c r="S340" s="3" t="e">
        <f t="shared" ca="1" si="25"/>
        <v>#NAME?</v>
      </c>
      <c r="T340" s="3" t="e">
        <f t="shared" ca="1" si="26"/>
        <v>#NAME?</v>
      </c>
      <c r="U340" s="3" t="e">
        <f t="shared" ca="1" si="27"/>
        <v>#NAME?</v>
      </c>
      <c r="Y340" s="3" t="s">
        <v>124</v>
      </c>
      <c r="Z340" s="3" t="s">
        <v>33</v>
      </c>
      <c r="AA340" s="3" t="s">
        <v>122</v>
      </c>
      <c r="AB340" s="46">
        <v>10</v>
      </c>
    </row>
    <row r="341" spans="15:28" x14ac:dyDescent="0.25">
      <c r="O341" s="3" t="e">
        <f ca="1">_xll.RiskDiscrete($A$6:$A$35,$E$6:$E$35)</f>
        <v>#NAME?</v>
      </c>
      <c r="P341" s="3" t="e">
        <f ca="1">_xll.RiskDuniform($L$5:$L$16)</f>
        <v>#NAME?</v>
      </c>
      <c r="Q341" s="3" t="e">
        <f ca="1">IF(_xll.RiskUniform(0,1)&lt;0.5,"uptown","downtown")</f>
        <v>#NAME?</v>
      </c>
      <c r="R341" s="3" t="e">
        <f t="shared" ca="1" si="24"/>
        <v>#NAME?</v>
      </c>
      <c r="S341" s="3" t="e">
        <f t="shared" ca="1" si="25"/>
        <v>#NAME?</v>
      </c>
      <c r="T341" s="3" t="e">
        <f t="shared" ca="1" si="26"/>
        <v>#NAME?</v>
      </c>
      <c r="U341" s="3" t="e">
        <f t="shared" ca="1" si="27"/>
        <v>#NAME?</v>
      </c>
      <c r="Y341" s="3" t="s">
        <v>124</v>
      </c>
      <c r="Z341" s="3" t="s">
        <v>30</v>
      </c>
      <c r="AA341" s="3" t="s">
        <v>122</v>
      </c>
      <c r="AB341" s="46">
        <v>10</v>
      </c>
    </row>
    <row r="342" spans="15:28" x14ac:dyDescent="0.25">
      <c r="O342" s="3" t="e">
        <f ca="1">_xll.RiskDiscrete($A$6:$A$35,$E$6:$E$35)</f>
        <v>#NAME?</v>
      </c>
      <c r="P342" s="3" t="e">
        <f ca="1">_xll.RiskDuniform($L$5:$L$16)</f>
        <v>#NAME?</v>
      </c>
      <c r="Q342" s="3" t="e">
        <f ca="1">IF(_xll.RiskUniform(0,1)&lt;0.5,"uptown","downtown")</f>
        <v>#NAME?</v>
      </c>
      <c r="R342" s="3" t="e">
        <f t="shared" ca="1" si="24"/>
        <v>#NAME?</v>
      </c>
      <c r="S342" s="3" t="e">
        <f t="shared" ca="1" si="25"/>
        <v>#NAME?</v>
      </c>
      <c r="T342" s="3" t="e">
        <f t="shared" ca="1" si="26"/>
        <v>#NAME?</v>
      </c>
      <c r="U342" s="3" t="e">
        <f t="shared" ca="1" si="27"/>
        <v>#NAME?</v>
      </c>
      <c r="Y342" s="3" t="s">
        <v>139</v>
      </c>
      <c r="Z342" s="3" t="s">
        <v>34</v>
      </c>
      <c r="AA342" s="3" t="s">
        <v>122</v>
      </c>
      <c r="AB342" s="46">
        <v>10</v>
      </c>
    </row>
    <row r="343" spans="15:28" x14ac:dyDescent="0.25">
      <c r="O343" s="3" t="e">
        <f ca="1">_xll.RiskDiscrete($A$6:$A$35,$E$6:$E$35)</f>
        <v>#NAME?</v>
      </c>
      <c r="P343" s="3" t="e">
        <f ca="1">_xll.RiskDuniform($L$5:$L$16)</f>
        <v>#NAME?</v>
      </c>
      <c r="Q343" s="3" t="e">
        <f ca="1">IF(_xll.RiskUniform(0,1)&lt;0.5,"uptown","downtown")</f>
        <v>#NAME?</v>
      </c>
      <c r="R343" s="3" t="e">
        <f t="shared" ca="1" si="24"/>
        <v>#NAME?</v>
      </c>
      <c r="S343" s="3" t="e">
        <f t="shared" ca="1" si="25"/>
        <v>#NAME?</v>
      </c>
      <c r="T343" s="3" t="e">
        <f t="shared" ca="1" si="26"/>
        <v>#NAME?</v>
      </c>
      <c r="U343" s="3" t="e">
        <f t="shared" ca="1" si="27"/>
        <v>#NAME?</v>
      </c>
      <c r="Y343" s="3" t="s">
        <v>127</v>
      </c>
      <c r="Z343" s="3" t="s">
        <v>40</v>
      </c>
      <c r="AA343" s="3" t="s">
        <v>125</v>
      </c>
      <c r="AB343" s="46">
        <v>10</v>
      </c>
    </row>
    <row r="344" spans="15:28" x14ac:dyDescent="0.25">
      <c r="O344" s="3" t="e">
        <f ca="1">_xll.RiskDiscrete($A$6:$A$35,$E$6:$E$35)</f>
        <v>#NAME?</v>
      </c>
      <c r="P344" s="3" t="e">
        <f ca="1">_xll.RiskDuniform($L$5:$L$16)</f>
        <v>#NAME?</v>
      </c>
      <c r="Q344" s="3" t="e">
        <f ca="1">IF(_xll.RiskUniform(0,1)&lt;0.5,"uptown","downtown")</f>
        <v>#NAME?</v>
      </c>
      <c r="R344" s="3" t="e">
        <f t="shared" ca="1" si="24"/>
        <v>#NAME?</v>
      </c>
      <c r="S344" s="3" t="e">
        <f t="shared" ca="1" si="25"/>
        <v>#NAME?</v>
      </c>
      <c r="T344" s="3" t="e">
        <f t="shared" ca="1" si="26"/>
        <v>#NAME?</v>
      </c>
      <c r="U344" s="3" t="e">
        <f t="shared" ca="1" si="27"/>
        <v>#NAME?</v>
      </c>
      <c r="Y344" s="3" t="s">
        <v>132</v>
      </c>
      <c r="Z344" s="3" t="s">
        <v>29</v>
      </c>
      <c r="AA344" s="3" t="s">
        <v>122</v>
      </c>
      <c r="AB344" s="46">
        <v>12</v>
      </c>
    </row>
    <row r="345" spans="15:28" x14ac:dyDescent="0.25">
      <c r="O345" s="3" t="e">
        <f ca="1">_xll.RiskDiscrete($A$6:$A$35,$E$6:$E$35)</f>
        <v>#NAME?</v>
      </c>
      <c r="P345" s="3" t="e">
        <f ca="1">_xll.RiskDuniform($L$5:$L$16)</f>
        <v>#NAME?</v>
      </c>
      <c r="Q345" s="3" t="e">
        <f ca="1">IF(_xll.RiskUniform(0,1)&lt;0.5,"uptown","downtown")</f>
        <v>#NAME?</v>
      </c>
      <c r="R345" s="3" t="e">
        <f t="shared" ca="1" si="24"/>
        <v>#NAME?</v>
      </c>
      <c r="S345" s="3" t="e">
        <f t="shared" ca="1" si="25"/>
        <v>#NAME?</v>
      </c>
      <c r="T345" s="3" t="e">
        <f t="shared" ca="1" si="26"/>
        <v>#NAME?</v>
      </c>
      <c r="U345" s="3" t="e">
        <f t="shared" ca="1" si="27"/>
        <v>#NAME?</v>
      </c>
      <c r="Y345" s="3" t="s">
        <v>121</v>
      </c>
      <c r="Z345" s="3" t="s">
        <v>28</v>
      </c>
      <c r="AA345" s="3" t="s">
        <v>122</v>
      </c>
      <c r="AB345" s="46">
        <v>2.5</v>
      </c>
    </row>
    <row r="346" spans="15:28" x14ac:dyDescent="0.25">
      <c r="O346" s="3" t="e">
        <f ca="1">_xll.RiskDiscrete($A$6:$A$35,$E$6:$E$35)</f>
        <v>#NAME?</v>
      </c>
      <c r="P346" s="3" t="e">
        <f ca="1">_xll.RiskDuniform($L$5:$L$16)</f>
        <v>#NAME?</v>
      </c>
      <c r="Q346" s="3" t="e">
        <f ca="1">IF(_xll.RiskUniform(0,1)&lt;0.5,"uptown","downtown")</f>
        <v>#NAME?</v>
      </c>
      <c r="R346" s="3" t="e">
        <f t="shared" ca="1" si="24"/>
        <v>#NAME?</v>
      </c>
      <c r="S346" s="3" t="e">
        <f t="shared" ca="1" si="25"/>
        <v>#NAME?</v>
      </c>
      <c r="T346" s="3" t="e">
        <f t="shared" ca="1" si="26"/>
        <v>#NAME?</v>
      </c>
      <c r="U346" s="3" t="e">
        <f t="shared" ca="1" si="27"/>
        <v>#NAME?</v>
      </c>
      <c r="Y346" s="3" t="s">
        <v>138</v>
      </c>
      <c r="Z346" s="3" t="s">
        <v>40</v>
      </c>
      <c r="AA346" s="3" t="s">
        <v>122</v>
      </c>
      <c r="AB346" s="46">
        <v>10</v>
      </c>
    </row>
    <row r="347" spans="15:28" x14ac:dyDescent="0.25">
      <c r="O347" s="3" t="e">
        <f ca="1">_xll.RiskDiscrete($A$6:$A$35,$E$6:$E$35)</f>
        <v>#NAME?</v>
      </c>
      <c r="P347" s="3" t="e">
        <f ca="1">_xll.RiskDuniform($L$5:$L$16)</f>
        <v>#NAME?</v>
      </c>
      <c r="Q347" s="3" t="e">
        <f ca="1">IF(_xll.RiskUniform(0,1)&lt;0.5,"uptown","downtown")</f>
        <v>#NAME?</v>
      </c>
      <c r="R347" s="3" t="e">
        <f t="shared" ca="1" si="24"/>
        <v>#NAME?</v>
      </c>
      <c r="S347" s="3" t="e">
        <f t="shared" ca="1" si="25"/>
        <v>#NAME?</v>
      </c>
      <c r="T347" s="3" t="e">
        <f t="shared" ca="1" si="26"/>
        <v>#NAME?</v>
      </c>
      <c r="U347" s="3" t="e">
        <f t="shared" ca="1" si="27"/>
        <v>#NAME?</v>
      </c>
      <c r="Y347" s="3" t="s">
        <v>142</v>
      </c>
      <c r="Z347" s="3" t="s">
        <v>34</v>
      </c>
      <c r="AA347" s="3" t="s">
        <v>122</v>
      </c>
      <c r="AB347" s="46">
        <v>10</v>
      </c>
    </row>
    <row r="348" spans="15:28" x14ac:dyDescent="0.25">
      <c r="O348" s="3" t="e">
        <f ca="1">_xll.RiskDiscrete($A$6:$A$35,$E$6:$E$35)</f>
        <v>#NAME?</v>
      </c>
      <c r="P348" s="3" t="e">
        <f ca="1">_xll.RiskDuniform($L$5:$L$16)</f>
        <v>#NAME?</v>
      </c>
      <c r="Q348" s="3" t="e">
        <f ca="1">IF(_xll.RiskUniform(0,1)&lt;0.5,"uptown","downtown")</f>
        <v>#NAME?</v>
      </c>
      <c r="R348" s="3" t="e">
        <f t="shared" ca="1" si="24"/>
        <v>#NAME?</v>
      </c>
      <c r="S348" s="3" t="e">
        <f t="shared" ca="1" si="25"/>
        <v>#NAME?</v>
      </c>
      <c r="T348" s="3" t="e">
        <f t="shared" ca="1" si="26"/>
        <v>#NAME?</v>
      </c>
      <c r="U348" s="3" t="e">
        <f t="shared" ca="1" si="27"/>
        <v>#NAME?</v>
      </c>
      <c r="Y348" s="3" t="s">
        <v>124</v>
      </c>
      <c r="Z348" s="3" t="s">
        <v>31</v>
      </c>
      <c r="AA348" s="3" t="s">
        <v>125</v>
      </c>
      <c r="AB348" s="46">
        <v>10</v>
      </c>
    </row>
    <row r="349" spans="15:28" x14ac:dyDescent="0.25">
      <c r="O349" s="3" t="e">
        <f ca="1">_xll.RiskDiscrete($A$6:$A$35,$E$6:$E$35)</f>
        <v>#NAME?</v>
      </c>
      <c r="P349" s="3" t="e">
        <f ca="1">_xll.RiskDuniform($L$5:$L$16)</f>
        <v>#NAME?</v>
      </c>
      <c r="Q349" s="3" t="e">
        <f ca="1">IF(_xll.RiskUniform(0,1)&lt;0.5,"uptown","downtown")</f>
        <v>#NAME?</v>
      </c>
      <c r="R349" s="3" t="e">
        <f t="shared" ca="1" si="24"/>
        <v>#NAME?</v>
      </c>
      <c r="S349" s="3" t="e">
        <f t="shared" ca="1" si="25"/>
        <v>#NAME?</v>
      </c>
      <c r="T349" s="3" t="e">
        <f t="shared" ca="1" si="26"/>
        <v>#NAME?</v>
      </c>
      <c r="U349" s="3" t="e">
        <f t="shared" ca="1" si="27"/>
        <v>#NAME?</v>
      </c>
      <c r="Y349" s="3" t="s">
        <v>124</v>
      </c>
      <c r="Z349" s="3" t="s">
        <v>24</v>
      </c>
      <c r="AA349" s="3" t="s">
        <v>122</v>
      </c>
      <c r="AB349" s="46">
        <v>10</v>
      </c>
    </row>
    <row r="350" spans="15:28" x14ac:dyDescent="0.25">
      <c r="O350" s="3" t="e">
        <f ca="1">_xll.RiskDiscrete($A$6:$A$35,$E$6:$E$35)</f>
        <v>#NAME?</v>
      </c>
      <c r="P350" s="3" t="e">
        <f ca="1">_xll.RiskDuniform($L$5:$L$16)</f>
        <v>#NAME?</v>
      </c>
      <c r="Q350" s="3" t="e">
        <f ca="1">IF(_xll.RiskUniform(0,1)&lt;0.5,"uptown","downtown")</f>
        <v>#NAME?</v>
      </c>
      <c r="R350" s="3" t="e">
        <f t="shared" ca="1" si="24"/>
        <v>#NAME?</v>
      </c>
      <c r="S350" s="3" t="e">
        <f t="shared" ca="1" si="25"/>
        <v>#NAME?</v>
      </c>
      <c r="T350" s="3" t="e">
        <f t="shared" ca="1" si="26"/>
        <v>#NAME?</v>
      </c>
      <c r="U350" s="3" t="e">
        <f t="shared" ca="1" si="27"/>
        <v>#NAME?</v>
      </c>
      <c r="Y350" s="3" t="s">
        <v>140</v>
      </c>
      <c r="Z350" s="3" t="s">
        <v>33</v>
      </c>
      <c r="AA350" s="3" t="s">
        <v>125</v>
      </c>
      <c r="AB350" s="46">
        <v>10</v>
      </c>
    </row>
    <row r="351" spans="15:28" x14ac:dyDescent="0.25">
      <c r="O351" s="3" t="e">
        <f ca="1">_xll.RiskDiscrete($A$6:$A$35,$E$6:$E$35)</f>
        <v>#NAME?</v>
      </c>
      <c r="P351" s="3" t="e">
        <f ca="1">_xll.RiskDuniform($L$5:$L$16)</f>
        <v>#NAME?</v>
      </c>
      <c r="Q351" s="3" t="e">
        <f ca="1">IF(_xll.RiskUniform(0,1)&lt;0.5,"uptown","downtown")</f>
        <v>#NAME?</v>
      </c>
      <c r="R351" s="3" t="e">
        <f t="shared" ca="1" si="24"/>
        <v>#NAME?</v>
      </c>
      <c r="S351" s="3" t="e">
        <f t="shared" ca="1" si="25"/>
        <v>#NAME?</v>
      </c>
      <c r="T351" s="3" t="e">
        <f t="shared" ca="1" si="26"/>
        <v>#NAME?</v>
      </c>
      <c r="U351" s="3" t="e">
        <f t="shared" ca="1" si="27"/>
        <v>#NAME?</v>
      </c>
      <c r="Y351" s="3" t="s">
        <v>135</v>
      </c>
      <c r="Z351" s="3" t="s">
        <v>32</v>
      </c>
      <c r="AA351" s="3" t="s">
        <v>125</v>
      </c>
      <c r="AB351" s="46">
        <v>7</v>
      </c>
    </row>
    <row r="352" spans="15:28" x14ac:dyDescent="0.25">
      <c r="O352" s="3" t="e">
        <f ca="1">_xll.RiskDiscrete($A$6:$A$35,$E$6:$E$35)</f>
        <v>#NAME?</v>
      </c>
      <c r="P352" s="3" t="e">
        <f ca="1">_xll.RiskDuniform($L$5:$L$16)</f>
        <v>#NAME?</v>
      </c>
      <c r="Q352" s="3" t="e">
        <f ca="1">IF(_xll.RiskUniform(0,1)&lt;0.5,"uptown","downtown")</f>
        <v>#NAME?</v>
      </c>
      <c r="R352" s="3" t="e">
        <f t="shared" ca="1" si="24"/>
        <v>#NAME?</v>
      </c>
      <c r="S352" s="3" t="e">
        <f t="shared" ca="1" si="25"/>
        <v>#NAME?</v>
      </c>
      <c r="T352" s="3" t="e">
        <f t="shared" ca="1" si="26"/>
        <v>#NAME?</v>
      </c>
      <c r="U352" s="3" t="e">
        <f t="shared" ca="1" si="27"/>
        <v>#NAME?</v>
      </c>
      <c r="Y352" s="3" t="s">
        <v>146</v>
      </c>
      <c r="Z352" s="3" t="s">
        <v>39</v>
      </c>
      <c r="AA352" s="3" t="s">
        <v>122</v>
      </c>
      <c r="AB352" s="46">
        <v>7</v>
      </c>
    </row>
    <row r="353" spans="15:28" x14ac:dyDescent="0.25">
      <c r="O353" s="3" t="e">
        <f ca="1">_xll.RiskDiscrete($A$6:$A$35,$E$6:$E$35)</f>
        <v>#NAME?</v>
      </c>
      <c r="P353" s="3" t="e">
        <f ca="1">_xll.RiskDuniform($L$5:$L$16)</f>
        <v>#NAME?</v>
      </c>
      <c r="Q353" s="3" t="e">
        <f ca="1">IF(_xll.RiskUniform(0,1)&lt;0.5,"uptown","downtown")</f>
        <v>#NAME?</v>
      </c>
      <c r="R353" s="3" t="e">
        <f t="shared" ca="1" si="24"/>
        <v>#NAME?</v>
      </c>
      <c r="S353" s="3" t="e">
        <f t="shared" ca="1" si="25"/>
        <v>#NAME?</v>
      </c>
      <c r="T353" s="3" t="e">
        <f t="shared" ca="1" si="26"/>
        <v>#NAME?</v>
      </c>
      <c r="U353" s="3" t="e">
        <f t="shared" ca="1" si="27"/>
        <v>#NAME?</v>
      </c>
      <c r="Y353" s="3" t="s">
        <v>124</v>
      </c>
      <c r="Z353" s="3" t="s">
        <v>34</v>
      </c>
      <c r="AA353" s="3" t="s">
        <v>125</v>
      </c>
      <c r="AB353" s="46">
        <v>10</v>
      </c>
    </row>
    <row r="354" spans="15:28" x14ac:dyDescent="0.25">
      <c r="O354" s="3" t="e">
        <f ca="1">_xll.RiskDiscrete($A$6:$A$35,$E$6:$E$35)</f>
        <v>#NAME?</v>
      </c>
      <c r="P354" s="3" t="e">
        <f ca="1">_xll.RiskDuniform($L$5:$L$16)</f>
        <v>#NAME?</v>
      </c>
      <c r="Q354" s="3" t="e">
        <f ca="1">IF(_xll.RiskUniform(0,1)&lt;0.5,"uptown","downtown")</f>
        <v>#NAME?</v>
      </c>
      <c r="R354" s="3" t="e">
        <f t="shared" ca="1" si="24"/>
        <v>#NAME?</v>
      </c>
      <c r="S354" s="3" t="e">
        <f t="shared" ca="1" si="25"/>
        <v>#NAME?</v>
      </c>
      <c r="T354" s="3" t="e">
        <f t="shared" ca="1" si="26"/>
        <v>#NAME?</v>
      </c>
      <c r="U354" s="3" t="e">
        <f t="shared" ca="1" si="27"/>
        <v>#NAME?</v>
      </c>
      <c r="Y354" s="3" t="s">
        <v>115</v>
      </c>
      <c r="Z354" s="3" t="s">
        <v>27</v>
      </c>
      <c r="AA354" s="3" t="s">
        <v>122</v>
      </c>
      <c r="AB354" s="46">
        <v>2.5</v>
      </c>
    </row>
    <row r="355" spans="15:28" x14ac:dyDescent="0.25">
      <c r="O355" s="3" t="e">
        <f ca="1">_xll.RiskDiscrete($A$6:$A$35,$E$6:$E$35)</f>
        <v>#NAME?</v>
      </c>
      <c r="P355" s="3" t="e">
        <f ca="1">_xll.RiskDuniform($L$5:$L$16)</f>
        <v>#NAME?</v>
      </c>
      <c r="Q355" s="3" t="e">
        <f ca="1">IF(_xll.RiskUniform(0,1)&lt;0.5,"uptown","downtown")</f>
        <v>#NAME?</v>
      </c>
      <c r="R355" s="3" t="e">
        <f t="shared" ca="1" si="24"/>
        <v>#NAME?</v>
      </c>
      <c r="S355" s="3" t="e">
        <f t="shared" ca="1" si="25"/>
        <v>#NAME?</v>
      </c>
      <c r="T355" s="3" t="e">
        <f t="shared" ca="1" si="26"/>
        <v>#NAME?</v>
      </c>
      <c r="U355" s="3" t="e">
        <f t="shared" ca="1" si="27"/>
        <v>#NAME?</v>
      </c>
      <c r="Y355" s="3" t="s">
        <v>124</v>
      </c>
      <c r="Z355" s="3" t="s">
        <v>28</v>
      </c>
      <c r="AA355" s="3" t="s">
        <v>125</v>
      </c>
      <c r="AB355" s="46">
        <v>10</v>
      </c>
    </row>
    <row r="356" spans="15:28" x14ac:dyDescent="0.25">
      <c r="O356" s="3" t="e">
        <f ca="1">_xll.RiskDiscrete($A$6:$A$35,$E$6:$E$35)</f>
        <v>#NAME?</v>
      </c>
      <c r="P356" s="3" t="e">
        <f ca="1">_xll.RiskDuniform($L$5:$L$16)</f>
        <v>#NAME?</v>
      </c>
      <c r="Q356" s="3" t="e">
        <f ca="1">IF(_xll.RiskUniform(0,1)&lt;0.5,"uptown","downtown")</f>
        <v>#NAME?</v>
      </c>
      <c r="R356" s="3" t="e">
        <f t="shared" ca="1" si="24"/>
        <v>#NAME?</v>
      </c>
      <c r="S356" s="3" t="e">
        <f t="shared" ca="1" si="25"/>
        <v>#NAME?</v>
      </c>
      <c r="T356" s="3" t="e">
        <f t="shared" ca="1" si="26"/>
        <v>#NAME?</v>
      </c>
      <c r="U356" s="3" t="e">
        <f t="shared" ca="1" si="27"/>
        <v>#NAME?</v>
      </c>
      <c r="Y356" s="3" t="s">
        <v>139</v>
      </c>
      <c r="Z356" s="3" t="s">
        <v>31</v>
      </c>
      <c r="AA356" s="3" t="s">
        <v>125</v>
      </c>
      <c r="AB356" s="46">
        <v>10</v>
      </c>
    </row>
    <row r="357" spans="15:28" x14ac:dyDescent="0.25">
      <c r="O357" s="3" t="e">
        <f ca="1">_xll.RiskDiscrete($A$6:$A$35,$E$6:$E$35)</f>
        <v>#NAME?</v>
      </c>
      <c r="P357" s="3" t="e">
        <f ca="1">_xll.RiskDuniform($L$5:$L$16)</f>
        <v>#NAME?</v>
      </c>
      <c r="Q357" s="3" t="e">
        <f ca="1">IF(_xll.RiskUniform(0,1)&lt;0.5,"uptown","downtown")</f>
        <v>#NAME?</v>
      </c>
      <c r="R357" s="3" t="e">
        <f t="shared" ca="1" si="24"/>
        <v>#NAME?</v>
      </c>
      <c r="S357" s="3" t="e">
        <f t="shared" ca="1" si="25"/>
        <v>#NAME?</v>
      </c>
      <c r="T357" s="3" t="e">
        <f t="shared" ca="1" si="26"/>
        <v>#NAME?</v>
      </c>
      <c r="U357" s="3" t="e">
        <f t="shared" ca="1" si="27"/>
        <v>#NAME?</v>
      </c>
      <c r="Y357" s="3" t="s">
        <v>146</v>
      </c>
      <c r="Z357" s="3" t="s">
        <v>31</v>
      </c>
      <c r="AA357" s="3" t="s">
        <v>125</v>
      </c>
      <c r="AB357" s="46">
        <v>7</v>
      </c>
    </row>
    <row r="358" spans="15:28" x14ac:dyDescent="0.25">
      <c r="O358" s="3" t="e">
        <f ca="1">_xll.RiskDiscrete($A$6:$A$35,$E$6:$E$35)</f>
        <v>#NAME?</v>
      </c>
      <c r="P358" s="3" t="e">
        <f ca="1">_xll.RiskDuniform($L$5:$L$16)</f>
        <v>#NAME?</v>
      </c>
      <c r="Q358" s="3" t="e">
        <f ca="1">IF(_xll.RiskUniform(0,1)&lt;0.5,"uptown","downtown")</f>
        <v>#NAME?</v>
      </c>
      <c r="R358" s="3" t="e">
        <f t="shared" ca="1" si="24"/>
        <v>#NAME?</v>
      </c>
      <c r="S358" s="3" t="e">
        <f t="shared" ca="1" si="25"/>
        <v>#NAME?</v>
      </c>
      <c r="T358" s="3" t="e">
        <f t="shared" ca="1" si="26"/>
        <v>#NAME?</v>
      </c>
      <c r="U358" s="3" t="e">
        <f t="shared" ca="1" si="27"/>
        <v>#NAME?</v>
      </c>
      <c r="Y358" s="3" t="s">
        <v>124</v>
      </c>
      <c r="Z358" s="3" t="s">
        <v>24</v>
      </c>
      <c r="AA358" s="3" t="s">
        <v>125</v>
      </c>
      <c r="AB358" s="46">
        <v>10</v>
      </c>
    </row>
    <row r="359" spans="15:28" x14ac:dyDescent="0.25">
      <c r="O359" s="3" t="e">
        <f ca="1">_xll.RiskDiscrete($A$6:$A$35,$E$6:$E$35)</f>
        <v>#NAME?</v>
      </c>
      <c r="P359" s="3" t="e">
        <f ca="1">_xll.RiskDuniform($L$5:$L$16)</f>
        <v>#NAME?</v>
      </c>
      <c r="Q359" s="3" t="e">
        <f ca="1">IF(_xll.RiskUniform(0,1)&lt;0.5,"uptown","downtown")</f>
        <v>#NAME?</v>
      </c>
      <c r="R359" s="3" t="e">
        <f t="shared" ca="1" si="24"/>
        <v>#NAME?</v>
      </c>
      <c r="S359" s="3" t="e">
        <f t="shared" ca="1" si="25"/>
        <v>#NAME?</v>
      </c>
      <c r="T359" s="3" t="e">
        <f t="shared" ca="1" si="26"/>
        <v>#NAME?</v>
      </c>
      <c r="U359" s="3" t="e">
        <f t="shared" ca="1" si="27"/>
        <v>#NAME?</v>
      </c>
      <c r="Y359" s="3" t="s">
        <v>141</v>
      </c>
      <c r="Z359" s="3" t="s">
        <v>39</v>
      </c>
      <c r="AA359" s="3" t="s">
        <v>125</v>
      </c>
      <c r="AB359" s="46">
        <v>7</v>
      </c>
    </row>
    <row r="360" spans="15:28" x14ac:dyDescent="0.25">
      <c r="O360" s="3" t="e">
        <f ca="1">_xll.RiskDiscrete($A$6:$A$35,$E$6:$E$35)</f>
        <v>#NAME?</v>
      </c>
      <c r="P360" s="3" t="e">
        <f ca="1">_xll.RiskDuniform($L$5:$L$16)</f>
        <v>#NAME?</v>
      </c>
      <c r="Q360" s="3" t="e">
        <f ca="1">IF(_xll.RiskUniform(0,1)&lt;0.5,"uptown","downtown")</f>
        <v>#NAME?</v>
      </c>
      <c r="R360" s="3" t="e">
        <f t="shared" ca="1" si="24"/>
        <v>#NAME?</v>
      </c>
      <c r="S360" s="3" t="e">
        <f t="shared" ca="1" si="25"/>
        <v>#NAME?</v>
      </c>
      <c r="T360" s="3" t="e">
        <f t="shared" ca="1" si="26"/>
        <v>#NAME?</v>
      </c>
      <c r="U360" s="3" t="e">
        <f t="shared" ca="1" si="27"/>
        <v>#NAME?</v>
      </c>
      <c r="Y360" s="3" t="s">
        <v>138</v>
      </c>
      <c r="Z360" s="3" t="s">
        <v>34</v>
      </c>
      <c r="AA360" s="3" t="s">
        <v>125</v>
      </c>
      <c r="AB360" s="46">
        <v>10</v>
      </c>
    </row>
    <row r="361" spans="15:28" x14ac:dyDescent="0.25">
      <c r="O361" s="3" t="e">
        <f ca="1">_xll.RiskDiscrete($A$6:$A$35,$E$6:$E$35)</f>
        <v>#NAME?</v>
      </c>
      <c r="P361" s="3" t="e">
        <f ca="1">_xll.RiskDuniform($L$5:$L$16)</f>
        <v>#NAME?</v>
      </c>
      <c r="Q361" s="3" t="e">
        <f ca="1">IF(_xll.RiskUniform(0,1)&lt;0.5,"uptown","downtown")</f>
        <v>#NAME?</v>
      </c>
      <c r="R361" s="3" t="e">
        <f t="shared" ca="1" si="24"/>
        <v>#NAME?</v>
      </c>
      <c r="S361" s="3" t="e">
        <f t="shared" ca="1" si="25"/>
        <v>#NAME?</v>
      </c>
      <c r="T361" s="3" t="e">
        <f t="shared" ca="1" si="26"/>
        <v>#NAME?</v>
      </c>
      <c r="U361" s="3" t="e">
        <f t="shared" ca="1" si="27"/>
        <v>#NAME?</v>
      </c>
      <c r="Y361" s="3" t="s">
        <v>121</v>
      </c>
      <c r="Z361" s="3" t="s">
        <v>33</v>
      </c>
      <c r="AA361" s="3" t="s">
        <v>122</v>
      </c>
      <c r="AB361" s="46">
        <v>2.5</v>
      </c>
    </row>
    <row r="362" spans="15:28" x14ac:dyDescent="0.25">
      <c r="O362" s="3" t="e">
        <f ca="1">_xll.RiskDiscrete($A$6:$A$35,$E$6:$E$35)</f>
        <v>#NAME?</v>
      </c>
      <c r="P362" s="3" t="e">
        <f ca="1">_xll.RiskDuniform($L$5:$L$16)</f>
        <v>#NAME?</v>
      </c>
      <c r="Q362" s="3" t="e">
        <f ca="1">IF(_xll.RiskUniform(0,1)&lt;0.5,"uptown","downtown")</f>
        <v>#NAME?</v>
      </c>
      <c r="R362" s="3" t="e">
        <f t="shared" ca="1" si="24"/>
        <v>#NAME?</v>
      </c>
      <c r="S362" s="3" t="e">
        <f t="shared" ca="1" si="25"/>
        <v>#NAME?</v>
      </c>
      <c r="T362" s="3" t="e">
        <f t="shared" ca="1" si="26"/>
        <v>#NAME?</v>
      </c>
      <c r="U362" s="3" t="e">
        <f t="shared" ca="1" si="27"/>
        <v>#NAME?</v>
      </c>
      <c r="Y362" s="3" t="s">
        <v>124</v>
      </c>
      <c r="Z362" s="3" t="s">
        <v>33</v>
      </c>
      <c r="AA362" s="3" t="s">
        <v>122</v>
      </c>
      <c r="AB362" s="46">
        <v>10</v>
      </c>
    </row>
    <row r="363" spans="15:28" x14ac:dyDescent="0.25">
      <c r="O363" s="3" t="e">
        <f ca="1">_xll.RiskDiscrete($A$6:$A$35,$E$6:$E$35)</f>
        <v>#NAME?</v>
      </c>
      <c r="P363" s="3" t="e">
        <f ca="1">_xll.RiskDuniform($L$5:$L$16)</f>
        <v>#NAME?</v>
      </c>
      <c r="Q363" s="3" t="e">
        <f ca="1">IF(_xll.RiskUniform(0,1)&lt;0.5,"uptown","downtown")</f>
        <v>#NAME?</v>
      </c>
      <c r="R363" s="3" t="e">
        <f t="shared" ca="1" si="24"/>
        <v>#NAME?</v>
      </c>
      <c r="S363" s="3" t="e">
        <f t="shared" ca="1" si="25"/>
        <v>#NAME?</v>
      </c>
      <c r="T363" s="3" t="e">
        <f t="shared" ca="1" si="26"/>
        <v>#NAME?</v>
      </c>
      <c r="U363" s="3" t="e">
        <f t="shared" ca="1" si="27"/>
        <v>#NAME?</v>
      </c>
      <c r="Y363" s="3" t="s">
        <v>124</v>
      </c>
      <c r="Z363" s="3" t="s">
        <v>34</v>
      </c>
      <c r="AA363" s="3" t="s">
        <v>122</v>
      </c>
      <c r="AB363" s="46">
        <v>10</v>
      </c>
    </row>
    <row r="364" spans="15:28" x14ac:dyDescent="0.25">
      <c r="O364" s="3" t="e">
        <f ca="1">_xll.RiskDiscrete($A$6:$A$35,$E$6:$E$35)</f>
        <v>#NAME?</v>
      </c>
      <c r="P364" s="3" t="e">
        <f ca="1">_xll.RiskDuniform($L$5:$L$16)</f>
        <v>#NAME?</v>
      </c>
      <c r="Q364" s="3" t="e">
        <f ca="1">IF(_xll.RiskUniform(0,1)&lt;0.5,"uptown","downtown")</f>
        <v>#NAME?</v>
      </c>
      <c r="R364" s="3" t="e">
        <f t="shared" ca="1" si="24"/>
        <v>#NAME?</v>
      </c>
      <c r="S364" s="3" t="e">
        <f t="shared" ca="1" si="25"/>
        <v>#NAME?</v>
      </c>
      <c r="T364" s="3" t="e">
        <f t="shared" ca="1" si="26"/>
        <v>#NAME?</v>
      </c>
      <c r="U364" s="3" t="e">
        <f t="shared" ca="1" si="27"/>
        <v>#NAME?</v>
      </c>
      <c r="Y364" s="3" t="s">
        <v>121</v>
      </c>
      <c r="Z364" s="3" t="s">
        <v>31</v>
      </c>
      <c r="AA364" s="3" t="s">
        <v>125</v>
      </c>
      <c r="AB364" s="46">
        <v>2.5</v>
      </c>
    </row>
    <row r="365" spans="15:28" x14ac:dyDescent="0.25">
      <c r="O365" s="3" t="e">
        <f ca="1">_xll.RiskDiscrete($A$6:$A$35,$E$6:$E$35)</f>
        <v>#NAME?</v>
      </c>
      <c r="P365" s="3" t="e">
        <f ca="1">_xll.RiskDuniform($L$5:$L$16)</f>
        <v>#NAME?</v>
      </c>
      <c r="Q365" s="3" t="e">
        <f ca="1">IF(_xll.RiskUniform(0,1)&lt;0.5,"uptown","downtown")</f>
        <v>#NAME?</v>
      </c>
      <c r="R365" s="3" t="e">
        <f t="shared" ca="1" si="24"/>
        <v>#NAME?</v>
      </c>
      <c r="S365" s="3" t="e">
        <f t="shared" ca="1" si="25"/>
        <v>#NAME?</v>
      </c>
      <c r="T365" s="3" t="e">
        <f t="shared" ca="1" si="26"/>
        <v>#NAME?</v>
      </c>
      <c r="U365" s="3" t="e">
        <f t="shared" ca="1" si="27"/>
        <v>#NAME?</v>
      </c>
      <c r="Y365" s="3" t="s">
        <v>129</v>
      </c>
      <c r="Z365" s="3" t="s">
        <v>33</v>
      </c>
      <c r="AA365" s="3" t="s">
        <v>125</v>
      </c>
      <c r="AB365" s="46">
        <v>2.5</v>
      </c>
    </row>
    <row r="366" spans="15:28" x14ac:dyDescent="0.25">
      <c r="O366" s="3" t="e">
        <f ca="1">_xll.RiskDiscrete($A$6:$A$35,$E$6:$E$35)</f>
        <v>#NAME?</v>
      </c>
      <c r="P366" s="3" t="e">
        <f ca="1">_xll.RiskDuniform($L$5:$L$16)</f>
        <v>#NAME?</v>
      </c>
      <c r="Q366" s="3" t="e">
        <f ca="1">IF(_xll.RiskUniform(0,1)&lt;0.5,"uptown","downtown")</f>
        <v>#NAME?</v>
      </c>
      <c r="R366" s="3" t="e">
        <f t="shared" ca="1" si="24"/>
        <v>#NAME?</v>
      </c>
      <c r="S366" s="3" t="e">
        <f t="shared" ca="1" si="25"/>
        <v>#NAME?</v>
      </c>
      <c r="T366" s="3" t="e">
        <f t="shared" ca="1" si="26"/>
        <v>#NAME?</v>
      </c>
      <c r="U366" s="3" t="e">
        <f t="shared" ca="1" si="27"/>
        <v>#NAME?</v>
      </c>
      <c r="Y366" s="3" t="s">
        <v>132</v>
      </c>
      <c r="Z366" s="3" t="s">
        <v>30</v>
      </c>
      <c r="AA366" s="3" t="s">
        <v>125</v>
      </c>
      <c r="AB366" s="46">
        <v>12</v>
      </c>
    </row>
    <row r="367" spans="15:28" x14ac:dyDescent="0.25">
      <c r="O367" s="3" t="e">
        <f ca="1">_xll.RiskDiscrete($A$6:$A$35,$E$6:$E$35)</f>
        <v>#NAME?</v>
      </c>
      <c r="P367" s="3" t="e">
        <f ca="1">_xll.RiskDuniform($L$5:$L$16)</f>
        <v>#NAME?</v>
      </c>
      <c r="Q367" s="3" t="e">
        <f ca="1">IF(_xll.RiskUniform(0,1)&lt;0.5,"uptown","downtown")</f>
        <v>#NAME?</v>
      </c>
      <c r="R367" s="3" t="e">
        <f t="shared" ca="1" si="24"/>
        <v>#NAME?</v>
      </c>
      <c r="S367" s="3" t="e">
        <f t="shared" ca="1" si="25"/>
        <v>#NAME?</v>
      </c>
      <c r="T367" s="3" t="e">
        <f t="shared" ca="1" si="26"/>
        <v>#NAME?</v>
      </c>
      <c r="U367" s="3" t="e">
        <f t="shared" ca="1" si="27"/>
        <v>#NAME?</v>
      </c>
      <c r="Y367" s="3" t="s">
        <v>124</v>
      </c>
      <c r="Z367" s="3" t="s">
        <v>31</v>
      </c>
      <c r="AA367" s="3" t="s">
        <v>125</v>
      </c>
      <c r="AB367" s="46">
        <v>10</v>
      </c>
    </row>
    <row r="368" spans="15:28" x14ac:dyDescent="0.25">
      <c r="O368" s="3" t="e">
        <f ca="1">_xll.RiskDiscrete($A$6:$A$35,$E$6:$E$35)</f>
        <v>#NAME?</v>
      </c>
      <c r="P368" s="3" t="e">
        <f ca="1">_xll.RiskDuniform($L$5:$L$16)</f>
        <v>#NAME?</v>
      </c>
      <c r="Q368" s="3" t="e">
        <f ca="1">IF(_xll.RiskUniform(0,1)&lt;0.5,"uptown","downtown")</f>
        <v>#NAME?</v>
      </c>
      <c r="R368" s="3" t="e">
        <f t="shared" ca="1" si="24"/>
        <v>#NAME?</v>
      </c>
      <c r="S368" s="3" t="e">
        <f t="shared" ca="1" si="25"/>
        <v>#NAME?</v>
      </c>
      <c r="T368" s="3" t="e">
        <f t="shared" ca="1" si="26"/>
        <v>#NAME?</v>
      </c>
      <c r="U368" s="3" t="e">
        <f t="shared" ca="1" si="27"/>
        <v>#NAME?</v>
      </c>
      <c r="Y368" s="3" t="s">
        <v>121</v>
      </c>
      <c r="Z368" s="3" t="s">
        <v>24</v>
      </c>
      <c r="AA368" s="3" t="s">
        <v>125</v>
      </c>
      <c r="AB368" s="46">
        <v>2.5</v>
      </c>
    </row>
    <row r="369" spans="15:28" x14ac:dyDescent="0.25">
      <c r="O369" s="3" t="e">
        <f ca="1">_xll.RiskDiscrete($A$6:$A$35,$E$6:$E$35)</f>
        <v>#NAME?</v>
      </c>
      <c r="P369" s="3" t="e">
        <f ca="1">_xll.RiskDuniform($L$5:$L$16)</f>
        <v>#NAME?</v>
      </c>
      <c r="Q369" s="3" t="e">
        <f ca="1">IF(_xll.RiskUniform(0,1)&lt;0.5,"uptown","downtown")</f>
        <v>#NAME?</v>
      </c>
      <c r="R369" s="3" t="e">
        <f t="shared" ca="1" si="24"/>
        <v>#NAME?</v>
      </c>
      <c r="S369" s="3" t="e">
        <f t="shared" ca="1" si="25"/>
        <v>#NAME?</v>
      </c>
      <c r="T369" s="3" t="e">
        <f t="shared" ca="1" si="26"/>
        <v>#NAME?</v>
      </c>
      <c r="U369" s="3" t="e">
        <f t="shared" ca="1" si="27"/>
        <v>#NAME?</v>
      </c>
      <c r="Y369" s="3" t="s">
        <v>124</v>
      </c>
      <c r="Z369" s="3" t="s">
        <v>6</v>
      </c>
      <c r="AA369" s="3" t="s">
        <v>125</v>
      </c>
      <c r="AB369" s="46">
        <v>10</v>
      </c>
    </row>
    <row r="370" spans="15:28" x14ac:dyDescent="0.25">
      <c r="O370" s="3" t="e">
        <f ca="1">_xll.RiskDiscrete($A$6:$A$35,$E$6:$E$35)</f>
        <v>#NAME?</v>
      </c>
      <c r="P370" s="3" t="e">
        <f ca="1">_xll.RiskDuniform($L$5:$L$16)</f>
        <v>#NAME?</v>
      </c>
      <c r="Q370" s="3" t="e">
        <f ca="1">IF(_xll.RiskUniform(0,1)&lt;0.5,"uptown","downtown")</f>
        <v>#NAME?</v>
      </c>
      <c r="R370" s="3" t="e">
        <f t="shared" ca="1" si="24"/>
        <v>#NAME?</v>
      </c>
      <c r="S370" s="3" t="e">
        <f t="shared" ca="1" si="25"/>
        <v>#NAME?</v>
      </c>
      <c r="T370" s="3" t="e">
        <f t="shared" ca="1" si="26"/>
        <v>#NAME?</v>
      </c>
      <c r="U370" s="3" t="e">
        <f t="shared" ca="1" si="27"/>
        <v>#NAME?</v>
      </c>
      <c r="Y370" s="3" t="s">
        <v>124</v>
      </c>
      <c r="Z370" s="3" t="s">
        <v>28</v>
      </c>
      <c r="AA370" s="3" t="s">
        <v>125</v>
      </c>
      <c r="AB370" s="46">
        <v>10</v>
      </c>
    </row>
    <row r="371" spans="15:28" x14ac:dyDescent="0.25">
      <c r="O371" s="3" t="e">
        <f ca="1">_xll.RiskDiscrete($A$6:$A$35,$E$6:$E$35)</f>
        <v>#NAME?</v>
      </c>
      <c r="P371" s="3" t="e">
        <f ca="1">_xll.RiskDuniform($L$5:$L$16)</f>
        <v>#NAME?</v>
      </c>
      <c r="Q371" s="3" t="e">
        <f ca="1">IF(_xll.RiskUniform(0,1)&lt;0.5,"uptown","downtown")</f>
        <v>#NAME?</v>
      </c>
      <c r="R371" s="3" t="e">
        <f t="shared" ca="1" si="24"/>
        <v>#NAME?</v>
      </c>
      <c r="S371" s="3" t="e">
        <f t="shared" ca="1" si="25"/>
        <v>#NAME?</v>
      </c>
      <c r="T371" s="3" t="e">
        <f t="shared" ca="1" si="26"/>
        <v>#NAME?</v>
      </c>
      <c r="U371" s="3" t="e">
        <f t="shared" ca="1" si="27"/>
        <v>#NAME?</v>
      </c>
      <c r="Y371" s="3" t="s">
        <v>132</v>
      </c>
      <c r="Z371" s="3" t="s">
        <v>40</v>
      </c>
      <c r="AA371" s="3" t="s">
        <v>122</v>
      </c>
      <c r="AB371" s="46">
        <v>12</v>
      </c>
    </row>
    <row r="372" spans="15:28" x14ac:dyDescent="0.25">
      <c r="O372" s="3" t="e">
        <f ca="1">_xll.RiskDiscrete($A$6:$A$35,$E$6:$E$35)</f>
        <v>#NAME?</v>
      </c>
      <c r="P372" s="3" t="e">
        <f ca="1">_xll.RiskDuniform($L$5:$L$16)</f>
        <v>#NAME?</v>
      </c>
      <c r="Q372" s="3" t="e">
        <f ca="1">IF(_xll.RiskUniform(0,1)&lt;0.5,"uptown","downtown")</f>
        <v>#NAME?</v>
      </c>
      <c r="R372" s="3" t="e">
        <f t="shared" ca="1" si="24"/>
        <v>#NAME?</v>
      </c>
      <c r="S372" s="3" t="e">
        <f t="shared" ca="1" si="25"/>
        <v>#NAME?</v>
      </c>
      <c r="T372" s="3" t="e">
        <f t="shared" ca="1" si="26"/>
        <v>#NAME?</v>
      </c>
      <c r="U372" s="3" t="e">
        <f t="shared" ca="1" si="27"/>
        <v>#NAME?</v>
      </c>
      <c r="Y372" s="3" t="s">
        <v>148</v>
      </c>
      <c r="Z372" s="3" t="s">
        <v>28</v>
      </c>
      <c r="AA372" s="3" t="s">
        <v>122</v>
      </c>
      <c r="AB372" s="46">
        <v>7</v>
      </c>
    </row>
    <row r="373" spans="15:28" x14ac:dyDescent="0.25">
      <c r="O373" s="3" t="e">
        <f ca="1">_xll.RiskDiscrete($A$6:$A$35,$E$6:$E$35)</f>
        <v>#NAME?</v>
      </c>
      <c r="P373" s="3" t="e">
        <f ca="1">_xll.RiskDuniform($L$5:$L$16)</f>
        <v>#NAME?</v>
      </c>
      <c r="Q373" s="3" t="e">
        <f ca="1">IF(_xll.RiskUniform(0,1)&lt;0.5,"uptown","downtown")</f>
        <v>#NAME?</v>
      </c>
      <c r="R373" s="3" t="e">
        <f t="shared" ca="1" si="24"/>
        <v>#NAME?</v>
      </c>
      <c r="S373" s="3" t="e">
        <f t="shared" ca="1" si="25"/>
        <v>#NAME?</v>
      </c>
      <c r="T373" s="3" t="e">
        <f t="shared" ca="1" si="26"/>
        <v>#NAME?</v>
      </c>
      <c r="U373" s="3" t="e">
        <f t="shared" ca="1" si="27"/>
        <v>#NAME?</v>
      </c>
      <c r="Y373" s="3" t="s">
        <v>124</v>
      </c>
      <c r="Z373" s="3" t="s">
        <v>33</v>
      </c>
      <c r="AA373" s="3" t="s">
        <v>122</v>
      </c>
      <c r="AB373" s="46">
        <v>10</v>
      </c>
    </row>
    <row r="374" spans="15:28" x14ac:dyDescent="0.25">
      <c r="O374" s="3" t="e">
        <f ca="1">_xll.RiskDiscrete($A$6:$A$35,$E$6:$E$35)</f>
        <v>#NAME?</v>
      </c>
      <c r="P374" s="3" t="e">
        <f ca="1">_xll.RiskDuniform($L$5:$L$16)</f>
        <v>#NAME?</v>
      </c>
      <c r="Q374" s="3" t="e">
        <f ca="1">IF(_xll.RiskUniform(0,1)&lt;0.5,"uptown","downtown")</f>
        <v>#NAME?</v>
      </c>
      <c r="R374" s="3" t="e">
        <f t="shared" ca="1" si="24"/>
        <v>#NAME?</v>
      </c>
      <c r="S374" s="3" t="e">
        <f t="shared" ca="1" si="25"/>
        <v>#NAME?</v>
      </c>
      <c r="T374" s="3" t="e">
        <f t="shared" ca="1" si="26"/>
        <v>#NAME?</v>
      </c>
      <c r="U374" s="3" t="e">
        <f t="shared" ca="1" si="27"/>
        <v>#NAME?</v>
      </c>
      <c r="Y374" s="3" t="s">
        <v>127</v>
      </c>
      <c r="Z374" s="3" t="s">
        <v>33</v>
      </c>
      <c r="AA374" s="3" t="s">
        <v>125</v>
      </c>
      <c r="AB374" s="46">
        <v>10</v>
      </c>
    </row>
    <row r="375" spans="15:28" x14ac:dyDescent="0.25">
      <c r="O375" s="3" t="e">
        <f ca="1">_xll.RiskDiscrete($A$6:$A$35,$E$6:$E$35)</f>
        <v>#NAME?</v>
      </c>
      <c r="P375" s="3" t="e">
        <f ca="1">_xll.RiskDuniform($L$5:$L$16)</f>
        <v>#NAME?</v>
      </c>
      <c r="Q375" s="3" t="e">
        <f ca="1">IF(_xll.RiskUniform(0,1)&lt;0.5,"uptown","downtown")</f>
        <v>#NAME?</v>
      </c>
      <c r="R375" s="3" t="e">
        <f t="shared" ca="1" si="24"/>
        <v>#NAME?</v>
      </c>
      <c r="S375" s="3" t="e">
        <f t="shared" ca="1" si="25"/>
        <v>#NAME?</v>
      </c>
      <c r="T375" s="3" t="e">
        <f t="shared" ca="1" si="26"/>
        <v>#NAME?</v>
      </c>
      <c r="U375" s="3" t="e">
        <f t="shared" ca="1" si="27"/>
        <v>#NAME?</v>
      </c>
      <c r="Y375" s="3" t="s">
        <v>129</v>
      </c>
      <c r="Z375" s="3" t="s">
        <v>28</v>
      </c>
      <c r="AA375" s="3" t="s">
        <v>122</v>
      </c>
      <c r="AB375" s="46">
        <v>2.5</v>
      </c>
    </row>
    <row r="376" spans="15:28" x14ac:dyDescent="0.25">
      <c r="O376" s="3" t="e">
        <f ca="1">_xll.RiskDiscrete($A$6:$A$35,$E$6:$E$35)</f>
        <v>#NAME?</v>
      </c>
      <c r="P376" s="3" t="e">
        <f ca="1">_xll.RiskDuniform($L$5:$L$16)</f>
        <v>#NAME?</v>
      </c>
      <c r="Q376" s="3" t="e">
        <f ca="1">IF(_xll.RiskUniform(0,1)&lt;0.5,"uptown","downtown")</f>
        <v>#NAME?</v>
      </c>
      <c r="R376" s="3" t="e">
        <f t="shared" ca="1" si="24"/>
        <v>#NAME?</v>
      </c>
      <c r="S376" s="3" t="e">
        <f t="shared" ca="1" si="25"/>
        <v>#NAME?</v>
      </c>
      <c r="T376" s="3" t="e">
        <f t="shared" ca="1" si="26"/>
        <v>#NAME?</v>
      </c>
      <c r="U376" s="3" t="e">
        <f t="shared" ca="1" si="27"/>
        <v>#NAME?</v>
      </c>
      <c r="Y376" s="3" t="s">
        <v>114</v>
      </c>
      <c r="Z376" s="3" t="s">
        <v>32</v>
      </c>
      <c r="AA376" s="3" t="s">
        <v>122</v>
      </c>
      <c r="AB376" s="46">
        <v>3</v>
      </c>
    </row>
    <row r="377" spans="15:28" x14ac:dyDescent="0.25">
      <c r="O377" s="3" t="e">
        <f ca="1">_xll.RiskDiscrete($A$6:$A$35,$E$6:$E$35)</f>
        <v>#NAME?</v>
      </c>
      <c r="P377" s="3" t="e">
        <f ca="1">_xll.RiskDuniform($L$5:$L$16)</f>
        <v>#NAME?</v>
      </c>
      <c r="Q377" s="3" t="e">
        <f ca="1">IF(_xll.RiskUniform(0,1)&lt;0.5,"uptown","downtown")</f>
        <v>#NAME?</v>
      </c>
      <c r="R377" s="3" t="e">
        <f t="shared" ca="1" si="24"/>
        <v>#NAME?</v>
      </c>
      <c r="S377" s="3" t="e">
        <f t="shared" ca="1" si="25"/>
        <v>#NAME?</v>
      </c>
      <c r="T377" s="3" t="e">
        <f t="shared" ca="1" si="26"/>
        <v>#NAME?</v>
      </c>
      <c r="U377" s="3" t="e">
        <f t="shared" ca="1" si="27"/>
        <v>#NAME?</v>
      </c>
      <c r="Y377" s="3" t="s">
        <v>124</v>
      </c>
      <c r="Z377" s="3" t="s">
        <v>29</v>
      </c>
      <c r="AA377" s="3" t="s">
        <v>122</v>
      </c>
      <c r="AB377" s="46">
        <v>10</v>
      </c>
    </row>
    <row r="378" spans="15:28" x14ac:dyDescent="0.25">
      <c r="O378" s="3" t="e">
        <f ca="1">_xll.RiskDiscrete($A$6:$A$35,$E$6:$E$35)</f>
        <v>#NAME?</v>
      </c>
      <c r="P378" s="3" t="e">
        <f ca="1">_xll.RiskDuniform($L$5:$L$16)</f>
        <v>#NAME?</v>
      </c>
      <c r="Q378" s="3" t="e">
        <f ca="1">IF(_xll.RiskUniform(0,1)&lt;0.5,"uptown","downtown")</f>
        <v>#NAME?</v>
      </c>
      <c r="R378" s="3" t="e">
        <f t="shared" ca="1" si="24"/>
        <v>#NAME?</v>
      </c>
      <c r="S378" s="3" t="e">
        <f t="shared" ca="1" si="25"/>
        <v>#NAME?</v>
      </c>
      <c r="T378" s="3" t="e">
        <f t="shared" ca="1" si="26"/>
        <v>#NAME?</v>
      </c>
      <c r="U378" s="3" t="e">
        <f t="shared" ca="1" si="27"/>
        <v>#NAME?</v>
      </c>
      <c r="Y378" s="3" t="s">
        <v>129</v>
      </c>
      <c r="Z378" s="3" t="s">
        <v>32</v>
      </c>
      <c r="AA378" s="3" t="s">
        <v>122</v>
      </c>
      <c r="AB378" s="46">
        <v>2.5</v>
      </c>
    </row>
    <row r="379" spans="15:28" x14ac:dyDescent="0.25">
      <c r="O379" s="3" t="e">
        <f ca="1">_xll.RiskDiscrete($A$6:$A$35,$E$6:$E$35)</f>
        <v>#NAME?</v>
      </c>
      <c r="P379" s="3" t="e">
        <f ca="1">_xll.RiskDuniform($L$5:$L$16)</f>
        <v>#NAME?</v>
      </c>
      <c r="Q379" s="3" t="e">
        <f ca="1">IF(_xll.RiskUniform(0,1)&lt;0.5,"uptown","downtown")</f>
        <v>#NAME?</v>
      </c>
      <c r="R379" s="3" t="e">
        <f t="shared" ca="1" si="24"/>
        <v>#NAME?</v>
      </c>
      <c r="S379" s="3" t="e">
        <f t="shared" ca="1" si="25"/>
        <v>#NAME?</v>
      </c>
      <c r="T379" s="3" t="e">
        <f t="shared" ca="1" si="26"/>
        <v>#NAME?</v>
      </c>
      <c r="U379" s="3" t="e">
        <f t="shared" ca="1" si="27"/>
        <v>#NAME?</v>
      </c>
      <c r="Y379" s="3" t="s">
        <v>124</v>
      </c>
      <c r="Z379" s="3" t="s">
        <v>31</v>
      </c>
      <c r="AA379" s="3" t="s">
        <v>125</v>
      </c>
      <c r="AB379" s="46">
        <v>10</v>
      </c>
    </row>
    <row r="380" spans="15:28" x14ac:dyDescent="0.25">
      <c r="O380" s="3" t="e">
        <f ca="1">_xll.RiskDiscrete($A$6:$A$35,$E$6:$E$35)</f>
        <v>#NAME?</v>
      </c>
      <c r="P380" s="3" t="e">
        <f ca="1">_xll.RiskDuniform($L$5:$L$16)</f>
        <v>#NAME?</v>
      </c>
      <c r="Q380" s="3" t="e">
        <f ca="1">IF(_xll.RiskUniform(0,1)&lt;0.5,"uptown","downtown")</f>
        <v>#NAME?</v>
      </c>
      <c r="R380" s="3" t="e">
        <f t="shared" ca="1" si="24"/>
        <v>#NAME?</v>
      </c>
      <c r="S380" s="3" t="e">
        <f t="shared" ca="1" si="25"/>
        <v>#NAME?</v>
      </c>
      <c r="T380" s="3" t="e">
        <f t="shared" ca="1" si="26"/>
        <v>#NAME?</v>
      </c>
      <c r="U380" s="3" t="e">
        <f t="shared" ca="1" si="27"/>
        <v>#NAME?</v>
      </c>
      <c r="Y380" s="3" t="s">
        <v>121</v>
      </c>
      <c r="Z380" s="3" t="s">
        <v>30</v>
      </c>
      <c r="AA380" s="3" t="s">
        <v>125</v>
      </c>
      <c r="AB380" s="46">
        <v>2.5</v>
      </c>
    </row>
    <row r="381" spans="15:28" x14ac:dyDescent="0.25">
      <c r="O381" s="3" t="e">
        <f ca="1">_xll.RiskDiscrete($A$6:$A$35,$E$6:$E$35)</f>
        <v>#NAME?</v>
      </c>
      <c r="P381" s="3" t="e">
        <f ca="1">_xll.RiskDuniform($L$5:$L$16)</f>
        <v>#NAME?</v>
      </c>
      <c r="Q381" s="3" t="e">
        <f ca="1">IF(_xll.RiskUniform(0,1)&lt;0.5,"uptown","downtown")</f>
        <v>#NAME?</v>
      </c>
      <c r="R381" s="3" t="e">
        <f t="shared" ca="1" si="24"/>
        <v>#NAME?</v>
      </c>
      <c r="S381" s="3" t="e">
        <f t="shared" ca="1" si="25"/>
        <v>#NAME?</v>
      </c>
      <c r="T381" s="3" t="e">
        <f t="shared" ca="1" si="26"/>
        <v>#NAME?</v>
      </c>
      <c r="U381" s="3" t="e">
        <f t="shared" ca="1" si="27"/>
        <v>#NAME?</v>
      </c>
      <c r="Y381" s="3" t="s">
        <v>121</v>
      </c>
      <c r="Z381" s="3" t="s">
        <v>33</v>
      </c>
      <c r="AA381" s="3" t="s">
        <v>125</v>
      </c>
      <c r="AB381" s="46">
        <v>2.5</v>
      </c>
    </row>
    <row r="382" spans="15:28" x14ac:dyDescent="0.25">
      <c r="O382" s="3" t="e">
        <f ca="1">_xll.RiskDiscrete($A$6:$A$35,$E$6:$E$35)</f>
        <v>#NAME?</v>
      </c>
      <c r="P382" s="3" t="e">
        <f ca="1">_xll.RiskDuniform($L$5:$L$16)</f>
        <v>#NAME?</v>
      </c>
      <c r="Q382" s="3" t="e">
        <f ca="1">IF(_xll.RiskUniform(0,1)&lt;0.5,"uptown","downtown")</f>
        <v>#NAME?</v>
      </c>
      <c r="R382" s="3" t="e">
        <f t="shared" ca="1" si="24"/>
        <v>#NAME?</v>
      </c>
      <c r="S382" s="3" t="e">
        <f t="shared" ca="1" si="25"/>
        <v>#NAME?</v>
      </c>
      <c r="T382" s="3" t="e">
        <f t="shared" ca="1" si="26"/>
        <v>#NAME?</v>
      </c>
      <c r="U382" s="3" t="e">
        <f t="shared" ca="1" si="27"/>
        <v>#NAME?</v>
      </c>
      <c r="Y382" s="3" t="s">
        <v>142</v>
      </c>
      <c r="Z382" s="3" t="s">
        <v>39</v>
      </c>
      <c r="AA382" s="3" t="s">
        <v>122</v>
      </c>
      <c r="AB382" s="46">
        <v>10</v>
      </c>
    </row>
    <row r="383" spans="15:28" x14ac:dyDescent="0.25">
      <c r="O383" s="3" t="e">
        <f ca="1">_xll.RiskDiscrete($A$6:$A$35,$E$6:$E$35)</f>
        <v>#NAME?</v>
      </c>
      <c r="P383" s="3" t="e">
        <f ca="1">_xll.RiskDuniform($L$5:$L$16)</f>
        <v>#NAME?</v>
      </c>
      <c r="Q383" s="3" t="e">
        <f ca="1">IF(_xll.RiskUniform(0,1)&lt;0.5,"uptown","downtown")</f>
        <v>#NAME?</v>
      </c>
      <c r="R383" s="3" t="e">
        <f t="shared" ca="1" si="24"/>
        <v>#NAME?</v>
      </c>
      <c r="S383" s="3" t="e">
        <f t="shared" ca="1" si="25"/>
        <v>#NAME?</v>
      </c>
      <c r="T383" s="3" t="e">
        <f t="shared" ca="1" si="26"/>
        <v>#NAME?</v>
      </c>
      <c r="U383" s="3" t="e">
        <f t="shared" ca="1" si="27"/>
        <v>#NAME?</v>
      </c>
      <c r="Y383" s="3" t="s">
        <v>124</v>
      </c>
      <c r="Z383" s="3" t="s">
        <v>24</v>
      </c>
      <c r="AA383" s="3" t="s">
        <v>122</v>
      </c>
      <c r="AB383" s="46">
        <v>10</v>
      </c>
    </row>
    <row r="384" spans="15:28" x14ac:dyDescent="0.25">
      <c r="O384" s="3" t="e">
        <f ca="1">_xll.RiskDiscrete($A$6:$A$35,$E$6:$E$35)</f>
        <v>#NAME?</v>
      </c>
      <c r="P384" s="3" t="e">
        <f ca="1">_xll.RiskDuniform($L$5:$L$16)</f>
        <v>#NAME?</v>
      </c>
      <c r="Q384" s="3" t="e">
        <f ca="1">IF(_xll.RiskUniform(0,1)&lt;0.5,"uptown","downtown")</f>
        <v>#NAME?</v>
      </c>
      <c r="R384" s="3" t="e">
        <f t="shared" ca="1" si="24"/>
        <v>#NAME?</v>
      </c>
      <c r="S384" s="3" t="e">
        <f t="shared" ca="1" si="25"/>
        <v>#NAME?</v>
      </c>
      <c r="T384" s="3" t="e">
        <f t="shared" ca="1" si="26"/>
        <v>#NAME?</v>
      </c>
      <c r="U384" s="3" t="e">
        <f t="shared" ca="1" si="27"/>
        <v>#NAME?</v>
      </c>
      <c r="Y384" s="3" t="s">
        <v>121</v>
      </c>
      <c r="Z384" s="3" t="s">
        <v>30</v>
      </c>
      <c r="AA384" s="3" t="s">
        <v>125</v>
      </c>
      <c r="AB384" s="46">
        <v>2.5</v>
      </c>
    </row>
    <row r="385" spans="15:28" x14ac:dyDescent="0.25">
      <c r="O385" s="3" t="e">
        <f ca="1">_xll.RiskDiscrete($A$6:$A$35,$E$6:$E$35)</f>
        <v>#NAME?</v>
      </c>
      <c r="P385" s="3" t="e">
        <f ca="1">_xll.RiskDuniform($L$5:$L$16)</f>
        <v>#NAME?</v>
      </c>
      <c r="Q385" s="3" t="e">
        <f ca="1">IF(_xll.RiskUniform(0,1)&lt;0.5,"uptown","downtown")</f>
        <v>#NAME?</v>
      </c>
      <c r="R385" s="3" t="e">
        <f t="shared" ca="1" si="24"/>
        <v>#NAME?</v>
      </c>
      <c r="S385" s="3" t="e">
        <f t="shared" ca="1" si="25"/>
        <v>#NAME?</v>
      </c>
      <c r="T385" s="3" t="e">
        <f t="shared" ca="1" si="26"/>
        <v>#NAME?</v>
      </c>
      <c r="U385" s="3" t="e">
        <f t="shared" ca="1" si="27"/>
        <v>#NAME?</v>
      </c>
      <c r="Y385" s="3" t="s">
        <v>124</v>
      </c>
      <c r="Z385" s="3" t="s">
        <v>24</v>
      </c>
      <c r="AA385" s="3" t="s">
        <v>122</v>
      </c>
      <c r="AB385" s="46">
        <v>10</v>
      </c>
    </row>
    <row r="386" spans="15:28" x14ac:dyDescent="0.25">
      <c r="O386" s="3" t="e">
        <f ca="1">_xll.RiskDiscrete($A$6:$A$35,$E$6:$E$35)</f>
        <v>#NAME?</v>
      </c>
      <c r="P386" s="3" t="e">
        <f ca="1">_xll.RiskDuniform($L$5:$L$16)</f>
        <v>#NAME?</v>
      </c>
      <c r="Q386" s="3" t="e">
        <f ca="1">IF(_xll.RiskUniform(0,1)&lt;0.5,"uptown","downtown")</f>
        <v>#NAME?</v>
      </c>
      <c r="R386" s="3" t="e">
        <f t="shared" ca="1" si="24"/>
        <v>#NAME?</v>
      </c>
      <c r="S386" s="3" t="e">
        <f t="shared" ca="1" si="25"/>
        <v>#NAME?</v>
      </c>
      <c r="T386" s="3" t="e">
        <f t="shared" ca="1" si="26"/>
        <v>#NAME?</v>
      </c>
      <c r="U386" s="3" t="e">
        <f t="shared" ca="1" si="27"/>
        <v>#NAME?</v>
      </c>
      <c r="Y386" s="3" t="s">
        <v>139</v>
      </c>
      <c r="Z386" s="3" t="s">
        <v>31</v>
      </c>
      <c r="AA386" s="3" t="s">
        <v>122</v>
      </c>
      <c r="AB386" s="46">
        <v>10</v>
      </c>
    </row>
    <row r="387" spans="15:28" x14ac:dyDescent="0.25">
      <c r="O387" s="3" t="e">
        <f ca="1">_xll.RiskDiscrete($A$6:$A$35,$E$6:$E$35)</f>
        <v>#NAME?</v>
      </c>
      <c r="P387" s="3" t="e">
        <f ca="1">_xll.RiskDuniform($L$5:$L$16)</f>
        <v>#NAME?</v>
      </c>
      <c r="Q387" s="3" t="e">
        <f ca="1">IF(_xll.RiskUniform(0,1)&lt;0.5,"uptown","downtown")</f>
        <v>#NAME?</v>
      </c>
      <c r="R387" s="3" t="e">
        <f t="shared" ca="1" si="24"/>
        <v>#NAME?</v>
      </c>
      <c r="S387" s="3" t="e">
        <f t="shared" ca="1" si="25"/>
        <v>#NAME?</v>
      </c>
      <c r="T387" s="3" t="e">
        <f t="shared" ca="1" si="26"/>
        <v>#NAME?</v>
      </c>
      <c r="U387" s="3" t="e">
        <f t="shared" ca="1" si="27"/>
        <v>#NAME?</v>
      </c>
      <c r="Y387" s="3" t="s">
        <v>134</v>
      </c>
      <c r="Z387" s="3" t="s">
        <v>6</v>
      </c>
      <c r="AA387" s="3" t="s">
        <v>125</v>
      </c>
      <c r="AB387" s="46">
        <v>10</v>
      </c>
    </row>
    <row r="388" spans="15:28" x14ac:dyDescent="0.25">
      <c r="O388" s="3" t="e">
        <f ca="1">_xll.RiskDiscrete($A$6:$A$35,$E$6:$E$35)</f>
        <v>#NAME?</v>
      </c>
      <c r="P388" s="3" t="e">
        <f ca="1">_xll.RiskDuniform($L$5:$L$16)</f>
        <v>#NAME?</v>
      </c>
      <c r="Q388" s="3" t="e">
        <f ca="1">IF(_xll.RiskUniform(0,1)&lt;0.5,"uptown","downtown")</f>
        <v>#NAME?</v>
      </c>
      <c r="R388" s="3" t="e">
        <f t="shared" ca="1" si="24"/>
        <v>#NAME?</v>
      </c>
      <c r="S388" s="3" t="e">
        <f t="shared" ca="1" si="25"/>
        <v>#NAME?</v>
      </c>
      <c r="T388" s="3" t="e">
        <f t="shared" ca="1" si="26"/>
        <v>#NAME?</v>
      </c>
      <c r="U388" s="3" t="e">
        <f t="shared" ca="1" si="27"/>
        <v>#NAME?</v>
      </c>
      <c r="Y388" s="3" t="s">
        <v>127</v>
      </c>
      <c r="Z388" s="3" t="s">
        <v>28</v>
      </c>
      <c r="AA388" s="3" t="s">
        <v>125</v>
      </c>
      <c r="AB388" s="46">
        <v>10</v>
      </c>
    </row>
    <row r="389" spans="15:28" x14ac:dyDescent="0.25">
      <c r="O389" s="3" t="e">
        <f ca="1">_xll.RiskDiscrete($A$6:$A$35,$E$6:$E$35)</f>
        <v>#NAME?</v>
      </c>
      <c r="P389" s="3" t="e">
        <f ca="1">_xll.RiskDuniform($L$5:$L$16)</f>
        <v>#NAME?</v>
      </c>
      <c r="Q389" s="3" t="e">
        <f ca="1">IF(_xll.RiskUniform(0,1)&lt;0.5,"uptown","downtown")</f>
        <v>#NAME?</v>
      </c>
      <c r="R389" s="3" t="e">
        <f t="shared" ca="1" si="24"/>
        <v>#NAME?</v>
      </c>
      <c r="S389" s="3" t="e">
        <f t="shared" ca="1" si="25"/>
        <v>#NAME?</v>
      </c>
      <c r="T389" s="3" t="e">
        <f t="shared" ca="1" si="26"/>
        <v>#NAME?</v>
      </c>
      <c r="U389" s="3" t="e">
        <f t="shared" ca="1" si="27"/>
        <v>#NAME?</v>
      </c>
      <c r="Y389" s="3" t="s">
        <v>124</v>
      </c>
      <c r="Z389" s="3" t="s">
        <v>31</v>
      </c>
      <c r="AA389" s="3" t="s">
        <v>122</v>
      </c>
      <c r="AB389" s="46">
        <v>10</v>
      </c>
    </row>
    <row r="390" spans="15:28" x14ac:dyDescent="0.25">
      <c r="O390" s="3" t="e">
        <f ca="1">_xll.RiskDiscrete($A$6:$A$35,$E$6:$E$35)</f>
        <v>#NAME?</v>
      </c>
      <c r="P390" s="3" t="e">
        <f ca="1">_xll.RiskDuniform($L$5:$L$16)</f>
        <v>#NAME?</v>
      </c>
      <c r="Q390" s="3" t="e">
        <f ca="1">IF(_xll.RiskUniform(0,1)&lt;0.5,"uptown","downtown")</f>
        <v>#NAME?</v>
      </c>
      <c r="R390" s="3" t="e">
        <f t="shared" ca="1" si="24"/>
        <v>#NAME?</v>
      </c>
      <c r="S390" s="3" t="e">
        <f t="shared" ca="1" si="25"/>
        <v>#NAME?</v>
      </c>
      <c r="T390" s="3" t="e">
        <f t="shared" ca="1" si="26"/>
        <v>#NAME?</v>
      </c>
      <c r="U390" s="3" t="e">
        <f t="shared" ca="1" si="27"/>
        <v>#NAME?</v>
      </c>
      <c r="Y390" s="3" t="s">
        <v>114</v>
      </c>
      <c r="Z390" s="3" t="s">
        <v>30</v>
      </c>
      <c r="AA390" s="3" t="s">
        <v>122</v>
      </c>
      <c r="AB390" s="46">
        <v>3</v>
      </c>
    </row>
    <row r="391" spans="15:28" x14ac:dyDescent="0.25">
      <c r="O391" s="3" t="e">
        <f ca="1">_xll.RiskDiscrete($A$6:$A$35,$E$6:$E$35)</f>
        <v>#NAME?</v>
      </c>
      <c r="P391" s="3" t="e">
        <f ca="1">_xll.RiskDuniform($L$5:$L$16)</f>
        <v>#NAME?</v>
      </c>
      <c r="Q391" s="3" t="e">
        <f ca="1">IF(_xll.RiskUniform(0,1)&lt;0.5,"uptown","downtown")</f>
        <v>#NAME?</v>
      </c>
      <c r="R391" s="3" t="e">
        <f t="shared" ca="1" si="24"/>
        <v>#NAME?</v>
      </c>
      <c r="S391" s="3" t="e">
        <f t="shared" ca="1" si="25"/>
        <v>#NAME?</v>
      </c>
      <c r="T391" s="3" t="e">
        <f t="shared" ca="1" si="26"/>
        <v>#NAME?</v>
      </c>
      <c r="U391" s="3" t="e">
        <f t="shared" ca="1" si="27"/>
        <v>#NAME?</v>
      </c>
      <c r="Y391" s="3" t="s">
        <v>124</v>
      </c>
      <c r="Z391" s="3" t="s">
        <v>27</v>
      </c>
      <c r="AA391" s="3" t="s">
        <v>125</v>
      </c>
      <c r="AB391" s="46">
        <v>10</v>
      </c>
    </row>
    <row r="392" spans="15:28" x14ac:dyDescent="0.25">
      <c r="O392" s="3" t="e">
        <f ca="1">_xll.RiskDiscrete($A$6:$A$35,$E$6:$E$35)</f>
        <v>#NAME?</v>
      </c>
      <c r="P392" s="3" t="e">
        <f ca="1">_xll.RiskDuniform($L$5:$L$16)</f>
        <v>#NAME?</v>
      </c>
      <c r="Q392" s="3" t="e">
        <f ca="1">IF(_xll.RiskUniform(0,1)&lt;0.5,"uptown","downtown")</f>
        <v>#NAME?</v>
      </c>
      <c r="R392" s="3" t="e">
        <f t="shared" ref="R392:R455" ca="1" si="28">VLOOKUP(O392,lookprice,2)</f>
        <v>#NAME?</v>
      </c>
      <c r="S392" s="3" t="e">
        <f t="shared" ref="S392:S455" ca="1" si="29">VLOOKUP(O392,lookname,2)</f>
        <v>#NAME?</v>
      </c>
      <c r="T392" s="3" t="e">
        <f t="shared" ref="T392:T455" ca="1" si="30">VLOOKUP(P392,lookmonth,2)</f>
        <v>#NAME?</v>
      </c>
      <c r="U392" s="3" t="e">
        <f t="shared" ca="1" si="27"/>
        <v>#NAME?</v>
      </c>
      <c r="Y392" s="3" t="s">
        <v>139</v>
      </c>
      <c r="Z392" s="3" t="s">
        <v>32</v>
      </c>
      <c r="AA392" s="3" t="s">
        <v>122</v>
      </c>
      <c r="AB392" s="46">
        <v>10</v>
      </c>
    </row>
    <row r="393" spans="15:28" x14ac:dyDescent="0.25">
      <c r="O393" s="3" t="e">
        <f ca="1">_xll.RiskDiscrete($A$6:$A$35,$E$6:$E$35)</f>
        <v>#NAME?</v>
      </c>
      <c r="P393" s="3" t="e">
        <f ca="1">_xll.RiskDuniform($L$5:$L$16)</f>
        <v>#NAME?</v>
      </c>
      <c r="Q393" s="3" t="e">
        <f ca="1">IF(_xll.RiskUniform(0,1)&lt;0.5,"uptown","downtown")</f>
        <v>#NAME?</v>
      </c>
      <c r="R393" s="3" t="e">
        <f t="shared" ca="1" si="28"/>
        <v>#NAME?</v>
      </c>
      <c r="S393" s="3" t="e">
        <f t="shared" ca="1" si="29"/>
        <v>#NAME?</v>
      </c>
      <c r="T393" s="3" t="e">
        <f t="shared" ca="1" si="30"/>
        <v>#NAME?</v>
      </c>
      <c r="U393" s="3" t="e">
        <f t="shared" ref="U393:U456" ca="1" si="31">Q393</f>
        <v>#NAME?</v>
      </c>
      <c r="Y393" s="3" t="s">
        <v>124</v>
      </c>
      <c r="Z393" s="3" t="s">
        <v>24</v>
      </c>
      <c r="AA393" s="3" t="s">
        <v>122</v>
      </c>
      <c r="AB393" s="46">
        <v>10</v>
      </c>
    </row>
    <row r="394" spans="15:28" x14ac:dyDescent="0.25">
      <c r="O394" s="3" t="e">
        <f ca="1">_xll.RiskDiscrete($A$6:$A$35,$E$6:$E$35)</f>
        <v>#NAME?</v>
      </c>
      <c r="P394" s="3" t="e">
        <f ca="1">_xll.RiskDuniform($L$5:$L$16)</f>
        <v>#NAME?</v>
      </c>
      <c r="Q394" s="3" t="e">
        <f ca="1">IF(_xll.RiskUniform(0,1)&lt;0.5,"uptown","downtown")</f>
        <v>#NAME?</v>
      </c>
      <c r="R394" s="3" t="e">
        <f t="shared" ca="1" si="28"/>
        <v>#NAME?</v>
      </c>
      <c r="S394" s="3" t="e">
        <f t="shared" ca="1" si="29"/>
        <v>#NAME?</v>
      </c>
      <c r="T394" s="3" t="e">
        <f t="shared" ca="1" si="30"/>
        <v>#NAME?</v>
      </c>
      <c r="U394" s="3" t="e">
        <f t="shared" ca="1" si="31"/>
        <v>#NAME?</v>
      </c>
      <c r="Y394" s="3" t="s">
        <v>114</v>
      </c>
      <c r="Z394" s="3" t="s">
        <v>40</v>
      </c>
      <c r="AA394" s="3" t="s">
        <v>122</v>
      </c>
      <c r="AB394" s="46">
        <v>3</v>
      </c>
    </row>
    <row r="395" spans="15:28" x14ac:dyDescent="0.25">
      <c r="O395" s="3" t="e">
        <f ca="1">_xll.RiskDiscrete($A$6:$A$35,$E$6:$E$35)</f>
        <v>#NAME?</v>
      </c>
      <c r="P395" s="3" t="e">
        <f ca="1">_xll.RiskDuniform($L$5:$L$16)</f>
        <v>#NAME?</v>
      </c>
      <c r="Q395" s="3" t="e">
        <f ca="1">IF(_xll.RiskUniform(0,1)&lt;0.5,"uptown","downtown")</f>
        <v>#NAME?</v>
      </c>
      <c r="R395" s="3" t="e">
        <f t="shared" ca="1" si="28"/>
        <v>#NAME?</v>
      </c>
      <c r="S395" s="3" t="e">
        <f t="shared" ca="1" si="29"/>
        <v>#NAME?</v>
      </c>
      <c r="T395" s="3" t="e">
        <f t="shared" ca="1" si="30"/>
        <v>#NAME?</v>
      </c>
      <c r="U395" s="3" t="e">
        <f t="shared" ca="1" si="31"/>
        <v>#NAME?</v>
      </c>
      <c r="Y395" s="3" t="s">
        <v>124</v>
      </c>
      <c r="Z395" s="3" t="s">
        <v>34</v>
      </c>
      <c r="AA395" s="3" t="s">
        <v>125</v>
      </c>
      <c r="AB395" s="46">
        <v>10</v>
      </c>
    </row>
    <row r="396" spans="15:28" x14ac:dyDescent="0.25">
      <c r="O396" s="3" t="e">
        <f ca="1">_xll.RiskDiscrete($A$6:$A$35,$E$6:$E$35)</f>
        <v>#NAME?</v>
      </c>
      <c r="P396" s="3" t="e">
        <f ca="1">_xll.RiskDuniform($L$5:$L$16)</f>
        <v>#NAME?</v>
      </c>
      <c r="Q396" s="3" t="e">
        <f ca="1">IF(_xll.RiskUniform(0,1)&lt;0.5,"uptown","downtown")</f>
        <v>#NAME?</v>
      </c>
      <c r="R396" s="3" t="e">
        <f t="shared" ca="1" si="28"/>
        <v>#NAME?</v>
      </c>
      <c r="S396" s="3" t="e">
        <f t="shared" ca="1" si="29"/>
        <v>#NAME?</v>
      </c>
      <c r="T396" s="3" t="e">
        <f t="shared" ca="1" si="30"/>
        <v>#NAME?</v>
      </c>
      <c r="U396" s="3" t="e">
        <f t="shared" ca="1" si="31"/>
        <v>#NAME?</v>
      </c>
      <c r="Y396" s="3" t="s">
        <v>129</v>
      </c>
      <c r="Z396" s="3" t="s">
        <v>29</v>
      </c>
      <c r="AA396" s="3" t="s">
        <v>125</v>
      </c>
      <c r="AB396" s="46">
        <v>2.5</v>
      </c>
    </row>
    <row r="397" spans="15:28" x14ac:dyDescent="0.25">
      <c r="O397" s="3" t="e">
        <f ca="1">_xll.RiskDiscrete($A$6:$A$35,$E$6:$E$35)</f>
        <v>#NAME?</v>
      </c>
      <c r="P397" s="3" t="e">
        <f ca="1">_xll.RiskDuniform($L$5:$L$16)</f>
        <v>#NAME?</v>
      </c>
      <c r="Q397" s="3" t="e">
        <f ca="1">IF(_xll.RiskUniform(0,1)&lt;0.5,"uptown","downtown")</f>
        <v>#NAME?</v>
      </c>
      <c r="R397" s="3" t="e">
        <f t="shared" ca="1" si="28"/>
        <v>#NAME?</v>
      </c>
      <c r="S397" s="3" t="e">
        <f t="shared" ca="1" si="29"/>
        <v>#NAME?</v>
      </c>
      <c r="T397" s="3" t="e">
        <f t="shared" ca="1" si="30"/>
        <v>#NAME?</v>
      </c>
      <c r="U397" s="3" t="e">
        <f t="shared" ca="1" si="31"/>
        <v>#NAME?</v>
      </c>
      <c r="Y397" s="3" t="s">
        <v>128</v>
      </c>
      <c r="Z397" s="3" t="s">
        <v>32</v>
      </c>
      <c r="AA397" s="3" t="s">
        <v>122</v>
      </c>
      <c r="AB397" s="46">
        <v>2.5</v>
      </c>
    </row>
    <row r="398" spans="15:28" x14ac:dyDescent="0.25">
      <c r="O398" s="3" t="e">
        <f ca="1">_xll.RiskDiscrete($A$6:$A$35,$E$6:$E$35)</f>
        <v>#NAME?</v>
      </c>
      <c r="P398" s="3" t="e">
        <f ca="1">_xll.RiskDuniform($L$5:$L$16)</f>
        <v>#NAME?</v>
      </c>
      <c r="Q398" s="3" t="e">
        <f ca="1">IF(_xll.RiskUniform(0,1)&lt;0.5,"uptown","downtown")</f>
        <v>#NAME?</v>
      </c>
      <c r="R398" s="3" t="e">
        <f t="shared" ca="1" si="28"/>
        <v>#NAME?</v>
      </c>
      <c r="S398" s="3" t="e">
        <f t="shared" ca="1" si="29"/>
        <v>#NAME?</v>
      </c>
      <c r="T398" s="3" t="e">
        <f t="shared" ca="1" si="30"/>
        <v>#NAME?</v>
      </c>
      <c r="U398" s="3" t="e">
        <f t="shared" ca="1" si="31"/>
        <v>#NAME?</v>
      </c>
      <c r="Y398" s="3" t="s">
        <v>128</v>
      </c>
      <c r="Z398" s="3" t="s">
        <v>40</v>
      </c>
      <c r="AA398" s="3" t="s">
        <v>122</v>
      </c>
      <c r="AB398" s="46">
        <v>2.5</v>
      </c>
    </row>
    <row r="399" spans="15:28" x14ac:dyDescent="0.25">
      <c r="O399" s="3" t="e">
        <f ca="1">_xll.RiskDiscrete($A$6:$A$35,$E$6:$E$35)</f>
        <v>#NAME?</v>
      </c>
      <c r="P399" s="3" t="e">
        <f ca="1">_xll.RiskDuniform($L$5:$L$16)</f>
        <v>#NAME?</v>
      </c>
      <c r="Q399" s="3" t="e">
        <f ca="1">IF(_xll.RiskUniform(0,1)&lt;0.5,"uptown","downtown")</f>
        <v>#NAME?</v>
      </c>
      <c r="R399" s="3" t="e">
        <f t="shared" ca="1" si="28"/>
        <v>#NAME?</v>
      </c>
      <c r="S399" s="3" t="e">
        <f t="shared" ca="1" si="29"/>
        <v>#NAME?</v>
      </c>
      <c r="T399" s="3" t="e">
        <f t="shared" ca="1" si="30"/>
        <v>#NAME?</v>
      </c>
      <c r="U399" s="3" t="e">
        <f t="shared" ca="1" si="31"/>
        <v>#NAME?</v>
      </c>
      <c r="Y399" s="3" t="s">
        <v>129</v>
      </c>
      <c r="Z399" s="3" t="s">
        <v>33</v>
      </c>
      <c r="AA399" s="3" t="s">
        <v>125</v>
      </c>
      <c r="AB399" s="46">
        <v>2.5</v>
      </c>
    </row>
    <row r="400" spans="15:28" x14ac:dyDescent="0.25">
      <c r="O400" s="3" t="e">
        <f ca="1">_xll.RiskDiscrete($A$6:$A$35,$E$6:$E$35)</f>
        <v>#NAME?</v>
      </c>
      <c r="P400" s="3" t="e">
        <f ca="1">_xll.RiskDuniform($L$5:$L$16)</f>
        <v>#NAME?</v>
      </c>
      <c r="Q400" s="3" t="e">
        <f ca="1">IF(_xll.RiskUniform(0,1)&lt;0.5,"uptown","downtown")</f>
        <v>#NAME?</v>
      </c>
      <c r="R400" s="3" t="e">
        <f t="shared" ca="1" si="28"/>
        <v>#NAME?</v>
      </c>
      <c r="S400" s="3" t="e">
        <f t="shared" ca="1" si="29"/>
        <v>#NAME?</v>
      </c>
      <c r="T400" s="3" t="e">
        <f t="shared" ca="1" si="30"/>
        <v>#NAME?</v>
      </c>
      <c r="U400" s="3" t="e">
        <f t="shared" ca="1" si="31"/>
        <v>#NAME?</v>
      </c>
      <c r="Y400" s="3" t="s">
        <v>124</v>
      </c>
      <c r="Z400" s="3" t="s">
        <v>34</v>
      </c>
      <c r="AA400" s="3" t="s">
        <v>125</v>
      </c>
      <c r="AB400" s="46">
        <v>10</v>
      </c>
    </row>
    <row r="401" spans="15:28" x14ac:dyDescent="0.25">
      <c r="O401" s="3" t="e">
        <f ca="1">_xll.RiskDiscrete($A$6:$A$35,$E$6:$E$35)</f>
        <v>#NAME?</v>
      </c>
      <c r="P401" s="3" t="e">
        <f ca="1">_xll.RiskDuniform($L$5:$L$16)</f>
        <v>#NAME?</v>
      </c>
      <c r="Q401" s="3" t="e">
        <f ca="1">IF(_xll.RiskUniform(0,1)&lt;0.5,"uptown","downtown")</f>
        <v>#NAME?</v>
      </c>
      <c r="R401" s="3" t="e">
        <f t="shared" ca="1" si="28"/>
        <v>#NAME?</v>
      </c>
      <c r="S401" s="3" t="e">
        <f t="shared" ca="1" si="29"/>
        <v>#NAME?</v>
      </c>
      <c r="T401" s="3" t="e">
        <f t="shared" ca="1" si="30"/>
        <v>#NAME?</v>
      </c>
      <c r="U401" s="3" t="e">
        <f t="shared" ca="1" si="31"/>
        <v>#NAME?</v>
      </c>
      <c r="Y401" s="3" t="s">
        <v>121</v>
      </c>
      <c r="Z401" s="3" t="s">
        <v>24</v>
      </c>
      <c r="AA401" s="3" t="s">
        <v>125</v>
      </c>
      <c r="AB401" s="46">
        <v>2.5</v>
      </c>
    </row>
    <row r="402" spans="15:28" x14ac:dyDescent="0.25">
      <c r="O402" s="3" t="e">
        <f ca="1">_xll.RiskDiscrete($A$6:$A$35,$E$6:$E$35)</f>
        <v>#NAME?</v>
      </c>
      <c r="P402" s="3" t="e">
        <f ca="1">_xll.RiskDuniform($L$5:$L$16)</f>
        <v>#NAME?</v>
      </c>
      <c r="Q402" s="3" t="e">
        <f ca="1">IF(_xll.RiskUniform(0,1)&lt;0.5,"uptown","downtown")</f>
        <v>#NAME?</v>
      </c>
      <c r="R402" s="3" t="e">
        <f t="shared" ca="1" si="28"/>
        <v>#NAME?</v>
      </c>
      <c r="S402" s="3" t="e">
        <f t="shared" ca="1" si="29"/>
        <v>#NAME?</v>
      </c>
      <c r="T402" s="3" t="e">
        <f t="shared" ca="1" si="30"/>
        <v>#NAME?</v>
      </c>
      <c r="U402" s="3" t="e">
        <f t="shared" ca="1" si="31"/>
        <v>#NAME?</v>
      </c>
      <c r="Y402" s="3" t="s">
        <v>139</v>
      </c>
      <c r="Z402" s="3" t="s">
        <v>39</v>
      </c>
      <c r="AA402" s="3" t="s">
        <v>125</v>
      </c>
      <c r="AB402" s="46">
        <v>10</v>
      </c>
    </row>
    <row r="403" spans="15:28" x14ac:dyDescent="0.25">
      <c r="O403" s="3" t="e">
        <f ca="1">_xll.RiskDiscrete($A$6:$A$35,$E$6:$E$35)</f>
        <v>#NAME?</v>
      </c>
      <c r="P403" s="3" t="e">
        <f ca="1">_xll.RiskDuniform($L$5:$L$16)</f>
        <v>#NAME?</v>
      </c>
      <c r="Q403" s="3" t="e">
        <f ca="1">IF(_xll.RiskUniform(0,1)&lt;0.5,"uptown","downtown")</f>
        <v>#NAME?</v>
      </c>
      <c r="R403" s="3" t="e">
        <f t="shared" ca="1" si="28"/>
        <v>#NAME?</v>
      </c>
      <c r="S403" s="3" t="e">
        <f t="shared" ca="1" si="29"/>
        <v>#NAME?</v>
      </c>
      <c r="T403" s="3" t="e">
        <f t="shared" ca="1" si="30"/>
        <v>#NAME?</v>
      </c>
      <c r="U403" s="3" t="e">
        <f t="shared" ca="1" si="31"/>
        <v>#NAME?</v>
      </c>
      <c r="Y403" s="3" t="s">
        <v>124</v>
      </c>
      <c r="Z403" s="3" t="s">
        <v>24</v>
      </c>
      <c r="AA403" s="3" t="s">
        <v>125</v>
      </c>
      <c r="AB403" s="46">
        <v>10</v>
      </c>
    </row>
    <row r="404" spans="15:28" x14ac:dyDescent="0.25">
      <c r="O404" s="3" t="e">
        <f ca="1">_xll.RiskDiscrete($A$6:$A$35,$E$6:$E$35)</f>
        <v>#NAME?</v>
      </c>
      <c r="P404" s="3" t="e">
        <f ca="1">_xll.RiskDuniform($L$5:$L$16)</f>
        <v>#NAME?</v>
      </c>
      <c r="Q404" s="3" t="e">
        <f ca="1">IF(_xll.RiskUniform(0,1)&lt;0.5,"uptown","downtown")</f>
        <v>#NAME?</v>
      </c>
      <c r="R404" s="3" t="e">
        <f t="shared" ca="1" si="28"/>
        <v>#NAME?</v>
      </c>
      <c r="S404" s="3" t="e">
        <f t="shared" ca="1" si="29"/>
        <v>#NAME?</v>
      </c>
      <c r="T404" s="3" t="e">
        <f t="shared" ca="1" si="30"/>
        <v>#NAME?</v>
      </c>
      <c r="U404" s="3" t="e">
        <f t="shared" ca="1" si="31"/>
        <v>#NAME?</v>
      </c>
      <c r="Y404" s="3" t="s">
        <v>139</v>
      </c>
      <c r="Z404" s="3" t="s">
        <v>27</v>
      </c>
      <c r="AA404" s="3" t="s">
        <v>122</v>
      </c>
      <c r="AB404" s="46">
        <v>10</v>
      </c>
    </row>
    <row r="405" spans="15:28" x14ac:dyDescent="0.25">
      <c r="O405" s="3" t="e">
        <f ca="1">_xll.RiskDiscrete($A$6:$A$35,$E$6:$E$35)</f>
        <v>#NAME?</v>
      </c>
      <c r="P405" s="3" t="e">
        <f ca="1">_xll.RiskDuniform($L$5:$L$16)</f>
        <v>#NAME?</v>
      </c>
      <c r="Q405" s="3" t="e">
        <f ca="1">IF(_xll.RiskUniform(0,1)&lt;0.5,"uptown","downtown")</f>
        <v>#NAME?</v>
      </c>
      <c r="R405" s="3" t="e">
        <f t="shared" ca="1" si="28"/>
        <v>#NAME?</v>
      </c>
      <c r="S405" s="3" t="e">
        <f t="shared" ca="1" si="29"/>
        <v>#NAME?</v>
      </c>
      <c r="T405" s="3" t="e">
        <f t="shared" ca="1" si="30"/>
        <v>#NAME?</v>
      </c>
      <c r="U405" s="3" t="e">
        <f t="shared" ca="1" si="31"/>
        <v>#NAME?</v>
      </c>
      <c r="Y405" s="3" t="s">
        <v>124</v>
      </c>
      <c r="Z405" s="3" t="s">
        <v>39</v>
      </c>
      <c r="AA405" s="3" t="s">
        <v>122</v>
      </c>
      <c r="AB405" s="46">
        <v>10</v>
      </c>
    </row>
    <row r="406" spans="15:28" x14ac:dyDescent="0.25">
      <c r="O406" s="3" t="e">
        <f ca="1">_xll.RiskDiscrete($A$6:$A$35,$E$6:$E$35)</f>
        <v>#NAME?</v>
      </c>
      <c r="P406" s="3" t="e">
        <f ca="1">_xll.RiskDuniform($L$5:$L$16)</f>
        <v>#NAME?</v>
      </c>
      <c r="Q406" s="3" t="e">
        <f ca="1">IF(_xll.RiskUniform(0,1)&lt;0.5,"uptown","downtown")</f>
        <v>#NAME?</v>
      </c>
      <c r="R406" s="3" t="e">
        <f t="shared" ca="1" si="28"/>
        <v>#NAME?</v>
      </c>
      <c r="S406" s="3" t="e">
        <f t="shared" ca="1" si="29"/>
        <v>#NAME?</v>
      </c>
      <c r="T406" s="3" t="e">
        <f t="shared" ca="1" si="30"/>
        <v>#NAME?</v>
      </c>
      <c r="U406" s="3" t="e">
        <f t="shared" ca="1" si="31"/>
        <v>#NAME?</v>
      </c>
      <c r="Y406" s="3" t="s">
        <v>129</v>
      </c>
      <c r="Z406" s="3" t="s">
        <v>31</v>
      </c>
      <c r="AA406" s="3" t="s">
        <v>125</v>
      </c>
      <c r="AB406" s="46">
        <v>2.5</v>
      </c>
    </row>
    <row r="407" spans="15:28" x14ac:dyDescent="0.25">
      <c r="O407" s="3" t="e">
        <f ca="1">_xll.RiskDiscrete($A$6:$A$35,$E$6:$E$35)</f>
        <v>#NAME?</v>
      </c>
      <c r="P407" s="3" t="e">
        <f ca="1">_xll.RiskDuniform($L$5:$L$16)</f>
        <v>#NAME?</v>
      </c>
      <c r="Q407" s="3" t="e">
        <f ca="1">IF(_xll.RiskUniform(0,1)&lt;0.5,"uptown","downtown")</f>
        <v>#NAME?</v>
      </c>
      <c r="R407" s="3" t="e">
        <f t="shared" ca="1" si="28"/>
        <v>#NAME?</v>
      </c>
      <c r="S407" s="3" t="e">
        <f t="shared" ca="1" si="29"/>
        <v>#NAME?</v>
      </c>
      <c r="T407" s="3" t="e">
        <f t="shared" ca="1" si="30"/>
        <v>#NAME?</v>
      </c>
      <c r="U407" s="3" t="e">
        <f t="shared" ca="1" si="31"/>
        <v>#NAME?</v>
      </c>
      <c r="Y407" s="3" t="s">
        <v>129</v>
      </c>
      <c r="Z407" s="3" t="s">
        <v>30</v>
      </c>
      <c r="AA407" s="3" t="s">
        <v>122</v>
      </c>
      <c r="AB407" s="46">
        <v>2.5</v>
      </c>
    </row>
    <row r="408" spans="15:28" x14ac:dyDescent="0.25">
      <c r="O408" s="3" t="e">
        <f ca="1">_xll.RiskDiscrete($A$6:$A$35,$E$6:$E$35)</f>
        <v>#NAME?</v>
      </c>
      <c r="P408" s="3" t="e">
        <f ca="1">_xll.RiskDuniform($L$5:$L$16)</f>
        <v>#NAME?</v>
      </c>
      <c r="Q408" s="3" t="e">
        <f ca="1">IF(_xll.RiskUniform(0,1)&lt;0.5,"uptown","downtown")</f>
        <v>#NAME?</v>
      </c>
      <c r="R408" s="3" t="e">
        <f t="shared" ca="1" si="28"/>
        <v>#NAME?</v>
      </c>
      <c r="S408" s="3" t="e">
        <f t="shared" ca="1" si="29"/>
        <v>#NAME?</v>
      </c>
      <c r="T408" s="3" t="e">
        <f t="shared" ca="1" si="30"/>
        <v>#NAME?</v>
      </c>
      <c r="U408" s="3" t="e">
        <f t="shared" ca="1" si="31"/>
        <v>#NAME?</v>
      </c>
      <c r="Y408" s="3" t="s">
        <v>124</v>
      </c>
      <c r="Z408" s="3" t="s">
        <v>32</v>
      </c>
      <c r="AA408" s="3" t="s">
        <v>125</v>
      </c>
      <c r="AB408" s="46">
        <v>10</v>
      </c>
    </row>
    <row r="409" spans="15:28" x14ac:dyDescent="0.25">
      <c r="O409" s="3" t="e">
        <f ca="1">_xll.RiskDiscrete($A$6:$A$35,$E$6:$E$35)</f>
        <v>#NAME?</v>
      </c>
      <c r="P409" s="3" t="e">
        <f ca="1">_xll.RiskDuniform($L$5:$L$16)</f>
        <v>#NAME?</v>
      </c>
      <c r="Q409" s="3" t="e">
        <f ca="1">IF(_xll.RiskUniform(0,1)&lt;0.5,"uptown","downtown")</f>
        <v>#NAME?</v>
      </c>
      <c r="R409" s="3" t="e">
        <f t="shared" ca="1" si="28"/>
        <v>#NAME?</v>
      </c>
      <c r="S409" s="3" t="e">
        <f t="shared" ca="1" si="29"/>
        <v>#NAME?</v>
      </c>
      <c r="T409" s="3" t="e">
        <f t="shared" ca="1" si="30"/>
        <v>#NAME?</v>
      </c>
      <c r="U409" s="3" t="e">
        <f t="shared" ca="1" si="31"/>
        <v>#NAME?</v>
      </c>
      <c r="Y409" s="3" t="s">
        <v>124</v>
      </c>
      <c r="Z409" s="3" t="s">
        <v>30</v>
      </c>
      <c r="AA409" s="3" t="s">
        <v>122</v>
      </c>
      <c r="AB409" s="46">
        <v>10</v>
      </c>
    </row>
    <row r="410" spans="15:28" x14ac:dyDescent="0.25">
      <c r="O410" s="3" t="e">
        <f ca="1">_xll.RiskDiscrete($A$6:$A$35,$E$6:$E$35)</f>
        <v>#NAME?</v>
      </c>
      <c r="P410" s="3" t="e">
        <f ca="1">_xll.RiskDuniform($L$5:$L$16)</f>
        <v>#NAME?</v>
      </c>
      <c r="Q410" s="3" t="e">
        <f ca="1">IF(_xll.RiskUniform(0,1)&lt;0.5,"uptown","downtown")</f>
        <v>#NAME?</v>
      </c>
      <c r="R410" s="3" t="e">
        <f t="shared" ca="1" si="28"/>
        <v>#NAME?</v>
      </c>
      <c r="S410" s="3" t="e">
        <f t="shared" ca="1" si="29"/>
        <v>#NAME?</v>
      </c>
      <c r="T410" s="3" t="e">
        <f t="shared" ca="1" si="30"/>
        <v>#NAME?</v>
      </c>
      <c r="U410" s="3" t="e">
        <f t="shared" ca="1" si="31"/>
        <v>#NAME?</v>
      </c>
      <c r="Y410" s="3" t="s">
        <v>129</v>
      </c>
      <c r="Z410" s="3" t="s">
        <v>30</v>
      </c>
      <c r="AA410" s="3" t="s">
        <v>122</v>
      </c>
      <c r="AB410" s="46">
        <v>2.5</v>
      </c>
    </row>
    <row r="411" spans="15:28" x14ac:dyDescent="0.25">
      <c r="O411" s="3" t="e">
        <f ca="1">_xll.RiskDiscrete($A$6:$A$35,$E$6:$E$35)</f>
        <v>#NAME?</v>
      </c>
      <c r="P411" s="3" t="e">
        <f ca="1">_xll.RiskDuniform($L$5:$L$16)</f>
        <v>#NAME?</v>
      </c>
      <c r="Q411" s="3" t="e">
        <f ca="1">IF(_xll.RiskUniform(0,1)&lt;0.5,"uptown","downtown")</f>
        <v>#NAME?</v>
      </c>
      <c r="R411" s="3" t="e">
        <f t="shared" ca="1" si="28"/>
        <v>#NAME?</v>
      </c>
      <c r="S411" s="3" t="e">
        <f t="shared" ca="1" si="29"/>
        <v>#NAME?</v>
      </c>
      <c r="T411" s="3" t="e">
        <f t="shared" ca="1" si="30"/>
        <v>#NAME?</v>
      </c>
      <c r="U411" s="3" t="e">
        <f t="shared" ca="1" si="31"/>
        <v>#NAME?</v>
      </c>
      <c r="Y411" s="3" t="s">
        <v>124</v>
      </c>
      <c r="Z411" s="3" t="s">
        <v>34</v>
      </c>
      <c r="AA411" s="3" t="s">
        <v>125</v>
      </c>
      <c r="AB411" s="46">
        <v>10</v>
      </c>
    </row>
    <row r="412" spans="15:28" x14ac:dyDescent="0.25">
      <c r="O412" s="3" t="e">
        <f ca="1">_xll.RiskDiscrete($A$6:$A$35,$E$6:$E$35)</f>
        <v>#NAME?</v>
      </c>
      <c r="P412" s="3" t="e">
        <f ca="1">_xll.RiskDuniform($L$5:$L$16)</f>
        <v>#NAME?</v>
      </c>
      <c r="Q412" s="3" t="e">
        <f ca="1">IF(_xll.RiskUniform(0,1)&lt;0.5,"uptown","downtown")</f>
        <v>#NAME?</v>
      </c>
      <c r="R412" s="3" t="e">
        <f t="shared" ca="1" si="28"/>
        <v>#NAME?</v>
      </c>
      <c r="S412" s="3" t="e">
        <f t="shared" ca="1" si="29"/>
        <v>#NAME?</v>
      </c>
      <c r="T412" s="3" t="e">
        <f t="shared" ca="1" si="30"/>
        <v>#NAME?</v>
      </c>
      <c r="U412" s="3" t="e">
        <f t="shared" ca="1" si="31"/>
        <v>#NAME?</v>
      </c>
      <c r="Y412" s="3" t="s">
        <v>126</v>
      </c>
      <c r="Z412" s="3" t="s">
        <v>39</v>
      </c>
      <c r="AA412" s="3" t="s">
        <v>122</v>
      </c>
      <c r="AB412" s="46">
        <v>2.5</v>
      </c>
    </row>
    <row r="413" spans="15:28" x14ac:dyDescent="0.25">
      <c r="O413" s="3" t="e">
        <f ca="1">_xll.RiskDiscrete($A$6:$A$35,$E$6:$E$35)</f>
        <v>#NAME?</v>
      </c>
      <c r="P413" s="3" t="e">
        <f ca="1">_xll.RiskDuniform($L$5:$L$16)</f>
        <v>#NAME?</v>
      </c>
      <c r="Q413" s="3" t="e">
        <f ca="1">IF(_xll.RiskUniform(0,1)&lt;0.5,"uptown","downtown")</f>
        <v>#NAME?</v>
      </c>
      <c r="R413" s="3" t="e">
        <f t="shared" ca="1" si="28"/>
        <v>#NAME?</v>
      </c>
      <c r="S413" s="3" t="e">
        <f t="shared" ca="1" si="29"/>
        <v>#NAME?</v>
      </c>
      <c r="T413" s="3" t="e">
        <f t="shared" ca="1" si="30"/>
        <v>#NAME?</v>
      </c>
      <c r="U413" s="3" t="e">
        <f t="shared" ca="1" si="31"/>
        <v>#NAME?</v>
      </c>
      <c r="Y413" s="3" t="s">
        <v>124</v>
      </c>
      <c r="Z413" s="3" t="s">
        <v>27</v>
      </c>
      <c r="AA413" s="3" t="s">
        <v>122</v>
      </c>
      <c r="AB413" s="46">
        <v>10</v>
      </c>
    </row>
    <row r="414" spans="15:28" x14ac:dyDescent="0.25">
      <c r="O414" s="3" t="e">
        <f ca="1">_xll.RiskDiscrete($A$6:$A$35,$E$6:$E$35)</f>
        <v>#NAME?</v>
      </c>
      <c r="P414" s="3" t="e">
        <f ca="1">_xll.RiskDuniform($L$5:$L$16)</f>
        <v>#NAME?</v>
      </c>
      <c r="Q414" s="3" t="e">
        <f ca="1">IF(_xll.RiskUniform(0,1)&lt;0.5,"uptown","downtown")</f>
        <v>#NAME?</v>
      </c>
      <c r="R414" s="3" t="e">
        <f t="shared" ca="1" si="28"/>
        <v>#NAME?</v>
      </c>
      <c r="S414" s="3" t="e">
        <f t="shared" ca="1" si="29"/>
        <v>#NAME?</v>
      </c>
      <c r="T414" s="3" t="e">
        <f t="shared" ca="1" si="30"/>
        <v>#NAME?</v>
      </c>
      <c r="U414" s="3" t="e">
        <f t="shared" ca="1" si="31"/>
        <v>#NAME?</v>
      </c>
      <c r="Y414" s="3" t="s">
        <v>121</v>
      </c>
      <c r="Z414" s="3" t="s">
        <v>39</v>
      </c>
      <c r="AA414" s="3" t="s">
        <v>122</v>
      </c>
      <c r="AB414" s="46">
        <v>2.5</v>
      </c>
    </row>
    <row r="415" spans="15:28" x14ac:dyDescent="0.25">
      <c r="O415" s="3" t="e">
        <f ca="1">_xll.RiskDiscrete($A$6:$A$35,$E$6:$E$35)</f>
        <v>#NAME?</v>
      </c>
      <c r="P415" s="3" t="e">
        <f ca="1">_xll.RiskDuniform($L$5:$L$16)</f>
        <v>#NAME?</v>
      </c>
      <c r="Q415" s="3" t="e">
        <f ca="1">IF(_xll.RiskUniform(0,1)&lt;0.5,"uptown","downtown")</f>
        <v>#NAME?</v>
      </c>
      <c r="R415" s="3" t="e">
        <f t="shared" ca="1" si="28"/>
        <v>#NAME?</v>
      </c>
      <c r="S415" s="3" t="e">
        <f t="shared" ca="1" si="29"/>
        <v>#NAME?</v>
      </c>
      <c r="T415" s="3" t="e">
        <f t="shared" ca="1" si="30"/>
        <v>#NAME?</v>
      </c>
      <c r="U415" s="3" t="e">
        <f t="shared" ca="1" si="31"/>
        <v>#NAME?</v>
      </c>
      <c r="Y415" s="3" t="s">
        <v>121</v>
      </c>
      <c r="Z415" s="3" t="s">
        <v>6</v>
      </c>
      <c r="AA415" s="3" t="s">
        <v>125</v>
      </c>
      <c r="AB415" s="46">
        <v>2.5</v>
      </c>
    </row>
    <row r="416" spans="15:28" x14ac:dyDescent="0.25">
      <c r="O416" s="3" t="e">
        <f ca="1">_xll.RiskDiscrete($A$6:$A$35,$E$6:$E$35)</f>
        <v>#NAME?</v>
      </c>
      <c r="P416" s="3" t="e">
        <f ca="1">_xll.RiskDuniform($L$5:$L$16)</f>
        <v>#NAME?</v>
      </c>
      <c r="Q416" s="3" t="e">
        <f ca="1">IF(_xll.RiskUniform(0,1)&lt;0.5,"uptown","downtown")</f>
        <v>#NAME?</v>
      </c>
      <c r="R416" s="3" t="e">
        <f t="shared" ca="1" si="28"/>
        <v>#NAME?</v>
      </c>
      <c r="S416" s="3" t="e">
        <f t="shared" ca="1" si="29"/>
        <v>#NAME?</v>
      </c>
      <c r="T416" s="3" t="e">
        <f t="shared" ca="1" si="30"/>
        <v>#NAME?</v>
      </c>
      <c r="U416" s="3" t="e">
        <f t="shared" ca="1" si="31"/>
        <v>#NAME?</v>
      </c>
      <c r="Y416" s="3" t="s">
        <v>127</v>
      </c>
      <c r="Z416" s="3" t="s">
        <v>34</v>
      </c>
      <c r="AA416" s="3" t="s">
        <v>125</v>
      </c>
      <c r="AB416" s="46">
        <v>10</v>
      </c>
    </row>
    <row r="417" spans="15:28" x14ac:dyDescent="0.25">
      <c r="O417" s="3" t="e">
        <f ca="1">_xll.RiskDiscrete($A$6:$A$35,$E$6:$E$35)</f>
        <v>#NAME?</v>
      </c>
      <c r="P417" s="3" t="e">
        <f ca="1">_xll.RiskDuniform($L$5:$L$16)</f>
        <v>#NAME?</v>
      </c>
      <c r="Q417" s="3" t="e">
        <f ca="1">IF(_xll.RiskUniform(0,1)&lt;0.5,"uptown","downtown")</f>
        <v>#NAME?</v>
      </c>
      <c r="R417" s="3" t="e">
        <f t="shared" ca="1" si="28"/>
        <v>#NAME?</v>
      </c>
      <c r="S417" s="3" t="e">
        <f t="shared" ca="1" si="29"/>
        <v>#NAME?</v>
      </c>
      <c r="T417" s="3" t="e">
        <f t="shared" ca="1" si="30"/>
        <v>#NAME?</v>
      </c>
      <c r="U417" s="3" t="e">
        <f t="shared" ca="1" si="31"/>
        <v>#NAME?</v>
      </c>
      <c r="Y417" s="3" t="s">
        <v>124</v>
      </c>
      <c r="Z417" s="3" t="s">
        <v>40</v>
      </c>
      <c r="AA417" s="3" t="s">
        <v>125</v>
      </c>
      <c r="AB417" s="46">
        <v>10</v>
      </c>
    </row>
    <row r="418" spans="15:28" x14ac:dyDescent="0.25">
      <c r="O418" s="3" t="e">
        <f ca="1">_xll.RiskDiscrete($A$6:$A$35,$E$6:$E$35)</f>
        <v>#NAME?</v>
      </c>
      <c r="P418" s="3" t="e">
        <f ca="1">_xll.RiskDuniform($L$5:$L$16)</f>
        <v>#NAME?</v>
      </c>
      <c r="Q418" s="3" t="e">
        <f ca="1">IF(_xll.RiskUniform(0,1)&lt;0.5,"uptown","downtown")</f>
        <v>#NAME?</v>
      </c>
      <c r="R418" s="3" t="e">
        <f t="shared" ca="1" si="28"/>
        <v>#NAME?</v>
      </c>
      <c r="S418" s="3" t="e">
        <f t="shared" ca="1" si="29"/>
        <v>#NAME?</v>
      </c>
      <c r="T418" s="3" t="e">
        <f t="shared" ca="1" si="30"/>
        <v>#NAME?</v>
      </c>
      <c r="U418" s="3" t="e">
        <f t="shared" ca="1" si="31"/>
        <v>#NAME?</v>
      </c>
      <c r="Y418" s="3" t="s">
        <v>129</v>
      </c>
      <c r="Z418" s="3" t="s">
        <v>24</v>
      </c>
      <c r="AA418" s="3" t="s">
        <v>122</v>
      </c>
      <c r="AB418" s="46">
        <v>2.5</v>
      </c>
    </row>
    <row r="419" spans="15:28" x14ac:dyDescent="0.25">
      <c r="O419" s="3" t="e">
        <f ca="1">_xll.RiskDiscrete($A$6:$A$35,$E$6:$E$35)</f>
        <v>#NAME?</v>
      </c>
      <c r="P419" s="3" t="e">
        <f ca="1">_xll.RiskDuniform($L$5:$L$16)</f>
        <v>#NAME?</v>
      </c>
      <c r="Q419" s="3" t="e">
        <f ca="1">IF(_xll.RiskUniform(0,1)&lt;0.5,"uptown","downtown")</f>
        <v>#NAME?</v>
      </c>
      <c r="R419" s="3" t="e">
        <f t="shared" ca="1" si="28"/>
        <v>#NAME?</v>
      </c>
      <c r="S419" s="3" t="e">
        <f t="shared" ca="1" si="29"/>
        <v>#NAME?</v>
      </c>
      <c r="T419" s="3" t="e">
        <f t="shared" ca="1" si="30"/>
        <v>#NAME?</v>
      </c>
      <c r="U419" s="3" t="e">
        <f t="shared" ca="1" si="31"/>
        <v>#NAME?</v>
      </c>
      <c r="Y419" s="3" t="s">
        <v>121</v>
      </c>
      <c r="Z419" s="3" t="s">
        <v>24</v>
      </c>
      <c r="AA419" s="3" t="s">
        <v>122</v>
      </c>
      <c r="AB419" s="46">
        <v>2.5</v>
      </c>
    </row>
    <row r="420" spans="15:28" x14ac:dyDescent="0.25">
      <c r="O420" s="3" t="e">
        <f ca="1">_xll.RiskDiscrete($A$6:$A$35,$E$6:$E$35)</f>
        <v>#NAME?</v>
      </c>
      <c r="P420" s="3" t="e">
        <f ca="1">_xll.RiskDuniform($L$5:$L$16)</f>
        <v>#NAME?</v>
      </c>
      <c r="Q420" s="3" t="e">
        <f ca="1">IF(_xll.RiskUniform(0,1)&lt;0.5,"uptown","downtown")</f>
        <v>#NAME?</v>
      </c>
      <c r="R420" s="3" t="e">
        <f t="shared" ca="1" si="28"/>
        <v>#NAME?</v>
      </c>
      <c r="S420" s="3" t="e">
        <f t="shared" ca="1" si="29"/>
        <v>#NAME?</v>
      </c>
      <c r="T420" s="3" t="e">
        <f t="shared" ca="1" si="30"/>
        <v>#NAME?</v>
      </c>
      <c r="U420" s="3" t="e">
        <f t="shared" ca="1" si="31"/>
        <v>#NAME?</v>
      </c>
      <c r="Y420" s="3" t="s">
        <v>145</v>
      </c>
      <c r="Z420" s="3" t="s">
        <v>40</v>
      </c>
      <c r="AA420" s="3" t="s">
        <v>122</v>
      </c>
      <c r="AB420" s="46">
        <v>7</v>
      </c>
    </row>
    <row r="421" spans="15:28" x14ac:dyDescent="0.25">
      <c r="O421" s="3" t="e">
        <f ca="1">_xll.RiskDiscrete($A$6:$A$35,$E$6:$E$35)</f>
        <v>#NAME?</v>
      </c>
      <c r="P421" s="3" t="e">
        <f ca="1">_xll.RiskDuniform($L$5:$L$16)</f>
        <v>#NAME?</v>
      </c>
      <c r="Q421" s="3" t="e">
        <f ca="1">IF(_xll.RiskUniform(0,1)&lt;0.5,"uptown","downtown")</f>
        <v>#NAME?</v>
      </c>
      <c r="R421" s="3" t="e">
        <f t="shared" ca="1" si="28"/>
        <v>#NAME?</v>
      </c>
      <c r="S421" s="3" t="e">
        <f t="shared" ca="1" si="29"/>
        <v>#NAME?</v>
      </c>
      <c r="T421" s="3" t="e">
        <f t="shared" ca="1" si="30"/>
        <v>#NAME?</v>
      </c>
      <c r="U421" s="3" t="e">
        <f t="shared" ca="1" si="31"/>
        <v>#NAME?</v>
      </c>
      <c r="Y421" s="3" t="s">
        <v>124</v>
      </c>
      <c r="Z421" s="3" t="s">
        <v>27</v>
      </c>
      <c r="AA421" s="3" t="s">
        <v>125</v>
      </c>
      <c r="AB421" s="46">
        <v>10</v>
      </c>
    </row>
    <row r="422" spans="15:28" x14ac:dyDescent="0.25">
      <c r="O422" s="3" t="e">
        <f ca="1">_xll.RiskDiscrete($A$6:$A$35,$E$6:$E$35)</f>
        <v>#NAME?</v>
      </c>
      <c r="P422" s="3" t="e">
        <f ca="1">_xll.RiskDuniform($L$5:$L$16)</f>
        <v>#NAME?</v>
      </c>
      <c r="Q422" s="3" t="e">
        <f ca="1">IF(_xll.RiskUniform(0,1)&lt;0.5,"uptown","downtown")</f>
        <v>#NAME?</v>
      </c>
      <c r="R422" s="3" t="e">
        <f t="shared" ca="1" si="28"/>
        <v>#NAME?</v>
      </c>
      <c r="S422" s="3" t="e">
        <f t="shared" ca="1" si="29"/>
        <v>#NAME?</v>
      </c>
      <c r="T422" s="3" t="e">
        <f t="shared" ca="1" si="30"/>
        <v>#NAME?</v>
      </c>
      <c r="U422" s="3" t="e">
        <f t="shared" ca="1" si="31"/>
        <v>#NAME?</v>
      </c>
      <c r="Y422" s="3" t="s">
        <v>124</v>
      </c>
      <c r="Z422" s="3" t="s">
        <v>32</v>
      </c>
      <c r="AA422" s="3" t="s">
        <v>122</v>
      </c>
      <c r="AB422" s="46">
        <v>10</v>
      </c>
    </row>
    <row r="423" spans="15:28" x14ac:dyDescent="0.25">
      <c r="O423" s="3" t="e">
        <f ca="1">_xll.RiskDiscrete($A$6:$A$35,$E$6:$E$35)</f>
        <v>#NAME?</v>
      </c>
      <c r="P423" s="3" t="e">
        <f ca="1">_xll.RiskDuniform($L$5:$L$16)</f>
        <v>#NAME?</v>
      </c>
      <c r="Q423" s="3" t="e">
        <f ca="1">IF(_xll.RiskUniform(0,1)&lt;0.5,"uptown","downtown")</f>
        <v>#NAME?</v>
      </c>
      <c r="R423" s="3" t="e">
        <f t="shared" ca="1" si="28"/>
        <v>#NAME?</v>
      </c>
      <c r="S423" s="3" t="e">
        <f t="shared" ca="1" si="29"/>
        <v>#NAME?</v>
      </c>
      <c r="T423" s="3" t="e">
        <f t="shared" ca="1" si="30"/>
        <v>#NAME?</v>
      </c>
      <c r="U423" s="3" t="e">
        <f t="shared" ca="1" si="31"/>
        <v>#NAME?</v>
      </c>
      <c r="Y423" s="3" t="s">
        <v>138</v>
      </c>
      <c r="Z423" s="3" t="s">
        <v>34</v>
      </c>
      <c r="AA423" s="3" t="s">
        <v>122</v>
      </c>
      <c r="AB423" s="46">
        <v>10</v>
      </c>
    </row>
    <row r="424" spans="15:28" x14ac:dyDescent="0.25">
      <c r="O424" s="3" t="e">
        <f ca="1">_xll.RiskDiscrete($A$6:$A$35,$E$6:$E$35)</f>
        <v>#NAME?</v>
      </c>
      <c r="P424" s="3" t="e">
        <f ca="1">_xll.RiskDuniform($L$5:$L$16)</f>
        <v>#NAME?</v>
      </c>
      <c r="Q424" s="3" t="e">
        <f ca="1">IF(_xll.RiskUniform(0,1)&lt;0.5,"uptown","downtown")</f>
        <v>#NAME?</v>
      </c>
      <c r="R424" s="3" t="e">
        <f t="shared" ca="1" si="28"/>
        <v>#NAME?</v>
      </c>
      <c r="S424" s="3" t="e">
        <f t="shared" ca="1" si="29"/>
        <v>#NAME?</v>
      </c>
      <c r="T424" s="3" t="e">
        <f t="shared" ca="1" si="30"/>
        <v>#NAME?</v>
      </c>
      <c r="U424" s="3" t="e">
        <f t="shared" ca="1" si="31"/>
        <v>#NAME?</v>
      </c>
      <c r="Y424" s="3" t="s">
        <v>121</v>
      </c>
      <c r="Z424" s="3" t="s">
        <v>24</v>
      </c>
      <c r="AA424" s="3" t="s">
        <v>125</v>
      </c>
      <c r="AB424" s="46">
        <v>2.5</v>
      </c>
    </row>
    <row r="425" spans="15:28" x14ac:dyDescent="0.25">
      <c r="O425" s="3" t="e">
        <f ca="1">_xll.RiskDiscrete($A$6:$A$35,$E$6:$E$35)</f>
        <v>#NAME?</v>
      </c>
      <c r="P425" s="3" t="e">
        <f ca="1">_xll.RiskDuniform($L$5:$L$16)</f>
        <v>#NAME?</v>
      </c>
      <c r="Q425" s="3" t="e">
        <f ca="1">IF(_xll.RiskUniform(0,1)&lt;0.5,"uptown","downtown")</f>
        <v>#NAME?</v>
      </c>
      <c r="R425" s="3" t="e">
        <f t="shared" ca="1" si="28"/>
        <v>#NAME?</v>
      </c>
      <c r="S425" s="3" t="e">
        <f t="shared" ca="1" si="29"/>
        <v>#NAME?</v>
      </c>
      <c r="T425" s="3" t="e">
        <f t="shared" ca="1" si="30"/>
        <v>#NAME?</v>
      </c>
      <c r="U425" s="3" t="e">
        <f t="shared" ca="1" si="31"/>
        <v>#NAME?</v>
      </c>
      <c r="Y425" s="3" t="s">
        <v>123</v>
      </c>
      <c r="Z425" s="3" t="s">
        <v>30</v>
      </c>
      <c r="AA425" s="3" t="s">
        <v>122</v>
      </c>
      <c r="AB425" s="46">
        <v>2.5</v>
      </c>
    </row>
    <row r="426" spans="15:28" x14ac:dyDescent="0.25">
      <c r="O426" s="3" t="e">
        <f ca="1">_xll.RiskDiscrete($A$6:$A$35,$E$6:$E$35)</f>
        <v>#NAME?</v>
      </c>
      <c r="P426" s="3" t="e">
        <f ca="1">_xll.RiskDuniform($L$5:$L$16)</f>
        <v>#NAME?</v>
      </c>
      <c r="Q426" s="3" t="e">
        <f ca="1">IF(_xll.RiskUniform(0,1)&lt;0.5,"uptown","downtown")</f>
        <v>#NAME?</v>
      </c>
      <c r="R426" s="3" t="e">
        <f t="shared" ca="1" si="28"/>
        <v>#NAME?</v>
      </c>
      <c r="S426" s="3" t="e">
        <f t="shared" ca="1" si="29"/>
        <v>#NAME?</v>
      </c>
      <c r="T426" s="3" t="e">
        <f t="shared" ca="1" si="30"/>
        <v>#NAME?</v>
      </c>
      <c r="U426" s="3" t="e">
        <f t="shared" ca="1" si="31"/>
        <v>#NAME?</v>
      </c>
      <c r="Y426" s="3" t="s">
        <v>128</v>
      </c>
      <c r="Z426" s="3" t="s">
        <v>34</v>
      </c>
      <c r="AA426" s="3" t="s">
        <v>122</v>
      </c>
      <c r="AB426" s="46">
        <v>2.5</v>
      </c>
    </row>
    <row r="427" spans="15:28" x14ac:dyDescent="0.25">
      <c r="O427" s="3" t="e">
        <f ca="1">_xll.RiskDiscrete($A$6:$A$35,$E$6:$E$35)</f>
        <v>#NAME?</v>
      </c>
      <c r="P427" s="3" t="e">
        <f ca="1">_xll.RiskDuniform($L$5:$L$16)</f>
        <v>#NAME?</v>
      </c>
      <c r="Q427" s="3" t="e">
        <f ca="1">IF(_xll.RiskUniform(0,1)&lt;0.5,"uptown","downtown")</f>
        <v>#NAME?</v>
      </c>
      <c r="R427" s="3" t="e">
        <f t="shared" ca="1" si="28"/>
        <v>#NAME?</v>
      </c>
      <c r="S427" s="3" t="e">
        <f t="shared" ca="1" si="29"/>
        <v>#NAME?</v>
      </c>
      <c r="T427" s="3" t="e">
        <f t="shared" ca="1" si="30"/>
        <v>#NAME?</v>
      </c>
      <c r="U427" s="3" t="e">
        <f t="shared" ca="1" si="31"/>
        <v>#NAME?</v>
      </c>
      <c r="Y427" s="3" t="s">
        <v>124</v>
      </c>
      <c r="Z427" s="3" t="s">
        <v>27</v>
      </c>
      <c r="AA427" s="3" t="s">
        <v>122</v>
      </c>
      <c r="AB427" s="46">
        <v>10</v>
      </c>
    </row>
    <row r="428" spans="15:28" x14ac:dyDescent="0.25">
      <c r="O428" s="3" t="e">
        <f ca="1">_xll.RiskDiscrete($A$6:$A$35,$E$6:$E$35)</f>
        <v>#NAME?</v>
      </c>
      <c r="P428" s="3" t="e">
        <f ca="1">_xll.RiskDuniform($L$5:$L$16)</f>
        <v>#NAME?</v>
      </c>
      <c r="Q428" s="3" t="e">
        <f ca="1">IF(_xll.RiskUniform(0,1)&lt;0.5,"uptown","downtown")</f>
        <v>#NAME?</v>
      </c>
      <c r="R428" s="3" t="e">
        <f t="shared" ca="1" si="28"/>
        <v>#NAME?</v>
      </c>
      <c r="S428" s="3" t="e">
        <f t="shared" ca="1" si="29"/>
        <v>#NAME?</v>
      </c>
      <c r="T428" s="3" t="e">
        <f t="shared" ca="1" si="30"/>
        <v>#NAME?</v>
      </c>
      <c r="U428" s="3" t="e">
        <f t="shared" ca="1" si="31"/>
        <v>#NAME?</v>
      </c>
      <c r="Y428" s="3" t="s">
        <v>137</v>
      </c>
      <c r="Z428" s="3" t="s">
        <v>29</v>
      </c>
      <c r="AA428" s="3" t="s">
        <v>125</v>
      </c>
      <c r="AB428" s="46">
        <v>10</v>
      </c>
    </row>
    <row r="429" spans="15:28" x14ac:dyDescent="0.25">
      <c r="O429" s="3" t="e">
        <f ca="1">_xll.RiskDiscrete($A$6:$A$35,$E$6:$E$35)</f>
        <v>#NAME?</v>
      </c>
      <c r="P429" s="3" t="e">
        <f ca="1">_xll.RiskDuniform($L$5:$L$16)</f>
        <v>#NAME?</v>
      </c>
      <c r="Q429" s="3" t="e">
        <f ca="1">IF(_xll.RiskUniform(0,1)&lt;0.5,"uptown","downtown")</f>
        <v>#NAME?</v>
      </c>
      <c r="R429" s="3" t="e">
        <f t="shared" ca="1" si="28"/>
        <v>#NAME?</v>
      </c>
      <c r="S429" s="3" t="e">
        <f t="shared" ca="1" si="29"/>
        <v>#NAME?</v>
      </c>
      <c r="T429" s="3" t="e">
        <f t="shared" ca="1" si="30"/>
        <v>#NAME?</v>
      </c>
      <c r="U429" s="3" t="e">
        <f t="shared" ca="1" si="31"/>
        <v>#NAME?</v>
      </c>
      <c r="Y429" s="3" t="s">
        <v>124</v>
      </c>
      <c r="Z429" s="3" t="s">
        <v>6</v>
      </c>
      <c r="AA429" s="3" t="s">
        <v>122</v>
      </c>
      <c r="AB429" s="46">
        <v>10</v>
      </c>
    </row>
    <row r="430" spans="15:28" x14ac:dyDescent="0.25">
      <c r="O430" s="3" t="e">
        <f ca="1">_xll.RiskDiscrete($A$6:$A$35,$E$6:$E$35)</f>
        <v>#NAME?</v>
      </c>
      <c r="P430" s="3" t="e">
        <f ca="1">_xll.RiskDuniform($L$5:$L$16)</f>
        <v>#NAME?</v>
      </c>
      <c r="Q430" s="3" t="e">
        <f ca="1">IF(_xll.RiskUniform(0,1)&lt;0.5,"uptown","downtown")</f>
        <v>#NAME?</v>
      </c>
      <c r="R430" s="3" t="e">
        <f t="shared" ca="1" si="28"/>
        <v>#NAME?</v>
      </c>
      <c r="S430" s="3" t="e">
        <f t="shared" ca="1" si="29"/>
        <v>#NAME?</v>
      </c>
      <c r="T430" s="3" t="e">
        <f t="shared" ca="1" si="30"/>
        <v>#NAME?</v>
      </c>
      <c r="U430" s="3" t="e">
        <f t="shared" ca="1" si="31"/>
        <v>#NAME?</v>
      </c>
      <c r="Y430" s="3" t="s">
        <v>133</v>
      </c>
      <c r="Z430" s="3" t="s">
        <v>24</v>
      </c>
      <c r="AA430" s="3" t="s">
        <v>122</v>
      </c>
      <c r="AB430" s="46">
        <v>7</v>
      </c>
    </row>
    <row r="431" spans="15:28" x14ac:dyDescent="0.25">
      <c r="O431" s="3" t="e">
        <f ca="1">_xll.RiskDiscrete($A$6:$A$35,$E$6:$E$35)</f>
        <v>#NAME?</v>
      </c>
      <c r="P431" s="3" t="e">
        <f ca="1">_xll.RiskDuniform($L$5:$L$16)</f>
        <v>#NAME?</v>
      </c>
      <c r="Q431" s="3" t="e">
        <f ca="1">IF(_xll.RiskUniform(0,1)&lt;0.5,"uptown","downtown")</f>
        <v>#NAME?</v>
      </c>
      <c r="R431" s="3" t="e">
        <f t="shared" ca="1" si="28"/>
        <v>#NAME?</v>
      </c>
      <c r="S431" s="3" t="e">
        <f t="shared" ca="1" si="29"/>
        <v>#NAME?</v>
      </c>
      <c r="T431" s="3" t="e">
        <f t="shared" ca="1" si="30"/>
        <v>#NAME?</v>
      </c>
      <c r="U431" s="3" t="e">
        <f t="shared" ca="1" si="31"/>
        <v>#NAME?</v>
      </c>
      <c r="Y431" s="3" t="s">
        <v>127</v>
      </c>
      <c r="Z431" s="3" t="s">
        <v>33</v>
      </c>
      <c r="AA431" s="3" t="s">
        <v>122</v>
      </c>
      <c r="AB431" s="46">
        <v>10</v>
      </c>
    </row>
    <row r="432" spans="15:28" x14ac:dyDescent="0.25">
      <c r="O432" s="3" t="e">
        <f ca="1">_xll.RiskDiscrete($A$6:$A$35,$E$6:$E$35)</f>
        <v>#NAME?</v>
      </c>
      <c r="P432" s="3" t="e">
        <f ca="1">_xll.RiskDuniform($L$5:$L$16)</f>
        <v>#NAME?</v>
      </c>
      <c r="Q432" s="3" t="e">
        <f ca="1">IF(_xll.RiskUniform(0,1)&lt;0.5,"uptown","downtown")</f>
        <v>#NAME?</v>
      </c>
      <c r="R432" s="3" t="e">
        <f t="shared" ca="1" si="28"/>
        <v>#NAME?</v>
      </c>
      <c r="S432" s="3" t="e">
        <f t="shared" ca="1" si="29"/>
        <v>#NAME?</v>
      </c>
      <c r="T432" s="3" t="e">
        <f t="shared" ca="1" si="30"/>
        <v>#NAME?</v>
      </c>
      <c r="U432" s="3" t="e">
        <f t="shared" ca="1" si="31"/>
        <v>#NAME?</v>
      </c>
      <c r="Y432" s="3" t="s">
        <v>124</v>
      </c>
      <c r="Z432" s="3" t="s">
        <v>29</v>
      </c>
      <c r="AA432" s="3" t="s">
        <v>125</v>
      </c>
      <c r="AB432" s="46">
        <v>10</v>
      </c>
    </row>
    <row r="433" spans="15:28" x14ac:dyDescent="0.25">
      <c r="O433" s="3" t="e">
        <f ca="1">_xll.RiskDiscrete($A$6:$A$35,$E$6:$E$35)</f>
        <v>#NAME?</v>
      </c>
      <c r="P433" s="3" t="e">
        <f ca="1">_xll.RiskDuniform($L$5:$L$16)</f>
        <v>#NAME?</v>
      </c>
      <c r="Q433" s="3" t="e">
        <f ca="1">IF(_xll.RiskUniform(0,1)&lt;0.5,"uptown","downtown")</f>
        <v>#NAME?</v>
      </c>
      <c r="R433" s="3" t="e">
        <f t="shared" ca="1" si="28"/>
        <v>#NAME?</v>
      </c>
      <c r="S433" s="3" t="e">
        <f t="shared" ca="1" si="29"/>
        <v>#NAME?</v>
      </c>
      <c r="T433" s="3" t="e">
        <f t="shared" ca="1" si="30"/>
        <v>#NAME?</v>
      </c>
      <c r="U433" s="3" t="e">
        <f t="shared" ca="1" si="31"/>
        <v>#NAME?</v>
      </c>
      <c r="Y433" s="3" t="s">
        <v>127</v>
      </c>
      <c r="Z433" s="3" t="s">
        <v>32</v>
      </c>
      <c r="AA433" s="3" t="s">
        <v>122</v>
      </c>
      <c r="AB433" s="46">
        <v>10</v>
      </c>
    </row>
    <row r="434" spans="15:28" x14ac:dyDescent="0.25">
      <c r="O434" s="3" t="e">
        <f ca="1">_xll.RiskDiscrete($A$6:$A$35,$E$6:$E$35)</f>
        <v>#NAME?</v>
      </c>
      <c r="P434" s="3" t="e">
        <f ca="1">_xll.RiskDuniform($L$5:$L$16)</f>
        <v>#NAME?</v>
      </c>
      <c r="Q434" s="3" t="e">
        <f ca="1">IF(_xll.RiskUniform(0,1)&lt;0.5,"uptown","downtown")</f>
        <v>#NAME?</v>
      </c>
      <c r="R434" s="3" t="e">
        <f t="shared" ca="1" si="28"/>
        <v>#NAME?</v>
      </c>
      <c r="S434" s="3" t="e">
        <f t="shared" ca="1" si="29"/>
        <v>#NAME?</v>
      </c>
      <c r="T434" s="3" t="e">
        <f t="shared" ca="1" si="30"/>
        <v>#NAME?</v>
      </c>
      <c r="U434" s="3" t="e">
        <f t="shared" ca="1" si="31"/>
        <v>#NAME?</v>
      </c>
      <c r="Y434" s="3" t="s">
        <v>131</v>
      </c>
      <c r="Z434" s="3" t="s">
        <v>40</v>
      </c>
      <c r="AA434" s="3" t="s">
        <v>125</v>
      </c>
      <c r="AB434" s="46">
        <v>2.5</v>
      </c>
    </row>
    <row r="435" spans="15:28" x14ac:dyDescent="0.25">
      <c r="O435" s="3" t="e">
        <f ca="1">_xll.RiskDiscrete($A$6:$A$35,$E$6:$E$35)</f>
        <v>#NAME?</v>
      </c>
      <c r="P435" s="3" t="e">
        <f ca="1">_xll.RiskDuniform($L$5:$L$16)</f>
        <v>#NAME?</v>
      </c>
      <c r="Q435" s="3" t="e">
        <f ca="1">IF(_xll.RiskUniform(0,1)&lt;0.5,"uptown","downtown")</f>
        <v>#NAME?</v>
      </c>
      <c r="R435" s="3" t="e">
        <f t="shared" ca="1" si="28"/>
        <v>#NAME?</v>
      </c>
      <c r="S435" s="3" t="e">
        <f t="shared" ca="1" si="29"/>
        <v>#NAME?</v>
      </c>
      <c r="T435" s="3" t="e">
        <f t="shared" ca="1" si="30"/>
        <v>#NAME?</v>
      </c>
      <c r="U435" s="3" t="e">
        <f t="shared" ca="1" si="31"/>
        <v>#NAME?</v>
      </c>
      <c r="Y435" s="3" t="s">
        <v>129</v>
      </c>
      <c r="Z435" s="3" t="s">
        <v>29</v>
      </c>
      <c r="AA435" s="3" t="s">
        <v>122</v>
      </c>
      <c r="AB435" s="46">
        <v>2.5</v>
      </c>
    </row>
    <row r="436" spans="15:28" x14ac:dyDescent="0.25">
      <c r="O436" s="3" t="e">
        <f ca="1">_xll.RiskDiscrete($A$6:$A$35,$E$6:$E$35)</f>
        <v>#NAME?</v>
      </c>
      <c r="P436" s="3" t="e">
        <f ca="1">_xll.RiskDuniform($L$5:$L$16)</f>
        <v>#NAME?</v>
      </c>
      <c r="Q436" s="3" t="e">
        <f ca="1">IF(_xll.RiskUniform(0,1)&lt;0.5,"uptown","downtown")</f>
        <v>#NAME?</v>
      </c>
      <c r="R436" s="3" t="e">
        <f t="shared" ca="1" si="28"/>
        <v>#NAME?</v>
      </c>
      <c r="S436" s="3" t="e">
        <f t="shared" ca="1" si="29"/>
        <v>#NAME?</v>
      </c>
      <c r="T436" s="3" t="e">
        <f t="shared" ca="1" si="30"/>
        <v>#NAME?</v>
      </c>
      <c r="U436" s="3" t="e">
        <f t="shared" ca="1" si="31"/>
        <v>#NAME?</v>
      </c>
      <c r="Y436" s="3" t="s">
        <v>124</v>
      </c>
      <c r="Z436" s="3" t="s">
        <v>31</v>
      </c>
      <c r="AA436" s="3" t="s">
        <v>125</v>
      </c>
      <c r="AB436" s="46">
        <v>10</v>
      </c>
    </row>
    <row r="437" spans="15:28" x14ac:dyDescent="0.25">
      <c r="O437" s="3" t="e">
        <f ca="1">_xll.RiskDiscrete($A$6:$A$35,$E$6:$E$35)</f>
        <v>#NAME?</v>
      </c>
      <c r="P437" s="3" t="e">
        <f ca="1">_xll.RiskDuniform($L$5:$L$16)</f>
        <v>#NAME?</v>
      </c>
      <c r="Q437" s="3" t="e">
        <f ca="1">IF(_xll.RiskUniform(0,1)&lt;0.5,"uptown","downtown")</f>
        <v>#NAME?</v>
      </c>
      <c r="R437" s="3" t="e">
        <f t="shared" ca="1" si="28"/>
        <v>#NAME?</v>
      </c>
      <c r="S437" s="3" t="e">
        <f t="shared" ca="1" si="29"/>
        <v>#NAME?</v>
      </c>
      <c r="T437" s="3" t="e">
        <f t="shared" ca="1" si="30"/>
        <v>#NAME?</v>
      </c>
      <c r="U437" s="3" t="e">
        <f t="shared" ca="1" si="31"/>
        <v>#NAME?</v>
      </c>
      <c r="Y437" s="3" t="s">
        <v>129</v>
      </c>
      <c r="Z437" s="3" t="s">
        <v>33</v>
      </c>
      <c r="AA437" s="3" t="s">
        <v>122</v>
      </c>
      <c r="AB437" s="46">
        <v>2.5</v>
      </c>
    </row>
    <row r="438" spans="15:28" x14ac:dyDescent="0.25">
      <c r="O438" s="3" t="e">
        <f ca="1">_xll.RiskDiscrete($A$6:$A$35,$E$6:$E$35)</f>
        <v>#NAME?</v>
      </c>
      <c r="P438" s="3" t="e">
        <f ca="1">_xll.RiskDuniform($L$5:$L$16)</f>
        <v>#NAME?</v>
      </c>
      <c r="Q438" s="3" t="e">
        <f ca="1">IF(_xll.RiskUniform(0,1)&lt;0.5,"uptown","downtown")</f>
        <v>#NAME?</v>
      </c>
      <c r="R438" s="3" t="e">
        <f t="shared" ca="1" si="28"/>
        <v>#NAME?</v>
      </c>
      <c r="S438" s="3" t="e">
        <f t="shared" ca="1" si="29"/>
        <v>#NAME?</v>
      </c>
      <c r="T438" s="3" t="e">
        <f t="shared" ca="1" si="30"/>
        <v>#NAME?</v>
      </c>
      <c r="U438" s="3" t="e">
        <f t="shared" ca="1" si="31"/>
        <v>#NAME?</v>
      </c>
      <c r="Y438" s="3" t="s">
        <v>124</v>
      </c>
      <c r="Z438" s="3" t="s">
        <v>32</v>
      </c>
      <c r="AA438" s="3" t="s">
        <v>122</v>
      </c>
      <c r="AB438" s="46">
        <v>10</v>
      </c>
    </row>
    <row r="439" spans="15:28" x14ac:dyDescent="0.25">
      <c r="O439" s="3" t="e">
        <f ca="1">_xll.RiskDiscrete($A$6:$A$35,$E$6:$E$35)</f>
        <v>#NAME?</v>
      </c>
      <c r="P439" s="3" t="e">
        <f ca="1">_xll.RiskDuniform($L$5:$L$16)</f>
        <v>#NAME?</v>
      </c>
      <c r="Q439" s="3" t="e">
        <f ca="1">IF(_xll.RiskUniform(0,1)&lt;0.5,"uptown","downtown")</f>
        <v>#NAME?</v>
      </c>
      <c r="R439" s="3" t="e">
        <f t="shared" ca="1" si="28"/>
        <v>#NAME?</v>
      </c>
      <c r="S439" s="3" t="e">
        <f t="shared" ca="1" si="29"/>
        <v>#NAME?</v>
      </c>
      <c r="T439" s="3" t="e">
        <f t="shared" ca="1" si="30"/>
        <v>#NAME?</v>
      </c>
      <c r="U439" s="3" t="e">
        <f t="shared" ca="1" si="31"/>
        <v>#NAME?</v>
      </c>
      <c r="Y439" s="3" t="s">
        <v>127</v>
      </c>
      <c r="Z439" s="3" t="s">
        <v>32</v>
      </c>
      <c r="AA439" s="3" t="s">
        <v>125</v>
      </c>
      <c r="AB439" s="46">
        <v>10</v>
      </c>
    </row>
    <row r="440" spans="15:28" x14ac:dyDescent="0.25">
      <c r="O440" s="3" t="e">
        <f ca="1">_xll.RiskDiscrete($A$6:$A$35,$E$6:$E$35)</f>
        <v>#NAME?</v>
      </c>
      <c r="P440" s="3" t="e">
        <f ca="1">_xll.RiskDuniform($L$5:$L$16)</f>
        <v>#NAME?</v>
      </c>
      <c r="Q440" s="3" t="e">
        <f ca="1">IF(_xll.RiskUniform(0,1)&lt;0.5,"uptown","downtown")</f>
        <v>#NAME?</v>
      </c>
      <c r="R440" s="3" t="e">
        <f t="shared" ca="1" si="28"/>
        <v>#NAME?</v>
      </c>
      <c r="S440" s="3" t="e">
        <f t="shared" ca="1" si="29"/>
        <v>#NAME?</v>
      </c>
      <c r="T440" s="3" t="e">
        <f t="shared" ca="1" si="30"/>
        <v>#NAME?</v>
      </c>
      <c r="U440" s="3" t="e">
        <f t="shared" ca="1" si="31"/>
        <v>#NAME?</v>
      </c>
      <c r="Y440" s="3" t="s">
        <v>121</v>
      </c>
      <c r="Z440" s="3" t="s">
        <v>27</v>
      </c>
      <c r="AA440" s="3" t="s">
        <v>125</v>
      </c>
      <c r="AB440" s="46">
        <v>2.5</v>
      </c>
    </row>
    <row r="441" spans="15:28" x14ac:dyDescent="0.25">
      <c r="O441" s="3" t="e">
        <f ca="1">_xll.RiskDiscrete($A$6:$A$35,$E$6:$E$35)</f>
        <v>#NAME?</v>
      </c>
      <c r="P441" s="3" t="e">
        <f ca="1">_xll.RiskDuniform($L$5:$L$16)</f>
        <v>#NAME?</v>
      </c>
      <c r="Q441" s="3" t="e">
        <f ca="1">IF(_xll.RiskUniform(0,1)&lt;0.5,"uptown","downtown")</f>
        <v>#NAME?</v>
      </c>
      <c r="R441" s="3" t="e">
        <f t="shared" ca="1" si="28"/>
        <v>#NAME?</v>
      </c>
      <c r="S441" s="3" t="e">
        <f t="shared" ca="1" si="29"/>
        <v>#NAME?</v>
      </c>
      <c r="T441" s="3" t="e">
        <f t="shared" ca="1" si="30"/>
        <v>#NAME?</v>
      </c>
      <c r="U441" s="3" t="e">
        <f t="shared" ca="1" si="31"/>
        <v>#NAME?</v>
      </c>
      <c r="Y441" s="3" t="s">
        <v>121</v>
      </c>
      <c r="Z441" s="3" t="s">
        <v>31</v>
      </c>
      <c r="AA441" s="3" t="s">
        <v>122</v>
      </c>
      <c r="AB441" s="46">
        <v>2.5</v>
      </c>
    </row>
    <row r="442" spans="15:28" x14ac:dyDescent="0.25">
      <c r="O442" s="3" t="e">
        <f ca="1">_xll.RiskDiscrete($A$6:$A$35,$E$6:$E$35)</f>
        <v>#NAME?</v>
      </c>
      <c r="P442" s="3" t="e">
        <f ca="1">_xll.RiskDuniform($L$5:$L$16)</f>
        <v>#NAME?</v>
      </c>
      <c r="Q442" s="3" t="e">
        <f ca="1">IF(_xll.RiskUniform(0,1)&lt;0.5,"uptown","downtown")</f>
        <v>#NAME?</v>
      </c>
      <c r="R442" s="3" t="e">
        <f t="shared" ca="1" si="28"/>
        <v>#NAME?</v>
      </c>
      <c r="S442" s="3" t="e">
        <f t="shared" ca="1" si="29"/>
        <v>#NAME?</v>
      </c>
      <c r="T442" s="3" t="e">
        <f t="shared" ca="1" si="30"/>
        <v>#NAME?</v>
      </c>
      <c r="U442" s="3" t="e">
        <f t="shared" ca="1" si="31"/>
        <v>#NAME?</v>
      </c>
      <c r="Y442" s="3" t="s">
        <v>127</v>
      </c>
      <c r="Z442" s="3" t="s">
        <v>24</v>
      </c>
      <c r="AA442" s="3" t="s">
        <v>122</v>
      </c>
      <c r="AB442" s="46">
        <v>10</v>
      </c>
    </row>
    <row r="443" spans="15:28" x14ac:dyDescent="0.25">
      <c r="O443" s="3" t="e">
        <f ca="1">_xll.RiskDiscrete($A$6:$A$35,$E$6:$E$35)</f>
        <v>#NAME?</v>
      </c>
      <c r="P443" s="3" t="e">
        <f ca="1">_xll.RiskDuniform($L$5:$L$16)</f>
        <v>#NAME?</v>
      </c>
      <c r="Q443" s="3" t="e">
        <f ca="1">IF(_xll.RiskUniform(0,1)&lt;0.5,"uptown","downtown")</f>
        <v>#NAME?</v>
      </c>
      <c r="R443" s="3" t="e">
        <f t="shared" ca="1" si="28"/>
        <v>#NAME?</v>
      </c>
      <c r="S443" s="3" t="e">
        <f t="shared" ca="1" si="29"/>
        <v>#NAME?</v>
      </c>
      <c r="T443" s="3" t="e">
        <f t="shared" ca="1" si="30"/>
        <v>#NAME?</v>
      </c>
      <c r="U443" s="3" t="e">
        <f t="shared" ca="1" si="31"/>
        <v>#NAME?</v>
      </c>
      <c r="Y443" s="3" t="s">
        <v>121</v>
      </c>
      <c r="Z443" s="3" t="s">
        <v>24</v>
      </c>
      <c r="AA443" s="3" t="s">
        <v>125</v>
      </c>
      <c r="AB443" s="46">
        <v>2.5</v>
      </c>
    </row>
    <row r="444" spans="15:28" x14ac:dyDescent="0.25">
      <c r="O444" s="3" t="e">
        <f ca="1">_xll.RiskDiscrete($A$6:$A$35,$E$6:$E$35)</f>
        <v>#NAME?</v>
      </c>
      <c r="P444" s="3" t="e">
        <f ca="1">_xll.RiskDuniform($L$5:$L$16)</f>
        <v>#NAME?</v>
      </c>
      <c r="Q444" s="3" t="e">
        <f ca="1">IF(_xll.RiskUniform(0,1)&lt;0.5,"uptown","downtown")</f>
        <v>#NAME?</v>
      </c>
      <c r="R444" s="3" t="e">
        <f t="shared" ca="1" si="28"/>
        <v>#NAME?</v>
      </c>
      <c r="S444" s="3" t="e">
        <f t="shared" ca="1" si="29"/>
        <v>#NAME?</v>
      </c>
      <c r="T444" s="3" t="e">
        <f t="shared" ca="1" si="30"/>
        <v>#NAME?</v>
      </c>
      <c r="U444" s="3" t="e">
        <f t="shared" ca="1" si="31"/>
        <v>#NAME?</v>
      </c>
      <c r="Y444" s="3" t="s">
        <v>124</v>
      </c>
      <c r="Z444" s="3" t="s">
        <v>30</v>
      </c>
      <c r="AA444" s="3" t="s">
        <v>125</v>
      </c>
      <c r="AB444" s="46">
        <v>10</v>
      </c>
    </row>
    <row r="445" spans="15:28" x14ac:dyDescent="0.25">
      <c r="O445" s="3" t="e">
        <f ca="1">_xll.RiskDiscrete($A$6:$A$35,$E$6:$E$35)</f>
        <v>#NAME?</v>
      </c>
      <c r="P445" s="3" t="e">
        <f ca="1">_xll.RiskDuniform($L$5:$L$16)</f>
        <v>#NAME?</v>
      </c>
      <c r="Q445" s="3" t="e">
        <f ca="1">IF(_xll.RiskUniform(0,1)&lt;0.5,"uptown","downtown")</f>
        <v>#NAME?</v>
      </c>
      <c r="R445" s="3" t="e">
        <f t="shared" ca="1" si="28"/>
        <v>#NAME?</v>
      </c>
      <c r="S445" s="3" t="e">
        <f t="shared" ca="1" si="29"/>
        <v>#NAME?</v>
      </c>
      <c r="T445" s="3" t="e">
        <f t="shared" ca="1" si="30"/>
        <v>#NAME?</v>
      </c>
      <c r="U445" s="3" t="e">
        <f t="shared" ca="1" si="31"/>
        <v>#NAME?</v>
      </c>
      <c r="Y445" s="3" t="s">
        <v>120</v>
      </c>
      <c r="Z445" s="3" t="s">
        <v>29</v>
      </c>
      <c r="AA445" s="3" t="s">
        <v>125</v>
      </c>
      <c r="AB445" s="46">
        <v>2.5</v>
      </c>
    </row>
    <row r="446" spans="15:28" x14ac:dyDescent="0.25">
      <c r="O446" s="3" t="e">
        <f ca="1">_xll.RiskDiscrete($A$6:$A$35,$E$6:$E$35)</f>
        <v>#NAME?</v>
      </c>
      <c r="P446" s="3" t="e">
        <f ca="1">_xll.RiskDuniform($L$5:$L$16)</f>
        <v>#NAME?</v>
      </c>
      <c r="Q446" s="3" t="e">
        <f ca="1">IF(_xll.RiskUniform(0,1)&lt;0.5,"uptown","downtown")</f>
        <v>#NAME?</v>
      </c>
      <c r="R446" s="3" t="e">
        <f t="shared" ca="1" si="28"/>
        <v>#NAME?</v>
      </c>
      <c r="S446" s="3" t="e">
        <f t="shared" ca="1" si="29"/>
        <v>#NAME?</v>
      </c>
      <c r="T446" s="3" t="e">
        <f t="shared" ca="1" si="30"/>
        <v>#NAME?</v>
      </c>
      <c r="U446" s="3" t="e">
        <f t="shared" ca="1" si="31"/>
        <v>#NAME?</v>
      </c>
      <c r="Y446" s="3" t="s">
        <v>132</v>
      </c>
      <c r="Z446" s="3" t="s">
        <v>32</v>
      </c>
      <c r="AA446" s="3" t="s">
        <v>125</v>
      </c>
      <c r="AB446" s="46">
        <v>12</v>
      </c>
    </row>
    <row r="447" spans="15:28" x14ac:dyDescent="0.25">
      <c r="O447" s="3" t="e">
        <f ca="1">_xll.RiskDiscrete($A$6:$A$35,$E$6:$E$35)</f>
        <v>#NAME?</v>
      </c>
      <c r="P447" s="3" t="e">
        <f ca="1">_xll.RiskDuniform($L$5:$L$16)</f>
        <v>#NAME?</v>
      </c>
      <c r="Q447" s="3" t="e">
        <f ca="1">IF(_xll.RiskUniform(0,1)&lt;0.5,"uptown","downtown")</f>
        <v>#NAME?</v>
      </c>
      <c r="R447" s="3" t="e">
        <f t="shared" ca="1" si="28"/>
        <v>#NAME?</v>
      </c>
      <c r="S447" s="3" t="e">
        <f t="shared" ca="1" si="29"/>
        <v>#NAME?</v>
      </c>
      <c r="T447" s="3" t="e">
        <f t="shared" ca="1" si="30"/>
        <v>#NAME?</v>
      </c>
      <c r="U447" s="3" t="e">
        <f t="shared" ca="1" si="31"/>
        <v>#NAME?</v>
      </c>
      <c r="Y447" s="3" t="s">
        <v>135</v>
      </c>
      <c r="Z447" s="3" t="s">
        <v>32</v>
      </c>
      <c r="AA447" s="3" t="s">
        <v>125</v>
      </c>
      <c r="AB447" s="46">
        <v>7</v>
      </c>
    </row>
    <row r="448" spans="15:28" x14ac:dyDescent="0.25">
      <c r="O448" s="3" t="e">
        <f ca="1">_xll.RiskDiscrete($A$6:$A$35,$E$6:$E$35)</f>
        <v>#NAME?</v>
      </c>
      <c r="P448" s="3" t="e">
        <f ca="1">_xll.RiskDuniform($L$5:$L$16)</f>
        <v>#NAME?</v>
      </c>
      <c r="Q448" s="3" t="e">
        <f ca="1">IF(_xll.RiskUniform(0,1)&lt;0.5,"uptown","downtown")</f>
        <v>#NAME?</v>
      </c>
      <c r="R448" s="3" t="e">
        <f t="shared" ca="1" si="28"/>
        <v>#NAME?</v>
      </c>
      <c r="S448" s="3" t="e">
        <f t="shared" ca="1" si="29"/>
        <v>#NAME?</v>
      </c>
      <c r="T448" s="3" t="e">
        <f t="shared" ca="1" si="30"/>
        <v>#NAME?</v>
      </c>
      <c r="U448" s="3" t="e">
        <f t="shared" ca="1" si="31"/>
        <v>#NAME?</v>
      </c>
      <c r="Y448" s="3" t="s">
        <v>124</v>
      </c>
      <c r="Z448" s="3" t="s">
        <v>34</v>
      </c>
      <c r="AA448" s="3" t="s">
        <v>125</v>
      </c>
      <c r="AB448" s="46">
        <v>10</v>
      </c>
    </row>
    <row r="449" spans="15:28" x14ac:dyDescent="0.25">
      <c r="O449" s="3" t="e">
        <f ca="1">_xll.RiskDiscrete($A$6:$A$35,$E$6:$E$35)</f>
        <v>#NAME?</v>
      </c>
      <c r="P449" s="3" t="e">
        <f ca="1">_xll.RiskDuniform($L$5:$L$16)</f>
        <v>#NAME?</v>
      </c>
      <c r="Q449" s="3" t="e">
        <f ca="1">IF(_xll.RiskUniform(0,1)&lt;0.5,"uptown","downtown")</f>
        <v>#NAME?</v>
      </c>
      <c r="R449" s="3" t="e">
        <f t="shared" ca="1" si="28"/>
        <v>#NAME?</v>
      </c>
      <c r="S449" s="3" t="e">
        <f t="shared" ca="1" si="29"/>
        <v>#NAME?</v>
      </c>
      <c r="T449" s="3" t="e">
        <f t="shared" ca="1" si="30"/>
        <v>#NAME?</v>
      </c>
      <c r="U449" s="3" t="e">
        <f t="shared" ca="1" si="31"/>
        <v>#NAME?</v>
      </c>
      <c r="Y449" s="3" t="s">
        <v>121</v>
      </c>
      <c r="Z449" s="3" t="s">
        <v>27</v>
      </c>
      <c r="AA449" s="3" t="s">
        <v>122</v>
      </c>
      <c r="AB449" s="46">
        <v>2.5</v>
      </c>
    </row>
    <row r="450" spans="15:28" x14ac:dyDescent="0.25">
      <c r="O450" s="3" t="e">
        <f ca="1">_xll.RiskDiscrete($A$6:$A$35,$E$6:$E$35)</f>
        <v>#NAME?</v>
      </c>
      <c r="P450" s="3" t="e">
        <f ca="1">_xll.RiskDuniform($L$5:$L$16)</f>
        <v>#NAME?</v>
      </c>
      <c r="Q450" s="3" t="e">
        <f ca="1">IF(_xll.RiskUniform(0,1)&lt;0.5,"uptown","downtown")</f>
        <v>#NAME?</v>
      </c>
      <c r="R450" s="3" t="e">
        <f t="shared" ca="1" si="28"/>
        <v>#NAME?</v>
      </c>
      <c r="S450" s="3" t="e">
        <f t="shared" ca="1" si="29"/>
        <v>#NAME?</v>
      </c>
      <c r="T450" s="3" t="e">
        <f t="shared" ca="1" si="30"/>
        <v>#NAME?</v>
      </c>
      <c r="U450" s="3" t="e">
        <f t="shared" ca="1" si="31"/>
        <v>#NAME?</v>
      </c>
      <c r="Y450" s="3" t="s">
        <v>124</v>
      </c>
      <c r="Z450" s="3" t="s">
        <v>39</v>
      </c>
      <c r="AA450" s="3" t="s">
        <v>125</v>
      </c>
      <c r="AB450" s="46">
        <v>10</v>
      </c>
    </row>
    <row r="451" spans="15:28" x14ac:dyDescent="0.25">
      <c r="O451" s="3" t="e">
        <f ca="1">_xll.RiskDiscrete($A$6:$A$35,$E$6:$E$35)</f>
        <v>#NAME?</v>
      </c>
      <c r="P451" s="3" t="e">
        <f ca="1">_xll.RiskDuniform($L$5:$L$16)</f>
        <v>#NAME?</v>
      </c>
      <c r="Q451" s="3" t="e">
        <f ca="1">IF(_xll.RiskUniform(0,1)&lt;0.5,"uptown","downtown")</f>
        <v>#NAME?</v>
      </c>
      <c r="R451" s="3" t="e">
        <f t="shared" ca="1" si="28"/>
        <v>#NAME?</v>
      </c>
      <c r="S451" s="3" t="e">
        <f t="shared" ca="1" si="29"/>
        <v>#NAME?</v>
      </c>
      <c r="T451" s="3" t="e">
        <f t="shared" ca="1" si="30"/>
        <v>#NAME?</v>
      </c>
      <c r="U451" s="3" t="e">
        <f t="shared" ca="1" si="31"/>
        <v>#NAME?</v>
      </c>
      <c r="Y451" s="3" t="s">
        <v>124</v>
      </c>
      <c r="Z451" s="3" t="s">
        <v>31</v>
      </c>
      <c r="AA451" s="3" t="s">
        <v>122</v>
      </c>
      <c r="AB451" s="46">
        <v>10</v>
      </c>
    </row>
    <row r="452" spans="15:28" x14ac:dyDescent="0.25">
      <c r="O452" s="3" t="e">
        <f ca="1">_xll.RiskDiscrete($A$6:$A$35,$E$6:$E$35)</f>
        <v>#NAME?</v>
      </c>
      <c r="P452" s="3" t="e">
        <f ca="1">_xll.RiskDuniform($L$5:$L$16)</f>
        <v>#NAME?</v>
      </c>
      <c r="Q452" s="3" t="e">
        <f ca="1">IF(_xll.RiskUniform(0,1)&lt;0.5,"uptown","downtown")</f>
        <v>#NAME?</v>
      </c>
      <c r="R452" s="3" t="e">
        <f t="shared" ca="1" si="28"/>
        <v>#NAME?</v>
      </c>
      <c r="S452" s="3" t="e">
        <f t="shared" ca="1" si="29"/>
        <v>#NAME?</v>
      </c>
      <c r="T452" s="3" t="e">
        <f t="shared" ca="1" si="30"/>
        <v>#NAME?</v>
      </c>
      <c r="U452" s="3" t="e">
        <f t="shared" ca="1" si="31"/>
        <v>#NAME?</v>
      </c>
      <c r="Y452" s="3" t="s">
        <v>124</v>
      </c>
      <c r="Z452" s="3" t="s">
        <v>33</v>
      </c>
      <c r="AA452" s="3" t="s">
        <v>125</v>
      </c>
      <c r="AB452" s="46">
        <v>10</v>
      </c>
    </row>
    <row r="453" spans="15:28" x14ac:dyDescent="0.25">
      <c r="O453" s="3" t="e">
        <f ca="1">_xll.RiskDiscrete($A$6:$A$35,$E$6:$E$35)</f>
        <v>#NAME?</v>
      </c>
      <c r="P453" s="3" t="e">
        <f ca="1">_xll.RiskDuniform($L$5:$L$16)</f>
        <v>#NAME?</v>
      </c>
      <c r="Q453" s="3" t="e">
        <f ca="1">IF(_xll.RiskUniform(0,1)&lt;0.5,"uptown","downtown")</f>
        <v>#NAME?</v>
      </c>
      <c r="R453" s="3" t="e">
        <f t="shared" ca="1" si="28"/>
        <v>#NAME?</v>
      </c>
      <c r="S453" s="3" t="e">
        <f t="shared" ca="1" si="29"/>
        <v>#NAME?</v>
      </c>
      <c r="T453" s="3" t="e">
        <f t="shared" ca="1" si="30"/>
        <v>#NAME?</v>
      </c>
      <c r="U453" s="3" t="e">
        <f t="shared" ca="1" si="31"/>
        <v>#NAME?</v>
      </c>
      <c r="Y453" s="3" t="s">
        <v>115</v>
      </c>
      <c r="Z453" s="3" t="s">
        <v>6</v>
      </c>
      <c r="AA453" s="3" t="s">
        <v>125</v>
      </c>
      <c r="AB453" s="46">
        <v>2.5</v>
      </c>
    </row>
    <row r="454" spans="15:28" x14ac:dyDescent="0.25">
      <c r="O454" s="3" t="e">
        <f ca="1">_xll.RiskDiscrete($A$6:$A$35,$E$6:$E$35)</f>
        <v>#NAME?</v>
      </c>
      <c r="P454" s="3" t="e">
        <f ca="1">_xll.RiskDuniform($L$5:$L$16)</f>
        <v>#NAME?</v>
      </c>
      <c r="Q454" s="3" t="e">
        <f ca="1">IF(_xll.RiskUniform(0,1)&lt;0.5,"uptown","downtown")</f>
        <v>#NAME?</v>
      </c>
      <c r="R454" s="3" t="e">
        <f t="shared" ca="1" si="28"/>
        <v>#NAME?</v>
      </c>
      <c r="S454" s="3" t="e">
        <f t="shared" ca="1" si="29"/>
        <v>#NAME?</v>
      </c>
      <c r="T454" s="3" t="e">
        <f t="shared" ca="1" si="30"/>
        <v>#NAME?</v>
      </c>
      <c r="U454" s="3" t="e">
        <f t="shared" ca="1" si="31"/>
        <v>#NAME?</v>
      </c>
      <c r="Y454" s="3" t="s">
        <v>132</v>
      </c>
      <c r="Z454" s="3" t="s">
        <v>27</v>
      </c>
      <c r="AA454" s="3" t="s">
        <v>125</v>
      </c>
      <c r="AB454" s="46">
        <v>12</v>
      </c>
    </row>
    <row r="455" spans="15:28" x14ac:dyDescent="0.25">
      <c r="O455" s="3" t="e">
        <f ca="1">_xll.RiskDiscrete($A$6:$A$35,$E$6:$E$35)</f>
        <v>#NAME?</v>
      </c>
      <c r="P455" s="3" t="e">
        <f ca="1">_xll.RiskDuniform($L$5:$L$16)</f>
        <v>#NAME?</v>
      </c>
      <c r="Q455" s="3" t="e">
        <f ca="1">IF(_xll.RiskUniform(0,1)&lt;0.5,"uptown","downtown")</f>
        <v>#NAME?</v>
      </c>
      <c r="R455" s="3" t="e">
        <f t="shared" ca="1" si="28"/>
        <v>#NAME?</v>
      </c>
      <c r="S455" s="3" t="e">
        <f t="shared" ca="1" si="29"/>
        <v>#NAME?</v>
      </c>
      <c r="T455" s="3" t="e">
        <f t="shared" ca="1" si="30"/>
        <v>#NAME?</v>
      </c>
      <c r="U455" s="3" t="e">
        <f t="shared" ca="1" si="31"/>
        <v>#NAME?</v>
      </c>
      <c r="Y455" s="3" t="s">
        <v>138</v>
      </c>
      <c r="Z455" s="3" t="s">
        <v>31</v>
      </c>
      <c r="AA455" s="3" t="s">
        <v>122</v>
      </c>
      <c r="AB455" s="46">
        <v>10</v>
      </c>
    </row>
    <row r="456" spans="15:28" x14ac:dyDescent="0.25">
      <c r="O456" s="3" t="e">
        <f ca="1">_xll.RiskDiscrete($A$6:$A$35,$E$6:$E$35)</f>
        <v>#NAME?</v>
      </c>
      <c r="P456" s="3" t="e">
        <f ca="1">_xll.RiskDuniform($L$5:$L$16)</f>
        <v>#NAME?</v>
      </c>
      <c r="Q456" s="3" t="e">
        <f ca="1">IF(_xll.RiskUniform(0,1)&lt;0.5,"uptown","downtown")</f>
        <v>#NAME?</v>
      </c>
      <c r="R456" s="3" t="e">
        <f t="shared" ref="R456:R519" ca="1" si="32">VLOOKUP(O456,lookprice,2)</f>
        <v>#NAME?</v>
      </c>
      <c r="S456" s="3" t="e">
        <f t="shared" ref="S456:S519" ca="1" si="33">VLOOKUP(O456,lookname,2)</f>
        <v>#NAME?</v>
      </c>
      <c r="T456" s="3" t="e">
        <f t="shared" ref="T456:T519" ca="1" si="34">VLOOKUP(P456,lookmonth,2)</f>
        <v>#NAME?</v>
      </c>
      <c r="U456" s="3" t="e">
        <f t="shared" ca="1" si="31"/>
        <v>#NAME?</v>
      </c>
      <c r="Y456" s="3" t="s">
        <v>129</v>
      </c>
      <c r="Z456" s="3" t="s">
        <v>34</v>
      </c>
      <c r="AA456" s="3" t="s">
        <v>122</v>
      </c>
      <c r="AB456" s="46">
        <v>2.5</v>
      </c>
    </row>
    <row r="457" spans="15:28" x14ac:dyDescent="0.25">
      <c r="O457" s="3" t="e">
        <f ca="1">_xll.RiskDiscrete($A$6:$A$35,$E$6:$E$35)</f>
        <v>#NAME?</v>
      </c>
      <c r="P457" s="3" t="e">
        <f ca="1">_xll.RiskDuniform($L$5:$L$16)</f>
        <v>#NAME?</v>
      </c>
      <c r="Q457" s="3" t="e">
        <f ca="1">IF(_xll.RiskUniform(0,1)&lt;0.5,"uptown","downtown")</f>
        <v>#NAME?</v>
      </c>
      <c r="R457" s="3" t="e">
        <f t="shared" ca="1" si="32"/>
        <v>#NAME?</v>
      </c>
      <c r="S457" s="3" t="e">
        <f t="shared" ca="1" si="33"/>
        <v>#NAME?</v>
      </c>
      <c r="T457" s="3" t="e">
        <f t="shared" ca="1" si="34"/>
        <v>#NAME?</v>
      </c>
      <c r="U457" s="3" t="e">
        <f t="shared" ref="U457:U520" ca="1" si="35">Q457</f>
        <v>#NAME?</v>
      </c>
      <c r="Y457" s="3" t="s">
        <v>114</v>
      </c>
      <c r="Z457" s="3" t="s">
        <v>29</v>
      </c>
      <c r="AA457" s="3" t="s">
        <v>122</v>
      </c>
      <c r="AB457" s="46">
        <v>3</v>
      </c>
    </row>
    <row r="458" spans="15:28" x14ac:dyDescent="0.25">
      <c r="O458" s="3" t="e">
        <f ca="1">_xll.RiskDiscrete($A$6:$A$35,$E$6:$E$35)</f>
        <v>#NAME?</v>
      </c>
      <c r="P458" s="3" t="e">
        <f ca="1">_xll.RiskDuniform($L$5:$L$16)</f>
        <v>#NAME?</v>
      </c>
      <c r="Q458" s="3" t="e">
        <f ca="1">IF(_xll.RiskUniform(0,1)&lt;0.5,"uptown","downtown")</f>
        <v>#NAME?</v>
      </c>
      <c r="R458" s="3" t="e">
        <f t="shared" ca="1" si="32"/>
        <v>#NAME?</v>
      </c>
      <c r="S458" s="3" t="e">
        <f t="shared" ca="1" si="33"/>
        <v>#NAME?</v>
      </c>
      <c r="T458" s="3" t="e">
        <f t="shared" ca="1" si="34"/>
        <v>#NAME?</v>
      </c>
      <c r="U458" s="3" t="e">
        <f t="shared" ca="1" si="35"/>
        <v>#NAME?</v>
      </c>
      <c r="Y458" s="3" t="s">
        <v>139</v>
      </c>
      <c r="Z458" s="3" t="s">
        <v>34</v>
      </c>
      <c r="AA458" s="3" t="s">
        <v>125</v>
      </c>
      <c r="AB458" s="46">
        <v>10</v>
      </c>
    </row>
    <row r="459" spans="15:28" x14ac:dyDescent="0.25">
      <c r="O459" s="3" t="e">
        <f ca="1">_xll.RiskDiscrete($A$6:$A$35,$E$6:$E$35)</f>
        <v>#NAME?</v>
      </c>
      <c r="P459" s="3" t="e">
        <f ca="1">_xll.RiskDuniform($L$5:$L$16)</f>
        <v>#NAME?</v>
      </c>
      <c r="Q459" s="3" t="e">
        <f ca="1">IF(_xll.RiskUniform(0,1)&lt;0.5,"uptown","downtown")</f>
        <v>#NAME?</v>
      </c>
      <c r="R459" s="3" t="e">
        <f t="shared" ca="1" si="32"/>
        <v>#NAME?</v>
      </c>
      <c r="S459" s="3" t="e">
        <f t="shared" ca="1" si="33"/>
        <v>#NAME?</v>
      </c>
      <c r="T459" s="3" t="e">
        <f t="shared" ca="1" si="34"/>
        <v>#NAME?</v>
      </c>
      <c r="U459" s="3" t="e">
        <f t="shared" ca="1" si="35"/>
        <v>#NAME?</v>
      </c>
      <c r="Y459" s="3" t="s">
        <v>124</v>
      </c>
      <c r="Z459" s="3" t="s">
        <v>6</v>
      </c>
      <c r="AA459" s="3" t="s">
        <v>122</v>
      </c>
      <c r="AB459" s="46">
        <v>10</v>
      </c>
    </row>
    <row r="460" spans="15:28" x14ac:dyDescent="0.25">
      <c r="O460" s="3" t="e">
        <f ca="1">_xll.RiskDiscrete($A$6:$A$35,$E$6:$E$35)</f>
        <v>#NAME?</v>
      </c>
      <c r="P460" s="3" t="e">
        <f ca="1">_xll.RiskDuniform($L$5:$L$16)</f>
        <v>#NAME?</v>
      </c>
      <c r="Q460" s="3" t="e">
        <f ca="1">IF(_xll.RiskUniform(0,1)&lt;0.5,"uptown","downtown")</f>
        <v>#NAME?</v>
      </c>
      <c r="R460" s="3" t="e">
        <f t="shared" ca="1" si="32"/>
        <v>#NAME?</v>
      </c>
      <c r="S460" s="3" t="e">
        <f t="shared" ca="1" si="33"/>
        <v>#NAME?</v>
      </c>
      <c r="T460" s="3" t="e">
        <f t="shared" ca="1" si="34"/>
        <v>#NAME?</v>
      </c>
      <c r="U460" s="3" t="e">
        <f t="shared" ca="1" si="35"/>
        <v>#NAME?</v>
      </c>
      <c r="Y460" s="3" t="s">
        <v>124</v>
      </c>
      <c r="Z460" s="3" t="s">
        <v>28</v>
      </c>
      <c r="AA460" s="3" t="s">
        <v>125</v>
      </c>
      <c r="AB460" s="46">
        <v>10</v>
      </c>
    </row>
    <row r="461" spans="15:28" x14ac:dyDescent="0.25">
      <c r="O461" s="3" t="e">
        <f ca="1">_xll.RiskDiscrete($A$6:$A$35,$E$6:$E$35)</f>
        <v>#NAME?</v>
      </c>
      <c r="P461" s="3" t="e">
        <f ca="1">_xll.RiskDuniform($L$5:$L$16)</f>
        <v>#NAME?</v>
      </c>
      <c r="Q461" s="3" t="e">
        <f ca="1">IF(_xll.RiskUniform(0,1)&lt;0.5,"uptown","downtown")</f>
        <v>#NAME?</v>
      </c>
      <c r="R461" s="3" t="e">
        <f t="shared" ca="1" si="32"/>
        <v>#NAME?</v>
      </c>
      <c r="S461" s="3" t="e">
        <f t="shared" ca="1" si="33"/>
        <v>#NAME?</v>
      </c>
      <c r="T461" s="3" t="e">
        <f t="shared" ca="1" si="34"/>
        <v>#NAME?</v>
      </c>
      <c r="U461" s="3" t="e">
        <f t="shared" ca="1" si="35"/>
        <v>#NAME?</v>
      </c>
      <c r="Y461" s="3" t="s">
        <v>129</v>
      </c>
      <c r="Z461" s="3" t="s">
        <v>29</v>
      </c>
      <c r="AA461" s="3" t="s">
        <v>122</v>
      </c>
      <c r="AB461" s="46">
        <v>2.5</v>
      </c>
    </row>
    <row r="462" spans="15:28" x14ac:dyDescent="0.25">
      <c r="O462" s="3" t="e">
        <f ca="1">_xll.RiskDiscrete($A$6:$A$35,$E$6:$E$35)</f>
        <v>#NAME?</v>
      </c>
      <c r="P462" s="3" t="e">
        <f ca="1">_xll.RiskDuniform($L$5:$L$16)</f>
        <v>#NAME?</v>
      </c>
      <c r="Q462" s="3" t="e">
        <f ca="1">IF(_xll.RiskUniform(0,1)&lt;0.5,"uptown","downtown")</f>
        <v>#NAME?</v>
      </c>
      <c r="R462" s="3" t="e">
        <f t="shared" ca="1" si="32"/>
        <v>#NAME?</v>
      </c>
      <c r="S462" s="3" t="e">
        <f t="shared" ca="1" si="33"/>
        <v>#NAME?</v>
      </c>
      <c r="T462" s="3" t="e">
        <f t="shared" ca="1" si="34"/>
        <v>#NAME?</v>
      </c>
      <c r="U462" s="3" t="e">
        <f t="shared" ca="1" si="35"/>
        <v>#NAME?</v>
      </c>
      <c r="Y462" s="3" t="s">
        <v>124</v>
      </c>
      <c r="Z462" s="3" t="s">
        <v>24</v>
      </c>
      <c r="AA462" s="3" t="s">
        <v>125</v>
      </c>
      <c r="AB462" s="46">
        <v>10</v>
      </c>
    </row>
    <row r="463" spans="15:28" x14ac:dyDescent="0.25">
      <c r="O463" s="3" t="e">
        <f ca="1">_xll.RiskDiscrete($A$6:$A$35,$E$6:$E$35)</f>
        <v>#NAME?</v>
      </c>
      <c r="P463" s="3" t="e">
        <f ca="1">_xll.RiskDuniform($L$5:$L$16)</f>
        <v>#NAME?</v>
      </c>
      <c r="Q463" s="3" t="e">
        <f ca="1">IF(_xll.RiskUniform(0,1)&lt;0.5,"uptown","downtown")</f>
        <v>#NAME?</v>
      </c>
      <c r="R463" s="3" t="e">
        <f t="shared" ca="1" si="32"/>
        <v>#NAME?</v>
      </c>
      <c r="S463" s="3" t="e">
        <f t="shared" ca="1" si="33"/>
        <v>#NAME?</v>
      </c>
      <c r="T463" s="3" t="e">
        <f t="shared" ca="1" si="34"/>
        <v>#NAME?</v>
      </c>
      <c r="U463" s="3" t="e">
        <f t="shared" ca="1" si="35"/>
        <v>#NAME?</v>
      </c>
      <c r="Y463" s="3" t="s">
        <v>124</v>
      </c>
      <c r="Z463" s="3" t="s">
        <v>32</v>
      </c>
      <c r="AA463" s="3" t="s">
        <v>125</v>
      </c>
      <c r="AB463" s="46">
        <v>10</v>
      </c>
    </row>
    <row r="464" spans="15:28" x14ac:dyDescent="0.25">
      <c r="O464" s="3" t="e">
        <f ca="1">_xll.RiskDiscrete($A$6:$A$35,$E$6:$E$35)</f>
        <v>#NAME?</v>
      </c>
      <c r="P464" s="3" t="e">
        <f ca="1">_xll.RiskDuniform($L$5:$L$16)</f>
        <v>#NAME?</v>
      </c>
      <c r="Q464" s="3" t="e">
        <f ca="1">IF(_xll.RiskUniform(0,1)&lt;0.5,"uptown","downtown")</f>
        <v>#NAME?</v>
      </c>
      <c r="R464" s="3" t="e">
        <f t="shared" ca="1" si="32"/>
        <v>#NAME?</v>
      </c>
      <c r="S464" s="3" t="e">
        <f t="shared" ca="1" si="33"/>
        <v>#NAME?</v>
      </c>
      <c r="T464" s="3" t="e">
        <f t="shared" ca="1" si="34"/>
        <v>#NAME?</v>
      </c>
      <c r="U464" s="3" t="e">
        <f t="shared" ca="1" si="35"/>
        <v>#NAME?</v>
      </c>
      <c r="Y464" s="3" t="s">
        <v>121</v>
      </c>
      <c r="Z464" s="3" t="s">
        <v>32</v>
      </c>
      <c r="AA464" s="3" t="s">
        <v>122</v>
      </c>
      <c r="AB464" s="46">
        <v>2.5</v>
      </c>
    </row>
    <row r="465" spans="15:28" x14ac:dyDescent="0.25">
      <c r="O465" s="3" t="e">
        <f ca="1">_xll.RiskDiscrete($A$6:$A$35,$E$6:$E$35)</f>
        <v>#NAME?</v>
      </c>
      <c r="P465" s="3" t="e">
        <f ca="1">_xll.RiskDuniform($L$5:$L$16)</f>
        <v>#NAME?</v>
      </c>
      <c r="Q465" s="3" t="e">
        <f ca="1">IF(_xll.RiskUniform(0,1)&lt;0.5,"uptown","downtown")</f>
        <v>#NAME?</v>
      </c>
      <c r="R465" s="3" t="e">
        <f t="shared" ca="1" si="32"/>
        <v>#NAME?</v>
      </c>
      <c r="S465" s="3" t="e">
        <f t="shared" ca="1" si="33"/>
        <v>#NAME?</v>
      </c>
      <c r="T465" s="3" t="e">
        <f t="shared" ca="1" si="34"/>
        <v>#NAME?</v>
      </c>
      <c r="U465" s="3" t="e">
        <f t="shared" ca="1" si="35"/>
        <v>#NAME?</v>
      </c>
      <c r="Y465" s="3" t="s">
        <v>138</v>
      </c>
      <c r="Z465" s="3" t="s">
        <v>29</v>
      </c>
      <c r="AA465" s="3" t="s">
        <v>125</v>
      </c>
      <c r="AB465" s="46">
        <v>10</v>
      </c>
    </row>
    <row r="466" spans="15:28" x14ac:dyDescent="0.25">
      <c r="O466" s="3" t="e">
        <f ca="1">_xll.RiskDiscrete($A$6:$A$35,$E$6:$E$35)</f>
        <v>#NAME?</v>
      </c>
      <c r="P466" s="3" t="e">
        <f ca="1">_xll.RiskDuniform($L$5:$L$16)</f>
        <v>#NAME?</v>
      </c>
      <c r="Q466" s="3" t="e">
        <f ca="1">IF(_xll.RiskUniform(0,1)&lt;0.5,"uptown","downtown")</f>
        <v>#NAME?</v>
      </c>
      <c r="R466" s="3" t="e">
        <f t="shared" ca="1" si="32"/>
        <v>#NAME?</v>
      </c>
      <c r="S466" s="3" t="e">
        <f t="shared" ca="1" si="33"/>
        <v>#NAME?</v>
      </c>
      <c r="T466" s="3" t="e">
        <f t="shared" ca="1" si="34"/>
        <v>#NAME?</v>
      </c>
      <c r="U466" s="3" t="e">
        <f t="shared" ca="1" si="35"/>
        <v>#NAME?</v>
      </c>
      <c r="Y466" s="3" t="s">
        <v>127</v>
      </c>
      <c r="Z466" s="3" t="s">
        <v>29</v>
      </c>
      <c r="AA466" s="3" t="s">
        <v>125</v>
      </c>
      <c r="AB466" s="46">
        <v>10</v>
      </c>
    </row>
    <row r="467" spans="15:28" x14ac:dyDescent="0.25">
      <c r="O467" s="3" t="e">
        <f ca="1">_xll.RiskDiscrete($A$6:$A$35,$E$6:$E$35)</f>
        <v>#NAME?</v>
      </c>
      <c r="P467" s="3" t="e">
        <f ca="1">_xll.RiskDuniform($L$5:$L$16)</f>
        <v>#NAME?</v>
      </c>
      <c r="Q467" s="3" t="e">
        <f ca="1">IF(_xll.RiskUniform(0,1)&lt;0.5,"uptown","downtown")</f>
        <v>#NAME?</v>
      </c>
      <c r="R467" s="3" t="e">
        <f t="shared" ca="1" si="32"/>
        <v>#NAME?</v>
      </c>
      <c r="S467" s="3" t="e">
        <f t="shared" ca="1" si="33"/>
        <v>#NAME?</v>
      </c>
      <c r="T467" s="3" t="e">
        <f t="shared" ca="1" si="34"/>
        <v>#NAME?</v>
      </c>
      <c r="U467" s="3" t="e">
        <f t="shared" ca="1" si="35"/>
        <v>#NAME?</v>
      </c>
      <c r="Y467" s="3" t="s">
        <v>129</v>
      </c>
      <c r="Z467" s="3" t="s">
        <v>34</v>
      </c>
      <c r="AA467" s="3" t="s">
        <v>122</v>
      </c>
      <c r="AB467" s="46">
        <v>2.5</v>
      </c>
    </row>
    <row r="468" spans="15:28" x14ac:dyDescent="0.25">
      <c r="O468" s="3" t="e">
        <f ca="1">_xll.RiskDiscrete($A$6:$A$35,$E$6:$E$35)</f>
        <v>#NAME?</v>
      </c>
      <c r="P468" s="3" t="e">
        <f ca="1">_xll.RiskDuniform($L$5:$L$16)</f>
        <v>#NAME?</v>
      </c>
      <c r="Q468" s="3" t="e">
        <f ca="1">IF(_xll.RiskUniform(0,1)&lt;0.5,"uptown","downtown")</f>
        <v>#NAME?</v>
      </c>
      <c r="R468" s="3" t="e">
        <f t="shared" ca="1" si="32"/>
        <v>#NAME?</v>
      </c>
      <c r="S468" s="3" t="e">
        <f t="shared" ca="1" si="33"/>
        <v>#NAME?</v>
      </c>
      <c r="T468" s="3" t="e">
        <f t="shared" ca="1" si="34"/>
        <v>#NAME?</v>
      </c>
      <c r="U468" s="3" t="e">
        <f t="shared" ca="1" si="35"/>
        <v>#NAME?</v>
      </c>
      <c r="Y468" s="3" t="s">
        <v>129</v>
      </c>
      <c r="Z468" s="3" t="s">
        <v>33</v>
      </c>
      <c r="AA468" s="3" t="s">
        <v>122</v>
      </c>
      <c r="AB468" s="46">
        <v>2.5</v>
      </c>
    </row>
    <row r="469" spans="15:28" x14ac:dyDescent="0.25">
      <c r="O469" s="3" t="e">
        <f ca="1">_xll.RiskDiscrete($A$6:$A$35,$E$6:$E$35)</f>
        <v>#NAME?</v>
      </c>
      <c r="P469" s="3" t="e">
        <f ca="1">_xll.RiskDuniform($L$5:$L$16)</f>
        <v>#NAME?</v>
      </c>
      <c r="Q469" s="3" t="e">
        <f ca="1">IF(_xll.RiskUniform(0,1)&lt;0.5,"uptown","downtown")</f>
        <v>#NAME?</v>
      </c>
      <c r="R469" s="3" t="e">
        <f t="shared" ca="1" si="32"/>
        <v>#NAME?</v>
      </c>
      <c r="S469" s="3" t="e">
        <f t="shared" ca="1" si="33"/>
        <v>#NAME?</v>
      </c>
      <c r="T469" s="3" t="e">
        <f t="shared" ca="1" si="34"/>
        <v>#NAME?</v>
      </c>
      <c r="U469" s="3" t="e">
        <f t="shared" ca="1" si="35"/>
        <v>#NAME?</v>
      </c>
      <c r="Y469" s="3" t="s">
        <v>124</v>
      </c>
      <c r="Z469" s="3" t="s">
        <v>34</v>
      </c>
      <c r="AA469" s="3" t="s">
        <v>122</v>
      </c>
      <c r="AB469" s="46">
        <v>10</v>
      </c>
    </row>
    <row r="470" spans="15:28" x14ac:dyDescent="0.25">
      <c r="O470" s="3" t="e">
        <f ca="1">_xll.RiskDiscrete($A$6:$A$35,$E$6:$E$35)</f>
        <v>#NAME?</v>
      </c>
      <c r="P470" s="3" t="e">
        <f ca="1">_xll.RiskDuniform($L$5:$L$16)</f>
        <v>#NAME?</v>
      </c>
      <c r="Q470" s="3" t="e">
        <f ca="1">IF(_xll.RiskUniform(0,1)&lt;0.5,"uptown","downtown")</f>
        <v>#NAME?</v>
      </c>
      <c r="R470" s="3" t="e">
        <f t="shared" ca="1" si="32"/>
        <v>#NAME?</v>
      </c>
      <c r="S470" s="3" t="e">
        <f t="shared" ca="1" si="33"/>
        <v>#NAME?</v>
      </c>
      <c r="T470" s="3" t="e">
        <f t="shared" ca="1" si="34"/>
        <v>#NAME?</v>
      </c>
      <c r="U470" s="3" t="e">
        <f t="shared" ca="1" si="35"/>
        <v>#NAME?</v>
      </c>
      <c r="Y470" s="3" t="s">
        <v>127</v>
      </c>
      <c r="Z470" s="3" t="s">
        <v>34</v>
      </c>
      <c r="AA470" s="3" t="s">
        <v>122</v>
      </c>
      <c r="AB470" s="46">
        <v>10</v>
      </c>
    </row>
    <row r="471" spans="15:28" x14ac:dyDescent="0.25">
      <c r="O471" s="3" t="e">
        <f ca="1">_xll.RiskDiscrete($A$6:$A$35,$E$6:$E$35)</f>
        <v>#NAME?</v>
      </c>
      <c r="P471" s="3" t="e">
        <f ca="1">_xll.RiskDuniform($L$5:$L$16)</f>
        <v>#NAME?</v>
      </c>
      <c r="Q471" s="3" t="e">
        <f ca="1">IF(_xll.RiskUniform(0,1)&lt;0.5,"uptown","downtown")</f>
        <v>#NAME?</v>
      </c>
      <c r="R471" s="3" t="e">
        <f t="shared" ca="1" si="32"/>
        <v>#NAME?</v>
      </c>
      <c r="S471" s="3" t="e">
        <f t="shared" ca="1" si="33"/>
        <v>#NAME?</v>
      </c>
      <c r="T471" s="3" t="e">
        <f t="shared" ca="1" si="34"/>
        <v>#NAME?</v>
      </c>
      <c r="U471" s="3" t="e">
        <f t="shared" ca="1" si="35"/>
        <v>#NAME?</v>
      </c>
      <c r="Y471" s="3" t="s">
        <v>127</v>
      </c>
      <c r="Z471" s="3" t="s">
        <v>40</v>
      </c>
      <c r="AA471" s="3" t="s">
        <v>122</v>
      </c>
      <c r="AB471" s="46">
        <v>10</v>
      </c>
    </row>
    <row r="472" spans="15:28" x14ac:dyDescent="0.25">
      <c r="O472" s="3" t="e">
        <f ca="1">_xll.RiskDiscrete($A$6:$A$35,$E$6:$E$35)</f>
        <v>#NAME?</v>
      </c>
      <c r="P472" s="3" t="e">
        <f ca="1">_xll.RiskDuniform($L$5:$L$16)</f>
        <v>#NAME?</v>
      </c>
      <c r="Q472" s="3" t="e">
        <f ca="1">IF(_xll.RiskUniform(0,1)&lt;0.5,"uptown","downtown")</f>
        <v>#NAME?</v>
      </c>
      <c r="R472" s="3" t="e">
        <f t="shared" ca="1" si="32"/>
        <v>#NAME?</v>
      </c>
      <c r="S472" s="3" t="e">
        <f t="shared" ca="1" si="33"/>
        <v>#NAME?</v>
      </c>
      <c r="T472" s="3" t="e">
        <f t="shared" ca="1" si="34"/>
        <v>#NAME?</v>
      </c>
      <c r="U472" s="3" t="e">
        <f t="shared" ca="1" si="35"/>
        <v>#NAME?</v>
      </c>
      <c r="Y472" s="3" t="s">
        <v>121</v>
      </c>
      <c r="Z472" s="3" t="s">
        <v>40</v>
      </c>
      <c r="AA472" s="3" t="s">
        <v>125</v>
      </c>
      <c r="AB472" s="46">
        <v>2.5</v>
      </c>
    </row>
    <row r="473" spans="15:28" x14ac:dyDescent="0.25">
      <c r="O473" s="3" t="e">
        <f ca="1">_xll.RiskDiscrete($A$6:$A$35,$E$6:$E$35)</f>
        <v>#NAME?</v>
      </c>
      <c r="P473" s="3" t="e">
        <f ca="1">_xll.RiskDuniform($L$5:$L$16)</f>
        <v>#NAME?</v>
      </c>
      <c r="Q473" s="3" t="e">
        <f ca="1">IF(_xll.RiskUniform(0,1)&lt;0.5,"uptown","downtown")</f>
        <v>#NAME?</v>
      </c>
      <c r="R473" s="3" t="e">
        <f t="shared" ca="1" si="32"/>
        <v>#NAME?</v>
      </c>
      <c r="S473" s="3" t="e">
        <f t="shared" ca="1" si="33"/>
        <v>#NAME?</v>
      </c>
      <c r="T473" s="3" t="e">
        <f t="shared" ca="1" si="34"/>
        <v>#NAME?</v>
      </c>
      <c r="U473" s="3" t="e">
        <f t="shared" ca="1" si="35"/>
        <v>#NAME?</v>
      </c>
      <c r="Y473" s="3" t="s">
        <v>136</v>
      </c>
      <c r="Z473" s="3" t="s">
        <v>32</v>
      </c>
      <c r="AA473" s="3" t="s">
        <v>122</v>
      </c>
      <c r="AB473" s="46">
        <v>10</v>
      </c>
    </row>
    <row r="474" spans="15:28" x14ac:dyDescent="0.25">
      <c r="O474" s="3" t="e">
        <f ca="1">_xll.RiskDiscrete($A$6:$A$35,$E$6:$E$35)</f>
        <v>#NAME?</v>
      </c>
      <c r="P474" s="3" t="e">
        <f ca="1">_xll.RiskDuniform($L$5:$L$16)</f>
        <v>#NAME?</v>
      </c>
      <c r="Q474" s="3" t="e">
        <f ca="1">IF(_xll.RiskUniform(0,1)&lt;0.5,"uptown","downtown")</f>
        <v>#NAME?</v>
      </c>
      <c r="R474" s="3" t="e">
        <f t="shared" ca="1" si="32"/>
        <v>#NAME?</v>
      </c>
      <c r="S474" s="3" t="e">
        <f t="shared" ca="1" si="33"/>
        <v>#NAME?</v>
      </c>
      <c r="T474" s="3" t="e">
        <f t="shared" ca="1" si="34"/>
        <v>#NAME?</v>
      </c>
      <c r="U474" s="3" t="e">
        <f t="shared" ca="1" si="35"/>
        <v>#NAME?</v>
      </c>
      <c r="Y474" s="3" t="s">
        <v>133</v>
      </c>
      <c r="Z474" s="3" t="s">
        <v>32</v>
      </c>
      <c r="AA474" s="3" t="s">
        <v>125</v>
      </c>
      <c r="AB474" s="46">
        <v>7</v>
      </c>
    </row>
    <row r="475" spans="15:28" x14ac:dyDescent="0.25">
      <c r="O475" s="3" t="e">
        <f ca="1">_xll.RiskDiscrete($A$6:$A$35,$E$6:$E$35)</f>
        <v>#NAME?</v>
      </c>
      <c r="P475" s="3" t="e">
        <f ca="1">_xll.RiskDuniform($L$5:$L$16)</f>
        <v>#NAME?</v>
      </c>
      <c r="Q475" s="3" t="e">
        <f ca="1">IF(_xll.RiskUniform(0,1)&lt;0.5,"uptown","downtown")</f>
        <v>#NAME?</v>
      </c>
      <c r="R475" s="3" t="e">
        <f t="shared" ca="1" si="32"/>
        <v>#NAME?</v>
      </c>
      <c r="S475" s="3" t="e">
        <f t="shared" ca="1" si="33"/>
        <v>#NAME?</v>
      </c>
      <c r="T475" s="3" t="e">
        <f t="shared" ca="1" si="34"/>
        <v>#NAME?</v>
      </c>
      <c r="U475" s="3" t="e">
        <f t="shared" ca="1" si="35"/>
        <v>#NAME?</v>
      </c>
      <c r="Y475" s="3" t="s">
        <v>132</v>
      </c>
      <c r="Z475" s="3" t="s">
        <v>28</v>
      </c>
      <c r="AA475" s="3" t="s">
        <v>122</v>
      </c>
      <c r="AB475" s="46">
        <v>12</v>
      </c>
    </row>
    <row r="476" spans="15:28" x14ac:dyDescent="0.25">
      <c r="O476" s="3" t="e">
        <f ca="1">_xll.RiskDiscrete($A$6:$A$35,$E$6:$E$35)</f>
        <v>#NAME?</v>
      </c>
      <c r="P476" s="3" t="e">
        <f ca="1">_xll.RiskDuniform($L$5:$L$16)</f>
        <v>#NAME?</v>
      </c>
      <c r="Q476" s="3" t="e">
        <f ca="1">IF(_xll.RiskUniform(0,1)&lt;0.5,"uptown","downtown")</f>
        <v>#NAME?</v>
      </c>
      <c r="R476" s="3" t="e">
        <f t="shared" ca="1" si="32"/>
        <v>#NAME?</v>
      </c>
      <c r="S476" s="3" t="e">
        <f t="shared" ca="1" si="33"/>
        <v>#NAME?</v>
      </c>
      <c r="T476" s="3" t="e">
        <f t="shared" ca="1" si="34"/>
        <v>#NAME?</v>
      </c>
      <c r="U476" s="3" t="e">
        <f t="shared" ca="1" si="35"/>
        <v>#NAME?</v>
      </c>
      <c r="Y476" s="3" t="s">
        <v>133</v>
      </c>
      <c r="Z476" s="3" t="s">
        <v>33</v>
      </c>
      <c r="AA476" s="3" t="s">
        <v>125</v>
      </c>
      <c r="AB476" s="46">
        <v>7</v>
      </c>
    </row>
    <row r="477" spans="15:28" x14ac:dyDescent="0.25">
      <c r="O477" s="3" t="e">
        <f ca="1">_xll.RiskDiscrete($A$6:$A$35,$E$6:$E$35)</f>
        <v>#NAME?</v>
      </c>
      <c r="P477" s="3" t="e">
        <f ca="1">_xll.RiskDuniform($L$5:$L$16)</f>
        <v>#NAME?</v>
      </c>
      <c r="Q477" s="3" t="e">
        <f ca="1">IF(_xll.RiskUniform(0,1)&lt;0.5,"uptown","downtown")</f>
        <v>#NAME?</v>
      </c>
      <c r="R477" s="3" t="e">
        <f t="shared" ca="1" si="32"/>
        <v>#NAME?</v>
      </c>
      <c r="S477" s="3" t="e">
        <f t="shared" ca="1" si="33"/>
        <v>#NAME?</v>
      </c>
      <c r="T477" s="3" t="e">
        <f t="shared" ca="1" si="34"/>
        <v>#NAME?</v>
      </c>
      <c r="U477" s="3" t="e">
        <f t="shared" ca="1" si="35"/>
        <v>#NAME?</v>
      </c>
      <c r="Y477" s="3" t="s">
        <v>124</v>
      </c>
      <c r="Z477" s="3" t="s">
        <v>24</v>
      </c>
      <c r="AA477" s="3" t="s">
        <v>122</v>
      </c>
      <c r="AB477" s="46">
        <v>10</v>
      </c>
    </row>
    <row r="478" spans="15:28" x14ac:dyDescent="0.25">
      <c r="O478" s="3" t="e">
        <f ca="1">_xll.RiskDiscrete($A$6:$A$35,$E$6:$E$35)</f>
        <v>#NAME?</v>
      </c>
      <c r="P478" s="3" t="e">
        <f ca="1">_xll.RiskDuniform($L$5:$L$16)</f>
        <v>#NAME?</v>
      </c>
      <c r="Q478" s="3" t="e">
        <f ca="1">IF(_xll.RiskUniform(0,1)&lt;0.5,"uptown","downtown")</f>
        <v>#NAME?</v>
      </c>
      <c r="R478" s="3" t="e">
        <f t="shared" ca="1" si="32"/>
        <v>#NAME?</v>
      </c>
      <c r="S478" s="3" t="e">
        <f t="shared" ca="1" si="33"/>
        <v>#NAME?</v>
      </c>
      <c r="T478" s="3" t="e">
        <f t="shared" ca="1" si="34"/>
        <v>#NAME?</v>
      </c>
      <c r="U478" s="3" t="e">
        <f t="shared" ca="1" si="35"/>
        <v>#NAME?</v>
      </c>
      <c r="Y478" s="3" t="s">
        <v>133</v>
      </c>
      <c r="Z478" s="3" t="s">
        <v>28</v>
      </c>
      <c r="AA478" s="3" t="s">
        <v>122</v>
      </c>
      <c r="AB478" s="46">
        <v>7</v>
      </c>
    </row>
    <row r="479" spans="15:28" x14ac:dyDescent="0.25">
      <c r="O479" s="3" t="e">
        <f ca="1">_xll.RiskDiscrete($A$6:$A$35,$E$6:$E$35)</f>
        <v>#NAME?</v>
      </c>
      <c r="P479" s="3" t="e">
        <f ca="1">_xll.RiskDuniform($L$5:$L$16)</f>
        <v>#NAME?</v>
      </c>
      <c r="Q479" s="3" t="e">
        <f ca="1">IF(_xll.RiskUniform(0,1)&lt;0.5,"uptown","downtown")</f>
        <v>#NAME?</v>
      </c>
      <c r="R479" s="3" t="e">
        <f t="shared" ca="1" si="32"/>
        <v>#NAME?</v>
      </c>
      <c r="S479" s="3" t="e">
        <f t="shared" ca="1" si="33"/>
        <v>#NAME?</v>
      </c>
      <c r="T479" s="3" t="e">
        <f t="shared" ca="1" si="34"/>
        <v>#NAME?</v>
      </c>
      <c r="U479" s="3" t="e">
        <f t="shared" ca="1" si="35"/>
        <v>#NAME?</v>
      </c>
      <c r="Y479" s="3" t="s">
        <v>124</v>
      </c>
      <c r="Z479" s="3" t="s">
        <v>39</v>
      </c>
      <c r="AA479" s="3" t="s">
        <v>125</v>
      </c>
      <c r="AB479" s="46">
        <v>10</v>
      </c>
    </row>
    <row r="480" spans="15:28" x14ac:dyDescent="0.25">
      <c r="O480" s="3" t="e">
        <f ca="1">_xll.RiskDiscrete($A$6:$A$35,$E$6:$E$35)</f>
        <v>#NAME?</v>
      </c>
      <c r="P480" s="3" t="e">
        <f ca="1">_xll.RiskDuniform($L$5:$L$16)</f>
        <v>#NAME?</v>
      </c>
      <c r="Q480" s="3" t="e">
        <f ca="1">IF(_xll.RiskUniform(0,1)&lt;0.5,"uptown","downtown")</f>
        <v>#NAME?</v>
      </c>
      <c r="R480" s="3" t="e">
        <f t="shared" ca="1" si="32"/>
        <v>#NAME?</v>
      </c>
      <c r="S480" s="3" t="e">
        <f t="shared" ca="1" si="33"/>
        <v>#NAME?</v>
      </c>
      <c r="T480" s="3" t="e">
        <f t="shared" ca="1" si="34"/>
        <v>#NAME?</v>
      </c>
      <c r="U480" s="3" t="e">
        <f t="shared" ca="1" si="35"/>
        <v>#NAME?</v>
      </c>
      <c r="Y480" s="3" t="s">
        <v>146</v>
      </c>
      <c r="Z480" s="3" t="s">
        <v>6</v>
      </c>
      <c r="AA480" s="3" t="s">
        <v>125</v>
      </c>
      <c r="AB480" s="46">
        <v>7</v>
      </c>
    </row>
    <row r="481" spans="15:28" x14ac:dyDescent="0.25">
      <c r="O481" s="3" t="e">
        <f ca="1">_xll.RiskDiscrete($A$6:$A$35,$E$6:$E$35)</f>
        <v>#NAME?</v>
      </c>
      <c r="P481" s="3" t="e">
        <f ca="1">_xll.RiskDuniform($L$5:$L$16)</f>
        <v>#NAME?</v>
      </c>
      <c r="Q481" s="3" t="e">
        <f ca="1">IF(_xll.RiskUniform(0,1)&lt;0.5,"uptown","downtown")</f>
        <v>#NAME?</v>
      </c>
      <c r="R481" s="3" t="e">
        <f t="shared" ca="1" si="32"/>
        <v>#NAME?</v>
      </c>
      <c r="S481" s="3" t="e">
        <f t="shared" ca="1" si="33"/>
        <v>#NAME?</v>
      </c>
      <c r="T481" s="3" t="e">
        <f t="shared" ca="1" si="34"/>
        <v>#NAME?</v>
      </c>
      <c r="U481" s="3" t="e">
        <f t="shared" ca="1" si="35"/>
        <v>#NAME?</v>
      </c>
      <c r="Y481" s="3" t="s">
        <v>121</v>
      </c>
      <c r="Z481" s="3" t="s">
        <v>34</v>
      </c>
      <c r="AA481" s="3" t="s">
        <v>122</v>
      </c>
      <c r="AB481" s="46">
        <v>2.5</v>
      </c>
    </row>
    <row r="482" spans="15:28" x14ac:dyDescent="0.25">
      <c r="O482" s="3" t="e">
        <f ca="1">_xll.RiskDiscrete($A$6:$A$35,$E$6:$E$35)</f>
        <v>#NAME?</v>
      </c>
      <c r="P482" s="3" t="e">
        <f ca="1">_xll.RiskDuniform($L$5:$L$16)</f>
        <v>#NAME?</v>
      </c>
      <c r="Q482" s="3" t="e">
        <f ca="1">IF(_xll.RiskUniform(0,1)&lt;0.5,"uptown","downtown")</f>
        <v>#NAME?</v>
      </c>
      <c r="R482" s="3" t="e">
        <f t="shared" ca="1" si="32"/>
        <v>#NAME?</v>
      </c>
      <c r="S482" s="3" t="e">
        <f t="shared" ca="1" si="33"/>
        <v>#NAME?</v>
      </c>
      <c r="T482" s="3" t="e">
        <f t="shared" ca="1" si="34"/>
        <v>#NAME?</v>
      </c>
      <c r="U482" s="3" t="e">
        <f t="shared" ca="1" si="35"/>
        <v>#NAME?</v>
      </c>
      <c r="Y482" s="3" t="s">
        <v>124</v>
      </c>
      <c r="Z482" s="3" t="s">
        <v>33</v>
      </c>
      <c r="AA482" s="3" t="s">
        <v>122</v>
      </c>
      <c r="AB482" s="46">
        <v>10</v>
      </c>
    </row>
    <row r="483" spans="15:28" x14ac:dyDescent="0.25">
      <c r="O483" s="3" t="e">
        <f ca="1">_xll.RiskDiscrete($A$6:$A$35,$E$6:$E$35)</f>
        <v>#NAME?</v>
      </c>
      <c r="P483" s="3" t="e">
        <f ca="1">_xll.RiskDuniform($L$5:$L$16)</f>
        <v>#NAME?</v>
      </c>
      <c r="Q483" s="3" t="e">
        <f ca="1">IF(_xll.RiskUniform(0,1)&lt;0.5,"uptown","downtown")</f>
        <v>#NAME?</v>
      </c>
      <c r="R483" s="3" t="e">
        <f t="shared" ca="1" si="32"/>
        <v>#NAME?</v>
      </c>
      <c r="S483" s="3" t="e">
        <f t="shared" ca="1" si="33"/>
        <v>#NAME?</v>
      </c>
      <c r="T483" s="3" t="e">
        <f t="shared" ca="1" si="34"/>
        <v>#NAME?</v>
      </c>
      <c r="U483" s="3" t="e">
        <f t="shared" ca="1" si="35"/>
        <v>#NAME?</v>
      </c>
      <c r="Y483" s="3" t="s">
        <v>121</v>
      </c>
      <c r="Z483" s="3" t="s">
        <v>29</v>
      </c>
      <c r="AA483" s="3" t="s">
        <v>125</v>
      </c>
      <c r="AB483" s="46">
        <v>2.5</v>
      </c>
    </row>
    <row r="484" spans="15:28" x14ac:dyDescent="0.25">
      <c r="O484" s="3" t="e">
        <f ca="1">_xll.RiskDiscrete($A$6:$A$35,$E$6:$E$35)</f>
        <v>#NAME?</v>
      </c>
      <c r="P484" s="3" t="e">
        <f ca="1">_xll.RiskDuniform($L$5:$L$16)</f>
        <v>#NAME?</v>
      </c>
      <c r="Q484" s="3" t="e">
        <f ca="1">IF(_xll.RiskUniform(0,1)&lt;0.5,"uptown","downtown")</f>
        <v>#NAME?</v>
      </c>
      <c r="R484" s="3" t="e">
        <f t="shared" ca="1" si="32"/>
        <v>#NAME?</v>
      </c>
      <c r="S484" s="3" t="e">
        <f t="shared" ca="1" si="33"/>
        <v>#NAME?</v>
      </c>
      <c r="T484" s="3" t="e">
        <f t="shared" ca="1" si="34"/>
        <v>#NAME?</v>
      </c>
      <c r="U484" s="3" t="e">
        <f t="shared" ca="1" si="35"/>
        <v>#NAME?</v>
      </c>
      <c r="Y484" s="3" t="s">
        <v>139</v>
      </c>
      <c r="Z484" s="3" t="s">
        <v>27</v>
      </c>
      <c r="AA484" s="3" t="s">
        <v>125</v>
      </c>
      <c r="AB484" s="46">
        <v>10</v>
      </c>
    </row>
    <row r="485" spans="15:28" x14ac:dyDescent="0.25">
      <c r="O485" s="3" t="e">
        <f ca="1">_xll.RiskDiscrete($A$6:$A$35,$E$6:$E$35)</f>
        <v>#NAME?</v>
      </c>
      <c r="P485" s="3" t="e">
        <f ca="1">_xll.RiskDuniform($L$5:$L$16)</f>
        <v>#NAME?</v>
      </c>
      <c r="Q485" s="3" t="e">
        <f ca="1">IF(_xll.RiskUniform(0,1)&lt;0.5,"uptown","downtown")</f>
        <v>#NAME?</v>
      </c>
      <c r="R485" s="3" t="e">
        <f t="shared" ca="1" si="32"/>
        <v>#NAME?</v>
      </c>
      <c r="S485" s="3" t="e">
        <f t="shared" ca="1" si="33"/>
        <v>#NAME?</v>
      </c>
      <c r="T485" s="3" t="e">
        <f t="shared" ca="1" si="34"/>
        <v>#NAME?</v>
      </c>
      <c r="U485" s="3" t="e">
        <f t="shared" ca="1" si="35"/>
        <v>#NAME?</v>
      </c>
      <c r="Y485" s="3" t="s">
        <v>145</v>
      </c>
      <c r="Z485" s="3" t="s">
        <v>6</v>
      </c>
      <c r="AA485" s="3" t="s">
        <v>122</v>
      </c>
      <c r="AB485" s="46">
        <v>7</v>
      </c>
    </row>
    <row r="486" spans="15:28" x14ac:dyDescent="0.25">
      <c r="O486" s="3" t="e">
        <f ca="1">_xll.RiskDiscrete($A$6:$A$35,$E$6:$E$35)</f>
        <v>#NAME?</v>
      </c>
      <c r="P486" s="3" t="e">
        <f ca="1">_xll.RiskDuniform($L$5:$L$16)</f>
        <v>#NAME?</v>
      </c>
      <c r="Q486" s="3" t="e">
        <f ca="1">IF(_xll.RiskUniform(0,1)&lt;0.5,"uptown","downtown")</f>
        <v>#NAME?</v>
      </c>
      <c r="R486" s="3" t="e">
        <f t="shared" ca="1" si="32"/>
        <v>#NAME?</v>
      </c>
      <c r="S486" s="3" t="e">
        <f t="shared" ca="1" si="33"/>
        <v>#NAME?</v>
      </c>
      <c r="T486" s="3" t="e">
        <f t="shared" ca="1" si="34"/>
        <v>#NAME?</v>
      </c>
      <c r="U486" s="3" t="e">
        <f t="shared" ca="1" si="35"/>
        <v>#NAME?</v>
      </c>
      <c r="Y486" s="3" t="s">
        <v>121</v>
      </c>
      <c r="Z486" s="3" t="s">
        <v>28</v>
      </c>
      <c r="AA486" s="3" t="s">
        <v>125</v>
      </c>
      <c r="AB486" s="46">
        <v>2.5</v>
      </c>
    </row>
    <row r="487" spans="15:28" x14ac:dyDescent="0.25">
      <c r="O487" s="3" t="e">
        <f ca="1">_xll.RiskDiscrete($A$6:$A$35,$E$6:$E$35)</f>
        <v>#NAME?</v>
      </c>
      <c r="P487" s="3" t="e">
        <f ca="1">_xll.RiskDuniform($L$5:$L$16)</f>
        <v>#NAME?</v>
      </c>
      <c r="Q487" s="3" t="e">
        <f ca="1">IF(_xll.RiskUniform(0,1)&lt;0.5,"uptown","downtown")</f>
        <v>#NAME?</v>
      </c>
      <c r="R487" s="3" t="e">
        <f t="shared" ca="1" si="32"/>
        <v>#NAME?</v>
      </c>
      <c r="S487" s="3" t="e">
        <f t="shared" ca="1" si="33"/>
        <v>#NAME?</v>
      </c>
      <c r="T487" s="3" t="e">
        <f t="shared" ca="1" si="34"/>
        <v>#NAME?</v>
      </c>
      <c r="U487" s="3" t="e">
        <f t="shared" ca="1" si="35"/>
        <v>#NAME?</v>
      </c>
      <c r="Y487" s="3" t="s">
        <v>121</v>
      </c>
      <c r="Z487" s="3" t="s">
        <v>6</v>
      </c>
      <c r="AA487" s="3" t="s">
        <v>125</v>
      </c>
      <c r="AB487" s="46">
        <v>2.5</v>
      </c>
    </row>
    <row r="488" spans="15:28" x14ac:dyDescent="0.25">
      <c r="O488" s="3" t="e">
        <f ca="1">_xll.RiskDiscrete($A$6:$A$35,$E$6:$E$35)</f>
        <v>#NAME?</v>
      </c>
      <c r="P488" s="3" t="e">
        <f ca="1">_xll.RiskDuniform($L$5:$L$16)</f>
        <v>#NAME?</v>
      </c>
      <c r="Q488" s="3" t="e">
        <f ca="1">IF(_xll.RiskUniform(0,1)&lt;0.5,"uptown","downtown")</f>
        <v>#NAME?</v>
      </c>
      <c r="R488" s="3" t="e">
        <f t="shared" ca="1" si="32"/>
        <v>#NAME?</v>
      </c>
      <c r="S488" s="3" t="e">
        <f t="shared" ca="1" si="33"/>
        <v>#NAME?</v>
      </c>
      <c r="T488" s="3" t="e">
        <f t="shared" ca="1" si="34"/>
        <v>#NAME?</v>
      </c>
      <c r="U488" s="3" t="e">
        <f t="shared" ca="1" si="35"/>
        <v>#NAME?</v>
      </c>
      <c r="Y488" s="3" t="s">
        <v>124</v>
      </c>
      <c r="Z488" s="3" t="s">
        <v>33</v>
      </c>
      <c r="AA488" s="3" t="s">
        <v>125</v>
      </c>
      <c r="AB488" s="46">
        <v>10</v>
      </c>
    </row>
    <row r="489" spans="15:28" x14ac:dyDescent="0.25">
      <c r="O489" s="3" t="e">
        <f ca="1">_xll.RiskDiscrete($A$6:$A$35,$E$6:$E$35)</f>
        <v>#NAME?</v>
      </c>
      <c r="P489" s="3" t="e">
        <f ca="1">_xll.RiskDuniform($L$5:$L$16)</f>
        <v>#NAME?</v>
      </c>
      <c r="Q489" s="3" t="e">
        <f ca="1">IF(_xll.RiskUniform(0,1)&lt;0.5,"uptown","downtown")</f>
        <v>#NAME?</v>
      </c>
      <c r="R489" s="3" t="e">
        <f t="shared" ca="1" si="32"/>
        <v>#NAME?</v>
      </c>
      <c r="S489" s="3" t="e">
        <f t="shared" ca="1" si="33"/>
        <v>#NAME?</v>
      </c>
      <c r="T489" s="3" t="e">
        <f t="shared" ca="1" si="34"/>
        <v>#NAME?</v>
      </c>
      <c r="U489" s="3" t="e">
        <f t="shared" ca="1" si="35"/>
        <v>#NAME?</v>
      </c>
      <c r="Y489" s="3" t="s">
        <v>124</v>
      </c>
      <c r="Z489" s="3" t="s">
        <v>27</v>
      </c>
      <c r="AA489" s="3" t="s">
        <v>125</v>
      </c>
      <c r="AB489" s="46">
        <v>10</v>
      </c>
    </row>
    <row r="490" spans="15:28" x14ac:dyDescent="0.25">
      <c r="O490" s="3" t="e">
        <f ca="1">_xll.RiskDiscrete($A$6:$A$35,$E$6:$E$35)</f>
        <v>#NAME?</v>
      </c>
      <c r="P490" s="3" t="e">
        <f ca="1">_xll.RiskDuniform($L$5:$L$16)</f>
        <v>#NAME?</v>
      </c>
      <c r="Q490" s="3" t="e">
        <f ca="1">IF(_xll.RiskUniform(0,1)&lt;0.5,"uptown","downtown")</f>
        <v>#NAME?</v>
      </c>
      <c r="R490" s="3" t="e">
        <f t="shared" ca="1" si="32"/>
        <v>#NAME?</v>
      </c>
      <c r="S490" s="3" t="e">
        <f t="shared" ca="1" si="33"/>
        <v>#NAME?</v>
      </c>
      <c r="T490" s="3" t="e">
        <f t="shared" ca="1" si="34"/>
        <v>#NAME?</v>
      </c>
      <c r="U490" s="3" t="e">
        <f t="shared" ca="1" si="35"/>
        <v>#NAME?</v>
      </c>
      <c r="Y490" s="3" t="s">
        <v>124</v>
      </c>
      <c r="Z490" s="3" t="s">
        <v>28</v>
      </c>
      <c r="AA490" s="3" t="s">
        <v>125</v>
      </c>
      <c r="AB490" s="46">
        <v>10</v>
      </c>
    </row>
    <row r="491" spans="15:28" x14ac:dyDescent="0.25">
      <c r="O491" s="3" t="e">
        <f ca="1">_xll.RiskDiscrete($A$6:$A$35,$E$6:$E$35)</f>
        <v>#NAME?</v>
      </c>
      <c r="P491" s="3" t="e">
        <f ca="1">_xll.RiskDuniform($L$5:$L$16)</f>
        <v>#NAME?</v>
      </c>
      <c r="Q491" s="3" t="e">
        <f ca="1">IF(_xll.RiskUniform(0,1)&lt;0.5,"uptown","downtown")</f>
        <v>#NAME?</v>
      </c>
      <c r="R491" s="3" t="e">
        <f t="shared" ca="1" si="32"/>
        <v>#NAME?</v>
      </c>
      <c r="S491" s="3" t="e">
        <f t="shared" ca="1" si="33"/>
        <v>#NAME?</v>
      </c>
      <c r="T491" s="3" t="e">
        <f t="shared" ca="1" si="34"/>
        <v>#NAME?</v>
      </c>
      <c r="U491" s="3" t="e">
        <f t="shared" ca="1" si="35"/>
        <v>#NAME?</v>
      </c>
      <c r="Y491" s="3" t="s">
        <v>124</v>
      </c>
      <c r="Z491" s="3" t="s">
        <v>39</v>
      </c>
      <c r="AA491" s="3" t="s">
        <v>122</v>
      </c>
      <c r="AB491" s="46">
        <v>10</v>
      </c>
    </row>
    <row r="492" spans="15:28" x14ac:dyDescent="0.25">
      <c r="O492" s="3" t="e">
        <f ca="1">_xll.RiskDiscrete($A$6:$A$35,$E$6:$E$35)</f>
        <v>#NAME?</v>
      </c>
      <c r="P492" s="3" t="e">
        <f ca="1">_xll.RiskDuniform($L$5:$L$16)</f>
        <v>#NAME?</v>
      </c>
      <c r="Q492" s="3" t="e">
        <f ca="1">IF(_xll.RiskUniform(0,1)&lt;0.5,"uptown","downtown")</f>
        <v>#NAME?</v>
      </c>
      <c r="R492" s="3" t="e">
        <f t="shared" ca="1" si="32"/>
        <v>#NAME?</v>
      </c>
      <c r="S492" s="3" t="e">
        <f t="shared" ca="1" si="33"/>
        <v>#NAME?</v>
      </c>
      <c r="T492" s="3" t="e">
        <f t="shared" ca="1" si="34"/>
        <v>#NAME?</v>
      </c>
      <c r="U492" s="3" t="e">
        <f t="shared" ca="1" si="35"/>
        <v>#NAME?</v>
      </c>
      <c r="Y492" s="3" t="s">
        <v>130</v>
      </c>
      <c r="Z492" s="3" t="s">
        <v>31</v>
      </c>
      <c r="AA492" s="3" t="s">
        <v>125</v>
      </c>
      <c r="AB492" s="46">
        <v>2.5</v>
      </c>
    </row>
    <row r="493" spans="15:28" x14ac:dyDescent="0.25">
      <c r="O493" s="3" t="e">
        <f ca="1">_xll.RiskDiscrete($A$6:$A$35,$E$6:$E$35)</f>
        <v>#NAME?</v>
      </c>
      <c r="P493" s="3" t="e">
        <f ca="1">_xll.RiskDuniform($L$5:$L$16)</f>
        <v>#NAME?</v>
      </c>
      <c r="Q493" s="3" t="e">
        <f ca="1">IF(_xll.RiskUniform(0,1)&lt;0.5,"uptown","downtown")</f>
        <v>#NAME?</v>
      </c>
      <c r="R493" s="3" t="e">
        <f t="shared" ca="1" si="32"/>
        <v>#NAME?</v>
      </c>
      <c r="S493" s="3" t="e">
        <f t="shared" ca="1" si="33"/>
        <v>#NAME?</v>
      </c>
      <c r="T493" s="3" t="e">
        <f t="shared" ca="1" si="34"/>
        <v>#NAME?</v>
      </c>
      <c r="U493" s="3" t="e">
        <f t="shared" ca="1" si="35"/>
        <v>#NAME?</v>
      </c>
      <c r="Y493" s="3" t="s">
        <v>131</v>
      </c>
      <c r="Z493" s="3" t="s">
        <v>31</v>
      </c>
      <c r="AA493" s="3" t="s">
        <v>122</v>
      </c>
      <c r="AB493" s="46">
        <v>2.5</v>
      </c>
    </row>
    <row r="494" spans="15:28" x14ac:dyDescent="0.25">
      <c r="O494" s="3" t="e">
        <f ca="1">_xll.RiskDiscrete($A$6:$A$35,$E$6:$E$35)</f>
        <v>#NAME?</v>
      </c>
      <c r="P494" s="3" t="e">
        <f ca="1">_xll.RiskDuniform($L$5:$L$16)</f>
        <v>#NAME?</v>
      </c>
      <c r="Q494" s="3" t="e">
        <f ca="1">IF(_xll.RiskUniform(0,1)&lt;0.5,"uptown","downtown")</f>
        <v>#NAME?</v>
      </c>
      <c r="R494" s="3" t="e">
        <f t="shared" ca="1" si="32"/>
        <v>#NAME?</v>
      </c>
      <c r="S494" s="3" t="e">
        <f t="shared" ca="1" si="33"/>
        <v>#NAME?</v>
      </c>
      <c r="T494" s="3" t="e">
        <f t="shared" ca="1" si="34"/>
        <v>#NAME?</v>
      </c>
      <c r="U494" s="3" t="e">
        <f t="shared" ca="1" si="35"/>
        <v>#NAME?</v>
      </c>
      <c r="Y494" s="3" t="s">
        <v>124</v>
      </c>
      <c r="Z494" s="3" t="s">
        <v>33</v>
      </c>
      <c r="AA494" s="3" t="s">
        <v>125</v>
      </c>
      <c r="AB494" s="46">
        <v>10</v>
      </c>
    </row>
    <row r="495" spans="15:28" x14ac:dyDescent="0.25">
      <c r="O495" s="3" t="e">
        <f ca="1">_xll.RiskDiscrete($A$6:$A$35,$E$6:$E$35)</f>
        <v>#NAME?</v>
      </c>
      <c r="P495" s="3" t="e">
        <f ca="1">_xll.RiskDuniform($L$5:$L$16)</f>
        <v>#NAME?</v>
      </c>
      <c r="Q495" s="3" t="e">
        <f ca="1">IF(_xll.RiskUniform(0,1)&lt;0.5,"uptown","downtown")</f>
        <v>#NAME?</v>
      </c>
      <c r="R495" s="3" t="e">
        <f t="shared" ca="1" si="32"/>
        <v>#NAME?</v>
      </c>
      <c r="S495" s="3" t="e">
        <f t="shared" ca="1" si="33"/>
        <v>#NAME?</v>
      </c>
      <c r="T495" s="3" t="e">
        <f t="shared" ca="1" si="34"/>
        <v>#NAME?</v>
      </c>
      <c r="U495" s="3" t="e">
        <f t="shared" ca="1" si="35"/>
        <v>#NAME?</v>
      </c>
      <c r="Y495" s="3" t="s">
        <v>129</v>
      </c>
      <c r="Z495" s="3" t="s">
        <v>28</v>
      </c>
      <c r="AA495" s="3" t="s">
        <v>125</v>
      </c>
      <c r="AB495" s="46">
        <v>2.5</v>
      </c>
    </row>
    <row r="496" spans="15:28" x14ac:dyDescent="0.25">
      <c r="O496" s="3" t="e">
        <f ca="1">_xll.RiskDiscrete($A$6:$A$35,$E$6:$E$35)</f>
        <v>#NAME?</v>
      </c>
      <c r="P496" s="3" t="e">
        <f ca="1">_xll.RiskDuniform($L$5:$L$16)</f>
        <v>#NAME?</v>
      </c>
      <c r="Q496" s="3" t="e">
        <f ca="1">IF(_xll.RiskUniform(0,1)&lt;0.5,"uptown","downtown")</f>
        <v>#NAME?</v>
      </c>
      <c r="R496" s="3" t="e">
        <f t="shared" ca="1" si="32"/>
        <v>#NAME?</v>
      </c>
      <c r="S496" s="3" t="e">
        <f t="shared" ca="1" si="33"/>
        <v>#NAME?</v>
      </c>
      <c r="T496" s="3" t="e">
        <f t="shared" ca="1" si="34"/>
        <v>#NAME?</v>
      </c>
      <c r="U496" s="3" t="e">
        <f t="shared" ca="1" si="35"/>
        <v>#NAME?</v>
      </c>
      <c r="Y496" s="3" t="s">
        <v>146</v>
      </c>
      <c r="Z496" s="3" t="s">
        <v>28</v>
      </c>
      <c r="AA496" s="3" t="s">
        <v>122</v>
      </c>
      <c r="AB496" s="46">
        <v>7</v>
      </c>
    </row>
    <row r="497" spans="15:28" x14ac:dyDescent="0.25">
      <c r="O497" s="3" t="e">
        <f ca="1">_xll.RiskDiscrete($A$6:$A$35,$E$6:$E$35)</f>
        <v>#NAME?</v>
      </c>
      <c r="P497" s="3" t="e">
        <f ca="1">_xll.RiskDuniform($L$5:$L$16)</f>
        <v>#NAME?</v>
      </c>
      <c r="Q497" s="3" t="e">
        <f ca="1">IF(_xll.RiskUniform(0,1)&lt;0.5,"uptown","downtown")</f>
        <v>#NAME?</v>
      </c>
      <c r="R497" s="3" t="e">
        <f t="shared" ca="1" si="32"/>
        <v>#NAME?</v>
      </c>
      <c r="S497" s="3" t="e">
        <f t="shared" ca="1" si="33"/>
        <v>#NAME?</v>
      </c>
      <c r="T497" s="3" t="e">
        <f t="shared" ca="1" si="34"/>
        <v>#NAME?</v>
      </c>
      <c r="U497" s="3" t="e">
        <f t="shared" ca="1" si="35"/>
        <v>#NAME?</v>
      </c>
      <c r="Y497" s="3" t="s">
        <v>124</v>
      </c>
      <c r="Z497" s="3" t="s">
        <v>28</v>
      </c>
      <c r="AA497" s="3" t="s">
        <v>125</v>
      </c>
      <c r="AB497" s="46">
        <v>10</v>
      </c>
    </row>
    <row r="498" spans="15:28" x14ac:dyDescent="0.25">
      <c r="O498" s="3" t="e">
        <f ca="1">_xll.RiskDiscrete($A$6:$A$35,$E$6:$E$35)</f>
        <v>#NAME?</v>
      </c>
      <c r="P498" s="3" t="e">
        <f ca="1">_xll.RiskDuniform($L$5:$L$16)</f>
        <v>#NAME?</v>
      </c>
      <c r="Q498" s="3" t="e">
        <f ca="1">IF(_xll.RiskUniform(0,1)&lt;0.5,"uptown","downtown")</f>
        <v>#NAME?</v>
      </c>
      <c r="R498" s="3" t="e">
        <f t="shared" ca="1" si="32"/>
        <v>#NAME?</v>
      </c>
      <c r="S498" s="3" t="e">
        <f t="shared" ca="1" si="33"/>
        <v>#NAME?</v>
      </c>
      <c r="T498" s="3" t="e">
        <f t="shared" ca="1" si="34"/>
        <v>#NAME?</v>
      </c>
      <c r="U498" s="3" t="e">
        <f t="shared" ca="1" si="35"/>
        <v>#NAME?</v>
      </c>
      <c r="Y498" s="3" t="s">
        <v>139</v>
      </c>
      <c r="Z498" s="3" t="s">
        <v>29</v>
      </c>
      <c r="AA498" s="3" t="s">
        <v>122</v>
      </c>
      <c r="AB498" s="46">
        <v>10</v>
      </c>
    </row>
    <row r="499" spans="15:28" x14ac:dyDescent="0.25">
      <c r="O499" s="3" t="e">
        <f ca="1">_xll.RiskDiscrete($A$6:$A$35,$E$6:$E$35)</f>
        <v>#NAME?</v>
      </c>
      <c r="P499" s="3" t="e">
        <f ca="1">_xll.RiskDuniform($L$5:$L$16)</f>
        <v>#NAME?</v>
      </c>
      <c r="Q499" s="3" t="e">
        <f ca="1">IF(_xll.RiskUniform(0,1)&lt;0.5,"uptown","downtown")</f>
        <v>#NAME?</v>
      </c>
      <c r="R499" s="3" t="e">
        <f t="shared" ca="1" si="32"/>
        <v>#NAME?</v>
      </c>
      <c r="S499" s="3" t="e">
        <f t="shared" ca="1" si="33"/>
        <v>#NAME?</v>
      </c>
      <c r="T499" s="3" t="e">
        <f t="shared" ca="1" si="34"/>
        <v>#NAME?</v>
      </c>
      <c r="U499" s="3" t="e">
        <f t="shared" ca="1" si="35"/>
        <v>#NAME?</v>
      </c>
      <c r="Y499" s="3" t="s">
        <v>124</v>
      </c>
      <c r="Z499" s="3" t="s">
        <v>33</v>
      </c>
      <c r="AA499" s="3" t="s">
        <v>125</v>
      </c>
      <c r="AB499" s="46">
        <v>10</v>
      </c>
    </row>
    <row r="500" spans="15:28" x14ac:dyDescent="0.25">
      <c r="O500" s="3" t="e">
        <f ca="1">_xll.RiskDiscrete($A$6:$A$35,$E$6:$E$35)</f>
        <v>#NAME?</v>
      </c>
      <c r="P500" s="3" t="e">
        <f ca="1">_xll.RiskDuniform($L$5:$L$16)</f>
        <v>#NAME?</v>
      </c>
      <c r="Q500" s="3" t="e">
        <f ca="1">IF(_xll.RiskUniform(0,1)&lt;0.5,"uptown","downtown")</f>
        <v>#NAME?</v>
      </c>
      <c r="R500" s="3" t="e">
        <f t="shared" ca="1" si="32"/>
        <v>#NAME?</v>
      </c>
      <c r="S500" s="3" t="e">
        <f t="shared" ca="1" si="33"/>
        <v>#NAME?</v>
      </c>
      <c r="T500" s="3" t="e">
        <f t="shared" ca="1" si="34"/>
        <v>#NAME?</v>
      </c>
      <c r="U500" s="3" t="e">
        <f t="shared" ca="1" si="35"/>
        <v>#NAME?</v>
      </c>
      <c r="Y500" s="3" t="s">
        <v>146</v>
      </c>
      <c r="Z500" s="3" t="s">
        <v>27</v>
      </c>
      <c r="AA500" s="3" t="s">
        <v>122</v>
      </c>
      <c r="AB500" s="46">
        <v>7</v>
      </c>
    </row>
    <row r="501" spans="15:28" x14ac:dyDescent="0.25">
      <c r="O501" s="3" t="e">
        <f ca="1">_xll.RiskDiscrete($A$6:$A$35,$E$6:$E$35)</f>
        <v>#NAME?</v>
      </c>
      <c r="P501" s="3" t="e">
        <f ca="1">_xll.RiskDuniform($L$5:$L$16)</f>
        <v>#NAME?</v>
      </c>
      <c r="Q501" s="3" t="e">
        <f ca="1">IF(_xll.RiskUniform(0,1)&lt;0.5,"uptown","downtown")</f>
        <v>#NAME?</v>
      </c>
      <c r="R501" s="3" t="e">
        <f t="shared" ca="1" si="32"/>
        <v>#NAME?</v>
      </c>
      <c r="S501" s="3" t="e">
        <f t="shared" ca="1" si="33"/>
        <v>#NAME?</v>
      </c>
      <c r="T501" s="3" t="e">
        <f t="shared" ca="1" si="34"/>
        <v>#NAME?</v>
      </c>
      <c r="U501" s="3" t="e">
        <f t="shared" ca="1" si="35"/>
        <v>#NAME?</v>
      </c>
      <c r="Y501" s="3" t="s">
        <v>127</v>
      </c>
      <c r="Z501" s="3" t="s">
        <v>33</v>
      </c>
      <c r="AA501" s="3" t="s">
        <v>125</v>
      </c>
      <c r="AB501" s="46">
        <v>10</v>
      </c>
    </row>
    <row r="502" spans="15:28" x14ac:dyDescent="0.25">
      <c r="O502" s="3" t="e">
        <f ca="1">_xll.RiskDiscrete($A$6:$A$35,$E$6:$E$35)</f>
        <v>#NAME?</v>
      </c>
      <c r="P502" s="3" t="e">
        <f ca="1">_xll.RiskDuniform($L$5:$L$16)</f>
        <v>#NAME?</v>
      </c>
      <c r="Q502" s="3" t="e">
        <f ca="1">IF(_xll.RiskUniform(0,1)&lt;0.5,"uptown","downtown")</f>
        <v>#NAME?</v>
      </c>
      <c r="R502" s="3" t="e">
        <f t="shared" ca="1" si="32"/>
        <v>#NAME?</v>
      </c>
      <c r="S502" s="3" t="e">
        <f t="shared" ca="1" si="33"/>
        <v>#NAME?</v>
      </c>
      <c r="T502" s="3" t="e">
        <f t="shared" ca="1" si="34"/>
        <v>#NAME?</v>
      </c>
      <c r="U502" s="3" t="e">
        <f t="shared" ca="1" si="35"/>
        <v>#NAME?</v>
      </c>
      <c r="Y502" s="3" t="s">
        <v>124</v>
      </c>
      <c r="Z502" s="3" t="s">
        <v>39</v>
      </c>
      <c r="AA502" s="3" t="s">
        <v>125</v>
      </c>
      <c r="AB502" s="46">
        <v>10</v>
      </c>
    </row>
    <row r="503" spans="15:28" x14ac:dyDescent="0.25">
      <c r="O503" s="3" t="e">
        <f ca="1">_xll.RiskDiscrete($A$6:$A$35,$E$6:$E$35)</f>
        <v>#NAME?</v>
      </c>
      <c r="P503" s="3" t="e">
        <f ca="1">_xll.RiskDuniform($L$5:$L$16)</f>
        <v>#NAME?</v>
      </c>
      <c r="Q503" s="3" t="e">
        <f ca="1">IF(_xll.RiskUniform(0,1)&lt;0.5,"uptown","downtown")</f>
        <v>#NAME?</v>
      </c>
      <c r="R503" s="3" t="e">
        <f t="shared" ca="1" si="32"/>
        <v>#NAME?</v>
      </c>
      <c r="S503" s="3" t="e">
        <f t="shared" ca="1" si="33"/>
        <v>#NAME?</v>
      </c>
      <c r="T503" s="3" t="e">
        <f t="shared" ca="1" si="34"/>
        <v>#NAME?</v>
      </c>
      <c r="U503" s="3" t="e">
        <f t="shared" ca="1" si="35"/>
        <v>#NAME?</v>
      </c>
      <c r="Y503" s="3" t="s">
        <v>124</v>
      </c>
      <c r="Z503" s="3" t="s">
        <v>31</v>
      </c>
      <c r="AA503" s="3" t="s">
        <v>122</v>
      </c>
      <c r="AB503" s="46">
        <v>10</v>
      </c>
    </row>
    <row r="504" spans="15:28" x14ac:dyDescent="0.25">
      <c r="O504" s="3" t="e">
        <f ca="1">_xll.RiskDiscrete($A$6:$A$35,$E$6:$E$35)</f>
        <v>#NAME?</v>
      </c>
      <c r="P504" s="3" t="e">
        <f ca="1">_xll.RiskDuniform($L$5:$L$16)</f>
        <v>#NAME?</v>
      </c>
      <c r="Q504" s="3" t="e">
        <f ca="1">IF(_xll.RiskUniform(0,1)&lt;0.5,"uptown","downtown")</f>
        <v>#NAME?</v>
      </c>
      <c r="R504" s="3" t="e">
        <f t="shared" ca="1" si="32"/>
        <v>#NAME?</v>
      </c>
      <c r="S504" s="3" t="e">
        <f t="shared" ca="1" si="33"/>
        <v>#NAME?</v>
      </c>
      <c r="T504" s="3" t="e">
        <f t="shared" ca="1" si="34"/>
        <v>#NAME?</v>
      </c>
      <c r="U504" s="3" t="e">
        <f t="shared" ca="1" si="35"/>
        <v>#NAME?</v>
      </c>
      <c r="Y504" s="3" t="s">
        <v>121</v>
      </c>
      <c r="Z504" s="3" t="s">
        <v>24</v>
      </c>
      <c r="AA504" s="3" t="s">
        <v>122</v>
      </c>
      <c r="AB504" s="46">
        <v>2.5</v>
      </c>
    </row>
    <row r="505" spans="15:28" x14ac:dyDescent="0.25">
      <c r="O505" s="3" t="e">
        <f ca="1">_xll.RiskDiscrete($A$6:$A$35,$E$6:$E$35)</f>
        <v>#NAME?</v>
      </c>
      <c r="P505" s="3" t="e">
        <f ca="1">_xll.RiskDuniform($L$5:$L$16)</f>
        <v>#NAME?</v>
      </c>
      <c r="Q505" s="3" t="e">
        <f ca="1">IF(_xll.RiskUniform(0,1)&lt;0.5,"uptown","downtown")</f>
        <v>#NAME?</v>
      </c>
      <c r="R505" s="3" t="e">
        <f t="shared" ca="1" si="32"/>
        <v>#NAME?</v>
      </c>
      <c r="S505" s="3" t="e">
        <f t="shared" ca="1" si="33"/>
        <v>#NAME?</v>
      </c>
      <c r="T505" s="3" t="e">
        <f t="shared" ca="1" si="34"/>
        <v>#NAME?</v>
      </c>
      <c r="U505" s="3" t="e">
        <f t="shared" ca="1" si="35"/>
        <v>#NAME?</v>
      </c>
      <c r="Y505" s="3" t="s">
        <v>141</v>
      </c>
      <c r="Z505" s="3" t="s">
        <v>27</v>
      </c>
      <c r="AA505" s="3" t="s">
        <v>125</v>
      </c>
      <c r="AB505" s="46">
        <v>7</v>
      </c>
    </row>
    <row r="506" spans="15:28" x14ac:dyDescent="0.25">
      <c r="O506" s="3" t="e">
        <f ca="1">_xll.RiskDiscrete($A$6:$A$35,$E$6:$E$35)</f>
        <v>#NAME?</v>
      </c>
      <c r="P506" s="3" t="e">
        <f ca="1">_xll.RiskDuniform($L$5:$L$16)</f>
        <v>#NAME?</v>
      </c>
      <c r="Q506" s="3" t="e">
        <f ca="1">IF(_xll.RiskUniform(0,1)&lt;0.5,"uptown","downtown")</f>
        <v>#NAME?</v>
      </c>
      <c r="R506" s="3" t="e">
        <f t="shared" ca="1" si="32"/>
        <v>#NAME?</v>
      </c>
      <c r="S506" s="3" t="e">
        <f t="shared" ca="1" si="33"/>
        <v>#NAME?</v>
      </c>
      <c r="T506" s="3" t="e">
        <f t="shared" ca="1" si="34"/>
        <v>#NAME?</v>
      </c>
      <c r="U506" s="3" t="e">
        <f t="shared" ca="1" si="35"/>
        <v>#NAME?</v>
      </c>
      <c r="Y506" s="3" t="s">
        <v>149</v>
      </c>
      <c r="Z506" s="3" t="s">
        <v>34</v>
      </c>
      <c r="AA506" s="3" t="s">
        <v>125</v>
      </c>
      <c r="AB506" s="46">
        <v>7</v>
      </c>
    </row>
    <row r="507" spans="15:28" x14ac:dyDescent="0.25">
      <c r="O507" s="3" t="e">
        <f ca="1">_xll.RiskDiscrete($A$6:$A$35,$E$6:$E$35)</f>
        <v>#NAME?</v>
      </c>
      <c r="P507" s="3" t="e">
        <f ca="1">_xll.RiskDuniform($L$5:$L$16)</f>
        <v>#NAME?</v>
      </c>
      <c r="Q507" s="3" t="e">
        <f ca="1">IF(_xll.RiskUniform(0,1)&lt;0.5,"uptown","downtown")</f>
        <v>#NAME?</v>
      </c>
      <c r="R507" s="3" t="e">
        <f t="shared" ca="1" si="32"/>
        <v>#NAME?</v>
      </c>
      <c r="S507" s="3" t="e">
        <f t="shared" ca="1" si="33"/>
        <v>#NAME?</v>
      </c>
      <c r="T507" s="3" t="e">
        <f t="shared" ca="1" si="34"/>
        <v>#NAME?</v>
      </c>
      <c r="U507" s="3" t="e">
        <f t="shared" ca="1" si="35"/>
        <v>#NAME?</v>
      </c>
      <c r="Y507" s="3" t="s">
        <v>129</v>
      </c>
      <c r="Z507" s="3" t="s">
        <v>31</v>
      </c>
      <c r="AA507" s="3" t="s">
        <v>122</v>
      </c>
      <c r="AB507" s="46">
        <v>2.5</v>
      </c>
    </row>
    <row r="508" spans="15:28" x14ac:dyDescent="0.25">
      <c r="O508" s="3" t="e">
        <f ca="1">_xll.RiskDiscrete($A$6:$A$35,$E$6:$E$35)</f>
        <v>#NAME?</v>
      </c>
      <c r="P508" s="3" t="e">
        <f ca="1">_xll.RiskDuniform($L$5:$L$16)</f>
        <v>#NAME?</v>
      </c>
      <c r="Q508" s="3" t="e">
        <f ca="1">IF(_xll.RiskUniform(0,1)&lt;0.5,"uptown","downtown")</f>
        <v>#NAME?</v>
      </c>
      <c r="R508" s="3" t="e">
        <f t="shared" ca="1" si="32"/>
        <v>#NAME?</v>
      </c>
      <c r="S508" s="3" t="e">
        <f t="shared" ca="1" si="33"/>
        <v>#NAME?</v>
      </c>
      <c r="T508" s="3" t="e">
        <f t="shared" ca="1" si="34"/>
        <v>#NAME?</v>
      </c>
      <c r="U508" s="3" t="e">
        <f t="shared" ca="1" si="35"/>
        <v>#NAME?</v>
      </c>
      <c r="Y508" s="3" t="s">
        <v>123</v>
      </c>
      <c r="Z508" s="3" t="s">
        <v>40</v>
      </c>
      <c r="AA508" s="3" t="s">
        <v>122</v>
      </c>
      <c r="AB508" s="46">
        <v>2.5</v>
      </c>
    </row>
    <row r="509" spans="15:28" x14ac:dyDescent="0.25">
      <c r="O509" s="3" t="e">
        <f ca="1">_xll.RiskDiscrete($A$6:$A$35,$E$6:$E$35)</f>
        <v>#NAME?</v>
      </c>
      <c r="P509" s="3" t="e">
        <f ca="1">_xll.RiskDuniform($L$5:$L$16)</f>
        <v>#NAME?</v>
      </c>
      <c r="Q509" s="3" t="e">
        <f ca="1">IF(_xll.RiskUniform(0,1)&lt;0.5,"uptown","downtown")</f>
        <v>#NAME?</v>
      </c>
      <c r="R509" s="3" t="e">
        <f t="shared" ca="1" si="32"/>
        <v>#NAME?</v>
      </c>
      <c r="S509" s="3" t="e">
        <f t="shared" ca="1" si="33"/>
        <v>#NAME?</v>
      </c>
      <c r="T509" s="3" t="e">
        <f t="shared" ca="1" si="34"/>
        <v>#NAME?</v>
      </c>
      <c r="U509" s="3" t="e">
        <f t="shared" ca="1" si="35"/>
        <v>#NAME?</v>
      </c>
      <c r="Y509" s="3" t="s">
        <v>124</v>
      </c>
      <c r="Z509" s="3" t="s">
        <v>34</v>
      </c>
      <c r="AA509" s="3" t="s">
        <v>125</v>
      </c>
      <c r="AB509" s="46">
        <v>10</v>
      </c>
    </row>
    <row r="510" spans="15:28" x14ac:dyDescent="0.25">
      <c r="O510" s="3" t="e">
        <f ca="1">_xll.RiskDiscrete($A$6:$A$35,$E$6:$E$35)</f>
        <v>#NAME?</v>
      </c>
      <c r="P510" s="3" t="e">
        <f ca="1">_xll.RiskDuniform($L$5:$L$16)</f>
        <v>#NAME?</v>
      </c>
      <c r="Q510" s="3" t="e">
        <f ca="1">IF(_xll.RiskUniform(0,1)&lt;0.5,"uptown","downtown")</f>
        <v>#NAME?</v>
      </c>
      <c r="R510" s="3" t="e">
        <f t="shared" ca="1" si="32"/>
        <v>#NAME?</v>
      </c>
      <c r="S510" s="3" t="e">
        <f t="shared" ca="1" si="33"/>
        <v>#NAME?</v>
      </c>
      <c r="T510" s="3" t="e">
        <f t="shared" ca="1" si="34"/>
        <v>#NAME?</v>
      </c>
      <c r="U510" s="3" t="e">
        <f t="shared" ca="1" si="35"/>
        <v>#NAME?</v>
      </c>
      <c r="Y510" s="3" t="s">
        <v>139</v>
      </c>
      <c r="Z510" s="3" t="s">
        <v>30</v>
      </c>
      <c r="AA510" s="3" t="s">
        <v>122</v>
      </c>
      <c r="AB510" s="46">
        <v>10</v>
      </c>
    </row>
    <row r="511" spans="15:28" x14ac:dyDescent="0.25">
      <c r="O511" s="3" t="e">
        <f ca="1">_xll.RiskDiscrete($A$6:$A$35,$E$6:$E$35)</f>
        <v>#NAME?</v>
      </c>
      <c r="P511" s="3" t="e">
        <f ca="1">_xll.RiskDuniform($L$5:$L$16)</f>
        <v>#NAME?</v>
      </c>
      <c r="Q511" s="3" t="e">
        <f ca="1">IF(_xll.RiskUniform(0,1)&lt;0.5,"uptown","downtown")</f>
        <v>#NAME?</v>
      </c>
      <c r="R511" s="3" t="e">
        <f t="shared" ca="1" si="32"/>
        <v>#NAME?</v>
      </c>
      <c r="S511" s="3" t="e">
        <f t="shared" ca="1" si="33"/>
        <v>#NAME?</v>
      </c>
      <c r="T511" s="3" t="e">
        <f t="shared" ca="1" si="34"/>
        <v>#NAME?</v>
      </c>
      <c r="U511" s="3" t="e">
        <f t="shared" ca="1" si="35"/>
        <v>#NAME?</v>
      </c>
      <c r="Y511" s="3" t="s">
        <v>121</v>
      </c>
      <c r="Z511" s="3" t="s">
        <v>33</v>
      </c>
      <c r="AA511" s="3" t="s">
        <v>125</v>
      </c>
      <c r="AB511" s="46">
        <v>2.5</v>
      </c>
    </row>
    <row r="512" spans="15:28" x14ac:dyDescent="0.25">
      <c r="O512" s="3" t="e">
        <f ca="1">_xll.RiskDiscrete($A$6:$A$35,$E$6:$E$35)</f>
        <v>#NAME?</v>
      </c>
      <c r="P512" s="3" t="e">
        <f ca="1">_xll.RiskDuniform($L$5:$L$16)</f>
        <v>#NAME?</v>
      </c>
      <c r="Q512" s="3" t="e">
        <f ca="1">IF(_xll.RiskUniform(0,1)&lt;0.5,"uptown","downtown")</f>
        <v>#NAME?</v>
      </c>
      <c r="R512" s="3" t="e">
        <f t="shared" ca="1" si="32"/>
        <v>#NAME?</v>
      </c>
      <c r="S512" s="3" t="e">
        <f t="shared" ca="1" si="33"/>
        <v>#NAME?</v>
      </c>
      <c r="T512" s="3" t="e">
        <f t="shared" ca="1" si="34"/>
        <v>#NAME?</v>
      </c>
      <c r="U512" s="3" t="e">
        <f t="shared" ca="1" si="35"/>
        <v>#NAME?</v>
      </c>
      <c r="Y512" s="3" t="s">
        <v>129</v>
      </c>
      <c r="Z512" s="3" t="s">
        <v>33</v>
      </c>
      <c r="AA512" s="3" t="s">
        <v>125</v>
      </c>
      <c r="AB512" s="46">
        <v>2.5</v>
      </c>
    </row>
    <row r="513" spans="15:28" x14ac:dyDescent="0.25">
      <c r="O513" s="3" t="e">
        <f ca="1">_xll.RiskDiscrete($A$6:$A$35,$E$6:$E$35)</f>
        <v>#NAME?</v>
      </c>
      <c r="P513" s="3" t="e">
        <f ca="1">_xll.RiskDuniform($L$5:$L$16)</f>
        <v>#NAME?</v>
      </c>
      <c r="Q513" s="3" t="e">
        <f ca="1">IF(_xll.RiskUniform(0,1)&lt;0.5,"uptown","downtown")</f>
        <v>#NAME?</v>
      </c>
      <c r="R513" s="3" t="e">
        <f t="shared" ca="1" si="32"/>
        <v>#NAME?</v>
      </c>
      <c r="S513" s="3" t="e">
        <f t="shared" ca="1" si="33"/>
        <v>#NAME?</v>
      </c>
      <c r="T513" s="3" t="e">
        <f t="shared" ca="1" si="34"/>
        <v>#NAME?</v>
      </c>
      <c r="U513" s="3" t="e">
        <f t="shared" ca="1" si="35"/>
        <v>#NAME?</v>
      </c>
      <c r="Y513" s="3" t="s">
        <v>124</v>
      </c>
      <c r="Z513" s="3" t="s">
        <v>6</v>
      </c>
      <c r="AA513" s="3" t="s">
        <v>122</v>
      </c>
      <c r="AB513" s="46">
        <v>10</v>
      </c>
    </row>
    <row r="514" spans="15:28" x14ac:dyDescent="0.25">
      <c r="O514" s="3" t="e">
        <f ca="1">_xll.RiskDiscrete($A$6:$A$35,$E$6:$E$35)</f>
        <v>#NAME?</v>
      </c>
      <c r="P514" s="3" t="e">
        <f ca="1">_xll.RiskDuniform($L$5:$L$16)</f>
        <v>#NAME?</v>
      </c>
      <c r="Q514" s="3" t="e">
        <f ca="1">IF(_xll.RiskUniform(0,1)&lt;0.5,"uptown","downtown")</f>
        <v>#NAME?</v>
      </c>
      <c r="R514" s="3" t="e">
        <f t="shared" ca="1" si="32"/>
        <v>#NAME?</v>
      </c>
      <c r="S514" s="3" t="e">
        <f t="shared" ca="1" si="33"/>
        <v>#NAME?</v>
      </c>
      <c r="T514" s="3" t="e">
        <f t="shared" ca="1" si="34"/>
        <v>#NAME?</v>
      </c>
      <c r="U514" s="3" t="e">
        <f t="shared" ca="1" si="35"/>
        <v>#NAME?</v>
      </c>
      <c r="Y514" s="3" t="s">
        <v>129</v>
      </c>
      <c r="Z514" s="3" t="s">
        <v>34</v>
      </c>
      <c r="AA514" s="3" t="s">
        <v>122</v>
      </c>
      <c r="AB514" s="46">
        <v>2.5</v>
      </c>
    </row>
    <row r="515" spans="15:28" x14ac:dyDescent="0.25">
      <c r="O515" s="3" t="e">
        <f ca="1">_xll.RiskDiscrete($A$6:$A$35,$E$6:$E$35)</f>
        <v>#NAME?</v>
      </c>
      <c r="P515" s="3" t="e">
        <f ca="1">_xll.RiskDuniform($L$5:$L$16)</f>
        <v>#NAME?</v>
      </c>
      <c r="Q515" s="3" t="e">
        <f ca="1">IF(_xll.RiskUniform(0,1)&lt;0.5,"uptown","downtown")</f>
        <v>#NAME?</v>
      </c>
      <c r="R515" s="3" t="e">
        <f t="shared" ca="1" si="32"/>
        <v>#NAME?</v>
      </c>
      <c r="S515" s="3" t="e">
        <f t="shared" ca="1" si="33"/>
        <v>#NAME?</v>
      </c>
      <c r="T515" s="3" t="e">
        <f t="shared" ca="1" si="34"/>
        <v>#NAME?</v>
      </c>
      <c r="U515" s="3" t="e">
        <f t="shared" ca="1" si="35"/>
        <v>#NAME?</v>
      </c>
      <c r="Y515" s="3" t="s">
        <v>129</v>
      </c>
      <c r="Z515" s="3" t="s">
        <v>29</v>
      </c>
      <c r="AA515" s="3" t="s">
        <v>122</v>
      </c>
      <c r="AB515" s="46">
        <v>2.5</v>
      </c>
    </row>
    <row r="516" spans="15:28" x14ac:dyDescent="0.25">
      <c r="O516" s="3" t="e">
        <f ca="1">_xll.RiskDiscrete($A$6:$A$35,$E$6:$E$35)</f>
        <v>#NAME?</v>
      </c>
      <c r="P516" s="3" t="e">
        <f ca="1">_xll.RiskDuniform($L$5:$L$16)</f>
        <v>#NAME?</v>
      </c>
      <c r="Q516" s="3" t="e">
        <f ca="1">IF(_xll.RiskUniform(0,1)&lt;0.5,"uptown","downtown")</f>
        <v>#NAME?</v>
      </c>
      <c r="R516" s="3" t="e">
        <f t="shared" ca="1" si="32"/>
        <v>#NAME?</v>
      </c>
      <c r="S516" s="3" t="e">
        <f t="shared" ca="1" si="33"/>
        <v>#NAME?</v>
      </c>
      <c r="T516" s="3" t="e">
        <f t="shared" ca="1" si="34"/>
        <v>#NAME?</v>
      </c>
      <c r="U516" s="3" t="e">
        <f t="shared" ca="1" si="35"/>
        <v>#NAME?</v>
      </c>
      <c r="Y516" s="3" t="s">
        <v>121</v>
      </c>
      <c r="Z516" s="3" t="s">
        <v>31</v>
      </c>
      <c r="AA516" s="3" t="s">
        <v>122</v>
      </c>
      <c r="AB516" s="46">
        <v>2.5</v>
      </c>
    </row>
    <row r="517" spans="15:28" x14ac:dyDescent="0.25">
      <c r="O517" s="3" t="e">
        <f ca="1">_xll.RiskDiscrete($A$6:$A$35,$E$6:$E$35)</f>
        <v>#NAME?</v>
      </c>
      <c r="P517" s="3" t="e">
        <f ca="1">_xll.RiskDuniform($L$5:$L$16)</f>
        <v>#NAME?</v>
      </c>
      <c r="Q517" s="3" t="e">
        <f ca="1">IF(_xll.RiskUniform(0,1)&lt;0.5,"uptown","downtown")</f>
        <v>#NAME?</v>
      </c>
      <c r="R517" s="3" t="e">
        <f t="shared" ca="1" si="32"/>
        <v>#NAME?</v>
      </c>
      <c r="S517" s="3" t="e">
        <f t="shared" ca="1" si="33"/>
        <v>#NAME?</v>
      </c>
      <c r="T517" s="3" t="e">
        <f t="shared" ca="1" si="34"/>
        <v>#NAME?</v>
      </c>
      <c r="U517" s="3" t="e">
        <f t="shared" ca="1" si="35"/>
        <v>#NAME?</v>
      </c>
      <c r="Y517" s="3" t="s">
        <v>124</v>
      </c>
      <c r="Z517" s="3" t="s">
        <v>34</v>
      </c>
      <c r="AA517" s="3" t="s">
        <v>122</v>
      </c>
      <c r="AB517" s="46">
        <v>10</v>
      </c>
    </row>
    <row r="518" spans="15:28" x14ac:dyDescent="0.25">
      <c r="O518" s="3" t="e">
        <f ca="1">_xll.RiskDiscrete($A$6:$A$35,$E$6:$E$35)</f>
        <v>#NAME?</v>
      </c>
      <c r="P518" s="3" t="e">
        <f ca="1">_xll.RiskDuniform($L$5:$L$16)</f>
        <v>#NAME?</v>
      </c>
      <c r="Q518" s="3" t="e">
        <f ca="1">IF(_xll.RiskUniform(0,1)&lt;0.5,"uptown","downtown")</f>
        <v>#NAME?</v>
      </c>
      <c r="R518" s="3" t="e">
        <f t="shared" ca="1" si="32"/>
        <v>#NAME?</v>
      </c>
      <c r="S518" s="3" t="e">
        <f t="shared" ca="1" si="33"/>
        <v>#NAME?</v>
      </c>
      <c r="T518" s="3" t="e">
        <f t="shared" ca="1" si="34"/>
        <v>#NAME?</v>
      </c>
      <c r="U518" s="3" t="e">
        <f t="shared" ca="1" si="35"/>
        <v>#NAME?</v>
      </c>
      <c r="Y518" s="3" t="s">
        <v>121</v>
      </c>
      <c r="Z518" s="3" t="s">
        <v>33</v>
      </c>
      <c r="AA518" s="3" t="s">
        <v>122</v>
      </c>
      <c r="AB518" s="46">
        <v>2.5</v>
      </c>
    </row>
    <row r="519" spans="15:28" x14ac:dyDescent="0.25">
      <c r="O519" s="3" t="e">
        <f ca="1">_xll.RiskDiscrete($A$6:$A$35,$E$6:$E$35)</f>
        <v>#NAME?</v>
      </c>
      <c r="P519" s="3" t="e">
        <f ca="1">_xll.RiskDuniform($L$5:$L$16)</f>
        <v>#NAME?</v>
      </c>
      <c r="Q519" s="3" t="e">
        <f ca="1">IF(_xll.RiskUniform(0,1)&lt;0.5,"uptown","downtown")</f>
        <v>#NAME?</v>
      </c>
      <c r="R519" s="3" t="e">
        <f t="shared" ca="1" si="32"/>
        <v>#NAME?</v>
      </c>
      <c r="S519" s="3" t="e">
        <f t="shared" ca="1" si="33"/>
        <v>#NAME?</v>
      </c>
      <c r="T519" s="3" t="e">
        <f t="shared" ca="1" si="34"/>
        <v>#NAME?</v>
      </c>
      <c r="U519" s="3" t="e">
        <f t="shared" ca="1" si="35"/>
        <v>#NAME?</v>
      </c>
      <c r="Y519" s="3" t="s">
        <v>142</v>
      </c>
      <c r="Z519" s="3" t="s">
        <v>27</v>
      </c>
      <c r="AA519" s="3" t="s">
        <v>122</v>
      </c>
      <c r="AB519" s="46">
        <v>10</v>
      </c>
    </row>
    <row r="520" spans="15:28" x14ac:dyDescent="0.25">
      <c r="O520" s="3" t="e">
        <f ca="1">_xll.RiskDiscrete($A$6:$A$35,$E$6:$E$35)</f>
        <v>#NAME?</v>
      </c>
      <c r="P520" s="3" t="e">
        <f ca="1">_xll.RiskDuniform($L$5:$L$16)</f>
        <v>#NAME?</v>
      </c>
      <c r="Q520" s="3" t="e">
        <f ca="1">IF(_xll.RiskUniform(0,1)&lt;0.5,"uptown","downtown")</f>
        <v>#NAME?</v>
      </c>
      <c r="R520" s="3" t="e">
        <f t="shared" ref="R520:R583" ca="1" si="36">VLOOKUP(O520,lookprice,2)</f>
        <v>#NAME?</v>
      </c>
      <c r="S520" s="3" t="e">
        <f t="shared" ref="S520:S583" ca="1" si="37">VLOOKUP(O520,lookname,2)</f>
        <v>#NAME?</v>
      </c>
      <c r="T520" s="3" t="e">
        <f t="shared" ref="T520:T583" ca="1" si="38">VLOOKUP(P520,lookmonth,2)</f>
        <v>#NAME?</v>
      </c>
      <c r="U520" s="3" t="e">
        <f t="shared" ca="1" si="35"/>
        <v>#NAME?</v>
      </c>
      <c r="Y520" s="3" t="s">
        <v>124</v>
      </c>
      <c r="Z520" s="3" t="s">
        <v>28</v>
      </c>
      <c r="AA520" s="3" t="s">
        <v>125</v>
      </c>
      <c r="AB520" s="46">
        <v>10</v>
      </c>
    </row>
    <row r="521" spans="15:28" x14ac:dyDescent="0.25">
      <c r="O521" s="3" t="e">
        <f ca="1">_xll.RiskDiscrete($A$6:$A$35,$E$6:$E$35)</f>
        <v>#NAME?</v>
      </c>
      <c r="P521" s="3" t="e">
        <f ca="1">_xll.RiskDuniform($L$5:$L$16)</f>
        <v>#NAME?</v>
      </c>
      <c r="Q521" s="3" t="e">
        <f ca="1">IF(_xll.RiskUniform(0,1)&lt;0.5,"uptown","downtown")</f>
        <v>#NAME?</v>
      </c>
      <c r="R521" s="3" t="e">
        <f t="shared" ca="1" si="36"/>
        <v>#NAME?</v>
      </c>
      <c r="S521" s="3" t="e">
        <f t="shared" ca="1" si="37"/>
        <v>#NAME?</v>
      </c>
      <c r="T521" s="3" t="e">
        <f t="shared" ca="1" si="38"/>
        <v>#NAME?</v>
      </c>
      <c r="U521" s="3" t="e">
        <f t="shared" ref="U521:U584" ca="1" si="39">Q521</f>
        <v>#NAME?</v>
      </c>
      <c r="Y521" s="3" t="s">
        <v>126</v>
      </c>
      <c r="Z521" s="3" t="s">
        <v>27</v>
      </c>
      <c r="AA521" s="3" t="s">
        <v>125</v>
      </c>
      <c r="AB521" s="46">
        <v>2.5</v>
      </c>
    </row>
    <row r="522" spans="15:28" x14ac:dyDescent="0.25">
      <c r="O522" s="3" t="e">
        <f ca="1">_xll.RiskDiscrete($A$6:$A$35,$E$6:$E$35)</f>
        <v>#NAME?</v>
      </c>
      <c r="P522" s="3" t="e">
        <f ca="1">_xll.RiskDuniform($L$5:$L$16)</f>
        <v>#NAME?</v>
      </c>
      <c r="Q522" s="3" t="e">
        <f ca="1">IF(_xll.RiskUniform(0,1)&lt;0.5,"uptown","downtown")</f>
        <v>#NAME?</v>
      </c>
      <c r="R522" s="3" t="e">
        <f t="shared" ca="1" si="36"/>
        <v>#NAME?</v>
      </c>
      <c r="S522" s="3" t="e">
        <f t="shared" ca="1" si="37"/>
        <v>#NAME?</v>
      </c>
      <c r="T522" s="3" t="e">
        <f t="shared" ca="1" si="38"/>
        <v>#NAME?</v>
      </c>
      <c r="U522" s="3" t="e">
        <f t="shared" ca="1" si="39"/>
        <v>#NAME?</v>
      </c>
      <c r="Y522" s="3" t="s">
        <v>127</v>
      </c>
      <c r="Z522" s="3" t="s">
        <v>34</v>
      </c>
      <c r="AA522" s="3" t="s">
        <v>122</v>
      </c>
      <c r="AB522" s="46">
        <v>10</v>
      </c>
    </row>
    <row r="523" spans="15:28" x14ac:dyDescent="0.25">
      <c r="O523" s="3" t="e">
        <f ca="1">_xll.RiskDiscrete($A$6:$A$35,$E$6:$E$35)</f>
        <v>#NAME?</v>
      </c>
      <c r="P523" s="3" t="e">
        <f ca="1">_xll.RiskDuniform($L$5:$L$16)</f>
        <v>#NAME?</v>
      </c>
      <c r="Q523" s="3" t="e">
        <f ca="1">IF(_xll.RiskUniform(0,1)&lt;0.5,"uptown","downtown")</f>
        <v>#NAME?</v>
      </c>
      <c r="R523" s="3" t="e">
        <f t="shared" ca="1" si="36"/>
        <v>#NAME?</v>
      </c>
      <c r="S523" s="3" t="e">
        <f t="shared" ca="1" si="37"/>
        <v>#NAME?</v>
      </c>
      <c r="T523" s="3" t="e">
        <f t="shared" ca="1" si="38"/>
        <v>#NAME?</v>
      </c>
      <c r="U523" s="3" t="e">
        <f t="shared" ca="1" si="39"/>
        <v>#NAME?</v>
      </c>
      <c r="Y523" s="3" t="s">
        <v>124</v>
      </c>
      <c r="Z523" s="3" t="s">
        <v>24</v>
      </c>
      <c r="AA523" s="3" t="s">
        <v>122</v>
      </c>
      <c r="AB523" s="46">
        <v>10</v>
      </c>
    </row>
    <row r="524" spans="15:28" x14ac:dyDescent="0.25">
      <c r="O524" s="3" t="e">
        <f ca="1">_xll.RiskDiscrete($A$6:$A$35,$E$6:$E$35)</f>
        <v>#NAME?</v>
      </c>
      <c r="P524" s="3" t="e">
        <f ca="1">_xll.RiskDuniform($L$5:$L$16)</f>
        <v>#NAME?</v>
      </c>
      <c r="Q524" s="3" t="e">
        <f ca="1">IF(_xll.RiskUniform(0,1)&lt;0.5,"uptown","downtown")</f>
        <v>#NAME?</v>
      </c>
      <c r="R524" s="3" t="e">
        <f t="shared" ca="1" si="36"/>
        <v>#NAME?</v>
      </c>
      <c r="S524" s="3" t="e">
        <f t="shared" ca="1" si="37"/>
        <v>#NAME?</v>
      </c>
      <c r="T524" s="3" t="e">
        <f t="shared" ca="1" si="38"/>
        <v>#NAME?</v>
      </c>
      <c r="U524" s="3" t="e">
        <f t="shared" ca="1" si="39"/>
        <v>#NAME?</v>
      </c>
      <c r="Y524" s="3" t="s">
        <v>143</v>
      </c>
      <c r="Z524" s="3" t="s">
        <v>31</v>
      </c>
      <c r="AA524" s="3" t="s">
        <v>125</v>
      </c>
      <c r="AB524" s="46">
        <v>8</v>
      </c>
    </row>
    <row r="525" spans="15:28" x14ac:dyDescent="0.25">
      <c r="O525" s="3" t="e">
        <f ca="1">_xll.RiskDiscrete($A$6:$A$35,$E$6:$E$35)</f>
        <v>#NAME?</v>
      </c>
      <c r="P525" s="3" t="e">
        <f ca="1">_xll.RiskDuniform($L$5:$L$16)</f>
        <v>#NAME?</v>
      </c>
      <c r="Q525" s="3" t="e">
        <f ca="1">IF(_xll.RiskUniform(0,1)&lt;0.5,"uptown","downtown")</f>
        <v>#NAME?</v>
      </c>
      <c r="R525" s="3" t="e">
        <f t="shared" ca="1" si="36"/>
        <v>#NAME?</v>
      </c>
      <c r="S525" s="3" t="e">
        <f t="shared" ca="1" si="37"/>
        <v>#NAME?</v>
      </c>
      <c r="T525" s="3" t="e">
        <f t="shared" ca="1" si="38"/>
        <v>#NAME?</v>
      </c>
      <c r="U525" s="3" t="e">
        <f t="shared" ca="1" si="39"/>
        <v>#NAME?</v>
      </c>
      <c r="Y525" s="3" t="s">
        <v>124</v>
      </c>
      <c r="Z525" s="3" t="s">
        <v>24</v>
      </c>
      <c r="AA525" s="3" t="s">
        <v>125</v>
      </c>
      <c r="AB525" s="46">
        <v>10</v>
      </c>
    </row>
    <row r="526" spans="15:28" x14ac:dyDescent="0.25">
      <c r="O526" s="3" t="e">
        <f ca="1">_xll.RiskDiscrete($A$6:$A$35,$E$6:$E$35)</f>
        <v>#NAME?</v>
      </c>
      <c r="P526" s="3" t="e">
        <f ca="1">_xll.RiskDuniform($L$5:$L$16)</f>
        <v>#NAME?</v>
      </c>
      <c r="Q526" s="3" t="e">
        <f ca="1">IF(_xll.RiskUniform(0,1)&lt;0.5,"uptown","downtown")</f>
        <v>#NAME?</v>
      </c>
      <c r="R526" s="3" t="e">
        <f t="shared" ca="1" si="36"/>
        <v>#NAME?</v>
      </c>
      <c r="S526" s="3" t="e">
        <f t="shared" ca="1" si="37"/>
        <v>#NAME?</v>
      </c>
      <c r="T526" s="3" t="e">
        <f t="shared" ca="1" si="38"/>
        <v>#NAME?</v>
      </c>
      <c r="U526" s="3" t="e">
        <f t="shared" ca="1" si="39"/>
        <v>#NAME?</v>
      </c>
      <c r="Y526" s="3" t="s">
        <v>114</v>
      </c>
      <c r="Z526" s="3" t="s">
        <v>33</v>
      </c>
      <c r="AA526" s="3" t="s">
        <v>125</v>
      </c>
      <c r="AB526" s="46">
        <v>3</v>
      </c>
    </row>
    <row r="527" spans="15:28" x14ac:dyDescent="0.25">
      <c r="O527" s="3" t="e">
        <f ca="1">_xll.RiskDiscrete($A$6:$A$35,$E$6:$E$35)</f>
        <v>#NAME?</v>
      </c>
      <c r="P527" s="3" t="e">
        <f ca="1">_xll.RiskDuniform($L$5:$L$16)</f>
        <v>#NAME?</v>
      </c>
      <c r="Q527" s="3" t="e">
        <f ca="1">IF(_xll.RiskUniform(0,1)&lt;0.5,"uptown","downtown")</f>
        <v>#NAME?</v>
      </c>
      <c r="R527" s="3" t="e">
        <f t="shared" ca="1" si="36"/>
        <v>#NAME?</v>
      </c>
      <c r="S527" s="3" t="e">
        <f t="shared" ca="1" si="37"/>
        <v>#NAME?</v>
      </c>
      <c r="T527" s="3" t="e">
        <f t="shared" ca="1" si="38"/>
        <v>#NAME?</v>
      </c>
      <c r="U527" s="3" t="e">
        <f t="shared" ca="1" si="39"/>
        <v>#NAME?</v>
      </c>
      <c r="Y527" s="3" t="s">
        <v>124</v>
      </c>
      <c r="Z527" s="3" t="s">
        <v>6</v>
      </c>
      <c r="AA527" s="3" t="s">
        <v>122</v>
      </c>
      <c r="AB527" s="46">
        <v>10</v>
      </c>
    </row>
    <row r="528" spans="15:28" x14ac:dyDescent="0.25">
      <c r="O528" s="3" t="e">
        <f ca="1">_xll.RiskDiscrete($A$6:$A$35,$E$6:$E$35)</f>
        <v>#NAME?</v>
      </c>
      <c r="P528" s="3" t="e">
        <f ca="1">_xll.RiskDuniform($L$5:$L$16)</f>
        <v>#NAME?</v>
      </c>
      <c r="Q528" s="3" t="e">
        <f ca="1">IF(_xll.RiskUniform(0,1)&lt;0.5,"uptown","downtown")</f>
        <v>#NAME?</v>
      </c>
      <c r="R528" s="3" t="e">
        <f t="shared" ca="1" si="36"/>
        <v>#NAME?</v>
      </c>
      <c r="S528" s="3" t="e">
        <f t="shared" ca="1" si="37"/>
        <v>#NAME?</v>
      </c>
      <c r="T528" s="3" t="e">
        <f t="shared" ca="1" si="38"/>
        <v>#NAME?</v>
      </c>
      <c r="U528" s="3" t="e">
        <f t="shared" ca="1" si="39"/>
        <v>#NAME?</v>
      </c>
      <c r="Y528" s="3" t="s">
        <v>124</v>
      </c>
      <c r="Z528" s="3" t="s">
        <v>6</v>
      </c>
      <c r="AA528" s="3" t="s">
        <v>122</v>
      </c>
      <c r="AB528" s="46">
        <v>10</v>
      </c>
    </row>
    <row r="529" spans="15:28" x14ac:dyDescent="0.25">
      <c r="O529" s="3" t="e">
        <f ca="1">_xll.RiskDiscrete($A$6:$A$35,$E$6:$E$35)</f>
        <v>#NAME?</v>
      </c>
      <c r="P529" s="3" t="e">
        <f ca="1">_xll.RiskDuniform($L$5:$L$16)</f>
        <v>#NAME?</v>
      </c>
      <c r="Q529" s="3" t="e">
        <f ca="1">IF(_xll.RiskUniform(0,1)&lt;0.5,"uptown","downtown")</f>
        <v>#NAME?</v>
      </c>
      <c r="R529" s="3" t="e">
        <f t="shared" ca="1" si="36"/>
        <v>#NAME?</v>
      </c>
      <c r="S529" s="3" t="e">
        <f t="shared" ca="1" si="37"/>
        <v>#NAME?</v>
      </c>
      <c r="T529" s="3" t="e">
        <f t="shared" ca="1" si="38"/>
        <v>#NAME?</v>
      </c>
      <c r="U529" s="3" t="e">
        <f t="shared" ca="1" si="39"/>
        <v>#NAME?</v>
      </c>
      <c r="Y529" s="3" t="s">
        <v>124</v>
      </c>
      <c r="Z529" s="3" t="s">
        <v>33</v>
      </c>
      <c r="AA529" s="3" t="s">
        <v>125</v>
      </c>
      <c r="AB529" s="46">
        <v>10</v>
      </c>
    </row>
    <row r="530" spans="15:28" x14ac:dyDescent="0.25">
      <c r="O530" s="3" t="e">
        <f ca="1">_xll.RiskDiscrete($A$6:$A$35,$E$6:$E$35)</f>
        <v>#NAME?</v>
      </c>
      <c r="P530" s="3" t="e">
        <f ca="1">_xll.RiskDuniform($L$5:$L$16)</f>
        <v>#NAME?</v>
      </c>
      <c r="Q530" s="3" t="e">
        <f ca="1">IF(_xll.RiskUniform(0,1)&lt;0.5,"uptown","downtown")</f>
        <v>#NAME?</v>
      </c>
      <c r="R530" s="3" t="e">
        <f t="shared" ca="1" si="36"/>
        <v>#NAME?</v>
      </c>
      <c r="S530" s="3" t="e">
        <f t="shared" ca="1" si="37"/>
        <v>#NAME?</v>
      </c>
      <c r="T530" s="3" t="e">
        <f t="shared" ca="1" si="38"/>
        <v>#NAME?</v>
      </c>
      <c r="U530" s="3" t="e">
        <f t="shared" ca="1" si="39"/>
        <v>#NAME?</v>
      </c>
      <c r="Y530" s="3" t="s">
        <v>124</v>
      </c>
      <c r="Z530" s="3" t="s">
        <v>40</v>
      </c>
      <c r="AA530" s="3" t="s">
        <v>125</v>
      </c>
      <c r="AB530" s="46">
        <v>10</v>
      </c>
    </row>
    <row r="531" spans="15:28" x14ac:dyDescent="0.25">
      <c r="O531" s="3" t="e">
        <f ca="1">_xll.RiskDiscrete($A$6:$A$35,$E$6:$E$35)</f>
        <v>#NAME?</v>
      </c>
      <c r="P531" s="3" t="e">
        <f ca="1">_xll.RiskDuniform($L$5:$L$16)</f>
        <v>#NAME?</v>
      </c>
      <c r="Q531" s="3" t="e">
        <f ca="1">IF(_xll.RiskUniform(0,1)&lt;0.5,"uptown","downtown")</f>
        <v>#NAME?</v>
      </c>
      <c r="R531" s="3" t="e">
        <f t="shared" ca="1" si="36"/>
        <v>#NAME?</v>
      </c>
      <c r="S531" s="3" t="e">
        <f t="shared" ca="1" si="37"/>
        <v>#NAME?</v>
      </c>
      <c r="T531" s="3" t="e">
        <f t="shared" ca="1" si="38"/>
        <v>#NAME?</v>
      </c>
      <c r="U531" s="3" t="e">
        <f t="shared" ca="1" si="39"/>
        <v>#NAME?</v>
      </c>
      <c r="Y531" s="3" t="s">
        <v>124</v>
      </c>
      <c r="Z531" s="3" t="s">
        <v>33</v>
      </c>
      <c r="AA531" s="3" t="s">
        <v>125</v>
      </c>
      <c r="AB531" s="46">
        <v>10</v>
      </c>
    </row>
    <row r="532" spans="15:28" x14ac:dyDescent="0.25">
      <c r="O532" s="3" t="e">
        <f ca="1">_xll.RiskDiscrete($A$6:$A$35,$E$6:$E$35)</f>
        <v>#NAME?</v>
      </c>
      <c r="P532" s="3" t="e">
        <f ca="1">_xll.RiskDuniform($L$5:$L$16)</f>
        <v>#NAME?</v>
      </c>
      <c r="Q532" s="3" t="e">
        <f ca="1">IF(_xll.RiskUniform(0,1)&lt;0.5,"uptown","downtown")</f>
        <v>#NAME?</v>
      </c>
      <c r="R532" s="3" t="e">
        <f t="shared" ca="1" si="36"/>
        <v>#NAME?</v>
      </c>
      <c r="S532" s="3" t="e">
        <f t="shared" ca="1" si="37"/>
        <v>#NAME?</v>
      </c>
      <c r="T532" s="3" t="e">
        <f t="shared" ca="1" si="38"/>
        <v>#NAME?</v>
      </c>
      <c r="U532" s="3" t="e">
        <f t="shared" ca="1" si="39"/>
        <v>#NAME?</v>
      </c>
      <c r="Y532" s="3" t="s">
        <v>137</v>
      </c>
      <c r="Z532" s="3" t="s">
        <v>29</v>
      </c>
      <c r="AA532" s="3" t="s">
        <v>122</v>
      </c>
      <c r="AB532" s="46">
        <v>10</v>
      </c>
    </row>
    <row r="533" spans="15:28" x14ac:dyDescent="0.25">
      <c r="O533" s="3" t="e">
        <f ca="1">_xll.RiskDiscrete($A$6:$A$35,$E$6:$E$35)</f>
        <v>#NAME?</v>
      </c>
      <c r="P533" s="3" t="e">
        <f ca="1">_xll.RiskDuniform($L$5:$L$16)</f>
        <v>#NAME?</v>
      </c>
      <c r="Q533" s="3" t="e">
        <f ca="1">IF(_xll.RiskUniform(0,1)&lt;0.5,"uptown","downtown")</f>
        <v>#NAME?</v>
      </c>
      <c r="R533" s="3" t="e">
        <f t="shared" ca="1" si="36"/>
        <v>#NAME?</v>
      </c>
      <c r="S533" s="3" t="e">
        <f t="shared" ca="1" si="37"/>
        <v>#NAME?</v>
      </c>
      <c r="T533" s="3" t="e">
        <f t="shared" ca="1" si="38"/>
        <v>#NAME?</v>
      </c>
      <c r="U533" s="3" t="e">
        <f t="shared" ca="1" si="39"/>
        <v>#NAME?</v>
      </c>
      <c r="Y533" s="3" t="s">
        <v>124</v>
      </c>
      <c r="Z533" s="3" t="s">
        <v>34</v>
      </c>
      <c r="AA533" s="3" t="s">
        <v>125</v>
      </c>
      <c r="AB533" s="46">
        <v>10</v>
      </c>
    </row>
    <row r="534" spans="15:28" x14ac:dyDescent="0.25">
      <c r="O534" s="3" t="e">
        <f ca="1">_xll.RiskDiscrete($A$6:$A$35,$E$6:$E$35)</f>
        <v>#NAME?</v>
      </c>
      <c r="P534" s="3" t="e">
        <f ca="1">_xll.RiskDuniform($L$5:$L$16)</f>
        <v>#NAME?</v>
      </c>
      <c r="Q534" s="3" t="e">
        <f ca="1">IF(_xll.RiskUniform(0,1)&lt;0.5,"uptown","downtown")</f>
        <v>#NAME?</v>
      </c>
      <c r="R534" s="3" t="e">
        <f t="shared" ca="1" si="36"/>
        <v>#NAME?</v>
      </c>
      <c r="S534" s="3" t="e">
        <f t="shared" ca="1" si="37"/>
        <v>#NAME?</v>
      </c>
      <c r="T534" s="3" t="e">
        <f t="shared" ca="1" si="38"/>
        <v>#NAME?</v>
      </c>
      <c r="U534" s="3" t="e">
        <f t="shared" ca="1" si="39"/>
        <v>#NAME?</v>
      </c>
      <c r="Y534" s="3" t="s">
        <v>127</v>
      </c>
      <c r="Z534" s="3" t="s">
        <v>28</v>
      </c>
      <c r="AA534" s="3" t="s">
        <v>125</v>
      </c>
      <c r="AB534" s="46">
        <v>10</v>
      </c>
    </row>
    <row r="535" spans="15:28" x14ac:dyDescent="0.25">
      <c r="O535" s="3" t="e">
        <f ca="1">_xll.RiskDiscrete($A$6:$A$35,$E$6:$E$35)</f>
        <v>#NAME?</v>
      </c>
      <c r="P535" s="3" t="e">
        <f ca="1">_xll.RiskDuniform($L$5:$L$16)</f>
        <v>#NAME?</v>
      </c>
      <c r="Q535" s="3" t="e">
        <f ca="1">IF(_xll.RiskUniform(0,1)&lt;0.5,"uptown","downtown")</f>
        <v>#NAME?</v>
      </c>
      <c r="R535" s="3" t="e">
        <f t="shared" ca="1" si="36"/>
        <v>#NAME?</v>
      </c>
      <c r="S535" s="3" t="e">
        <f t="shared" ca="1" si="37"/>
        <v>#NAME?</v>
      </c>
      <c r="T535" s="3" t="e">
        <f t="shared" ca="1" si="38"/>
        <v>#NAME?</v>
      </c>
      <c r="U535" s="3" t="e">
        <f t="shared" ca="1" si="39"/>
        <v>#NAME?</v>
      </c>
      <c r="Y535" s="3" t="s">
        <v>124</v>
      </c>
      <c r="Z535" s="3" t="s">
        <v>28</v>
      </c>
      <c r="AA535" s="3" t="s">
        <v>125</v>
      </c>
      <c r="AB535" s="46">
        <v>10</v>
      </c>
    </row>
    <row r="536" spans="15:28" x14ac:dyDescent="0.25">
      <c r="O536" s="3" t="e">
        <f ca="1">_xll.RiskDiscrete($A$6:$A$35,$E$6:$E$35)</f>
        <v>#NAME?</v>
      </c>
      <c r="P536" s="3" t="e">
        <f ca="1">_xll.RiskDuniform($L$5:$L$16)</f>
        <v>#NAME?</v>
      </c>
      <c r="Q536" s="3" t="e">
        <f ca="1">IF(_xll.RiskUniform(0,1)&lt;0.5,"uptown","downtown")</f>
        <v>#NAME?</v>
      </c>
      <c r="R536" s="3" t="e">
        <f t="shared" ca="1" si="36"/>
        <v>#NAME?</v>
      </c>
      <c r="S536" s="3" t="e">
        <f t="shared" ca="1" si="37"/>
        <v>#NAME?</v>
      </c>
      <c r="T536" s="3" t="e">
        <f t="shared" ca="1" si="38"/>
        <v>#NAME?</v>
      </c>
      <c r="U536" s="3" t="e">
        <f t="shared" ca="1" si="39"/>
        <v>#NAME?</v>
      </c>
      <c r="Y536" s="3" t="s">
        <v>124</v>
      </c>
      <c r="Z536" s="3" t="s">
        <v>24</v>
      </c>
      <c r="AA536" s="3" t="s">
        <v>125</v>
      </c>
      <c r="AB536" s="46">
        <v>10</v>
      </c>
    </row>
    <row r="537" spans="15:28" x14ac:dyDescent="0.25">
      <c r="O537" s="3" t="e">
        <f ca="1">_xll.RiskDiscrete($A$6:$A$35,$E$6:$E$35)</f>
        <v>#NAME?</v>
      </c>
      <c r="P537" s="3" t="e">
        <f ca="1">_xll.RiskDuniform($L$5:$L$16)</f>
        <v>#NAME?</v>
      </c>
      <c r="Q537" s="3" t="e">
        <f ca="1">IF(_xll.RiskUniform(0,1)&lt;0.5,"uptown","downtown")</f>
        <v>#NAME?</v>
      </c>
      <c r="R537" s="3" t="e">
        <f t="shared" ca="1" si="36"/>
        <v>#NAME?</v>
      </c>
      <c r="S537" s="3" t="e">
        <f t="shared" ca="1" si="37"/>
        <v>#NAME?</v>
      </c>
      <c r="T537" s="3" t="e">
        <f t="shared" ca="1" si="38"/>
        <v>#NAME?</v>
      </c>
      <c r="U537" s="3" t="e">
        <f t="shared" ca="1" si="39"/>
        <v>#NAME?</v>
      </c>
      <c r="Y537" s="3" t="s">
        <v>129</v>
      </c>
      <c r="Z537" s="3" t="s">
        <v>32</v>
      </c>
      <c r="AA537" s="3" t="s">
        <v>125</v>
      </c>
      <c r="AB537" s="46">
        <v>2.5</v>
      </c>
    </row>
    <row r="538" spans="15:28" x14ac:dyDescent="0.25">
      <c r="O538" s="3" t="e">
        <f ca="1">_xll.RiskDiscrete($A$6:$A$35,$E$6:$E$35)</f>
        <v>#NAME?</v>
      </c>
      <c r="P538" s="3" t="e">
        <f ca="1">_xll.RiskDuniform($L$5:$L$16)</f>
        <v>#NAME?</v>
      </c>
      <c r="Q538" s="3" t="e">
        <f ca="1">IF(_xll.RiskUniform(0,1)&lt;0.5,"uptown","downtown")</f>
        <v>#NAME?</v>
      </c>
      <c r="R538" s="3" t="e">
        <f t="shared" ca="1" si="36"/>
        <v>#NAME?</v>
      </c>
      <c r="S538" s="3" t="e">
        <f t="shared" ca="1" si="37"/>
        <v>#NAME?</v>
      </c>
      <c r="T538" s="3" t="e">
        <f t="shared" ca="1" si="38"/>
        <v>#NAME?</v>
      </c>
      <c r="U538" s="3" t="e">
        <f t="shared" ca="1" si="39"/>
        <v>#NAME?</v>
      </c>
      <c r="Y538" s="3" t="s">
        <v>124</v>
      </c>
      <c r="Z538" s="3" t="s">
        <v>39</v>
      </c>
      <c r="AA538" s="3" t="s">
        <v>125</v>
      </c>
      <c r="AB538" s="46">
        <v>10</v>
      </c>
    </row>
    <row r="539" spans="15:28" x14ac:dyDescent="0.25">
      <c r="O539" s="3" t="e">
        <f ca="1">_xll.RiskDiscrete($A$6:$A$35,$E$6:$E$35)</f>
        <v>#NAME?</v>
      </c>
      <c r="P539" s="3" t="e">
        <f ca="1">_xll.RiskDuniform($L$5:$L$16)</f>
        <v>#NAME?</v>
      </c>
      <c r="Q539" s="3" t="e">
        <f ca="1">IF(_xll.RiskUniform(0,1)&lt;0.5,"uptown","downtown")</f>
        <v>#NAME?</v>
      </c>
      <c r="R539" s="3" t="e">
        <f t="shared" ca="1" si="36"/>
        <v>#NAME?</v>
      </c>
      <c r="S539" s="3" t="e">
        <f t="shared" ca="1" si="37"/>
        <v>#NAME?</v>
      </c>
      <c r="T539" s="3" t="e">
        <f t="shared" ca="1" si="38"/>
        <v>#NAME?</v>
      </c>
      <c r="U539" s="3" t="e">
        <f t="shared" ca="1" si="39"/>
        <v>#NAME?</v>
      </c>
      <c r="Y539" s="3" t="s">
        <v>148</v>
      </c>
      <c r="Z539" s="3" t="s">
        <v>29</v>
      </c>
      <c r="AA539" s="3" t="s">
        <v>125</v>
      </c>
      <c r="AB539" s="46">
        <v>7</v>
      </c>
    </row>
    <row r="540" spans="15:28" x14ac:dyDescent="0.25">
      <c r="O540" s="3" t="e">
        <f ca="1">_xll.RiskDiscrete($A$6:$A$35,$E$6:$E$35)</f>
        <v>#NAME?</v>
      </c>
      <c r="P540" s="3" t="e">
        <f ca="1">_xll.RiskDuniform($L$5:$L$16)</f>
        <v>#NAME?</v>
      </c>
      <c r="Q540" s="3" t="e">
        <f ca="1">IF(_xll.RiskUniform(0,1)&lt;0.5,"uptown","downtown")</f>
        <v>#NAME?</v>
      </c>
      <c r="R540" s="3" t="e">
        <f t="shared" ca="1" si="36"/>
        <v>#NAME?</v>
      </c>
      <c r="S540" s="3" t="e">
        <f t="shared" ca="1" si="37"/>
        <v>#NAME?</v>
      </c>
      <c r="T540" s="3" t="e">
        <f t="shared" ca="1" si="38"/>
        <v>#NAME?</v>
      </c>
      <c r="U540" s="3" t="e">
        <f t="shared" ca="1" si="39"/>
        <v>#NAME?</v>
      </c>
      <c r="Y540" s="3" t="s">
        <v>124</v>
      </c>
      <c r="Z540" s="3" t="s">
        <v>28</v>
      </c>
      <c r="AA540" s="3" t="s">
        <v>122</v>
      </c>
      <c r="AB540" s="46">
        <v>10</v>
      </c>
    </row>
    <row r="541" spans="15:28" x14ac:dyDescent="0.25">
      <c r="O541" s="3" t="e">
        <f ca="1">_xll.RiskDiscrete($A$6:$A$35,$E$6:$E$35)</f>
        <v>#NAME?</v>
      </c>
      <c r="P541" s="3" t="e">
        <f ca="1">_xll.RiskDuniform($L$5:$L$16)</f>
        <v>#NAME?</v>
      </c>
      <c r="Q541" s="3" t="e">
        <f ca="1">IF(_xll.RiskUniform(0,1)&lt;0.5,"uptown","downtown")</f>
        <v>#NAME?</v>
      </c>
      <c r="R541" s="3" t="e">
        <f t="shared" ca="1" si="36"/>
        <v>#NAME?</v>
      </c>
      <c r="S541" s="3" t="e">
        <f t="shared" ca="1" si="37"/>
        <v>#NAME?</v>
      </c>
      <c r="T541" s="3" t="e">
        <f t="shared" ca="1" si="38"/>
        <v>#NAME?</v>
      </c>
      <c r="U541" s="3" t="e">
        <f t="shared" ca="1" si="39"/>
        <v>#NAME?</v>
      </c>
      <c r="Y541" s="3" t="s">
        <v>124</v>
      </c>
      <c r="Z541" s="3" t="s">
        <v>29</v>
      </c>
      <c r="AA541" s="3" t="s">
        <v>122</v>
      </c>
      <c r="AB541" s="46">
        <v>10</v>
      </c>
    </row>
    <row r="542" spans="15:28" x14ac:dyDescent="0.25">
      <c r="O542" s="3" t="e">
        <f ca="1">_xll.RiskDiscrete($A$6:$A$35,$E$6:$E$35)</f>
        <v>#NAME?</v>
      </c>
      <c r="P542" s="3" t="e">
        <f ca="1">_xll.RiskDuniform($L$5:$L$16)</f>
        <v>#NAME?</v>
      </c>
      <c r="Q542" s="3" t="e">
        <f ca="1">IF(_xll.RiskUniform(0,1)&lt;0.5,"uptown","downtown")</f>
        <v>#NAME?</v>
      </c>
      <c r="R542" s="3" t="e">
        <f t="shared" ca="1" si="36"/>
        <v>#NAME?</v>
      </c>
      <c r="S542" s="3" t="e">
        <f t="shared" ca="1" si="37"/>
        <v>#NAME?</v>
      </c>
      <c r="T542" s="3" t="e">
        <f t="shared" ca="1" si="38"/>
        <v>#NAME?</v>
      </c>
      <c r="U542" s="3" t="e">
        <f t="shared" ca="1" si="39"/>
        <v>#NAME?</v>
      </c>
      <c r="Y542" s="3" t="s">
        <v>124</v>
      </c>
      <c r="Z542" s="3" t="s">
        <v>34</v>
      </c>
      <c r="AA542" s="3" t="s">
        <v>125</v>
      </c>
      <c r="AB542" s="46">
        <v>10</v>
      </c>
    </row>
    <row r="543" spans="15:28" x14ac:dyDescent="0.25">
      <c r="O543" s="3" t="e">
        <f ca="1">_xll.RiskDiscrete($A$6:$A$35,$E$6:$E$35)</f>
        <v>#NAME?</v>
      </c>
      <c r="P543" s="3" t="e">
        <f ca="1">_xll.RiskDuniform($L$5:$L$16)</f>
        <v>#NAME?</v>
      </c>
      <c r="Q543" s="3" t="e">
        <f ca="1">IF(_xll.RiskUniform(0,1)&lt;0.5,"uptown","downtown")</f>
        <v>#NAME?</v>
      </c>
      <c r="R543" s="3" t="e">
        <f t="shared" ca="1" si="36"/>
        <v>#NAME?</v>
      </c>
      <c r="S543" s="3" t="e">
        <f t="shared" ca="1" si="37"/>
        <v>#NAME?</v>
      </c>
      <c r="T543" s="3" t="e">
        <f t="shared" ca="1" si="38"/>
        <v>#NAME?</v>
      </c>
      <c r="U543" s="3" t="e">
        <f t="shared" ca="1" si="39"/>
        <v>#NAME?</v>
      </c>
      <c r="Y543" s="3" t="s">
        <v>124</v>
      </c>
      <c r="Z543" s="3" t="s">
        <v>39</v>
      </c>
      <c r="AA543" s="3" t="s">
        <v>122</v>
      </c>
      <c r="AB543" s="46">
        <v>10</v>
      </c>
    </row>
    <row r="544" spans="15:28" x14ac:dyDescent="0.25">
      <c r="O544" s="3" t="e">
        <f ca="1">_xll.RiskDiscrete($A$6:$A$35,$E$6:$E$35)</f>
        <v>#NAME?</v>
      </c>
      <c r="P544" s="3" t="e">
        <f ca="1">_xll.RiskDuniform($L$5:$L$16)</f>
        <v>#NAME?</v>
      </c>
      <c r="Q544" s="3" t="e">
        <f ca="1">IF(_xll.RiskUniform(0,1)&lt;0.5,"uptown","downtown")</f>
        <v>#NAME?</v>
      </c>
      <c r="R544" s="3" t="e">
        <f t="shared" ca="1" si="36"/>
        <v>#NAME?</v>
      </c>
      <c r="S544" s="3" t="e">
        <f t="shared" ca="1" si="37"/>
        <v>#NAME?</v>
      </c>
      <c r="T544" s="3" t="e">
        <f t="shared" ca="1" si="38"/>
        <v>#NAME?</v>
      </c>
      <c r="U544" s="3" t="e">
        <f t="shared" ca="1" si="39"/>
        <v>#NAME?</v>
      </c>
      <c r="Y544" s="3" t="s">
        <v>129</v>
      </c>
      <c r="Z544" s="3" t="s">
        <v>27</v>
      </c>
      <c r="AA544" s="3" t="s">
        <v>125</v>
      </c>
      <c r="AB544" s="46">
        <v>2.5</v>
      </c>
    </row>
    <row r="545" spans="15:28" x14ac:dyDescent="0.25">
      <c r="O545" s="3" t="e">
        <f ca="1">_xll.RiskDiscrete($A$6:$A$35,$E$6:$E$35)</f>
        <v>#NAME?</v>
      </c>
      <c r="P545" s="3" t="e">
        <f ca="1">_xll.RiskDuniform($L$5:$L$16)</f>
        <v>#NAME?</v>
      </c>
      <c r="Q545" s="3" t="e">
        <f ca="1">IF(_xll.RiskUniform(0,1)&lt;0.5,"uptown","downtown")</f>
        <v>#NAME?</v>
      </c>
      <c r="R545" s="3" t="e">
        <f t="shared" ca="1" si="36"/>
        <v>#NAME?</v>
      </c>
      <c r="S545" s="3" t="e">
        <f t="shared" ca="1" si="37"/>
        <v>#NAME?</v>
      </c>
      <c r="T545" s="3" t="e">
        <f t="shared" ca="1" si="38"/>
        <v>#NAME?</v>
      </c>
      <c r="U545" s="3" t="e">
        <f t="shared" ca="1" si="39"/>
        <v>#NAME?</v>
      </c>
      <c r="Y545" s="3" t="s">
        <v>114</v>
      </c>
      <c r="Z545" s="3" t="s">
        <v>6</v>
      </c>
      <c r="AA545" s="3" t="s">
        <v>122</v>
      </c>
      <c r="AB545" s="46">
        <v>3</v>
      </c>
    </row>
    <row r="546" spans="15:28" x14ac:dyDescent="0.25">
      <c r="O546" s="3" t="e">
        <f ca="1">_xll.RiskDiscrete($A$6:$A$35,$E$6:$E$35)</f>
        <v>#NAME?</v>
      </c>
      <c r="P546" s="3" t="e">
        <f ca="1">_xll.RiskDuniform($L$5:$L$16)</f>
        <v>#NAME?</v>
      </c>
      <c r="Q546" s="3" t="e">
        <f ca="1">IF(_xll.RiskUniform(0,1)&lt;0.5,"uptown","downtown")</f>
        <v>#NAME?</v>
      </c>
      <c r="R546" s="3" t="e">
        <f t="shared" ca="1" si="36"/>
        <v>#NAME?</v>
      </c>
      <c r="S546" s="3" t="e">
        <f t="shared" ca="1" si="37"/>
        <v>#NAME?</v>
      </c>
      <c r="T546" s="3" t="e">
        <f t="shared" ca="1" si="38"/>
        <v>#NAME?</v>
      </c>
      <c r="U546" s="3" t="e">
        <f t="shared" ca="1" si="39"/>
        <v>#NAME?</v>
      </c>
      <c r="Y546" s="3" t="s">
        <v>124</v>
      </c>
      <c r="Z546" s="3" t="s">
        <v>24</v>
      </c>
      <c r="AA546" s="3" t="s">
        <v>125</v>
      </c>
      <c r="AB546" s="46">
        <v>10</v>
      </c>
    </row>
    <row r="547" spans="15:28" x14ac:dyDescent="0.25">
      <c r="O547" s="3" t="e">
        <f ca="1">_xll.RiskDiscrete($A$6:$A$35,$E$6:$E$35)</f>
        <v>#NAME?</v>
      </c>
      <c r="P547" s="3" t="e">
        <f ca="1">_xll.RiskDuniform($L$5:$L$16)</f>
        <v>#NAME?</v>
      </c>
      <c r="Q547" s="3" t="e">
        <f ca="1">IF(_xll.RiskUniform(0,1)&lt;0.5,"uptown","downtown")</f>
        <v>#NAME?</v>
      </c>
      <c r="R547" s="3" t="e">
        <f t="shared" ca="1" si="36"/>
        <v>#NAME?</v>
      </c>
      <c r="S547" s="3" t="e">
        <f t="shared" ca="1" si="37"/>
        <v>#NAME?</v>
      </c>
      <c r="T547" s="3" t="e">
        <f t="shared" ca="1" si="38"/>
        <v>#NAME?</v>
      </c>
      <c r="U547" s="3" t="e">
        <f t="shared" ca="1" si="39"/>
        <v>#NAME?</v>
      </c>
      <c r="Y547" s="3" t="s">
        <v>129</v>
      </c>
      <c r="Z547" s="3" t="s">
        <v>24</v>
      </c>
      <c r="AA547" s="3" t="s">
        <v>122</v>
      </c>
      <c r="AB547" s="46">
        <v>2.5</v>
      </c>
    </row>
    <row r="548" spans="15:28" x14ac:dyDescent="0.25">
      <c r="O548" s="3" t="e">
        <f ca="1">_xll.RiskDiscrete($A$6:$A$35,$E$6:$E$35)</f>
        <v>#NAME?</v>
      </c>
      <c r="P548" s="3" t="e">
        <f ca="1">_xll.RiskDuniform($L$5:$L$16)</f>
        <v>#NAME?</v>
      </c>
      <c r="Q548" s="3" t="e">
        <f ca="1">IF(_xll.RiskUniform(0,1)&lt;0.5,"uptown","downtown")</f>
        <v>#NAME?</v>
      </c>
      <c r="R548" s="3" t="e">
        <f t="shared" ca="1" si="36"/>
        <v>#NAME?</v>
      </c>
      <c r="S548" s="3" t="e">
        <f t="shared" ca="1" si="37"/>
        <v>#NAME?</v>
      </c>
      <c r="T548" s="3" t="e">
        <f t="shared" ca="1" si="38"/>
        <v>#NAME?</v>
      </c>
      <c r="U548" s="3" t="e">
        <f t="shared" ca="1" si="39"/>
        <v>#NAME?</v>
      </c>
      <c r="Y548" s="3" t="s">
        <v>140</v>
      </c>
      <c r="Z548" s="3" t="s">
        <v>33</v>
      </c>
      <c r="AA548" s="3" t="s">
        <v>125</v>
      </c>
      <c r="AB548" s="46">
        <v>10</v>
      </c>
    </row>
    <row r="549" spans="15:28" x14ac:dyDescent="0.25">
      <c r="O549" s="3" t="e">
        <f ca="1">_xll.RiskDiscrete($A$6:$A$35,$E$6:$E$35)</f>
        <v>#NAME?</v>
      </c>
      <c r="P549" s="3" t="e">
        <f ca="1">_xll.RiskDuniform($L$5:$L$16)</f>
        <v>#NAME?</v>
      </c>
      <c r="Q549" s="3" t="e">
        <f ca="1">IF(_xll.RiskUniform(0,1)&lt;0.5,"uptown","downtown")</f>
        <v>#NAME?</v>
      </c>
      <c r="R549" s="3" t="e">
        <f t="shared" ca="1" si="36"/>
        <v>#NAME?</v>
      </c>
      <c r="S549" s="3" t="e">
        <f t="shared" ca="1" si="37"/>
        <v>#NAME?</v>
      </c>
      <c r="T549" s="3" t="e">
        <f t="shared" ca="1" si="38"/>
        <v>#NAME?</v>
      </c>
      <c r="U549" s="3" t="e">
        <f t="shared" ca="1" si="39"/>
        <v>#NAME?</v>
      </c>
      <c r="Y549" s="3" t="s">
        <v>132</v>
      </c>
      <c r="Z549" s="3" t="s">
        <v>39</v>
      </c>
      <c r="AA549" s="3" t="s">
        <v>125</v>
      </c>
      <c r="AB549" s="46">
        <v>12</v>
      </c>
    </row>
    <row r="550" spans="15:28" x14ac:dyDescent="0.25">
      <c r="O550" s="3" t="e">
        <f ca="1">_xll.RiskDiscrete($A$6:$A$35,$E$6:$E$35)</f>
        <v>#NAME?</v>
      </c>
      <c r="P550" s="3" t="e">
        <f ca="1">_xll.RiskDuniform($L$5:$L$16)</f>
        <v>#NAME?</v>
      </c>
      <c r="Q550" s="3" t="e">
        <f ca="1">IF(_xll.RiskUniform(0,1)&lt;0.5,"uptown","downtown")</f>
        <v>#NAME?</v>
      </c>
      <c r="R550" s="3" t="e">
        <f t="shared" ca="1" si="36"/>
        <v>#NAME?</v>
      </c>
      <c r="S550" s="3" t="e">
        <f t="shared" ca="1" si="37"/>
        <v>#NAME?</v>
      </c>
      <c r="T550" s="3" t="e">
        <f t="shared" ca="1" si="38"/>
        <v>#NAME?</v>
      </c>
      <c r="U550" s="3" t="e">
        <f t="shared" ca="1" si="39"/>
        <v>#NAME?</v>
      </c>
      <c r="Y550" s="3" t="s">
        <v>131</v>
      </c>
      <c r="Z550" s="3" t="s">
        <v>32</v>
      </c>
      <c r="AA550" s="3" t="s">
        <v>125</v>
      </c>
      <c r="AB550" s="46">
        <v>2.5</v>
      </c>
    </row>
    <row r="551" spans="15:28" x14ac:dyDescent="0.25">
      <c r="O551" s="3" t="e">
        <f ca="1">_xll.RiskDiscrete($A$6:$A$35,$E$6:$E$35)</f>
        <v>#NAME?</v>
      </c>
      <c r="P551" s="3" t="e">
        <f ca="1">_xll.RiskDuniform($L$5:$L$16)</f>
        <v>#NAME?</v>
      </c>
      <c r="Q551" s="3" t="e">
        <f ca="1">IF(_xll.RiskUniform(0,1)&lt;0.5,"uptown","downtown")</f>
        <v>#NAME?</v>
      </c>
      <c r="R551" s="3" t="e">
        <f t="shared" ca="1" si="36"/>
        <v>#NAME?</v>
      </c>
      <c r="S551" s="3" t="e">
        <f t="shared" ca="1" si="37"/>
        <v>#NAME?</v>
      </c>
      <c r="T551" s="3" t="e">
        <f t="shared" ca="1" si="38"/>
        <v>#NAME?</v>
      </c>
      <c r="U551" s="3" t="e">
        <f t="shared" ca="1" si="39"/>
        <v>#NAME?</v>
      </c>
      <c r="Y551" s="3" t="s">
        <v>121</v>
      </c>
      <c r="Z551" s="3" t="s">
        <v>31</v>
      </c>
      <c r="AA551" s="3" t="s">
        <v>125</v>
      </c>
      <c r="AB551" s="46">
        <v>2.5</v>
      </c>
    </row>
    <row r="552" spans="15:28" x14ac:dyDescent="0.25">
      <c r="O552" s="3" t="e">
        <f ca="1">_xll.RiskDiscrete($A$6:$A$35,$E$6:$E$35)</f>
        <v>#NAME?</v>
      </c>
      <c r="P552" s="3" t="e">
        <f ca="1">_xll.RiskDuniform($L$5:$L$16)</f>
        <v>#NAME?</v>
      </c>
      <c r="Q552" s="3" t="e">
        <f ca="1">IF(_xll.RiskUniform(0,1)&lt;0.5,"uptown","downtown")</f>
        <v>#NAME?</v>
      </c>
      <c r="R552" s="3" t="e">
        <f t="shared" ca="1" si="36"/>
        <v>#NAME?</v>
      </c>
      <c r="S552" s="3" t="e">
        <f t="shared" ca="1" si="37"/>
        <v>#NAME?</v>
      </c>
      <c r="T552" s="3" t="e">
        <f t="shared" ca="1" si="38"/>
        <v>#NAME?</v>
      </c>
      <c r="U552" s="3" t="e">
        <f t="shared" ca="1" si="39"/>
        <v>#NAME?</v>
      </c>
      <c r="Y552" s="3" t="s">
        <v>129</v>
      </c>
      <c r="Z552" s="3" t="s">
        <v>32</v>
      </c>
      <c r="AA552" s="3" t="s">
        <v>122</v>
      </c>
      <c r="AB552" s="46">
        <v>2.5</v>
      </c>
    </row>
    <row r="553" spans="15:28" x14ac:dyDescent="0.25">
      <c r="O553" s="3" t="e">
        <f ca="1">_xll.RiskDiscrete($A$6:$A$35,$E$6:$E$35)</f>
        <v>#NAME?</v>
      </c>
      <c r="P553" s="3" t="e">
        <f ca="1">_xll.RiskDuniform($L$5:$L$16)</f>
        <v>#NAME?</v>
      </c>
      <c r="Q553" s="3" t="e">
        <f ca="1">IF(_xll.RiskUniform(0,1)&lt;0.5,"uptown","downtown")</f>
        <v>#NAME?</v>
      </c>
      <c r="R553" s="3" t="e">
        <f t="shared" ca="1" si="36"/>
        <v>#NAME?</v>
      </c>
      <c r="S553" s="3" t="e">
        <f t="shared" ca="1" si="37"/>
        <v>#NAME?</v>
      </c>
      <c r="T553" s="3" t="e">
        <f t="shared" ca="1" si="38"/>
        <v>#NAME?</v>
      </c>
      <c r="U553" s="3" t="e">
        <f t="shared" ca="1" si="39"/>
        <v>#NAME?</v>
      </c>
      <c r="Y553" s="3" t="s">
        <v>127</v>
      </c>
      <c r="Z553" s="3" t="s">
        <v>28</v>
      </c>
      <c r="AA553" s="3" t="s">
        <v>125</v>
      </c>
      <c r="AB553" s="46">
        <v>10</v>
      </c>
    </row>
    <row r="554" spans="15:28" x14ac:dyDescent="0.25">
      <c r="O554" s="3" t="e">
        <f ca="1">_xll.RiskDiscrete($A$6:$A$35,$E$6:$E$35)</f>
        <v>#NAME?</v>
      </c>
      <c r="P554" s="3" t="e">
        <f ca="1">_xll.RiskDuniform($L$5:$L$16)</f>
        <v>#NAME?</v>
      </c>
      <c r="Q554" s="3" t="e">
        <f ca="1">IF(_xll.RiskUniform(0,1)&lt;0.5,"uptown","downtown")</f>
        <v>#NAME?</v>
      </c>
      <c r="R554" s="3" t="e">
        <f t="shared" ca="1" si="36"/>
        <v>#NAME?</v>
      </c>
      <c r="S554" s="3" t="e">
        <f t="shared" ca="1" si="37"/>
        <v>#NAME?</v>
      </c>
      <c r="T554" s="3" t="e">
        <f t="shared" ca="1" si="38"/>
        <v>#NAME?</v>
      </c>
      <c r="U554" s="3" t="e">
        <f t="shared" ca="1" si="39"/>
        <v>#NAME?</v>
      </c>
      <c r="Y554" s="3" t="s">
        <v>141</v>
      </c>
      <c r="Z554" s="3" t="s">
        <v>32</v>
      </c>
      <c r="AA554" s="3" t="s">
        <v>125</v>
      </c>
      <c r="AB554" s="46">
        <v>7</v>
      </c>
    </row>
    <row r="555" spans="15:28" x14ac:dyDescent="0.25">
      <c r="O555" s="3" t="e">
        <f ca="1">_xll.RiskDiscrete($A$6:$A$35,$E$6:$E$35)</f>
        <v>#NAME?</v>
      </c>
      <c r="P555" s="3" t="e">
        <f ca="1">_xll.RiskDuniform($L$5:$L$16)</f>
        <v>#NAME?</v>
      </c>
      <c r="Q555" s="3" t="e">
        <f ca="1">IF(_xll.RiskUniform(0,1)&lt;0.5,"uptown","downtown")</f>
        <v>#NAME?</v>
      </c>
      <c r="R555" s="3" t="e">
        <f t="shared" ca="1" si="36"/>
        <v>#NAME?</v>
      </c>
      <c r="S555" s="3" t="e">
        <f t="shared" ca="1" si="37"/>
        <v>#NAME?</v>
      </c>
      <c r="T555" s="3" t="e">
        <f t="shared" ca="1" si="38"/>
        <v>#NAME?</v>
      </c>
      <c r="U555" s="3" t="e">
        <f t="shared" ca="1" si="39"/>
        <v>#NAME?</v>
      </c>
      <c r="Y555" s="3" t="s">
        <v>124</v>
      </c>
      <c r="Z555" s="3" t="s">
        <v>27</v>
      </c>
      <c r="AA555" s="3" t="s">
        <v>125</v>
      </c>
      <c r="AB555" s="46">
        <v>10</v>
      </c>
    </row>
    <row r="556" spans="15:28" x14ac:dyDescent="0.25">
      <c r="O556" s="3" t="e">
        <f ca="1">_xll.RiskDiscrete($A$6:$A$35,$E$6:$E$35)</f>
        <v>#NAME?</v>
      </c>
      <c r="P556" s="3" t="e">
        <f ca="1">_xll.RiskDuniform($L$5:$L$16)</f>
        <v>#NAME?</v>
      </c>
      <c r="Q556" s="3" t="e">
        <f ca="1">IF(_xll.RiskUniform(0,1)&lt;0.5,"uptown","downtown")</f>
        <v>#NAME?</v>
      </c>
      <c r="R556" s="3" t="e">
        <f t="shared" ca="1" si="36"/>
        <v>#NAME?</v>
      </c>
      <c r="S556" s="3" t="e">
        <f t="shared" ca="1" si="37"/>
        <v>#NAME?</v>
      </c>
      <c r="T556" s="3" t="e">
        <f t="shared" ca="1" si="38"/>
        <v>#NAME?</v>
      </c>
      <c r="U556" s="3" t="e">
        <f t="shared" ca="1" si="39"/>
        <v>#NAME?</v>
      </c>
      <c r="Y556" s="3" t="s">
        <v>124</v>
      </c>
      <c r="Z556" s="3" t="s">
        <v>28</v>
      </c>
      <c r="AA556" s="3" t="s">
        <v>125</v>
      </c>
      <c r="AB556" s="46">
        <v>10</v>
      </c>
    </row>
    <row r="557" spans="15:28" x14ac:dyDescent="0.25">
      <c r="O557" s="3" t="e">
        <f ca="1">_xll.RiskDiscrete($A$6:$A$35,$E$6:$E$35)</f>
        <v>#NAME?</v>
      </c>
      <c r="P557" s="3" t="e">
        <f ca="1">_xll.RiskDuniform($L$5:$L$16)</f>
        <v>#NAME?</v>
      </c>
      <c r="Q557" s="3" t="e">
        <f ca="1">IF(_xll.RiskUniform(0,1)&lt;0.5,"uptown","downtown")</f>
        <v>#NAME?</v>
      </c>
      <c r="R557" s="3" t="e">
        <f t="shared" ca="1" si="36"/>
        <v>#NAME?</v>
      </c>
      <c r="S557" s="3" t="e">
        <f t="shared" ca="1" si="37"/>
        <v>#NAME?</v>
      </c>
      <c r="T557" s="3" t="e">
        <f t="shared" ca="1" si="38"/>
        <v>#NAME?</v>
      </c>
      <c r="U557" s="3" t="e">
        <f t="shared" ca="1" si="39"/>
        <v>#NAME?</v>
      </c>
      <c r="Y557" s="3" t="s">
        <v>132</v>
      </c>
      <c r="Z557" s="3" t="s">
        <v>24</v>
      </c>
      <c r="AA557" s="3" t="s">
        <v>122</v>
      </c>
      <c r="AB557" s="46">
        <v>12</v>
      </c>
    </row>
    <row r="558" spans="15:28" x14ac:dyDescent="0.25">
      <c r="O558" s="3" t="e">
        <f ca="1">_xll.RiskDiscrete($A$6:$A$35,$E$6:$E$35)</f>
        <v>#NAME?</v>
      </c>
      <c r="P558" s="3" t="e">
        <f ca="1">_xll.RiskDuniform($L$5:$L$16)</f>
        <v>#NAME?</v>
      </c>
      <c r="Q558" s="3" t="e">
        <f ca="1">IF(_xll.RiskUniform(0,1)&lt;0.5,"uptown","downtown")</f>
        <v>#NAME?</v>
      </c>
      <c r="R558" s="3" t="e">
        <f t="shared" ca="1" si="36"/>
        <v>#NAME?</v>
      </c>
      <c r="S558" s="3" t="e">
        <f t="shared" ca="1" si="37"/>
        <v>#NAME?</v>
      </c>
      <c r="T558" s="3" t="e">
        <f t="shared" ca="1" si="38"/>
        <v>#NAME?</v>
      </c>
      <c r="U558" s="3" t="e">
        <f t="shared" ca="1" si="39"/>
        <v>#NAME?</v>
      </c>
      <c r="Y558" s="3" t="s">
        <v>124</v>
      </c>
      <c r="Z558" s="3" t="s">
        <v>34</v>
      </c>
      <c r="AA558" s="3" t="s">
        <v>122</v>
      </c>
      <c r="AB558" s="46">
        <v>10</v>
      </c>
    </row>
    <row r="559" spans="15:28" x14ac:dyDescent="0.25">
      <c r="O559" s="3" t="e">
        <f ca="1">_xll.RiskDiscrete($A$6:$A$35,$E$6:$E$35)</f>
        <v>#NAME?</v>
      </c>
      <c r="P559" s="3" t="e">
        <f ca="1">_xll.RiskDuniform($L$5:$L$16)</f>
        <v>#NAME?</v>
      </c>
      <c r="Q559" s="3" t="e">
        <f ca="1">IF(_xll.RiskUniform(0,1)&lt;0.5,"uptown","downtown")</f>
        <v>#NAME?</v>
      </c>
      <c r="R559" s="3" t="e">
        <f t="shared" ca="1" si="36"/>
        <v>#NAME?</v>
      </c>
      <c r="S559" s="3" t="e">
        <f t="shared" ca="1" si="37"/>
        <v>#NAME?</v>
      </c>
      <c r="T559" s="3" t="e">
        <f t="shared" ca="1" si="38"/>
        <v>#NAME?</v>
      </c>
      <c r="U559" s="3" t="e">
        <f t="shared" ca="1" si="39"/>
        <v>#NAME?</v>
      </c>
      <c r="Y559" s="3" t="s">
        <v>124</v>
      </c>
      <c r="Z559" s="3" t="s">
        <v>30</v>
      </c>
      <c r="AA559" s="3" t="s">
        <v>122</v>
      </c>
      <c r="AB559" s="46">
        <v>10</v>
      </c>
    </row>
    <row r="560" spans="15:28" x14ac:dyDescent="0.25">
      <c r="O560" s="3" t="e">
        <f ca="1">_xll.RiskDiscrete($A$6:$A$35,$E$6:$E$35)</f>
        <v>#NAME?</v>
      </c>
      <c r="P560" s="3" t="e">
        <f ca="1">_xll.RiskDuniform($L$5:$L$16)</f>
        <v>#NAME?</v>
      </c>
      <c r="Q560" s="3" t="e">
        <f ca="1">IF(_xll.RiskUniform(0,1)&lt;0.5,"uptown","downtown")</f>
        <v>#NAME?</v>
      </c>
      <c r="R560" s="3" t="e">
        <f t="shared" ca="1" si="36"/>
        <v>#NAME?</v>
      </c>
      <c r="S560" s="3" t="e">
        <f t="shared" ca="1" si="37"/>
        <v>#NAME?</v>
      </c>
      <c r="T560" s="3" t="e">
        <f t="shared" ca="1" si="38"/>
        <v>#NAME?</v>
      </c>
      <c r="U560" s="3" t="e">
        <f t="shared" ca="1" si="39"/>
        <v>#NAME?</v>
      </c>
      <c r="Y560" s="3" t="s">
        <v>124</v>
      </c>
      <c r="Z560" s="3" t="s">
        <v>30</v>
      </c>
      <c r="AA560" s="3" t="s">
        <v>125</v>
      </c>
      <c r="AB560" s="46">
        <v>10</v>
      </c>
    </row>
    <row r="561" spans="15:28" x14ac:dyDescent="0.25">
      <c r="O561" s="3" t="e">
        <f ca="1">_xll.RiskDiscrete($A$6:$A$35,$E$6:$E$35)</f>
        <v>#NAME?</v>
      </c>
      <c r="P561" s="3" t="e">
        <f ca="1">_xll.RiskDuniform($L$5:$L$16)</f>
        <v>#NAME?</v>
      </c>
      <c r="Q561" s="3" t="e">
        <f ca="1">IF(_xll.RiskUniform(0,1)&lt;0.5,"uptown","downtown")</f>
        <v>#NAME?</v>
      </c>
      <c r="R561" s="3" t="e">
        <f t="shared" ca="1" si="36"/>
        <v>#NAME?</v>
      </c>
      <c r="S561" s="3" t="e">
        <f t="shared" ca="1" si="37"/>
        <v>#NAME?</v>
      </c>
      <c r="T561" s="3" t="e">
        <f t="shared" ca="1" si="38"/>
        <v>#NAME?</v>
      </c>
      <c r="U561" s="3" t="e">
        <f t="shared" ca="1" si="39"/>
        <v>#NAME?</v>
      </c>
      <c r="Y561" s="3" t="s">
        <v>114</v>
      </c>
      <c r="Z561" s="3" t="s">
        <v>33</v>
      </c>
      <c r="AA561" s="3" t="s">
        <v>122</v>
      </c>
      <c r="AB561" s="46">
        <v>3</v>
      </c>
    </row>
    <row r="562" spans="15:28" x14ac:dyDescent="0.25">
      <c r="O562" s="3" t="e">
        <f ca="1">_xll.RiskDiscrete($A$6:$A$35,$E$6:$E$35)</f>
        <v>#NAME?</v>
      </c>
      <c r="P562" s="3" t="e">
        <f ca="1">_xll.RiskDuniform($L$5:$L$16)</f>
        <v>#NAME?</v>
      </c>
      <c r="Q562" s="3" t="e">
        <f ca="1">IF(_xll.RiskUniform(0,1)&lt;0.5,"uptown","downtown")</f>
        <v>#NAME?</v>
      </c>
      <c r="R562" s="3" t="e">
        <f t="shared" ca="1" si="36"/>
        <v>#NAME?</v>
      </c>
      <c r="S562" s="3" t="e">
        <f t="shared" ca="1" si="37"/>
        <v>#NAME?</v>
      </c>
      <c r="T562" s="3" t="e">
        <f t="shared" ca="1" si="38"/>
        <v>#NAME?</v>
      </c>
      <c r="U562" s="3" t="e">
        <f t="shared" ca="1" si="39"/>
        <v>#NAME?</v>
      </c>
      <c r="Y562" s="3" t="s">
        <v>121</v>
      </c>
      <c r="Z562" s="3" t="s">
        <v>29</v>
      </c>
      <c r="AA562" s="3" t="s">
        <v>122</v>
      </c>
      <c r="AB562" s="46">
        <v>2.5</v>
      </c>
    </row>
    <row r="563" spans="15:28" x14ac:dyDescent="0.25">
      <c r="O563" s="3" t="e">
        <f ca="1">_xll.RiskDiscrete($A$6:$A$35,$E$6:$E$35)</f>
        <v>#NAME?</v>
      </c>
      <c r="P563" s="3" t="e">
        <f ca="1">_xll.RiskDuniform($L$5:$L$16)</f>
        <v>#NAME?</v>
      </c>
      <c r="Q563" s="3" t="e">
        <f ca="1">IF(_xll.RiskUniform(0,1)&lt;0.5,"uptown","downtown")</f>
        <v>#NAME?</v>
      </c>
      <c r="R563" s="3" t="e">
        <f t="shared" ca="1" si="36"/>
        <v>#NAME?</v>
      </c>
      <c r="S563" s="3" t="e">
        <f t="shared" ca="1" si="37"/>
        <v>#NAME?</v>
      </c>
      <c r="T563" s="3" t="e">
        <f t="shared" ca="1" si="38"/>
        <v>#NAME?</v>
      </c>
      <c r="U563" s="3" t="e">
        <f t="shared" ca="1" si="39"/>
        <v>#NAME?</v>
      </c>
      <c r="Y563" s="3" t="s">
        <v>121</v>
      </c>
      <c r="Z563" s="3" t="s">
        <v>39</v>
      </c>
      <c r="AA563" s="3" t="s">
        <v>122</v>
      </c>
      <c r="AB563" s="46">
        <v>2.5</v>
      </c>
    </row>
    <row r="564" spans="15:28" x14ac:dyDescent="0.25">
      <c r="O564" s="3" t="e">
        <f ca="1">_xll.RiskDiscrete($A$6:$A$35,$E$6:$E$35)</f>
        <v>#NAME?</v>
      </c>
      <c r="P564" s="3" t="e">
        <f ca="1">_xll.RiskDuniform($L$5:$L$16)</f>
        <v>#NAME?</v>
      </c>
      <c r="Q564" s="3" t="e">
        <f ca="1">IF(_xll.RiskUniform(0,1)&lt;0.5,"uptown","downtown")</f>
        <v>#NAME?</v>
      </c>
      <c r="R564" s="3" t="e">
        <f t="shared" ca="1" si="36"/>
        <v>#NAME?</v>
      </c>
      <c r="S564" s="3" t="e">
        <f t="shared" ca="1" si="37"/>
        <v>#NAME?</v>
      </c>
      <c r="T564" s="3" t="e">
        <f t="shared" ca="1" si="38"/>
        <v>#NAME?</v>
      </c>
      <c r="U564" s="3" t="e">
        <f t="shared" ca="1" si="39"/>
        <v>#NAME?</v>
      </c>
      <c r="Y564" s="3" t="s">
        <v>123</v>
      </c>
      <c r="Z564" s="3" t="s">
        <v>28</v>
      </c>
      <c r="AA564" s="3" t="s">
        <v>122</v>
      </c>
      <c r="AB564" s="46">
        <v>2.5</v>
      </c>
    </row>
    <row r="565" spans="15:28" x14ac:dyDescent="0.25">
      <c r="O565" s="3" t="e">
        <f ca="1">_xll.RiskDiscrete($A$6:$A$35,$E$6:$E$35)</f>
        <v>#NAME?</v>
      </c>
      <c r="P565" s="3" t="e">
        <f ca="1">_xll.RiskDuniform($L$5:$L$16)</f>
        <v>#NAME?</v>
      </c>
      <c r="Q565" s="3" t="e">
        <f ca="1">IF(_xll.RiskUniform(0,1)&lt;0.5,"uptown","downtown")</f>
        <v>#NAME?</v>
      </c>
      <c r="R565" s="3" t="e">
        <f t="shared" ca="1" si="36"/>
        <v>#NAME?</v>
      </c>
      <c r="S565" s="3" t="e">
        <f t="shared" ca="1" si="37"/>
        <v>#NAME?</v>
      </c>
      <c r="T565" s="3" t="e">
        <f t="shared" ca="1" si="38"/>
        <v>#NAME?</v>
      </c>
      <c r="U565" s="3" t="e">
        <f t="shared" ca="1" si="39"/>
        <v>#NAME?</v>
      </c>
      <c r="Y565" s="3" t="s">
        <v>124</v>
      </c>
      <c r="Z565" s="3" t="s">
        <v>33</v>
      </c>
      <c r="AA565" s="3" t="s">
        <v>125</v>
      </c>
      <c r="AB565" s="46">
        <v>10</v>
      </c>
    </row>
    <row r="566" spans="15:28" x14ac:dyDescent="0.25">
      <c r="O566" s="3" t="e">
        <f ca="1">_xll.RiskDiscrete($A$6:$A$35,$E$6:$E$35)</f>
        <v>#NAME?</v>
      </c>
      <c r="P566" s="3" t="e">
        <f ca="1">_xll.RiskDuniform($L$5:$L$16)</f>
        <v>#NAME?</v>
      </c>
      <c r="Q566" s="3" t="e">
        <f ca="1">IF(_xll.RiskUniform(0,1)&lt;0.5,"uptown","downtown")</f>
        <v>#NAME?</v>
      </c>
      <c r="R566" s="3" t="e">
        <f t="shared" ca="1" si="36"/>
        <v>#NAME?</v>
      </c>
      <c r="S566" s="3" t="e">
        <f t="shared" ca="1" si="37"/>
        <v>#NAME?</v>
      </c>
      <c r="T566" s="3" t="e">
        <f t="shared" ca="1" si="38"/>
        <v>#NAME?</v>
      </c>
      <c r="U566" s="3" t="e">
        <f t="shared" ca="1" si="39"/>
        <v>#NAME?</v>
      </c>
      <c r="Y566" s="3" t="s">
        <v>142</v>
      </c>
      <c r="Z566" s="3" t="s">
        <v>31</v>
      </c>
      <c r="AA566" s="3" t="s">
        <v>122</v>
      </c>
      <c r="AB566" s="46">
        <v>10</v>
      </c>
    </row>
    <row r="567" spans="15:28" x14ac:dyDescent="0.25">
      <c r="O567" s="3" t="e">
        <f ca="1">_xll.RiskDiscrete($A$6:$A$35,$E$6:$E$35)</f>
        <v>#NAME?</v>
      </c>
      <c r="P567" s="3" t="e">
        <f ca="1">_xll.RiskDuniform($L$5:$L$16)</f>
        <v>#NAME?</v>
      </c>
      <c r="Q567" s="3" t="e">
        <f ca="1">IF(_xll.RiskUniform(0,1)&lt;0.5,"uptown","downtown")</f>
        <v>#NAME?</v>
      </c>
      <c r="R567" s="3" t="e">
        <f t="shared" ca="1" si="36"/>
        <v>#NAME?</v>
      </c>
      <c r="S567" s="3" t="e">
        <f t="shared" ca="1" si="37"/>
        <v>#NAME?</v>
      </c>
      <c r="T567" s="3" t="e">
        <f t="shared" ca="1" si="38"/>
        <v>#NAME?</v>
      </c>
      <c r="U567" s="3" t="e">
        <f t="shared" ca="1" si="39"/>
        <v>#NAME?</v>
      </c>
      <c r="Y567" s="3" t="s">
        <v>121</v>
      </c>
      <c r="Z567" s="3" t="s">
        <v>29</v>
      </c>
      <c r="AA567" s="3" t="s">
        <v>125</v>
      </c>
      <c r="AB567" s="46">
        <v>2.5</v>
      </c>
    </row>
    <row r="568" spans="15:28" x14ac:dyDescent="0.25">
      <c r="O568" s="3" t="e">
        <f ca="1">_xll.RiskDiscrete($A$6:$A$35,$E$6:$E$35)</f>
        <v>#NAME?</v>
      </c>
      <c r="P568" s="3" t="e">
        <f ca="1">_xll.RiskDuniform($L$5:$L$16)</f>
        <v>#NAME?</v>
      </c>
      <c r="Q568" s="3" t="e">
        <f ca="1">IF(_xll.RiskUniform(0,1)&lt;0.5,"uptown","downtown")</f>
        <v>#NAME?</v>
      </c>
      <c r="R568" s="3" t="e">
        <f t="shared" ca="1" si="36"/>
        <v>#NAME?</v>
      </c>
      <c r="S568" s="3" t="e">
        <f t="shared" ca="1" si="37"/>
        <v>#NAME?</v>
      </c>
      <c r="T568" s="3" t="e">
        <f t="shared" ca="1" si="38"/>
        <v>#NAME?</v>
      </c>
      <c r="U568" s="3" t="e">
        <f t="shared" ca="1" si="39"/>
        <v>#NAME?</v>
      </c>
      <c r="Y568" s="3" t="s">
        <v>139</v>
      </c>
      <c r="Z568" s="3" t="s">
        <v>29</v>
      </c>
      <c r="AA568" s="3" t="s">
        <v>122</v>
      </c>
      <c r="AB568" s="46">
        <v>10</v>
      </c>
    </row>
    <row r="569" spans="15:28" x14ac:dyDescent="0.25">
      <c r="O569" s="3" t="e">
        <f ca="1">_xll.RiskDiscrete($A$6:$A$35,$E$6:$E$35)</f>
        <v>#NAME?</v>
      </c>
      <c r="P569" s="3" t="e">
        <f ca="1">_xll.RiskDuniform($L$5:$L$16)</f>
        <v>#NAME?</v>
      </c>
      <c r="Q569" s="3" t="e">
        <f ca="1">IF(_xll.RiskUniform(0,1)&lt;0.5,"uptown","downtown")</f>
        <v>#NAME?</v>
      </c>
      <c r="R569" s="3" t="e">
        <f t="shared" ca="1" si="36"/>
        <v>#NAME?</v>
      </c>
      <c r="S569" s="3" t="e">
        <f t="shared" ca="1" si="37"/>
        <v>#NAME?</v>
      </c>
      <c r="T569" s="3" t="e">
        <f t="shared" ca="1" si="38"/>
        <v>#NAME?</v>
      </c>
      <c r="U569" s="3" t="e">
        <f t="shared" ca="1" si="39"/>
        <v>#NAME?</v>
      </c>
      <c r="Y569" s="3" t="s">
        <v>132</v>
      </c>
      <c r="Z569" s="3" t="s">
        <v>34</v>
      </c>
      <c r="AA569" s="3" t="s">
        <v>122</v>
      </c>
      <c r="AB569" s="46">
        <v>12</v>
      </c>
    </row>
    <row r="570" spans="15:28" x14ac:dyDescent="0.25">
      <c r="O570" s="3" t="e">
        <f ca="1">_xll.RiskDiscrete($A$6:$A$35,$E$6:$E$35)</f>
        <v>#NAME?</v>
      </c>
      <c r="P570" s="3" t="e">
        <f ca="1">_xll.RiskDuniform($L$5:$L$16)</f>
        <v>#NAME?</v>
      </c>
      <c r="Q570" s="3" t="e">
        <f ca="1">IF(_xll.RiskUniform(0,1)&lt;0.5,"uptown","downtown")</f>
        <v>#NAME?</v>
      </c>
      <c r="R570" s="3" t="e">
        <f t="shared" ca="1" si="36"/>
        <v>#NAME?</v>
      </c>
      <c r="S570" s="3" t="e">
        <f t="shared" ca="1" si="37"/>
        <v>#NAME?</v>
      </c>
      <c r="T570" s="3" t="e">
        <f t="shared" ca="1" si="38"/>
        <v>#NAME?</v>
      </c>
      <c r="U570" s="3" t="e">
        <f t="shared" ca="1" si="39"/>
        <v>#NAME?</v>
      </c>
      <c r="Y570" s="3" t="s">
        <v>121</v>
      </c>
      <c r="Z570" s="3" t="s">
        <v>33</v>
      </c>
      <c r="AA570" s="3" t="s">
        <v>122</v>
      </c>
      <c r="AB570" s="46">
        <v>2.5</v>
      </c>
    </row>
    <row r="571" spans="15:28" x14ac:dyDescent="0.25">
      <c r="O571" s="3" t="e">
        <f ca="1">_xll.RiskDiscrete($A$6:$A$35,$E$6:$E$35)</f>
        <v>#NAME?</v>
      </c>
      <c r="P571" s="3" t="e">
        <f ca="1">_xll.RiskDuniform($L$5:$L$16)</f>
        <v>#NAME?</v>
      </c>
      <c r="Q571" s="3" t="e">
        <f ca="1">IF(_xll.RiskUniform(0,1)&lt;0.5,"uptown","downtown")</f>
        <v>#NAME?</v>
      </c>
      <c r="R571" s="3" t="e">
        <f t="shared" ca="1" si="36"/>
        <v>#NAME?</v>
      </c>
      <c r="S571" s="3" t="e">
        <f t="shared" ca="1" si="37"/>
        <v>#NAME?</v>
      </c>
      <c r="T571" s="3" t="e">
        <f t="shared" ca="1" si="38"/>
        <v>#NAME?</v>
      </c>
      <c r="U571" s="3" t="e">
        <f t="shared" ca="1" si="39"/>
        <v>#NAME?</v>
      </c>
      <c r="Y571" s="3" t="s">
        <v>124</v>
      </c>
      <c r="Z571" s="3" t="s">
        <v>30</v>
      </c>
      <c r="AA571" s="3" t="s">
        <v>122</v>
      </c>
      <c r="AB571" s="46">
        <v>10</v>
      </c>
    </row>
    <row r="572" spans="15:28" x14ac:dyDescent="0.25">
      <c r="O572" s="3" t="e">
        <f ca="1">_xll.RiskDiscrete($A$6:$A$35,$E$6:$E$35)</f>
        <v>#NAME?</v>
      </c>
      <c r="P572" s="3" t="e">
        <f ca="1">_xll.RiskDuniform($L$5:$L$16)</f>
        <v>#NAME?</v>
      </c>
      <c r="Q572" s="3" t="e">
        <f ca="1">IF(_xll.RiskUniform(0,1)&lt;0.5,"uptown","downtown")</f>
        <v>#NAME?</v>
      </c>
      <c r="R572" s="3" t="e">
        <f t="shared" ca="1" si="36"/>
        <v>#NAME?</v>
      </c>
      <c r="S572" s="3" t="e">
        <f t="shared" ca="1" si="37"/>
        <v>#NAME?</v>
      </c>
      <c r="T572" s="3" t="e">
        <f t="shared" ca="1" si="38"/>
        <v>#NAME?</v>
      </c>
      <c r="U572" s="3" t="e">
        <f t="shared" ca="1" si="39"/>
        <v>#NAME?</v>
      </c>
      <c r="Y572" s="3" t="s">
        <v>145</v>
      </c>
      <c r="Z572" s="3" t="s">
        <v>29</v>
      </c>
      <c r="AA572" s="3" t="s">
        <v>125</v>
      </c>
      <c r="AB572" s="46">
        <v>7</v>
      </c>
    </row>
    <row r="573" spans="15:28" x14ac:dyDescent="0.25">
      <c r="O573" s="3" t="e">
        <f ca="1">_xll.RiskDiscrete($A$6:$A$35,$E$6:$E$35)</f>
        <v>#NAME?</v>
      </c>
      <c r="P573" s="3" t="e">
        <f ca="1">_xll.RiskDuniform($L$5:$L$16)</f>
        <v>#NAME?</v>
      </c>
      <c r="Q573" s="3" t="e">
        <f ca="1">IF(_xll.RiskUniform(0,1)&lt;0.5,"uptown","downtown")</f>
        <v>#NAME?</v>
      </c>
      <c r="R573" s="3" t="e">
        <f t="shared" ca="1" si="36"/>
        <v>#NAME?</v>
      </c>
      <c r="S573" s="3" t="e">
        <f t="shared" ca="1" si="37"/>
        <v>#NAME?</v>
      </c>
      <c r="T573" s="3" t="e">
        <f t="shared" ca="1" si="38"/>
        <v>#NAME?</v>
      </c>
      <c r="U573" s="3" t="e">
        <f t="shared" ca="1" si="39"/>
        <v>#NAME?</v>
      </c>
      <c r="Y573" s="3" t="s">
        <v>124</v>
      </c>
      <c r="Z573" s="3" t="s">
        <v>28</v>
      </c>
      <c r="AA573" s="3" t="s">
        <v>122</v>
      </c>
      <c r="AB573" s="46">
        <v>10</v>
      </c>
    </row>
    <row r="574" spans="15:28" x14ac:dyDescent="0.25">
      <c r="O574" s="3" t="e">
        <f ca="1">_xll.RiskDiscrete($A$6:$A$35,$E$6:$E$35)</f>
        <v>#NAME?</v>
      </c>
      <c r="P574" s="3" t="e">
        <f ca="1">_xll.RiskDuniform($L$5:$L$16)</f>
        <v>#NAME?</v>
      </c>
      <c r="Q574" s="3" t="e">
        <f ca="1">IF(_xll.RiskUniform(0,1)&lt;0.5,"uptown","downtown")</f>
        <v>#NAME?</v>
      </c>
      <c r="R574" s="3" t="e">
        <f t="shared" ca="1" si="36"/>
        <v>#NAME?</v>
      </c>
      <c r="S574" s="3" t="e">
        <f t="shared" ca="1" si="37"/>
        <v>#NAME?</v>
      </c>
      <c r="T574" s="3" t="e">
        <f t="shared" ca="1" si="38"/>
        <v>#NAME?</v>
      </c>
      <c r="U574" s="3" t="e">
        <f t="shared" ca="1" si="39"/>
        <v>#NAME?</v>
      </c>
      <c r="Y574" s="3" t="s">
        <v>141</v>
      </c>
      <c r="Z574" s="3" t="s">
        <v>33</v>
      </c>
      <c r="AA574" s="3" t="s">
        <v>122</v>
      </c>
      <c r="AB574" s="46">
        <v>7</v>
      </c>
    </row>
    <row r="575" spans="15:28" x14ac:dyDescent="0.25">
      <c r="O575" s="3" t="e">
        <f ca="1">_xll.RiskDiscrete($A$6:$A$35,$E$6:$E$35)</f>
        <v>#NAME?</v>
      </c>
      <c r="P575" s="3" t="e">
        <f ca="1">_xll.RiskDuniform($L$5:$L$16)</f>
        <v>#NAME?</v>
      </c>
      <c r="Q575" s="3" t="e">
        <f ca="1">IF(_xll.RiskUniform(0,1)&lt;0.5,"uptown","downtown")</f>
        <v>#NAME?</v>
      </c>
      <c r="R575" s="3" t="e">
        <f t="shared" ca="1" si="36"/>
        <v>#NAME?</v>
      </c>
      <c r="S575" s="3" t="e">
        <f t="shared" ca="1" si="37"/>
        <v>#NAME?</v>
      </c>
      <c r="T575" s="3" t="e">
        <f t="shared" ca="1" si="38"/>
        <v>#NAME?</v>
      </c>
      <c r="U575" s="3" t="e">
        <f t="shared" ca="1" si="39"/>
        <v>#NAME?</v>
      </c>
      <c r="Y575" s="3" t="s">
        <v>129</v>
      </c>
      <c r="Z575" s="3" t="s">
        <v>33</v>
      </c>
      <c r="AA575" s="3" t="s">
        <v>122</v>
      </c>
      <c r="AB575" s="46">
        <v>2.5</v>
      </c>
    </row>
    <row r="576" spans="15:28" x14ac:dyDescent="0.25">
      <c r="O576" s="3" t="e">
        <f ca="1">_xll.RiskDiscrete($A$6:$A$35,$E$6:$E$35)</f>
        <v>#NAME?</v>
      </c>
      <c r="P576" s="3" t="e">
        <f ca="1">_xll.RiskDuniform($L$5:$L$16)</f>
        <v>#NAME?</v>
      </c>
      <c r="Q576" s="3" t="e">
        <f ca="1">IF(_xll.RiskUniform(0,1)&lt;0.5,"uptown","downtown")</f>
        <v>#NAME?</v>
      </c>
      <c r="R576" s="3" t="e">
        <f t="shared" ca="1" si="36"/>
        <v>#NAME?</v>
      </c>
      <c r="S576" s="3" t="e">
        <f t="shared" ca="1" si="37"/>
        <v>#NAME?</v>
      </c>
      <c r="T576" s="3" t="e">
        <f t="shared" ca="1" si="38"/>
        <v>#NAME?</v>
      </c>
      <c r="U576" s="3" t="e">
        <f t="shared" ca="1" si="39"/>
        <v>#NAME?</v>
      </c>
      <c r="Y576" s="3" t="s">
        <v>134</v>
      </c>
      <c r="Z576" s="3" t="s">
        <v>33</v>
      </c>
      <c r="AA576" s="3" t="s">
        <v>122</v>
      </c>
      <c r="AB576" s="46">
        <v>10</v>
      </c>
    </row>
    <row r="577" spans="15:28" x14ac:dyDescent="0.25">
      <c r="O577" s="3" t="e">
        <f ca="1">_xll.RiskDiscrete($A$6:$A$35,$E$6:$E$35)</f>
        <v>#NAME?</v>
      </c>
      <c r="P577" s="3" t="e">
        <f ca="1">_xll.RiskDuniform($L$5:$L$16)</f>
        <v>#NAME?</v>
      </c>
      <c r="Q577" s="3" t="e">
        <f ca="1">IF(_xll.RiskUniform(0,1)&lt;0.5,"uptown","downtown")</f>
        <v>#NAME?</v>
      </c>
      <c r="R577" s="3" t="e">
        <f t="shared" ca="1" si="36"/>
        <v>#NAME?</v>
      </c>
      <c r="S577" s="3" t="e">
        <f t="shared" ca="1" si="37"/>
        <v>#NAME?</v>
      </c>
      <c r="T577" s="3" t="e">
        <f t="shared" ca="1" si="38"/>
        <v>#NAME?</v>
      </c>
      <c r="U577" s="3" t="e">
        <f t="shared" ca="1" si="39"/>
        <v>#NAME?</v>
      </c>
      <c r="Y577" s="3" t="s">
        <v>129</v>
      </c>
      <c r="Z577" s="3" t="s">
        <v>30</v>
      </c>
      <c r="AA577" s="3" t="s">
        <v>122</v>
      </c>
      <c r="AB577" s="46">
        <v>2.5</v>
      </c>
    </row>
    <row r="578" spans="15:28" x14ac:dyDescent="0.25">
      <c r="O578" s="3" t="e">
        <f ca="1">_xll.RiskDiscrete($A$6:$A$35,$E$6:$E$35)</f>
        <v>#NAME?</v>
      </c>
      <c r="P578" s="3" t="e">
        <f ca="1">_xll.RiskDuniform($L$5:$L$16)</f>
        <v>#NAME?</v>
      </c>
      <c r="Q578" s="3" t="e">
        <f ca="1">IF(_xll.RiskUniform(0,1)&lt;0.5,"uptown","downtown")</f>
        <v>#NAME?</v>
      </c>
      <c r="R578" s="3" t="e">
        <f t="shared" ca="1" si="36"/>
        <v>#NAME?</v>
      </c>
      <c r="S578" s="3" t="e">
        <f t="shared" ca="1" si="37"/>
        <v>#NAME?</v>
      </c>
      <c r="T578" s="3" t="e">
        <f t="shared" ca="1" si="38"/>
        <v>#NAME?</v>
      </c>
      <c r="U578" s="3" t="e">
        <f t="shared" ca="1" si="39"/>
        <v>#NAME?</v>
      </c>
      <c r="Y578" s="3" t="s">
        <v>132</v>
      </c>
      <c r="Z578" s="3" t="s">
        <v>32</v>
      </c>
      <c r="AA578" s="3" t="s">
        <v>122</v>
      </c>
      <c r="AB578" s="46">
        <v>12</v>
      </c>
    </row>
    <row r="579" spans="15:28" x14ac:dyDescent="0.25">
      <c r="O579" s="3" t="e">
        <f ca="1">_xll.RiskDiscrete($A$6:$A$35,$E$6:$E$35)</f>
        <v>#NAME?</v>
      </c>
      <c r="P579" s="3" t="e">
        <f ca="1">_xll.RiskDuniform($L$5:$L$16)</f>
        <v>#NAME?</v>
      </c>
      <c r="Q579" s="3" t="e">
        <f ca="1">IF(_xll.RiskUniform(0,1)&lt;0.5,"uptown","downtown")</f>
        <v>#NAME?</v>
      </c>
      <c r="R579" s="3" t="e">
        <f t="shared" ca="1" si="36"/>
        <v>#NAME?</v>
      </c>
      <c r="S579" s="3" t="e">
        <f t="shared" ca="1" si="37"/>
        <v>#NAME?</v>
      </c>
      <c r="T579" s="3" t="e">
        <f t="shared" ca="1" si="38"/>
        <v>#NAME?</v>
      </c>
      <c r="U579" s="3" t="e">
        <f t="shared" ca="1" si="39"/>
        <v>#NAME?</v>
      </c>
      <c r="Y579" s="3" t="s">
        <v>129</v>
      </c>
      <c r="Z579" s="3" t="s">
        <v>31</v>
      </c>
      <c r="AA579" s="3" t="s">
        <v>122</v>
      </c>
      <c r="AB579" s="46">
        <v>2.5</v>
      </c>
    </row>
    <row r="580" spans="15:28" x14ac:dyDescent="0.25">
      <c r="O580" s="3" t="e">
        <f ca="1">_xll.RiskDiscrete($A$6:$A$35,$E$6:$E$35)</f>
        <v>#NAME?</v>
      </c>
      <c r="P580" s="3" t="e">
        <f ca="1">_xll.RiskDuniform($L$5:$L$16)</f>
        <v>#NAME?</v>
      </c>
      <c r="Q580" s="3" t="e">
        <f ca="1">IF(_xll.RiskUniform(0,1)&lt;0.5,"uptown","downtown")</f>
        <v>#NAME?</v>
      </c>
      <c r="R580" s="3" t="e">
        <f t="shared" ca="1" si="36"/>
        <v>#NAME?</v>
      </c>
      <c r="S580" s="3" t="e">
        <f t="shared" ca="1" si="37"/>
        <v>#NAME?</v>
      </c>
      <c r="T580" s="3" t="e">
        <f t="shared" ca="1" si="38"/>
        <v>#NAME?</v>
      </c>
      <c r="U580" s="3" t="e">
        <f t="shared" ca="1" si="39"/>
        <v>#NAME?</v>
      </c>
      <c r="Y580" s="3" t="s">
        <v>133</v>
      </c>
      <c r="Z580" s="3" t="s">
        <v>34</v>
      </c>
      <c r="AA580" s="3" t="s">
        <v>122</v>
      </c>
      <c r="AB580" s="46">
        <v>7</v>
      </c>
    </row>
    <row r="581" spans="15:28" x14ac:dyDescent="0.25">
      <c r="O581" s="3" t="e">
        <f ca="1">_xll.RiskDiscrete($A$6:$A$35,$E$6:$E$35)</f>
        <v>#NAME?</v>
      </c>
      <c r="P581" s="3" t="e">
        <f ca="1">_xll.RiskDuniform($L$5:$L$16)</f>
        <v>#NAME?</v>
      </c>
      <c r="Q581" s="3" t="e">
        <f ca="1">IF(_xll.RiskUniform(0,1)&lt;0.5,"uptown","downtown")</f>
        <v>#NAME?</v>
      </c>
      <c r="R581" s="3" t="e">
        <f t="shared" ca="1" si="36"/>
        <v>#NAME?</v>
      </c>
      <c r="S581" s="3" t="e">
        <f t="shared" ca="1" si="37"/>
        <v>#NAME?</v>
      </c>
      <c r="T581" s="3" t="e">
        <f t="shared" ca="1" si="38"/>
        <v>#NAME?</v>
      </c>
      <c r="U581" s="3" t="e">
        <f t="shared" ca="1" si="39"/>
        <v>#NAME?</v>
      </c>
      <c r="Y581" s="3" t="s">
        <v>124</v>
      </c>
      <c r="Z581" s="3" t="s">
        <v>32</v>
      </c>
      <c r="AA581" s="3" t="s">
        <v>125</v>
      </c>
      <c r="AB581" s="46">
        <v>10</v>
      </c>
    </row>
    <row r="582" spans="15:28" x14ac:dyDescent="0.25">
      <c r="O582" s="3" t="e">
        <f ca="1">_xll.RiskDiscrete($A$6:$A$35,$E$6:$E$35)</f>
        <v>#NAME?</v>
      </c>
      <c r="P582" s="3" t="e">
        <f ca="1">_xll.RiskDuniform($L$5:$L$16)</f>
        <v>#NAME?</v>
      </c>
      <c r="Q582" s="3" t="e">
        <f ca="1">IF(_xll.RiskUniform(0,1)&lt;0.5,"uptown","downtown")</f>
        <v>#NAME?</v>
      </c>
      <c r="R582" s="3" t="e">
        <f t="shared" ca="1" si="36"/>
        <v>#NAME?</v>
      </c>
      <c r="S582" s="3" t="e">
        <f t="shared" ca="1" si="37"/>
        <v>#NAME?</v>
      </c>
      <c r="T582" s="3" t="e">
        <f t="shared" ca="1" si="38"/>
        <v>#NAME?</v>
      </c>
      <c r="U582" s="3" t="e">
        <f t="shared" ca="1" si="39"/>
        <v>#NAME?</v>
      </c>
      <c r="Y582" s="3" t="s">
        <v>124</v>
      </c>
      <c r="Z582" s="3" t="s">
        <v>33</v>
      </c>
      <c r="AA582" s="3" t="s">
        <v>122</v>
      </c>
      <c r="AB582" s="46">
        <v>10</v>
      </c>
    </row>
    <row r="583" spans="15:28" x14ac:dyDescent="0.25">
      <c r="O583" s="3" t="e">
        <f ca="1">_xll.RiskDiscrete($A$6:$A$35,$E$6:$E$35)</f>
        <v>#NAME?</v>
      </c>
      <c r="P583" s="3" t="e">
        <f ca="1">_xll.RiskDuniform($L$5:$L$16)</f>
        <v>#NAME?</v>
      </c>
      <c r="Q583" s="3" t="e">
        <f ca="1">IF(_xll.RiskUniform(0,1)&lt;0.5,"uptown","downtown")</f>
        <v>#NAME?</v>
      </c>
      <c r="R583" s="3" t="e">
        <f t="shared" ca="1" si="36"/>
        <v>#NAME?</v>
      </c>
      <c r="S583" s="3" t="e">
        <f t="shared" ca="1" si="37"/>
        <v>#NAME?</v>
      </c>
      <c r="T583" s="3" t="e">
        <f t="shared" ca="1" si="38"/>
        <v>#NAME?</v>
      </c>
      <c r="U583" s="3" t="e">
        <f t="shared" ca="1" si="39"/>
        <v>#NAME?</v>
      </c>
      <c r="Y583" s="3" t="s">
        <v>124</v>
      </c>
      <c r="Z583" s="3" t="s">
        <v>31</v>
      </c>
      <c r="AA583" s="3" t="s">
        <v>122</v>
      </c>
      <c r="AB583" s="46">
        <v>10</v>
      </c>
    </row>
    <row r="584" spans="15:28" x14ac:dyDescent="0.25">
      <c r="O584" s="3" t="e">
        <f ca="1">_xll.RiskDiscrete($A$6:$A$35,$E$6:$E$35)</f>
        <v>#NAME?</v>
      </c>
      <c r="P584" s="3" t="e">
        <f ca="1">_xll.RiskDuniform($L$5:$L$16)</f>
        <v>#NAME?</v>
      </c>
      <c r="Q584" s="3" t="e">
        <f ca="1">IF(_xll.RiskUniform(0,1)&lt;0.5,"uptown","downtown")</f>
        <v>#NAME?</v>
      </c>
      <c r="R584" s="3" t="e">
        <f t="shared" ref="R584:R647" ca="1" si="40">VLOOKUP(O584,lookprice,2)</f>
        <v>#NAME?</v>
      </c>
      <c r="S584" s="3" t="e">
        <f t="shared" ref="S584:S647" ca="1" si="41">VLOOKUP(O584,lookname,2)</f>
        <v>#NAME?</v>
      </c>
      <c r="T584" s="3" t="e">
        <f t="shared" ref="T584:T647" ca="1" si="42">VLOOKUP(P584,lookmonth,2)</f>
        <v>#NAME?</v>
      </c>
      <c r="U584" s="3" t="e">
        <f t="shared" ca="1" si="39"/>
        <v>#NAME?</v>
      </c>
      <c r="Y584" s="3" t="s">
        <v>114</v>
      </c>
      <c r="Z584" s="3" t="s">
        <v>39</v>
      </c>
      <c r="AA584" s="3" t="s">
        <v>122</v>
      </c>
      <c r="AB584" s="46">
        <v>3</v>
      </c>
    </row>
    <row r="585" spans="15:28" x14ac:dyDescent="0.25">
      <c r="O585" s="3" t="e">
        <f ca="1">_xll.RiskDiscrete($A$6:$A$35,$E$6:$E$35)</f>
        <v>#NAME?</v>
      </c>
      <c r="P585" s="3" t="e">
        <f ca="1">_xll.RiskDuniform($L$5:$L$16)</f>
        <v>#NAME?</v>
      </c>
      <c r="Q585" s="3" t="e">
        <f ca="1">IF(_xll.RiskUniform(0,1)&lt;0.5,"uptown","downtown")</f>
        <v>#NAME?</v>
      </c>
      <c r="R585" s="3" t="e">
        <f t="shared" ca="1" si="40"/>
        <v>#NAME?</v>
      </c>
      <c r="S585" s="3" t="e">
        <f t="shared" ca="1" si="41"/>
        <v>#NAME?</v>
      </c>
      <c r="T585" s="3" t="e">
        <f t="shared" ca="1" si="42"/>
        <v>#NAME?</v>
      </c>
      <c r="U585" s="3" t="e">
        <f t="shared" ref="U585:U648" ca="1" si="43">Q585</f>
        <v>#NAME?</v>
      </c>
      <c r="Y585" s="3" t="s">
        <v>139</v>
      </c>
      <c r="Z585" s="3" t="s">
        <v>39</v>
      </c>
      <c r="AA585" s="3" t="s">
        <v>125</v>
      </c>
      <c r="AB585" s="46">
        <v>10</v>
      </c>
    </row>
    <row r="586" spans="15:28" x14ac:dyDescent="0.25">
      <c r="O586" s="3" t="e">
        <f ca="1">_xll.RiskDiscrete($A$6:$A$35,$E$6:$E$35)</f>
        <v>#NAME?</v>
      </c>
      <c r="P586" s="3" t="e">
        <f ca="1">_xll.RiskDuniform($L$5:$L$16)</f>
        <v>#NAME?</v>
      </c>
      <c r="Q586" s="3" t="e">
        <f ca="1">IF(_xll.RiskUniform(0,1)&lt;0.5,"uptown","downtown")</f>
        <v>#NAME?</v>
      </c>
      <c r="R586" s="3" t="e">
        <f t="shared" ca="1" si="40"/>
        <v>#NAME?</v>
      </c>
      <c r="S586" s="3" t="e">
        <f t="shared" ca="1" si="41"/>
        <v>#NAME?</v>
      </c>
      <c r="T586" s="3" t="e">
        <f t="shared" ca="1" si="42"/>
        <v>#NAME?</v>
      </c>
      <c r="U586" s="3" t="e">
        <f t="shared" ca="1" si="43"/>
        <v>#NAME?</v>
      </c>
      <c r="Y586" s="3" t="s">
        <v>148</v>
      </c>
      <c r="Z586" s="3" t="s">
        <v>28</v>
      </c>
      <c r="AA586" s="3" t="s">
        <v>122</v>
      </c>
      <c r="AB586" s="46">
        <v>7</v>
      </c>
    </row>
    <row r="587" spans="15:28" x14ac:dyDescent="0.25">
      <c r="O587" s="3" t="e">
        <f ca="1">_xll.RiskDiscrete($A$6:$A$35,$E$6:$E$35)</f>
        <v>#NAME?</v>
      </c>
      <c r="P587" s="3" t="e">
        <f ca="1">_xll.RiskDuniform($L$5:$L$16)</f>
        <v>#NAME?</v>
      </c>
      <c r="Q587" s="3" t="e">
        <f ca="1">IF(_xll.RiskUniform(0,1)&lt;0.5,"uptown","downtown")</f>
        <v>#NAME?</v>
      </c>
      <c r="R587" s="3" t="e">
        <f t="shared" ca="1" si="40"/>
        <v>#NAME?</v>
      </c>
      <c r="S587" s="3" t="e">
        <f t="shared" ca="1" si="41"/>
        <v>#NAME?</v>
      </c>
      <c r="T587" s="3" t="e">
        <f t="shared" ca="1" si="42"/>
        <v>#NAME?</v>
      </c>
      <c r="U587" s="3" t="e">
        <f t="shared" ca="1" si="43"/>
        <v>#NAME?</v>
      </c>
      <c r="Y587" s="3" t="s">
        <v>127</v>
      </c>
      <c r="Z587" s="3" t="s">
        <v>24</v>
      </c>
      <c r="AA587" s="3" t="s">
        <v>125</v>
      </c>
      <c r="AB587" s="46">
        <v>10</v>
      </c>
    </row>
    <row r="588" spans="15:28" x14ac:dyDescent="0.25">
      <c r="O588" s="3" t="e">
        <f ca="1">_xll.RiskDiscrete($A$6:$A$35,$E$6:$E$35)</f>
        <v>#NAME?</v>
      </c>
      <c r="P588" s="3" t="e">
        <f ca="1">_xll.RiskDuniform($L$5:$L$16)</f>
        <v>#NAME?</v>
      </c>
      <c r="Q588" s="3" t="e">
        <f ca="1">IF(_xll.RiskUniform(0,1)&lt;0.5,"uptown","downtown")</f>
        <v>#NAME?</v>
      </c>
      <c r="R588" s="3" t="e">
        <f t="shared" ca="1" si="40"/>
        <v>#NAME?</v>
      </c>
      <c r="S588" s="3" t="e">
        <f t="shared" ca="1" si="41"/>
        <v>#NAME?</v>
      </c>
      <c r="T588" s="3" t="e">
        <f t="shared" ca="1" si="42"/>
        <v>#NAME?</v>
      </c>
      <c r="U588" s="3" t="e">
        <f t="shared" ca="1" si="43"/>
        <v>#NAME?</v>
      </c>
      <c r="Y588" s="3" t="s">
        <v>121</v>
      </c>
      <c r="Z588" s="3" t="s">
        <v>33</v>
      </c>
      <c r="AA588" s="3" t="s">
        <v>125</v>
      </c>
      <c r="AB588" s="46">
        <v>2.5</v>
      </c>
    </row>
    <row r="589" spans="15:28" x14ac:dyDescent="0.25">
      <c r="O589" s="3" t="e">
        <f ca="1">_xll.RiskDiscrete($A$6:$A$35,$E$6:$E$35)</f>
        <v>#NAME?</v>
      </c>
      <c r="P589" s="3" t="e">
        <f ca="1">_xll.RiskDuniform($L$5:$L$16)</f>
        <v>#NAME?</v>
      </c>
      <c r="Q589" s="3" t="e">
        <f ca="1">IF(_xll.RiskUniform(0,1)&lt;0.5,"uptown","downtown")</f>
        <v>#NAME?</v>
      </c>
      <c r="R589" s="3" t="e">
        <f t="shared" ca="1" si="40"/>
        <v>#NAME?</v>
      </c>
      <c r="S589" s="3" t="e">
        <f t="shared" ca="1" si="41"/>
        <v>#NAME?</v>
      </c>
      <c r="T589" s="3" t="e">
        <f t="shared" ca="1" si="42"/>
        <v>#NAME?</v>
      </c>
      <c r="U589" s="3" t="e">
        <f t="shared" ca="1" si="43"/>
        <v>#NAME?</v>
      </c>
      <c r="Y589" s="3" t="s">
        <v>132</v>
      </c>
      <c r="Z589" s="3" t="s">
        <v>40</v>
      </c>
      <c r="AA589" s="3" t="s">
        <v>125</v>
      </c>
      <c r="AB589" s="46">
        <v>12</v>
      </c>
    </row>
    <row r="590" spans="15:28" x14ac:dyDescent="0.25">
      <c r="O590" s="3" t="e">
        <f ca="1">_xll.RiskDiscrete($A$6:$A$35,$E$6:$E$35)</f>
        <v>#NAME?</v>
      </c>
      <c r="P590" s="3" t="e">
        <f ca="1">_xll.RiskDuniform($L$5:$L$16)</f>
        <v>#NAME?</v>
      </c>
      <c r="Q590" s="3" t="e">
        <f ca="1">IF(_xll.RiskUniform(0,1)&lt;0.5,"uptown","downtown")</f>
        <v>#NAME?</v>
      </c>
      <c r="R590" s="3" t="e">
        <f t="shared" ca="1" si="40"/>
        <v>#NAME?</v>
      </c>
      <c r="S590" s="3" t="e">
        <f t="shared" ca="1" si="41"/>
        <v>#NAME?</v>
      </c>
      <c r="T590" s="3" t="e">
        <f t="shared" ca="1" si="42"/>
        <v>#NAME?</v>
      </c>
      <c r="U590" s="3" t="e">
        <f t="shared" ca="1" si="43"/>
        <v>#NAME?</v>
      </c>
      <c r="Y590" s="3" t="s">
        <v>124</v>
      </c>
      <c r="Z590" s="3" t="s">
        <v>29</v>
      </c>
      <c r="AA590" s="3" t="s">
        <v>125</v>
      </c>
      <c r="AB590" s="46">
        <v>10</v>
      </c>
    </row>
    <row r="591" spans="15:28" x14ac:dyDescent="0.25">
      <c r="O591" s="3" t="e">
        <f ca="1">_xll.RiskDiscrete($A$6:$A$35,$E$6:$E$35)</f>
        <v>#NAME?</v>
      </c>
      <c r="P591" s="3" t="e">
        <f ca="1">_xll.RiskDuniform($L$5:$L$16)</f>
        <v>#NAME?</v>
      </c>
      <c r="Q591" s="3" t="e">
        <f ca="1">IF(_xll.RiskUniform(0,1)&lt;0.5,"uptown","downtown")</f>
        <v>#NAME?</v>
      </c>
      <c r="R591" s="3" t="e">
        <f t="shared" ca="1" si="40"/>
        <v>#NAME?</v>
      </c>
      <c r="S591" s="3" t="e">
        <f t="shared" ca="1" si="41"/>
        <v>#NAME?</v>
      </c>
      <c r="T591" s="3" t="e">
        <f t="shared" ca="1" si="42"/>
        <v>#NAME?</v>
      </c>
      <c r="U591" s="3" t="e">
        <f t="shared" ca="1" si="43"/>
        <v>#NAME?</v>
      </c>
      <c r="Y591" s="3" t="s">
        <v>115</v>
      </c>
      <c r="Z591" s="3" t="s">
        <v>31</v>
      </c>
      <c r="AA591" s="3" t="s">
        <v>122</v>
      </c>
      <c r="AB591" s="46">
        <v>2.5</v>
      </c>
    </row>
    <row r="592" spans="15:28" x14ac:dyDescent="0.25">
      <c r="O592" s="3" t="e">
        <f ca="1">_xll.RiskDiscrete($A$6:$A$35,$E$6:$E$35)</f>
        <v>#NAME?</v>
      </c>
      <c r="P592" s="3" t="e">
        <f ca="1">_xll.RiskDuniform($L$5:$L$16)</f>
        <v>#NAME?</v>
      </c>
      <c r="Q592" s="3" t="e">
        <f ca="1">IF(_xll.RiskUniform(0,1)&lt;0.5,"uptown","downtown")</f>
        <v>#NAME?</v>
      </c>
      <c r="R592" s="3" t="e">
        <f t="shared" ca="1" si="40"/>
        <v>#NAME?</v>
      </c>
      <c r="S592" s="3" t="e">
        <f t="shared" ca="1" si="41"/>
        <v>#NAME?</v>
      </c>
      <c r="T592" s="3" t="e">
        <f t="shared" ca="1" si="42"/>
        <v>#NAME?</v>
      </c>
      <c r="U592" s="3" t="e">
        <f t="shared" ca="1" si="43"/>
        <v>#NAME?</v>
      </c>
      <c r="Y592" s="3" t="s">
        <v>124</v>
      </c>
      <c r="Z592" s="3" t="s">
        <v>24</v>
      </c>
      <c r="AA592" s="3" t="s">
        <v>125</v>
      </c>
      <c r="AB592" s="46">
        <v>10</v>
      </c>
    </row>
    <row r="593" spans="15:28" x14ac:dyDescent="0.25">
      <c r="O593" s="3" t="e">
        <f ca="1">_xll.RiskDiscrete($A$6:$A$35,$E$6:$E$35)</f>
        <v>#NAME?</v>
      </c>
      <c r="P593" s="3" t="e">
        <f ca="1">_xll.RiskDuniform($L$5:$L$16)</f>
        <v>#NAME?</v>
      </c>
      <c r="Q593" s="3" t="e">
        <f ca="1">IF(_xll.RiskUniform(0,1)&lt;0.5,"uptown","downtown")</f>
        <v>#NAME?</v>
      </c>
      <c r="R593" s="3" t="e">
        <f t="shared" ca="1" si="40"/>
        <v>#NAME?</v>
      </c>
      <c r="S593" s="3" t="e">
        <f t="shared" ca="1" si="41"/>
        <v>#NAME?</v>
      </c>
      <c r="T593" s="3" t="e">
        <f t="shared" ca="1" si="42"/>
        <v>#NAME?</v>
      </c>
      <c r="U593" s="3" t="e">
        <f t="shared" ca="1" si="43"/>
        <v>#NAME?</v>
      </c>
      <c r="Y593" s="3" t="s">
        <v>115</v>
      </c>
      <c r="Z593" s="3" t="s">
        <v>33</v>
      </c>
      <c r="AA593" s="3" t="s">
        <v>125</v>
      </c>
      <c r="AB593" s="46">
        <v>2.5</v>
      </c>
    </row>
    <row r="594" spans="15:28" x14ac:dyDescent="0.25">
      <c r="O594" s="3" t="e">
        <f ca="1">_xll.RiskDiscrete($A$6:$A$35,$E$6:$E$35)</f>
        <v>#NAME?</v>
      </c>
      <c r="P594" s="3" t="e">
        <f ca="1">_xll.RiskDuniform($L$5:$L$16)</f>
        <v>#NAME?</v>
      </c>
      <c r="Q594" s="3" t="e">
        <f ca="1">IF(_xll.RiskUniform(0,1)&lt;0.5,"uptown","downtown")</f>
        <v>#NAME?</v>
      </c>
      <c r="R594" s="3" t="e">
        <f t="shared" ca="1" si="40"/>
        <v>#NAME?</v>
      </c>
      <c r="S594" s="3" t="e">
        <f t="shared" ca="1" si="41"/>
        <v>#NAME?</v>
      </c>
      <c r="T594" s="3" t="e">
        <f t="shared" ca="1" si="42"/>
        <v>#NAME?</v>
      </c>
      <c r="U594" s="3" t="e">
        <f t="shared" ca="1" si="43"/>
        <v>#NAME?</v>
      </c>
      <c r="Y594" s="3" t="s">
        <v>139</v>
      </c>
      <c r="Z594" s="3" t="s">
        <v>28</v>
      </c>
      <c r="AA594" s="3" t="s">
        <v>122</v>
      </c>
      <c r="AB594" s="46">
        <v>10</v>
      </c>
    </row>
    <row r="595" spans="15:28" x14ac:dyDescent="0.25">
      <c r="O595" s="3" t="e">
        <f ca="1">_xll.RiskDiscrete($A$6:$A$35,$E$6:$E$35)</f>
        <v>#NAME?</v>
      </c>
      <c r="P595" s="3" t="e">
        <f ca="1">_xll.RiskDuniform($L$5:$L$16)</f>
        <v>#NAME?</v>
      </c>
      <c r="Q595" s="3" t="e">
        <f ca="1">IF(_xll.RiskUniform(0,1)&lt;0.5,"uptown","downtown")</f>
        <v>#NAME?</v>
      </c>
      <c r="R595" s="3" t="e">
        <f t="shared" ca="1" si="40"/>
        <v>#NAME?</v>
      </c>
      <c r="S595" s="3" t="e">
        <f t="shared" ca="1" si="41"/>
        <v>#NAME?</v>
      </c>
      <c r="T595" s="3" t="e">
        <f t="shared" ca="1" si="42"/>
        <v>#NAME?</v>
      </c>
      <c r="U595" s="3" t="e">
        <f t="shared" ca="1" si="43"/>
        <v>#NAME?</v>
      </c>
      <c r="Y595" s="3" t="s">
        <v>146</v>
      </c>
      <c r="Z595" s="3" t="s">
        <v>32</v>
      </c>
      <c r="AA595" s="3" t="s">
        <v>125</v>
      </c>
      <c r="AB595" s="46">
        <v>7</v>
      </c>
    </row>
    <row r="596" spans="15:28" x14ac:dyDescent="0.25">
      <c r="O596" s="3" t="e">
        <f ca="1">_xll.RiskDiscrete($A$6:$A$35,$E$6:$E$35)</f>
        <v>#NAME?</v>
      </c>
      <c r="P596" s="3" t="e">
        <f ca="1">_xll.RiskDuniform($L$5:$L$16)</f>
        <v>#NAME?</v>
      </c>
      <c r="Q596" s="3" t="e">
        <f ca="1">IF(_xll.RiskUniform(0,1)&lt;0.5,"uptown","downtown")</f>
        <v>#NAME?</v>
      </c>
      <c r="R596" s="3" t="e">
        <f t="shared" ca="1" si="40"/>
        <v>#NAME?</v>
      </c>
      <c r="S596" s="3" t="e">
        <f t="shared" ca="1" si="41"/>
        <v>#NAME?</v>
      </c>
      <c r="T596" s="3" t="e">
        <f t="shared" ca="1" si="42"/>
        <v>#NAME?</v>
      </c>
      <c r="U596" s="3" t="e">
        <f t="shared" ca="1" si="43"/>
        <v>#NAME?</v>
      </c>
      <c r="Y596" s="3" t="s">
        <v>124</v>
      </c>
      <c r="Z596" s="3" t="s">
        <v>40</v>
      </c>
      <c r="AA596" s="3" t="s">
        <v>125</v>
      </c>
      <c r="AB596" s="46">
        <v>10</v>
      </c>
    </row>
    <row r="597" spans="15:28" x14ac:dyDescent="0.25">
      <c r="O597" s="3" t="e">
        <f ca="1">_xll.RiskDiscrete($A$6:$A$35,$E$6:$E$35)</f>
        <v>#NAME?</v>
      </c>
      <c r="P597" s="3" t="e">
        <f ca="1">_xll.RiskDuniform($L$5:$L$16)</f>
        <v>#NAME?</v>
      </c>
      <c r="Q597" s="3" t="e">
        <f ca="1">IF(_xll.RiskUniform(0,1)&lt;0.5,"uptown","downtown")</f>
        <v>#NAME?</v>
      </c>
      <c r="R597" s="3" t="e">
        <f t="shared" ca="1" si="40"/>
        <v>#NAME?</v>
      </c>
      <c r="S597" s="3" t="e">
        <f t="shared" ca="1" si="41"/>
        <v>#NAME?</v>
      </c>
      <c r="T597" s="3" t="e">
        <f t="shared" ca="1" si="42"/>
        <v>#NAME?</v>
      </c>
      <c r="U597" s="3" t="e">
        <f t="shared" ca="1" si="43"/>
        <v>#NAME?</v>
      </c>
      <c r="Y597" s="3" t="s">
        <v>124</v>
      </c>
      <c r="Z597" s="3" t="s">
        <v>34</v>
      </c>
      <c r="AA597" s="3" t="s">
        <v>125</v>
      </c>
      <c r="AB597" s="46">
        <v>10</v>
      </c>
    </row>
    <row r="598" spans="15:28" x14ac:dyDescent="0.25">
      <c r="O598" s="3" t="e">
        <f ca="1">_xll.RiskDiscrete($A$6:$A$35,$E$6:$E$35)</f>
        <v>#NAME?</v>
      </c>
      <c r="P598" s="3" t="e">
        <f ca="1">_xll.RiskDuniform($L$5:$L$16)</f>
        <v>#NAME?</v>
      </c>
      <c r="Q598" s="3" t="e">
        <f ca="1">IF(_xll.RiskUniform(0,1)&lt;0.5,"uptown","downtown")</f>
        <v>#NAME?</v>
      </c>
      <c r="R598" s="3" t="e">
        <f t="shared" ca="1" si="40"/>
        <v>#NAME?</v>
      </c>
      <c r="S598" s="3" t="e">
        <f t="shared" ca="1" si="41"/>
        <v>#NAME?</v>
      </c>
      <c r="T598" s="3" t="e">
        <f t="shared" ca="1" si="42"/>
        <v>#NAME?</v>
      </c>
      <c r="U598" s="3" t="e">
        <f t="shared" ca="1" si="43"/>
        <v>#NAME?</v>
      </c>
      <c r="Y598" s="3" t="s">
        <v>127</v>
      </c>
      <c r="Z598" s="3" t="s">
        <v>34</v>
      </c>
      <c r="AA598" s="3" t="s">
        <v>125</v>
      </c>
      <c r="AB598" s="46">
        <v>10</v>
      </c>
    </row>
    <row r="599" spans="15:28" x14ac:dyDescent="0.25">
      <c r="O599" s="3" t="e">
        <f ca="1">_xll.RiskDiscrete($A$6:$A$35,$E$6:$E$35)</f>
        <v>#NAME?</v>
      </c>
      <c r="P599" s="3" t="e">
        <f ca="1">_xll.RiskDuniform($L$5:$L$16)</f>
        <v>#NAME?</v>
      </c>
      <c r="Q599" s="3" t="e">
        <f ca="1">IF(_xll.RiskUniform(0,1)&lt;0.5,"uptown","downtown")</f>
        <v>#NAME?</v>
      </c>
      <c r="R599" s="3" t="e">
        <f t="shared" ca="1" si="40"/>
        <v>#NAME?</v>
      </c>
      <c r="S599" s="3" t="e">
        <f t="shared" ca="1" si="41"/>
        <v>#NAME?</v>
      </c>
      <c r="T599" s="3" t="e">
        <f t="shared" ca="1" si="42"/>
        <v>#NAME?</v>
      </c>
      <c r="U599" s="3" t="e">
        <f t="shared" ca="1" si="43"/>
        <v>#NAME?</v>
      </c>
      <c r="Y599" s="3" t="s">
        <v>124</v>
      </c>
      <c r="Z599" s="3" t="s">
        <v>27</v>
      </c>
      <c r="AA599" s="3" t="s">
        <v>122</v>
      </c>
      <c r="AB599" s="46">
        <v>10</v>
      </c>
    </row>
    <row r="600" spans="15:28" x14ac:dyDescent="0.25">
      <c r="O600" s="3" t="e">
        <f ca="1">_xll.RiskDiscrete($A$6:$A$35,$E$6:$E$35)</f>
        <v>#NAME?</v>
      </c>
      <c r="P600" s="3" t="e">
        <f ca="1">_xll.RiskDuniform($L$5:$L$16)</f>
        <v>#NAME?</v>
      </c>
      <c r="Q600" s="3" t="e">
        <f ca="1">IF(_xll.RiskUniform(0,1)&lt;0.5,"uptown","downtown")</f>
        <v>#NAME?</v>
      </c>
      <c r="R600" s="3" t="e">
        <f t="shared" ca="1" si="40"/>
        <v>#NAME?</v>
      </c>
      <c r="S600" s="3" t="e">
        <f t="shared" ca="1" si="41"/>
        <v>#NAME?</v>
      </c>
      <c r="T600" s="3" t="e">
        <f t="shared" ca="1" si="42"/>
        <v>#NAME?</v>
      </c>
      <c r="U600" s="3" t="e">
        <f t="shared" ca="1" si="43"/>
        <v>#NAME?</v>
      </c>
      <c r="Y600" s="3" t="s">
        <v>124</v>
      </c>
      <c r="Z600" s="3" t="s">
        <v>6</v>
      </c>
      <c r="AA600" s="3" t="s">
        <v>122</v>
      </c>
      <c r="AB600" s="46">
        <v>10</v>
      </c>
    </row>
    <row r="601" spans="15:28" x14ac:dyDescent="0.25">
      <c r="O601" s="3" t="e">
        <f ca="1">_xll.RiskDiscrete($A$6:$A$35,$E$6:$E$35)</f>
        <v>#NAME?</v>
      </c>
      <c r="P601" s="3" t="e">
        <f ca="1">_xll.RiskDuniform($L$5:$L$16)</f>
        <v>#NAME?</v>
      </c>
      <c r="Q601" s="3" t="e">
        <f ca="1">IF(_xll.RiskUniform(0,1)&lt;0.5,"uptown","downtown")</f>
        <v>#NAME?</v>
      </c>
      <c r="R601" s="3" t="e">
        <f t="shared" ca="1" si="40"/>
        <v>#NAME?</v>
      </c>
      <c r="S601" s="3" t="e">
        <f t="shared" ca="1" si="41"/>
        <v>#NAME?</v>
      </c>
      <c r="T601" s="3" t="e">
        <f t="shared" ca="1" si="42"/>
        <v>#NAME?</v>
      </c>
      <c r="U601" s="3" t="e">
        <f t="shared" ca="1" si="43"/>
        <v>#NAME?</v>
      </c>
      <c r="Y601" s="3" t="s">
        <v>124</v>
      </c>
      <c r="Z601" s="3" t="s">
        <v>33</v>
      </c>
      <c r="AA601" s="3" t="s">
        <v>122</v>
      </c>
      <c r="AB601" s="46">
        <v>10</v>
      </c>
    </row>
    <row r="602" spans="15:28" x14ac:dyDescent="0.25">
      <c r="O602" s="3" t="e">
        <f ca="1">_xll.RiskDiscrete($A$6:$A$35,$E$6:$E$35)</f>
        <v>#NAME?</v>
      </c>
      <c r="P602" s="3" t="e">
        <f ca="1">_xll.RiskDuniform($L$5:$L$16)</f>
        <v>#NAME?</v>
      </c>
      <c r="Q602" s="3" t="e">
        <f ca="1">IF(_xll.RiskUniform(0,1)&lt;0.5,"uptown","downtown")</f>
        <v>#NAME?</v>
      </c>
      <c r="R602" s="3" t="e">
        <f t="shared" ca="1" si="40"/>
        <v>#NAME?</v>
      </c>
      <c r="S602" s="3" t="e">
        <f t="shared" ca="1" si="41"/>
        <v>#NAME?</v>
      </c>
      <c r="T602" s="3" t="e">
        <f t="shared" ca="1" si="42"/>
        <v>#NAME?</v>
      </c>
      <c r="U602" s="3" t="e">
        <f t="shared" ca="1" si="43"/>
        <v>#NAME?</v>
      </c>
      <c r="Y602" s="3" t="s">
        <v>128</v>
      </c>
      <c r="Z602" s="3" t="s">
        <v>6</v>
      </c>
      <c r="AA602" s="3" t="s">
        <v>122</v>
      </c>
      <c r="AB602" s="46">
        <v>2.5</v>
      </c>
    </row>
    <row r="603" spans="15:28" x14ac:dyDescent="0.25">
      <c r="O603" s="3" t="e">
        <f ca="1">_xll.RiskDiscrete($A$6:$A$35,$E$6:$E$35)</f>
        <v>#NAME?</v>
      </c>
      <c r="P603" s="3" t="e">
        <f ca="1">_xll.RiskDuniform($L$5:$L$16)</f>
        <v>#NAME?</v>
      </c>
      <c r="Q603" s="3" t="e">
        <f ca="1">IF(_xll.RiskUniform(0,1)&lt;0.5,"uptown","downtown")</f>
        <v>#NAME?</v>
      </c>
      <c r="R603" s="3" t="e">
        <f t="shared" ca="1" si="40"/>
        <v>#NAME?</v>
      </c>
      <c r="S603" s="3" t="e">
        <f t="shared" ca="1" si="41"/>
        <v>#NAME?</v>
      </c>
      <c r="T603" s="3" t="e">
        <f t="shared" ca="1" si="42"/>
        <v>#NAME?</v>
      </c>
      <c r="U603" s="3" t="e">
        <f t="shared" ca="1" si="43"/>
        <v>#NAME?</v>
      </c>
      <c r="Y603" s="3" t="s">
        <v>137</v>
      </c>
      <c r="Z603" s="3" t="s">
        <v>39</v>
      </c>
      <c r="AA603" s="3" t="s">
        <v>125</v>
      </c>
      <c r="AB603" s="46">
        <v>10</v>
      </c>
    </row>
    <row r="604" spans="15:28" x14ac:dyDescent="0.25">
      <c r="O604" s="3" t="e">
        <f ca="1">_xll.RiskDiscrete($A$6:$A$35,$E$6:$E$35)</f>
        <v>#NAME?</v>
      </c>
      <c r="P604" s="3" t="e">
        <f ca="1">_xll.RiskDuniform($L$5:$L$16)</f>
        <v>#NAME?</v>
      </c>
      <c r="Q604" s="3" t="e">
        <f ca="1">IF(_xll.RiskUniform(0,1)&lt;0.5,"uptown","downtown")</f>
        <v>#NAME?</v>
      </c>
      <c r="R604" s="3" t="e">
        <f t="shared" ca="1" si="40"/>
        <v>#NAME?</v>
      </c>
      <c r="S604" s="3" t="e">
        <f t="shared" ca="1" si="41"/>
        <v>#NAME?</v>
      </c>
      <c r="T604" s="3" t="e">
        <f t="shared" ca="1" si="42"/>
        <v>#NAME?</v>
      </c>
      <c r="U604" s="3" t="e">
        <f t="shared" ca="1" si="43"/>
        <v>#NAME?</v>
      </c>
      <c r="Y604" s="3" t="s">
        <v>124</v>
      </c>
      <c r="Z604" s="3" t="s">
        <v>6</v>
      </c>
      <c r="AA604" s="3" t="s">
        <v>122</v>
      </c>
      <c r="AB604" s="46">
        <v>10</v>
      </c>
    </row>
    <row r="605" spans="15:28" x14ac:dyDescent="0.25">
      <c r="O605" s="3" t="e">
        <f ca="1">_xll.RiskDiscrete($A$6:$A$35,$E$6:$E$35)</f>
        <v>#NAME?</v>
      </c>
      <c r="P605" s="3" t="e">
        <f ca="1">_xll.RiskDuniform($L$5:$L$16)</f>
        <v>#NAME?</v>
      </c>
      <c r="Q605" s="3" t="e">
        <f ca="1">IF(_xll.RiskUniform(0,1)&lt;0.5,"uptown","downtown")</f>
        <v>#NAME?</v>
      </c>
      <c r="R605" s="3" t="e">
        <f t="shared" ca="1" si="40"/>
        <v>#NAME?</v>
      </c>
      <c r="S605" s="3" t="e">
        <f t="shared" ca="1" si="41"/>
        <v>#NAME?</v>
      </c>
      <c r="T605" s="3" t="e">
        <f t="shared" ca="1" si="42"/>
        <v>#NAME?</v>
      </c>
      <c r="U605" s="3" t="e">
        <f t="shared" ca="1" si="43"/>
        <v>#NAME?</v>
      </c>
      <c r="Y605" s="3" t="s">
        <v>129</v>
      </c>
      <c r="Z605" s="3" t="s">
        <v>27</v>
      </c>
      <c r="AA605" s="3" t="s">
        <v>122</v>
      </c>
      <c r="AB605" s="46">
        <v>2.5</v>
      </c>
    </row>
    <row r="606" spans="15:28" x14ac:dyDescent="0.25">
      <c r="O606" s="3" t="e">
        <f ca="1">_xll.RiskDiscrete($A$6:$A$35,$E$6:$E$35)</f>
        <v>#NAME?</v>
      </c>
      <c r="P606" s="3" t="e">
        <f ca="1">_xll.RiskDuniform($L$5:$L$16)</f>
        <v>#NAME?</v>
      </c>
      <c r="Q606" s="3" t="e">
        <f ca="1">IF(_xll.RiskUniform(0,1)&lt;0.5,"uptown","downtown")</f>
        <v>#NAME?</v>
      </c>
      <c r="R606" s="3" t="e">
        <f t="shared" ca="1" si="40"/>
        <v>#NAME?</v>
      </c>
      <c r="S606" s="3" t="e">
        <f t="shared" ca="1" si="41"/>
        <v>#NAME?</v>
      </c>
      <c r="T606" s="3" t="e">
        <f t="shared" ca="1" si="42"/>
        <v>#NAME?</v>
      </c>
      <c r="U606" s="3" t="e">
        <f t="shared" ca="1" si="43"/>
        <v>#NAME?</v>
      </c>
      <c r="Y606" s="3" t="s">
        <v>121</v>
      </c>
      <c r="Z606" s="3" t="s">
        <v>6</v>
      </c>
      <c r="AA606" s="3" t="s">
        <v>122</v>
      </c>
      <c r="AB606" s="46">
        <v>2.5</v>
      </c>
    </row>
    <row r="607" spans="15:28" x14ac:dyDescent="0.25">
      <c r="O607" s="3" t="e">
        <f ca="1">_xll.RiskDiscrete($A$6:$A$35,$E$6:$E$35)</f>
        <v>#NAME?</v>
      </c>
      <c r="P607" s="3" t="e">
        <f ca="1">_xll.RiskDuniform($L$5:$L$16)</f>
        <v>#NAME?</v>
      </c>
      <c r="Q607" s="3" t="e">
        <f ca="1">IF(_xll.RiskUniform(0,1)&lt;0.5,"uptown","downtown")</f>
        <v>#NAME?</v>
      </c>
      <c r="R607" s="3" t="e">
        <f t="shared" ca="1" si="40"/>
        <v>#NAME?</v>
      </c>
      <c r="S607" s="3" t="e">
        <f t="shared" ca="1" si="41"/>
        <v>#NAME?</v>
      </c>
      <c r="T607" s="3" t="e">
        <f t="shared" ca="1" si="42"/>
        <v>#NAME?</v>
      </c>
      <c r="U607" s="3" t="e">
        <f t="shared" ca="1" si="43"/>
        <v>#NAME?</v>
      </c>
      <c r="Y607" s="3" t="s">
        <v>148</v>
      </c>
      <c r="Z607" s="3" t="s">
        <v>40</v>
      </c>
      <c r="AA607" s="3" t="s">
        <v>125</v>
      </c>
      <c r="AB607" s="46">
        <v>7</v>
      </c>
    </row>
    <row r="608" spans="15:28" x14ac:dyDescent="0.25">
      <c r="O608" s="3" t="e">
        <f ca="1">_xll.RiskDiscrete($A$6:$A$35,$E$6:$E$35)</f>
        <v>#NAME?</v>
      </c>
      <c r="P608" s="3" t="e">
        <f ca="1">_xll.RiskDuniform($L$5:$L$16)</f>
        <v>#NAME?</v>
      </c>
      <c r="Q608" s="3" t="e">
        <f ca="1">IF(_xll.RiskUniform(0,1)&lt;0.5,"uptown","downtown")</f>
        <v>#NAME?</v>
      </c>
      <c r="R608" s="3" t="e">
        <f t="shared" ca="1" si="40"/>
        <v>#NAME?</v>
      </c>
      <c r="S608" s="3" t="e">
        <f t="shared" ca="1" si="41"/>
        <v>#NAME?</v>
      </c>
      <c r="T608" s="3" t="e">
        <f t="shared" ca="1" si="42"/>
        <v>#NAME?</v>
      </c>
      <c r="U608" s="3" t="e">
        <f t="shared" ca="1" si="43"/>
        <v>#NAME?</v>
      </c>
      <c r="Y608" s="3" t="s">
        <v>124</v>
      </c>
      <c r="Z608" s="3" t="s">
        <v>39</v>
      </c>
      <c r="AA608" s="3" t="s">
        <v>122</v>
      </c>
      <c r="AB608" s="46">
        <v>10</v>
      </c>
    </row>
    <row r="609" spans="15:28" x14ac:dyDescent="0.25">
      <c r="O609" s="3" t="e">
        <f ca="1">_xll.RiskDiscrete($A$6:$A$35,$E$6:$E$35)</f>
        <v>#NAME?</v>
      </c>
      <c r="P609" s="3" t="e">
        <f ca="1">_xll.RiskDuniform($L$5:$L$16)</f>
        <v>#NAME?</v>
      </c>
      <c r="Q609" s="3" t="e">
        <f ca="1">IF(_xll.RiskUniform(0,1)&lt;0.5,"uptown","downtown")</f>
        <v>#NAME?</v>
      </c>
      <c r="R609" s="3" t="e">
        <f t="shared" ca="1" si="40"/>
        <v>#NAME?</v>
      </c>
      <c r="S609" s="3" t="e">
        <f t="shared" ca="1" si="41"/>
        <v>#NAME?</v>
      </c>
      <c r="T609" s="3" t="e">
        <f t="shared" ca="1" si="42"/>
        <v>#NAME?</v>
      </c>
      <c r="U609" s="3" t="e">
        <f t="shared" ca="1" si="43"/>
        <v>#NAME?</v>
      </c>
      <c r="Y609" s="3" t="s">
        <v>134</v>
      </c>
      <c r="Z609" s="3" t="s">
        <v>24</v>
      </c>
      <c r="AA609" s="3" t="s">
        <v>125</v>
      </c>
      <c r="AB609" s="46">
        <v>10</v>
      </c>
    </row>
    <row r="610" spans="15:28" x14ac:dyDescent="0.25">
      <c r="O610" s="3" t="e">
        <f ca="1">_xll.RiskDiscrete($A$6:$A$35,$E$6:$E$35)</f>
        <v>#NAME?</v>
      </c>
      <c r="P610" s="3" t="e">
        <f ca="1">_xll.RiskDuniform($L$5:$L$16)</f>
        <v>#NAME?</v>
      </c>
      <c r="Q610" s="3" t="e">
        <f ca="1">IF(_xll.RiskUniform(0,1)&lt;0.5,"uptown","downtown")</f>
        <v>#NAME?</v>
      </c>
      <c r="R610" s="3" t="e">
        <f t="shared" ca="1" si="40"/>
        <v>#NAME?</v>
      </c>
      <c r="S610" s="3" t="e">
        <f t="shared" ca="1" si="41"/>
        <v>#NAME?</v>
      </c>
      <c r="T610" s="3" t="e">
        <f t="shared" ca="1" si="42"/>
        <v>#NAME?</v>
      </c>
      <c r="U610" s="3" t="e">
        <f t="shared" ca="1" si="43"/>
        <v>#NAME?</v>
      </c>
      <c r="Y610" s="3" t="s">
        <v>124</v>
      </c>
      <c r="Z610" s="3" t="s">
        <v>6</v>
      </c>
      <c r="AA610" s="3" t="s">
        <v>125</v>
      </c>
      <c r="AB610" s="46">
        <v>10</v>
      </c>
    </row>
    <row r="611" spans="15:28" x14ac:dyDescent="0.25">
      <c r="O611" s="3" t="e">
        <f ca="1">_xll.RiskDiscrete($A$6:$A$35,$E$6:$E$35)</f>
        <v>#NAME?</v>
      </c>
      <c r="P611" s="3" t="e">
        <f ca="1">_xll.RiskDuniform($L$5:$L$16)</f>
        <v>#NAME?</v>
      </c>
      <c r="Q611" s="3" t="e">
        <f ca="1">IF(_xll.RiskUniform(0,1)&lt;0.5,"uptown","downtown")</f>
        <v>#NAME?</v>
      </c>
      <c r="R611" s="3" t="e">
        <f t="shared" ca="1" si="40"/>
        <v>#NAME?</v>
      </c>
      <c r="S611" s="3" t="e">
        <f t="shared" ca="1" si="41"/>
        <v>#NAME?</v>
      </c>
      <c r="T611" s="3" t="e">
        <f t="shared" ca="1" si="42"/>
        <v>#NAME?</v>
      </c>
      <c r="U611" s="3" t="e">
        <f t="shared" ca="1" si="43"/>
        <v>#NAME?</v>
      </c>
      <c r="Y611" s="3" t="s">
        <v>115</v>
      </c>
      <c r="Z611" s="3" t="s">
        <v>24</v>
      </c>
      <c r="AA611" s="3" t="s">
        <v>125</v>
      </c>
      <c r="AB611" s="46">
        <v>2.5</v>
      </c>
    </row>
    <row r="612" spans="15:28" x14ac:dyDescent="0.25">
      <c r="O612" s="3" t="e">
        <f ca="1">_xll.RiskDiscrete($A$6:$A$35,$E$6:$E$35)</f>
        <v>#NAME?</v>
      </c>
      <c r="P612" s="3" t="e">
        <f ca="1">_xll.RiskDuniform($L$5:$L$16)</f>
        <v>#NAME?</v>
      </c>
      <c r="Q612" s="3" t="e">
        <f ca="1">IF(_xll.RiskUniform(0,1)&lt;0.5,"uptown","downtown")</f>
        <v>#NAME?</v>
      </c>
      <c r="R612" s="3" t="e">
        <f t="shared" ca="1" si="40"/>
        <v>#NAME?</v>
      </c>
      <c r="S612" s="3" t="e">
        <f t="shared" ca="1" si="41"/>
        <v>#NAME?</v>
      </c>
      <c r="T612" s="3" t="e">
        <f t="shared" ca="1" si="42"/>
        <v>#NAME?</v>
      </c>
      <c r="U612" s="3" t="e">
        <f t="shared" ca="1" si="43"/>
        <v>#NAME?</v>
      </c>
      <c r="Y612" s="3" t="s">
        <v>124</v>
      </c>
      <c r="Z612" s="3" t="s">
        <v>6</v>
      </c>
      <c r="AA612" s="3" t="s">
        <v>125</v>
      </c>
      <c r="AB612" s="46">
        <v>10</v>
      </c>
    </row>
    <row r="613" spans="15:28" x14ac:dyDescent="0.25">
      <c r="O613" s="3" t="e">
        <f ca="1">_xll.RiskDiscrete($A$6:$A$35,$E$6:$E$35)</f>
        <v>#NAME?</v>
      </c>
      <c r="P613" s="3" t="e">
        <f ca="1">_xll.RiskDuniform($L$5:$L$16)</f>
        <v>#NAME?</v>
      </c>
      <c r="Q613" s="3" t="e">
        <f ca="1">IF(_xll.RiskUniform(0,1)&lt;0.5,"uptown","downtown")</f>
        <v>#NAME?</v>
      </c>
      <c r="R613" s="3" t="e">
        <f t="shared" ca="1" si="40"/>
        <v>#NAME?</v>
      </c>
      <c r="S613" s="3" t="e">
        <f t="shared" ca="1" si="41"/>
        <v>#NAME?</v>
      </c>
      <c r="T613" s="3" t="e">
        <f t="shared" ca="1" si="42"/>
        <v>#NAME?</v>
      </c>
      <c r="U613" s="3" t="e">
        <f t="shared" ca="1" si="43"/>
        <v>#NAME?</v>
      </c>
      <c r="Y613" s="3" t="s">
        <v>124</v>
      </c>
      <c r="Z613" s="3" t="s">
        <v>28</v>
      </c>
      <c r="AA613" s="3" t="s">
        <v>122</v>
      </c>
      <c r="AB613" s="46">
        <v>10</v>
      </c>
    </row>
    <row r="614" spans="15:28" x14ac:dyDescent="0.25">
      <c r="O614" s="3" t="e">
        <f ca="1">_xll.RiskDiscrete($A$6:$A$35,$E$6:$E$35)</f>
        <v>#NAME?</v>
      </c>
      <c r="P614" s="3" t="e">
        <f ca="1">_xll.RiskDuniform($L$5:$L$16)</f>
        <v>#NAME?</v>
      </c>
      <c r="Q614" s="3" t="e">
        <f ca="1">IF(_xll.RiskUniform(0,1)&lt;0.5,"uptown","downtown")</f>
        <v>#NAME?</v>
      </c>
      <c r="R614" s="3" t="e">
        <f t="shared" ca="1" si="40"/>
        <v>#NAME?</v>
      </c>
      <c r="S614" s="3" t="e">
        <f t="shared" ca="1" si="41"/>
        <v>#NAME?</v>
      </c>
      <c r="T614" s="3" t="e">
        <f t="shared" ca="1" si="42"/>
        <v>#NAME?</v>
      </c>
      <c r="U614" s="3" t="e">
        <f t="shared" ca="1" si="43"/>
        <v>#NAME?</v>
      </c>
      <c r="Y614" s="3" t="s">
        <v>121</v>
      </c>
      <c r="Z614" s="3" t="s">
        <v>33</v>
      </c>
      <c r="AA614" s="3" t="s">
        <v>125</v>
      </c>
      <c r="AB614" s="46">
        <v>2.5</v>
      </c>
    </row>
    <row r="615" spans="15:28" x14ac:dyDescent="0.25">
      <c r="O615" s="3" t="e">
        <f ca="1">_xll.RiskDiscrete($A$6:$A$35,$E$6:$E$35)</f>
        <v>#NAME?</v>
      </c>
      <c r="P615" s="3" t="e">
        <f ca="1">_xll.RiskDuniform($L$5:$L$16)</f>
        <v>#NAME?</v>
      </c>
      <c r="Q615" s="3" t="e">
        <f ca="1">IF(_xll.RiskUniform(0,1)&lt;0.5,"uptown","downtown")</f>
        <v>#NAME?</v>
      </c>
      <c r="R615" s="3" t="e">
        <f t="shared" ca="1" si="40"/>
        <v>#NAME?</v>
      </c>
      <c r="S615" s="3" t="e">
        <f t="shared" ca="1" si="41"/>
        <v>#NAME?</v>
      </c>
      <c r="T615" s="3" t="e">
        <f t="shared" ca="1" si="42"/>
        <v>#NAME?</v>
      </c>
      <c r="U615" s="3" t="e">
        <f t="shared" ca="1" si="43"/>
        <v>#NAME?</v>
      </c>
      <c r="Y615" s="3" t="s">
        <v>120</v>
      </c>
      <c r="Z615" s="3" t="s">
        <v>28</v>
      </c>
      <c r="AA615" s="3" t="s">
        <v>125</v>
      </c>
      <c r="AB615" s="46">
        <v>2.5</v>
      </c>
    </row>
    <row r="616" spans="15:28" x14ac:dyDescent="0.25">
      <c r="O616" s="3" t="e">
        <f ca="1">_xll.RiskDiscrete($A$6:$A$35,$E$6:$E$35)</f>
        <v>#NAME?</v>
      </c>
      <c r="P616" s="3" t="e">
        <f ca="1">_xll.RiskDuniform($L$5:$L$16)</f>
        <v>#NAME?</v>
      </c>
      <c r="Q616" s="3" t="e">
        <f ca="1">IF(_xll.RiskUniform(0,1)&lt;0.5,"uptown","downtown")</f>
        <v>#NAME?</v>
      </c>
      <c r="R616" s="3" t="e">
        <f t="shared" ca="1" si="40"/>
        <v>#NAME?</v>
      </c>
      <c r="S616" s="3" t="e">
        <f t="shared" ca="1" si="41"/>
        <v>#NAME?</v>
      </c>
      <c r="T616" s="3" t="e">
        <f t="shared" ca="1" si="42"/>
        <v>#NAME?</v>
      </c>
      <c r="U616" s="3" t="e">
        <f t="shared" ca="1" si="43"/>
        <v>#NAME?</v>
      </c>
      <c r="Y616" s="3" t="s">
        <v>128</v>
      </c>
      <c r="Z616" s="3" t="s">
        <v>40</v>
      </c>
      <c r="AA616" s="3" t="s">
        <v>122</v>
      </c>
      <c r="AB616" s="46">
        <v>2.5</v>
      </c>
    </row>
    <row r="617" spans="15:28" x14ac:dyDescent="0.25">
      <c r="O617" s="3" t="e">
        <f ca="1">_xll.RiskDiscrete($A$6:$A$35,$E$6:$E$35)</f>
        <v>#NAME?</v>
      </c>
      <c r="P617" s="3" t="e">
        <f ca="1">_xll.RiskDuniform($L$5:$L$16)</f>
        <v>#NAME?</v>
      </c>
      <c r="Q617" s="3" t="e">
        <f ca="1">IF(_xll.RiskUniform(0,1)&lt;0.5,"uptown","downtown")</f>
        <v>#NAME?</v>
      </c>
      <c r="R617" s="3" t="e">
        <f t="shared" ca="1" si="40"/>
        <v>#NAME?</v>
      </c>
      <c r="S617" s="3" t="e">
        <f t="shared" ca="1" si="41"/>
        <v>#NAME?</v>
      </c>
      <c r="T617" s="3" t="e">
        <f t="shared" ca="1" si="42"/>
        <v>#NAME?</v>
      </c>
      <c r="U617" s="3" t="e">
        <f t="shared" ca="1" si="43"/>
        <v>#NAME?</v>
      </c>
      <c r="Y617" s="3" t="s">
        <v>136</v>
      </c>
      <c r="Z617" s="3" t="s">
        <v>31</v>
      </c>
      <c r="AA617" s="3" t="s">
        <v>122</v>
      </c>
      <c r="AB617" s="46">
        <v>10</v>
      </c>
    </row>
    <row r="618" spans="15:28" x14ac:dyDescent="0.25">
      <c r="O618" s="3" t="e">
        <f ca="1">_xll.RiskDiscrete($A$6:$A$35,$E$6:$E$35)</f>
        <v>#NAME?</v>
      </c>
      <c r="P618" s="3" t="e">
        <f ca="1">_xll.RiskDuniform($L$5:$L$16)</f>
        <v>#NAME?</v>
      </c>
      <c r="Q618" s="3" t="e">
        <f ca="1">IF(_xll.RiskUniform(0,1)&lt;0.5,"uptown","downtown")</f>
        <v>#NAME?</v>
      </c>
      <c r="R618" s="3" t="e">
        <f t="shared" ca="1" si="40"/>
        <v>#NAME?</v>
      </c>
      <c r="S618" s="3" t="e">
        <f t="shared" ca="1" si="41"/>
        <v>#NAME?</v>
      </c>
      <c r="T618" s="3" t="e">
        <f t="shared" ca="1" si="42"/>
        <v>#NAME?</v>
      </c>
      <c r="U618" s="3" t="e">
        <f t="shared" ca="1" si="43"/>
        <v>#NAME?</v>
      </c>
      <c r="Y618" s="3" t="s">
        <v>124</v>
      </c>
      <c r="Z618" s="3" t="s">
        <v>31</v>
      </c>
      <c r="AA618" s="3" t="s">
        <v>125</v>
      </c>
      <c r="AB618" s="46">
        <v>10</v>
      </c>
    </row>
    <row r="619" spans="15:28" x14ac:dyDescent="0.25">
      <c r="O619" s="3" t="e">
        <f ca="1">_xll.RiskDiscrete($A$6:$A$35,$E$6:$E$35)</f>
        <v>#NAME?</v>
      </c>
      <c r="P619" s="3" t="e">
        <f ca="1">_xll.RiskDuniform($L$5:$L$16)</f>
        <v>#NAME?</v>
      </c>
      <c r="Q619" s="3" t="e">
        <f ca="1">IF(_xll.RiskUniform(0,1)&lt;0.5,"uptown","downtown")</f>
        <v>#NAME?</v>
      </c>
      <c r="R619" s="3" t="e">
        <f t="shared" ca="1" si="40"/>
        <v>#NAME?</v>
      </c>
      <c r="S619" s="3" t="e">
        <f t="shared" ca="1" si="41"/>
        <v>#NAME?</v>
      </c>
      <c r="T619" s="3" t="e">
        <f t="shared" ca="1" si="42"/>
        <v>#NAME?</v>
      </c>
      <c r="U619" s="3" t="e">
        <f t="shared" ca="1" si="43"/>
        <v>#NAME?</v>
      </c>
      <c r="Y619" s="3" t="s">
        <v>124</v>
      </c>
      <c r="Z619" s="3" t="s">
        <v>40</v>
      </c>
      <c r="AA619" s="3" t="s">
        <v>125</v>
      </c>
      <c r="AB619" s="46">
        <v>10</v>
      </c>
    </row>
    <row r="620" spans="15:28" x14ac:dyDescent="0.25">
      <c r="O620" s="3" t="e">
        <f ca="1">_xll.RiskDiscrete($A$6:$A$35,$E$6:$E$35)</f>
        <v>#NAME?</v>
      </c>
      <c r="P620" s="3" t="e">
        <f ca="1">_xll.RiskDuniform($L$5:$L$16)</f>
        <v>#NAME?</v>
      </c>
      <c r="Q620" s="3" t="e">
        <f ca="1">IF(_xll.RiskUniform(0,1)&lt;0.5,"uptown","downtown")</f>
        <v>#NAME?</v>
      </c>
      <c r="R620" s="3" t="e">
        <f t="shared" ca="1" si="40"/>
        <v>#NAME?</v>
      </c>
      <c r="S620" s="3" t="e">
        <f t="shared" ca="1" si="41"/>
        <v>#NAME?</v>
      </c>
      <c r="T620" s="3" t="e">
        <f t="shared" ca="1" si="42"/>
        <v>#NAME?</v>
      </c>
      <c r="U620" s="3" t="e">
        <f t="shared" ca="1" si="43"/>
        <v>#NAME?</v>
      </c>
      <c r="Y620" s="3" t="s">
        <v>124</v>
      </c>
      <c r="Z620" s="3" t="s">
        <v>39</v>
      </c>
      <c r="AA620" s="3" t="s">
        <v>122</v>
      </c>
      <c r="AB620" s="46">
        <v>10</v>
      </c>
    </row>
    <row r="621" spans="15:28" x14ac:dyDescent="0.25">
      <c r="O621" s="3" t="e">
        <f ca="1">_xll.RiskDiscrete($A$6:$A$35,$E$6:$E$35)</f>
        <v>#NAME?</v>
      </c>
      <c r="P621" s="3" t="e">
        <f ca="1">_xll.RiskDuniform($L$5:$L$16)</f>
        <v>#NAME?</v>
      </c>
      <c r="Q621" s="3" t="e">
        <f ca="1">IF(_xll.RiskUniform(0,1)&lt;0.5,"uptown","downtown")</f>
        <v>#NAME?</v>
      </c>
      <c r="R621" s="3" t="e">
        <f t="shared" ca="1" si="40"/>
        <v>#NAME?</v>
      </c>
      <c r="S621" s="3" t="e">
        <f t="shared" ca="1" si="41"/>
        <v>#NAME?</v>
      </c>
      <c r="T621" s="3" t="e">
        <f t="shared" ca="1" si="42"/>
        <v>#NAME?</v>
      </c>
      <c r="U621" s="3" t="e">
        <f t="shared" ca="1" si="43"/>
        <v>#NAME?</v>
      </c>
      <c r="Y621" s="3" t="s">
        <v>121</v>
      </c>
      <c r="Z621" s="3" t="s">
        <v>28</v>
      </c>
      <c r="AA621" s="3" t="s">
        <v>125</v>
      </c>
      <c r="AB621" s="46">
        <v>2.5</v>
      </c>
    </row>
    <row r="622" spans="15:28" x14ac:dyDescent="0.25">
      <c r="O622" s="3" t="e">
        <f ca="1">_xll.RiskDiscrete($A$6:$A$35,$E$6:$E$35)</f>
        <v>#NAME?</v>
      </c>
      <c r="P622" s="3" t="e">
        <f ca="1">_xll.RiskDuniform($L$5:$L$16)</f>
        <v>#NAME?</v>
      </c>
      <c r="Q622" s="3" t="e">
        <f ca="1">IF(_xll.RiskUniform(0,1)&lt;0.5,"uptown","downtown")</f>
        <v>#NAME?</v>
      </c>
      <c r="R622" s="3" t="e">
        <f t="shared" ca="1" si="40"/>
        <v>#NAME?</v>
      </c>
      <c r="S622" s="3" t="e">
        <f t="shared" ca="1" si="41"/>
        <v>#NAME?</v>
      </c>
      <c r="T622" s="3" t="e">
        <f t="shared" ca="1" si="42"/>
        <v>#NAME?</v>
      </c>
      <c r="U622" s="3" t="e">
        <f t="shared" ca="1" si="43"/>
        <v>#NAME?</v>
      </c>
      <c r="Y622" s="3" t="s">
        <v>121</v>
      </c>
      <c r="Z622" s="3" t="s">
        <v>39</v>
      </c>
      <c r="AA622" s="3" t="s">
        <v>122</v>
      </c>
      <c r="AB622" s="46">
        <v>2.5</v>
      </c>
    </row>
    <row r="623" spans="15:28" x14ac:dyDescent="0.25">
      <c r="O623" s="3" t="e">
        <f ca="1">_xll.RiskDiscrete($A$6:$A$35,$E$6:$E$35)</f>
        <v>#NAME?</v>
      </c>
      <c r="P623" s="3" t="e">
        <f ca="1">_xll.RiskDuniform($L$5:$L$16)</f>
        <v>#NAME?</v>
      </c>
      <c r="Q623" s="3" t="e">
        <f ca="1">IF(_xll.RiskUniform(0,1)&lt;0.5,"uptown","downtown")</f>
        <v>#NAME?</v>
      </c>
      <c r="R623" s="3" t="e">
        <f t="shared" ca="1" si="40"/>
        <v>#NAME?</v>
      </c>
      <c r="S623" s="3" t="e">
        <f t="shared" ca="1" si="41"/>
        <v>#NAME?</v>
      </c>
      <c r="T623" s="3" t="e">
        <f t="shared" ca="1" si="42"/>
        <v>#NAME?</v>
      </c>
      <c r="U623" s="3" t="e">
        <f t="shared" ca="1" si="43"/>
        <v>#NAME?</v>
      </c>
      <c r="Y623" s="3" t="s">
        <v>124</v>
      </c>
      <c r="Z623" s="3" t="s">
        <v>39</v>
      </c>
      <c r="AA623" s="3" t="s">
        <v>122</v>
      </c>
      <c r="AB623" s="46">
        <v>10</v>
      </c>
    </row>
    <row r="624" spans="15:28" x14ac:dyDescent="0.25">
      <c r="O624" s="3" t="e">
        <f ca="1">_xll.RiskDiscrete($A$6:$A$35,$E$6:$E$35)</f>
        <v>#NAME?</v>
      </c>
      <c r="P624" s="3" t="e">
        <f ca="1">_xll.RiskDuniform($L$5:$L$16)</f>
        <v>#NAME?</v>
      </c>
      <c r="Q624" s="3" t="e">
        <f ca="1">IF(_xll.RiskUniform(0,1)&lt;0.5,"uptown","downtown")</f>
        <v>#NAME?</v>
      </c>
      <c r="R624" s="3" t="e">
        <f t="shared" ca="1" si="40"/>
        <v>#NAME?</v>
      </c>
      <c r="S624" s="3" t="e">
        <f t="shared" ca="1" si="41"/>
        <v>#NAME?</v>
      </c>
      <c r="T624" s="3" t="e">
        <f t="shared" ca="1" si="42"/>
        <v>#NAME?</v>
      </c>
      <c r="U624" s="3" t="e">
        <f t="shared" ca="1" si="43"/>
        <v>#NAME?</v>
      </c>
      <c r="Y624" s="3" t="s">
        <v>127</v>
      </c>
      <c r="Z624" s="3" t="s">
        <v>31</v>
      </c>
      <c r="AA624" s="3" t="s">
        <v>125</v>
      </c>
      <c r="AB624" s="46">
        <v>10</v>
      </c>
    </row>
    <row r="625" spans="15:28" x14ac:dyDescent="0.25">
      <c r="O625" s="3" t="e">
        <f ca="1">_xll.RiskDiscrete($A$6:$A$35,$E$6:$E$35)</f>
        <v>#NAME?</v>
      </c>
      <c r="P625" s="3" t="e">
        <f ca="1">_xll.RiskDuniform($L$5:$L$16)</f>
        <v>#NAME?</v>
      </c>
      <c r="Q625" s="3" t="e">
        <f ca="1">IF(_xll.RiskUniform(0,1)&lt;0.5,"uptown","downtown")</f>
        <v>#NAME?</v>
      </c>
      <c r="R625" s="3" t="e">
        <f t="shared" ca="1" si="40"/>
        <v>#NAME?</v>
      </c>
      <c r="S625" s="3" t="e">
        <f t="shared" ca="1" si="41"/>
        <v>#NAME?</v>
      </c>
      <c r="T625" s="3" t="e">
        <f t="shared" ca="1" si="42"/>
        <v>#NAME?</v>
      </c>
      <c r="U625" s="3" t="e">
        <f t="shared" ca="1" si="43"/>
        <v>#NAME?</v>
      </c>
      <c r="Y625" s="3" t="s">
        <v>121</v>
      </c>
      <c r="Z625" s="3" t="s">
        <v>6</v>
      </c>
      <c r="AA625" s="3" t="s">
        <v>122</v>
      </c>
      <c r="AB625" s="46">
        <v>2.5</v>
      </c>
    </row>
    <row r="626" spans="15:28" x14ac:dyDescent="0.25">
      <c r="O626" s="3" t="e">
        <f ca="1">_xll.RiskDiscrete($A$6:$A$35,$E$6:$E$35)</f>
        <v>#NAME?</v>
      </c>
      <c r="P626" s="3" t="e">
        <f ca="1">_xll.RiskDuniform($L$5:$L$16)</f>
        <v>#NAME?</v>
      </c>
      <c r="Q626" s="3" t="e">
        <f ca="1">IF(_xll.RiskUniform(0,1)&lt;0.5,"uptown","downtown")</f>
        <v>#NAME?</v>
      </c>
      <c r="R626" s="3" t="e">
        <f t="shared" ca="1" si="40"/>
        <v>#NAME?</v>
      </c>
      <c r="S626" s="3" t="e">
        <f t="shared" ca="1" si="41"/>
        <v>#NAME?</v>
      </c>
      <c r="T626" s="3" t="e">
        <f t="shared" ca="1" si="42"/>
        <v>#NAME?</v>
      </c>
      <c r="U626" s="3" t="e">
        <f t="shared" ca="1" si="43"/>
        <v>#NAME?</v>
      </c>
      <c r="Y626" s="3" t="s">
        <v>124</v>
      </c>
      <c r="Z626" s="3" t="s">
        <v>32</v>
      </c>
      <c r="AA626" s="3" t="s">
        <v>125</v>
      </c>
      <c r="AB626" s="46">
        <v>10</v>
      </c>
    </row>
    <row r="627" spans="15:28" x14ac:dyDescent="0.25">
      <c r="O627" s="3" t="e">
        <f ca="1">_xll.RiskDiscrete($A$6:$A$35,$E$6:$E$35)</f>
        <v>#NAME?</v>
      </c>
      <c r="P627" s="3" t="e">
        <f ca="1">_xll.RiskDuniform($L$5:$L$16)</f>
        <v>#NAME?</v>
      </c>
      <c r="Q627" s="3" t="e">
        <f ca="1">IF(_xll.RiskUniform(0,1)&lt;0.5,"uptown","downtown")</f>
        <v>#NAME?</v>
      </c>
      <c r="R627" s="3" t="e">
        <f t="shared" ca="1" si="40"/>
        <v>#NAME?</v>
      </c>
      <c r="S627" s="3" t="e">
        <f t="shared" ca="1" si="41"/>
        <v>#NAME?</v>
      </c>
      <c r="T627" s="3" t="e">
        <f t="shared" ca="1" si="42"/>
        <v>#NAME?</v>
      </c>
      <c r="U627" s="3" t="e">
        <f t="shared" ca="1" si="43"/>
        <v>#NAME?</v>
      </c>
      <c r="Y627" s="3" t="s">
        <v>148</v>
      </c>
      <c r="Z627" s="3" t="s">
        <v>30</v>
      </c>
      <c r="AA627" s="3" t="s">
        <v>125</v>
      </c>
      <c r="AB627" s="46">
        <v>7</v>
      </c>
    </row>
    <row r="628" spans="15:28" x14ac:dyDescent="0.25">
      <c r="O628" s="3" t="e">
        <f ca="1">_xll.RiskDiscrete($A$6:$A$35,$E$6:$E$35)</f>
        <v>#NAME?</v>
      </c>
      <c r="P628" s="3" t="e">
        <f ca="1">_xll.RiskDuniform($L$5:$L$16)</f>
        <v>#NAME?</v>
      </c>
      <c r="Q628" s="3" t="e">
        <f ca="1">IF(_xll.RiskUniform(0,1)&lt;0.5,"uptown","downtown")</f>
        <v>#NAME?</v>
      </c>
      <c r="R628" s="3" t="e">
        <f t="shared" ca="1" si="40"/>
        <v>#NAME?</v>
      </c>
      <c r="S628" s="3" t="e">
        <f t="shared" ca="1" si="41"/>
        <v>#NAME?</v>
      </c>
      <c r="T628" s="3" t="e">
        <f t="shared" ca="1" si="42"/>
        <v>#NAME?</v>
      </c>
      <c r="U628" s="3" t="e">
        <f t="shared" ca="1" si="43"/>
        <v>#NAME?</v>
      </c>
      <c r="Y628" s="3" t="s">
        <v>121</v>
      </c>
      <c r="Z628" s="3" t="s">
        <v>6</v>
      </c>
      <c r="AA628" s="3" t="s">
        <v>125</v>
      </c>
      <c r="AB628" s="46">
        <v>2.5</v>
      </c>
    </row>
    <row r="629" spans="15:28" x14ac:dyDescent="0.25">
      <c r="O629" s="3" t="e">
        <f ca="1">_xll.RiskDiscrete($A$6:$A$35,$E$6:$E$35)</f>
        <v>#NAME?</v>
      </c>
      <c r="P629" s="3" t="e">
        <f ca="1">_xll.RiskDuniform($L$5:$L$16)</f>
        <v>#NAME?</v>
      </c>
      <c r="Q629" s="3" t="e">
        <f ca="1">IF(_xll.RiskUniform(0,1)&lt;0.5,"uptown","downtown")</f>
        <v>#NAME?</v>
      </c>
      <c r="R629" s="3" t="e">
        <f t="shared" ca="1" si="40"/>
        <v>#NAME?</v>
      </c>
      <c r="S629" s="3" t="e">
        <f t="shared" ca="1" si="41"/>
        <v>#NAME?</v>
      </c>
      <c r="T629" s="3" t="e">
        <f t="shared" ca="1" si="42"/>
        <v>#NAME?</v>
      </c>
      <c r="U629" s="3" t="e">
        <f t="shared" ca="1" si="43"/>
        <v>#NAME?</v>
      </c>
      <c r="Y629" s="3" t="s">
        <v>121</v>
      </c>
      <c r="Z629" s="3" t="s">
        <v>40</v>
      </c>
      <c r="AA629" s="3" t="s">
        <v>122</v>
      </c>
      <c r="AB629" s="46">
        <v>2.5</v>
      </c>
    </row>
    <row r="630" spans="15:28" x14ac:dyDescent="0.25">
      <c r="O630" s="3" t="e">
        <f ca="1">_xll.RiskDiscrete($A$6:$A$35,$E$6:$E$35)</f>
        <v>#NAME?</v>
      </c>
      <c r="P630" s="3" t="e">
        <f ca="1">_xll.RiskDuniform($L$5:$L$16)</f>
        <v>#NAME?</v>
      </c>
      <c r="Q630" s="3" t="e">
        <f ca="1">IF(_xll.RiskUniform(0,1)&lt;0.5,"uptown","downtown")</f>
        <v>#NAME?</v>
      </c>
      <c r="R630" s="3" t="e">
        <f t="shared" ca="1" si="40"/>
        <v>#NAME?</v>
      </c>
      <c r="S630" s="3" t="e">
        <f t="shared" ca="1" si="41"/>
        <v>#NAME?</v>
      </c>
      <c r="T630" s="3" t="e">
        <f t="shared" ca="1" si="42"/>
        <v>#NAME?</v>
      </c>
      <c r="U630" s="3" t="e">
        <f t="shared" ca="1" si="43"/>
        <v>#NAME?</v>
      </c>
      <c r="Y630" s="3" t="s">
        <v>124</v>
      </c>
      <c r="Z630" s="3" t="s">
        <v>6</v>
      </c>
      <c r="AA630" s="3" t="s">
        <v>122</v>
      </c>
      <c r="AB630" s="46">
        <v>10</v>
      </c>
    </row>
    <row r="631" spans="15:28" x14ac:dyDescent="0.25">
      <c r="O631" s="3" t="e">
        <f ca="1">_xll.RiskDiscrete($A$6:$A$35,$E$6:$E$35)</f>
        <v>#NAME?</v>
      </c>
      <c r="P631" s="3" t="e">
        <f ca="1">_xll.RiskDuniform($L$5:$L$16)</f>
        <v>#NAME?</v>
      </c>
      <c r="Q631" s="3" t="e">
        <f ca="1">IF(_xll.RiskUniform(0,1)&lt;0.5,"uptown","downtown")</f>
        <v>#NAME?</v>
      </c>
      <c r="R631" s="3" t="e">
        <f t="shared" ca="1" si="40"/>
        <v>#NAME?</v>
      </c>
      <c r="S631" s="3" t="e">
        <f t="shared" ca="1" si="41"/>
        <v>#NAME?</v>
      </c>
      <c r="T631" s="3" t="e">
        <f t="shared" ca="1" si="42"/>
        <v>#NAME?</v>
      </c>
      <c r="U631" s="3" t="e">
        <f t="shared" ca="1" si="43"/>
        <v>#NAME?</v>
      </c>
      <c r="Y631" s="3" t="s">
        <v>144</v>
      </c>
      <c r="Z631" s="3" t="s">
        <v>6</v>
      </c>
      <c r="AA631" s="3" t="s">
        <v>125</v>
      </c>
      <c r="AB631" s="46">
        <v>7</v>
      </c>
    </row>
    <row r="632" spans="15:28" x14ac:dyDescent="0.25">
      <c r="O632" s="3" t="e">
        <f ca="1">_xll.RiskDiscrete($A$6:$A$35,$E$6:$E$35)</f>
        <v>#NAME?</v>
      </c>
      <c r="P632" s="3" t="e">
        <f ca="1">_xll.RiskDuniform($L$5:$L$16)</f>
        <v>#NAME?</v>
      </c>
      <c r="Q632" s="3" t="e">
        <f ca="1">IF(_xll.RiskUniform(0,1)&lt;0.5,"uptown","downtown")</f>
        <v>#NAME?</v>
      </c>
      <c r="R632" s="3" t="e">
        <f t="shared" ca="1" si="40"/>
        <v>#NAME?</v>
      </c>
      <c r="S632" s="3" t="e">
        <f t="shared" ca="1" si="41"/>
        <v>#NAME?</v>
      </c>
      <c r="T632" s="3" t="e">
        <f t="shared" ca="1" si="42"/>
        <v>#NAME?</v>
      </c>
      <c r="U632" s="3" t="e">
        <f t="shared" ca="1" si="43"/>
        <v>#NAME?</v>
      </c>
      <c r="Y632" s="3" t="s">
        <v>127</v>
      </c>
      <c r="Z632" s="3" t="s">
        <v>29</v>
      </c>
      <c r="AA632" s="3" t="s">
        <v>125</v>
      </c>
      <c r="AB632" s="46">
        <v>10</v>
      </c>
    </row>
    <row r="633" spans="15:28" x14ac:dyDescent="0.25">
      <c r="O633" s="3" t="e">
        <f ca="1">_xll.RiskDiscrete($A$6:$A$35,$E$6:$E$35)</f>
        <v>#NAME?</v>
      </c>
      <c r="P633" s="3" t="e">
        <f ca="1">_xll.RiskDuniform($L$5:$L$16)</f>
        <v>#NAME?</v>
      </c>
      <c r="Q633" s="3" t="e">
        <f ca="1">IF(_xll.RiskUniform(0,1)&lt;0.5,"uptown","downtown")</f>
        <v>#NAME?</v>
      </c>
      <c r="R633" s="3" t="e">
        <f t="shared" ca="1" si="40"/>
        <v>#NAME?</v>
      </c>
      <c r="S633" s="3" t="e">
        <f t="shared" ca="1" si="41"/>
        <v>#NAME?</v>
      </c>
      <c r="T633" s="3" t="e">
        <f t="shared" ca="1" si="42"/>
        <v>#NAME?</v>
      </c>
      <c r="U633" s="3" t="e">
        <f t="shared" ca="1" si="43"/>
        <v>#NAME?</v>
      </c>
      <c r="Y633" s="3" t="s">
        <v>141</v>
      </c>
      <c r="Z633" s="3" t="s">
        <v>39</v>
      </c>
      <c r="AA633" s="3" t="s">
        <v>122</v>
      </c>
      <c r="AB633" s="46">
        <v>7</v>
      </c>
    </row>
    <row r="634" spans="15:28" x14ac:dyDescent="0.25">
      <c r="O634" s="3" t="e">
        <f ca="1">_xll.RiskDiscrete($A$6:$A$35,$E$6:$E$35)</f>
        <v>#NAME?</v>
      </c>
      <c r="P634" s="3" t="e">
        <f ca="1">_xll.RiskDuniform($L$5:$L$16)</f>
        <v>#NAME?</v>
      </c>
      <c r="Q634" s="3" t="e">
        <f ca="1">IF(_xll.RiskUniform(0,1)&lt;0.5,"uptown","downtown")</f>
        <v>#NAME?</v>
      </c>
      <c r="R634" s="3" t="e">
        <f t="shared" ca="1" si="40"/>
        <v>#NAME?</v>
      </c>
      <c r="S634" s="3" t="e">
        <f t="shared" ca="1" si="41"/>
        <v>#NAME?</v>
      </c>
      <c r="T634" s="3" t="e">
        <f t="shared" ca="1" si="42"/>
        <v>#NAME?</v>
      </c>
      <c r="U634" s="3" t="e">
        <f t="shared" ca="1" si="43"/>
        <v>#NAME?</v>
      </c>
      <c r="Y634" s="3" t="s">
        <v>124</v>
      </c>
      <c r="Z634" s="3" t="s">
        <v>30</v>
      </c>
      <c r="AA634" s="3" t="s">
        <v>122</v>
      </c>
      <c r="AB634" s="46">
        <v>10</v>
      </c>
    </row>
    <row r="635" spans="15:28" x14ac:dyDescent="0.25">
      <c r="O635" s="3" t="e">
        <f ca="1">_xll.RiskDiscrete($A$6:$A$35,$E$6:$E$35)</f>
        <v>#NAME?</v>
      </c>
      <c r="P635" s="3" t="e">
        <f ca="1">_xll.RiskDuniform($L$5:$L$16)</f>
        <v>#NAME?</v>
      </c>
      <c r="Q635" s="3" t="e">
        <f ca="1">IF(_xll.RiskUniform(0,1)&lt;0.5,"uptown","downtown")</f>
        <v>#NAME?</v>
      </c>
      <c r="R635" s="3" t="e">
        <f t="shared" ca="1" si="40"/>
        <v>#NAME?</v>
      </c>
      <c r="S635" s="3" t="e">
        <f t="shared" ca="1" si="41"/>
        <v>#NAME?</v>
      </c>
      <c r="T635" s="3" t="e">
        <f t="shared" ca="1" si="42"/>
        <v>#NAME?</v>
      </c>
      <c r="U635" s="3" t="e">
        <f t="shared" ca="1" si="43"/>
        <v>#NAME?</v>
      </c>
      <c r="Y635" s="3" t="s">
        <v>124</v>
      </c>
      <c r="Z635" s="3" t="s">
        <v>6</v>
      </c>
      <c r="AA635" s="3" t="s">
        <v>122</v>
      </c>
      <c r="AB635" s="46">
        <v>10</v>
      </c>
    </row>
    <row r="636" spans="15:28" x14ac:dyDescent="0.25">
      <c r="O636" s="3" t="e">
        <f ca="1">_xll.RiskDiscrete($A$6:$A$35,$E$6:$E$35)</f>
        <v>#NAME?</v>
      </c>
      <c r="P636" s="3" t="e">
        <f ca="1">_xll.RiskDuniform($L$5:$L$16)</f>
        <v>#NAME?</v>
      </c>
      <c r="Q636" s="3" t="e">
        <f ca="1">IF(_xll.RiskUniform(0,1)&lt;0.5,"uptown","downtown")</f>
        <v>#NAME?</v>
      </c>
      <c r="R636" s="3" t="e">
        <f t="shared" ca="1" si="40"/>
        <v>#NAME?</v>
      </c>
      <c r="S636" s="3" t="e">
        <f t="shared" ca="1" si="41"/>
        <v>#NAME?</v>
      </c>
      <c r="T636" s="3" t="e">
        <f t="shared" ca="1" si="42"/>
        <v>#NAME?</v>
      </c>
      <c r="U636" s="3" t="e">
        <f t="shared" ca="1" si="43"/>
        <v>#NAME?</v>
      </c>
      <c r="Y636" s="3" t="s">
        <v>136</v>
      </c>
      <c r="Z636" s="3" t="s">
        <v>31</v>
      </c>
      <c r="AA636" s="3" t="s">
        <v>122</v>
      </c>
      <c r="AB636" s="46">
        <v>10</v>
      </c>
    </row>
    <row r="637" spans="15:28" x14ac:dyDescent="0.25">
      <c r="O637" s="3" t="e">
        <f ca="1">_xll.RiskDiscrete($A$6:$A$35,$E$6:$E$35)</f>
        <v>#NAME?</v>
      </c>
      <c r="P637" s="3" t="e">
        <f ca="1">_xll.RiskDuniform($L$5:$L$16)</f>
        <v>#NAME?</v>
      </c>
      <c r="Q637" s="3" t="e">
        <f ca="1">IF(_xll.RiskUniform(0,1)&lt;0.5,"uptown","downtown")</f>
        <v>#NAME?</v>
      </c>
      <c r="R637" s="3" t="e">
        <f t="shared" ca="1" si="40"/>
        <v>#NAME?</v>
      </c>
      <c r="S637" s="3" t="e">
        <f t="shared" ca="1" si="41"/>
        <v>#NAME?</v>
      </c>
      <c r="T637" s="3" t="e">
        <f t="shared" ca="1" si="42"/>
        <v>#NAME?</v>
      </c>
      <c r="U637" s="3" t="e">
        <f t="shared" ca="1" si="43"/>
        <v>#NAME?</v>
      </c>
      <c r="Y637" s="3" t="s">
        <v>124</v>
      </c>
      <c r="Z637" s="3" t="s">
        <v>31</v>
      </c>
      <c r="AA637" s="3" t="s">
        <v>122</v>
      </c>
      <c r="AB637" s="46">
        <v>10</v>
      </c>
    </row>
    <row r="638" spans="15:28" x14ac:dyDescent="0.25">
      <c r="O638" s="3" t="e">
        <f ca="1">_xll.RiskDiscrete($A$6:$A$35,$E$6:$E$35)</f>
        <v>#NAME?</v>
      </c>
      <c r="P638" s="3" t="e">
        <f ca="1">_xll.RiskDuniform($L$5:$L$16)</f>
        <v>#NAME?</v>
      </c>
      <c r="Q638" s="3" t="e">
        <f ca="1">IF(_xll.RiskUniform(0,1)&lt;0.5,"uptown","downtown")</f>
        <v>#NAME?</v>
      </c>
      <c r="R638" s="3" t="e">
        <f t="shared" ca="1" si="40"/>
        <v>#NAME?</v>
      </c>
      <c r="S638" s="3" t="e">
        <f t="shared" ca="1" si="41"/>
        <v>#NAME?</v>
      </c>
      <c r="T638" s="3" t="e">
        <f t="shared" ca="1" si="42"/>
        <v>#NAME?</v>
      </c>
      <c r="U638" s="3" t="e">
        <f t="shared" ca="1" si="43"/>
        <v>#NAME?</v>
      </c>
      <c r="Y638" s="3" t="s">
        <v>139</v>
      </c>
      <c r="Z638" s="3" t="s">
        <v>34</v>
      </c>
      <c r="AA638" s="3" t="s">
        <v>122</v>
      </c>
      <c r="AB638" s="46">
        <v>10</v>
      </c>
    </row>
    <row r="639" spans="15:28" x14ac:dyDescent="0.25">
      <c r="O639" s="3" t="e">
        <f ca="1">_xll.RiskDiscrete($A$6:$A$35,$E$6:$E$35)</f>
        <v>#NAME?</v>
      </c>
      <c r="P639" s="3" t="e">
        <f ca="1">_xll.RiskDuniform($L$5:$L$16)</f>
        <v>#NAME?</v>
      </c>
      <c r="Q639" s="3" t="e">
        <f ca="1">IF(_xll.RiskUniform(0,1)&lt;0.5,"uptown","downtown")</f>
        <v>#NAME?</v>
      </c>
      <c r="R639" s="3" t="e">
        <f t="shared" ca="1" si="40"/>
        <v>#NAME?</v>
      </c>
      <c r="S639" s="3" t="e">
        <f t="shared" ca="1" si="41"/>
        <v>#NAME?</v>
      </c>
      <c r="T639" s="3" t="e">
        <f t="shared" ca="1" si="42"/>
        <v>#NAME?</v>
      </c>
      <c r="U639" s="3" t="e">
        <f t="shared" ca="1" si="43"/>
        <v>#NAME?</v>
      </c>
      <c r="Y639" s="3" t="s">
        <v>124</v>
      </c>
      <c r="Z639" s="3" t="s">
        <v>30</v>
      </c>
      <c r="AA639" s="3" t="s">
        <v>122</v>
      </c>
      <c r="AB639" s="46">
        <v>10</v>
      </c>
    </row>
    <row r="640" spans="15:28" x14ac:dyDescent="0.25">
      <c r="O640" s="3" t="e">
        <f ca="1">_xll.RiskDiscrete($A$6:$A$35,$E$6:$E$35)</f>
        <v>#NAME?</v>
      </c>
      <c r="P640" s="3" t="e">
        <f ca="1">_xll.RiskDuniform($L$5:$L$16)</f>
        <v>#NAME?</v>
      </c>
      <c r="Q640" s="3" t="e">
        <f ca="1">IF(_xll.RiskUniform(0,1)&lt;0.5,"uptown","downtown")</f>
        <v>#NAME?</v>
      </c>
      <c r="R640" s="3" t="e">
        <f t="shared" ca="1" si="40"/>
        <v>#NAME?</v>
      </c>
      <c r="S640" s="3" t="e">
        <f t="shared" ca="1" si="41"/>
        <v>#NAME?</v>
      </c>
      <c r="T640" s="3" t="e">
        <f t="shared" ca="1" si="42"/>
        <v>#NAME?</v>
      </c>
      <c r="U640" s="3" t="e">
        <f t="shared" ca="1" si="43"/>
        <v>#NAME?</v>
      </c>
      <c r="Y640" s="3" t="s">
        <v>124</v>
      </c>
      <c r="Z640" s="3" t="s">
        <v>30</v>
      </c>
      <c r="AA640" s="3" t="s">
        <v>125</v>
      </c>
      <c r="AB640" s="46">
        <v>10</v>
      </c>
    </row>
    <row r="641" spans="15:28" x14ac:dyDescent="0.25">
      <c r="O641" s="3" t="e">
        <f ca="1">_xll.RiskDiscrete($A$6:$A$35,$E$6:$E$35)</f>
        <v>#NAME?</v>
      </c>
      <c r="P641" s="3" t="e">
        <f ca="1">_xll.RiskDuniform($L$5:$L$16)</f>
        <v>#NAME?</v>
      </c>
      <c r="Q641" s="3" t="e">
        <f ca="1">IF(_xll.RiskUniform(0,1)&lt;0.5,"uptown","downtown")</f>
        <v>#NAME?</v>
      </c>
      <c r="R641" s="3" t="e">
        <f t="shared" ca="1" si="40"/>
        <v>#NAME?</v>
      </c>
      <c r="S641" s="3" t="e">
        <f t="shared" ca="1" si="41"/>
        <v>#NAME?</v>
      </c>
      <c r="T641" s="3" t="e">
        <f t="shared" ca="1" si="42"/>
        <v>#NAME?</v>
      </c>
      <c r="U641" s="3" t="e">
        <f t="shared" ca="1" si="43"/>
        <v>#NAME?</v>
      </c>
      <c r="Y641" s="3" t="s">
        <v>132</v>
      </c>
      <c r="Z641" s="3" t="s">
        <v>30</v>
      </c>
      <c r="AA641" s="3" t="s">
        <v>125</v>
      </c>
      <c r="AB641" s="46">
        <v>12</v>
      </c>
    </row>
    <row r="642" spans="15:28" x14ac:dyDescent="0.25">
      <c r="O642" s="3" t="e">
        <f ca="1">_xll.RiskDiscrete($A$6:$A$35,$E$6:$E$35)</f>
        <v>#NAME?</v>
      </c>
      <c r="P642" s="3" t="e">
        <f ca="1">_xll.RiskDuniform($L$5:$L$16)</f>
        <v>#NAME?</v>
      </c>
      <c r="Q642" s="3" t="e">
        <f ca="1">IF(_xll.RiskUniform(0,1)&lt;0.5,"uptown","downtown")</f>
        <v>#NAME?</v>
      </c>
      <c r="R642" s="3" t="e">
        <f t="shared" ca="1" si="40"/>
        <v>#NAME?</v>
      </c>
      <c r="S642" s="3" t="e">
        <f t="shared" ca="1" si="41"/>
        <v>#NAME?</v>
      </c>
      <c r="T642" s="3" t="e">
        <f t="shared" ca="1" si="42"/>
        <v>#NAME?</v>
      </c>
      <c r="U642" s="3" t="e">
        <f t="shared" ca="1" si="43"/>
        <v>#NAME?</v>
      </c>
      <c r="Y642" s="3" t="s">
        <v>124</v>
      </c>
      <c r="Z642" s="3" t="s">
        <v>6</v>
      </c>
      <c r="AA642" s="3" t="s">
        <v>122</v>
      </c>
      <c r="AB642" s="46">
        <v>10</v>
      </c>
    </row>
    <row r="643" spans="15:28" x14ac:dyDescent="0.25">
      <c r="O643" s="3" t="e">
        <f ca="1">_xll.RiskDiscrete($A$6:$A$35,$E$6:$E$35)</f>
        <v>#NAME?</v>
      </c>
      <c r="P643" s="3" t="e">
        <f ca="1">_xll.RiskDuniform($L$5:$L$16)</f>
        <v>#NAME?</v>
      </c>
      <c r="Q643" s="3" t="e">
        <f ca="1">IF(_xll.RiskUniform(0,1)&lt;0.5,"uptown","downtown")</f>
        <v>#NAME?</v>
      </c>
      <c r="R643" s="3" t="e">
        <f t="shared" ca="1" si="40"/>
        <v>#NAME?</v>
      </c>
      <c r="S643" s="3" t="e">
        <f t="shared" ca="1" si="41"/>
        <v>#NAME?</v>
      </c>
      <c r="T643" s="3" t="e">
        <f t="shared" ca="1" si="42"/>
        <v>#NAME?</v>
      </c>
      <c r="U643" s="3" t="e">
        <f t="shared" ca="1" si="43"/>
        <v>#NAME?</v>
      </c>
      <c r="Y643" s="3" t="s">
        <v>129</v>
      </c>
      <c r="Z643" s="3" t="s">
        <v>6</v>
      </c>
      <c r="AA643" s="3" t="s">
        <v>122</v>
      </c>
      <c r="AB643" s="46">
        <v>2.5</v>
      </c>
    </row>
    <row r="644" spans="15:28" x14ac:dyDescent="0.25">
      <c r="O644" s="3" t="e">
        <f ca="1">_xll.RiskDiscrete($A$6:$A$35,$E$6:$E$35)</f>
        <v>#NAME?</v>
      </c>
      <c r="P644" s="3" t="e">
        <f ca="1">_xll.RiskDuniform($L$5:$L$16)</f>
        <v>#NAME?</v>
      </c>
      <c r="Q644" s="3" t="e">
        <f ca="1">IF(_xll.RiskUniform(0,1)&lt;0.5,"uptown","downtown")</f>
        <v>#NAME?</v>
      </c>
      <c r="R644" s="3" t="e">
        <f t="shared" ca="1" si="40"/>
        <v>#NAME?</v>
      </c>
      <c r="S644" s="3" t="e">
        <f t="shared" ca="1" si="41"/>
        <v>#NAME?</v>
      </c>
      <c r="T644" s="3" t="e">
        <f t="shared" ca="1" si="42"/>
        <v>#NAME?</v>
      </c>
      <c r="U644" s="3" t="e">
        <f t="shared" ca="1" si="43"/>
        <v>#NAME?</v>
      </c>
      <c r="Y644" s="3" t="s">
        <v>124</v>
      </c>
      <c r="Z644" s="3" t="s">
        <v>27</v>
      </c>
      <c r="AA644" s="3" t="s">
        <v>122</v>
      </c>
      <c r="AB644" s="46">
        <v>10</v>
      </c>
    </row>
    <row r="645" spans="15:28" x14ac:dyDescent="0.25">
      <c r="O645" s="3" t="e">
        <f ca="1">_xll.RiskDiscrete($A$6:$A$35,$E$6:$E$35)</f>
        <v>#NAME?</v>
      </c>
      <c r="P645" s="3" t="e">
        <f ca="1">_xll.RiskDuniform($L$5:$L$16)</f>
        <v>#NAME?</v>
      </c>
      <c r="Q645" s="3" t="e">
        <f ca="1">IF(_xll.RiskUniform(0,1)&lt;0.5,"uptown","downtown")</f>
        <v>#NAME?</v>
      </c>
      <c r="R645" s="3" t="e">
        <f t="shared" ca="1" si="40"/>
        <v>#NAME?</v>
      </c>
      <c r="S645" s="3" t="e">
        <f t="shared" ca="1" si="41"/>
        <v>#NAME?</v>
      </c>
      <c r="T645" s="3" t="e">
        <f t="shared" ca="1" si="42"/>
        <v>#NAME?</v>
      </c>
      <c r="U645" s="3" t="e">
        <f t="shared" ca="1" si="43"/>
        <v>#NAME?</v>
      </c>
      <c r="Y645" s="3" t="s">
        <v>121</v>
      </c>
      <c r="Z645" s="3" t="s">
        <v>27</v>
      </c>
      <c r="AA645" s="3" t="s">
        <v>125</v>
      </c>
      <c r="AB645" s="46">
        <v>2.5</v>
      </c>
    </row>
    <row r="646" spans="15:28" x14ac:dyDescent="0.25">
      <c r="O646" s="3" t="e">
        <f ca="1">_xll.RiskDiscrete($A$6:$A$35,$E$6:$E$35)</f>
        <v>#NAME?</v>
      </c>
      <c r="P646" s="3" t="e">
        <f ca="1">_xll.RiskDuniform($L$5:$L$16)</f>
        <v>#NAME?</v>
      </c>
      <c r="Q646" s="3" t="e">
        <f ca="1">IF(_xll.RiskUniform(0,1)&lt;0.5,"uptown","downtown")</f>
        <v>#NAME?</v>
      </c>
      <c r="R646" s="3" t="e">
        <f t="shared" ca="1" si="40"/>
        <v>#NAME?</v>
      </c>
      <c r="S646" s="3" t="e">
        <f t="shared" ca="1" si="41"/>
        <v>#NAME?</v>
      </c>
      <c r="T646" s="3" t="e">
        <f t="shared" ca="1" si="42"/>
        <v>#NAME?</v>
      </c>
      <c r="U646" s="3" t="e">
        <f t="shared" ca="1" si="43"/>
        <v>#NAME?</v>
      </c>
      <c r="Y646" s="3" t="s">
        <v>124</v>
      </c>
      <c r="Z646" s="3" t="s">
        <v>33</v>
      </c>
      <c r="AA646" s="3" t="s">
        <v>122</v>
      </c>
      <c r="AB646" s="46">
        <v>10</v>
      </c>
    </row>
    <row r="647" spans="15:28" x14ac:dyDescent="0.25">
      <c r="O647" s="3" t="e">
        <f ca="1">_xll.RiskDiscrete($A$6:$A$35,$E$6:$E$35)</f>
        <v>#NAME?</v>
      </c>
      <c r="P647" s="3" t="e">
        <f ca="1">_xll.RiskDuniform($L$5:$L$16)</f>
        <v>#NAME?</v>
      </c>
      <c r="Q647" s="3" t="e">
        <f ca="1">IF(_xll.RiskUniform(0,1)&lt;0.5,"uptown","downtown")</f>
        <v>#NAME?</v>
      </c>
      <c r="R647" s="3" t="e">
        <f t="shared" ca="1" si="40"/>
        <v>#NAME?</v>
      </c>
      <c r="S647" s="3" t="e">
        <f t="shared" ca="1" si="41"/>
        <v>#NAME?</v>
      </c>
      <c r="T647" s="3" t="e">
        <f t="shared" ca="1" si="42"/>
        <v>#NAME?</v>
      </c>
      <c r="U647" s="3" t="e">
        <f t="shared" ca="1" si="43"/>
        <v>#NAME?</v>
      </c>
      <c r="Y647" s="3" t="s">
        <v>127</v>
      </c>
      <c r="Z647" s="3" t="s">
        <v>30</v>
      </c>
      <c r="AA647" s="3" t="s">
        <v>125</v>
      </c>
      <c r="AB647" s="46">
        <v>10</v>
      </c>
    </row>
    <row r="648" spans="15:28" x14ac:dyDescent="0.25">
      <c r="O648" s="3" t="e">
        <f ca="1">_xll.RiskDiscrete($A$6:$A$35,$E$6:$E$35)</f>
        <v>#NAME?</v>
      </c>
      <c r="P648" s="3" t="e">
        <f ca="1">_xll.RiskDuniform($L$5:$L$16)</f>
        <v>#NAME?</v>
      </c>
      <c r="Q648" s="3" t="e">
        <f ca="1">IF(_xll.RiskUniform(0,1)&lt;0.5,"uptown","downtown")</f>
        <v>#NAME?</v>
      </c>
      <c r="R648" s="3" t="e">
        <f t="shared" ref="R648:R711" ca="1" si="44">VLOOKUP(O648,lookprice,2)</f>
        <v>#NAME?</v>
      </c>
      <c r="S648" s="3" t="e">
        <f t="shared" ref="S648:S711" ca="1" si="45">VLOOKUP(O648,lookname,2)</f>
        <v>#NAME?</v>
      </c>
      <c r="T648" s="3" t="e">
        <f t="shared" ref="T648:T711" ca="1" si="46">VLOOKUP(P648,lookmonth,2)</f>
        <v>#NAME?</v>
      </c>
      <c r="U648" s="3" t="e">
        <f t="shared" ca="1" si="43"/>
        <v>#NAME?</v>
      </c>
      <c r="Y648" s="3" t="s">
        <v>133</v>
      </c>
      <c r="Z648" s="3" t="s">
        <v>6</v>
      </c>
      <c r="AA648" s="3" t="s">
        <v>125</v>
      </c>
      <c r="AB648" s="46">
        <v>7</v>
      </c>
    </row>
    <row r="649" spans="15:28" x14ac:dyDescent="0.25">
      <c r="O649" s="3" t="e">
        <f ca="1">_xll.RiskDiscrete($A$6:$A$35,$E$6:$E$35)</f>
        <v>#NAME?</v>
      </c>
      <c r="P649" s="3" t="e">
        <f ca="1">_xll.RiskDuniform($L$5:$L$16)</f>
        <v>#NAME?</v>
      </c>
      <c r="Q649" s="3" t="e">
        <f ca="1">IF(_xll.RiskUniform(0,1)&lt;0.5,"uptown","downtown")</f>
        <v>#NAME?</v>
      </c>
      <c r="R649" s="3" t="e">
        <f t="shared" ca="1" si="44"/>
        <v>#NAME?</v>
      </c>
      <c r="S649" s="3" t="e">
        <f t="shared" ca="1" si="45"/>
        <v>#NAME?</v>
      </c>
      <c r="T649" s="3" t="e">
        <f t="shared" ca="1" si="46"/>
        <v>#NAME?</v>
      </c>
      <c r="U649" s="3" t="e">
        <f t="shared" ref="U649:U712" ca="1" si="47">Q649</f>
        <v>#NAME?</v>
      </c>
      <c r="Y649" s="3" t="s">
        <v>124</v>
      </c>
      <c r="Z649" s="3" t="s">
        <v>24</v>
      </c>
      <c r="AA649" s="3" t="s">
        <v>122</v>
      </c>
      <c r="AB649" s="46">
        <v>10</v>
      </c>
    </row>
    <row r="650" spans="15:28" x14ac:dyDescent="0.25">
      <c r="O650" s="3" t="e">
        <f ca="1">_xll.RiskDiscrete($A$6:$A$35,$E$6:$E$35)</f>
        <v>#NAME?</v>
      </c>
      <c r="P650" s="3" t="e">
        <f ca="1">_xll.RiskDuniform($L$5:$L$16)</f>
        <v>#NAME?</v>
      </c>
      <c r="Q650" s="3" t="e">
        <f ca="1">IF(_xll.RiskUniform(0,1)&lt;0.5,"uptown","downtown")</f>
        <v>#NAME?</v>
      </c>
      <c r="R650" s="3" t="e">
        <f t="shared" ca="1" si="44"/>
        <v>#NAME?</v>
      </c>
      <c r="S650" s="3" t="e">
        <f t="shared" ca="1" si="45"/>
        <v>#NAME?</v>
      </c>
      <c r="T650" s="3" t="e">
        <f t="shared" ca="1" si="46"/>
        <v>#NAME?</v>
      </c>
      <c r="U650" s="3" t="e">
        <f t="shared" ca="1" si="47"/>
        <v>#NAME?</v>
      </c>
      <c r="Y650" s="3" t="s">
        <v>121</v>
      </c>
      <c r="Z650" s="3" t="s">
        <v>34</v>
      </c>
      <c r="AA650" s="3" t="s">
        <v>122</v>
      </c>
      <c r="AB650" s="46">
        <v>2.5</v>
      </c>
    </row>
    <row r="651" spans="15:28" x14ac:dyDescent="0.25">
      <c r="O651" s="3" t="e">
        <f ca="1">_xll.RiskDiscrete($A$6:$A$35,$E$6:$E$35)</f>
        <v>#NAME?</v>
      </c>
      <c r="P651" s="3" t="e">
        <f ca="1">_xll.RiskDuniform($L$5:$L$16)</f>
        <v>#NAME?</v>
      </c>
      <c r="Q651" s="3" t="e">
        <f ca="1">IF(_xll.RiskUniform(0,1)&lt;0.5,"uptown","downtown")</f>
        <v>#NAME?</v>
      </c>
      <c r="R651" s="3" t="e">
        <f t="shared" ca="1" si="44"/>
        <v>#NAME?</v>
      </c>
      <c r="S651" s="3" t="e">
        <f t="shared" ca="1" si="45"/>
        <v>#NAME?</v>
      </c>
      <c r="T651" s="3" t="e">
        <f t="shared" ca="1" si="46"/>
        <v>#NAME?</v>
      </c>
      <c r="U651" s="3" t="e">
        <f t="shared" ca="1" si="47"/>
        <v>#NAME?</v>
      </c>
      <c r="Y651" s="3" t="s">
        <v>130</v>
      </c>
      <c r="Z651" s="3" t="s">
        <v>32</v>
      </c>
      <c r="AA651" s="3" t="s">
        <v>125</v>
      </c>
      <c r="AB651" s="46">
        <v>2.5</v>
      </c>
    </row>
    <row r="652" spans="15:28" x14ac:dyDescent="0.25">
      <c r="O652" s="3" t="e">
        <f ca="1">_xll.RiskDiscrete($A$6:$A$35,$E$6:$E$35)</f>
        <v>#NAME?</v>
      </c>
      <c r="P652" s="3" t="e">
        <f ca="1">_xll.RiskDuniform($L$5:$L$16)</f>
        <v>#NAME?</v>
      </c>
      <c r="Q652" s="3" t="e">
        <f ca="1">IF(_xll.RiskUniform(0,1)&lt;0.5,"uptown","downtown")</f>
        <v>#NAME?</v>
      </c>
      <c r="R652" s="3" t="e">
        <f t="shared" ca="1" si="44"/>
        <v>#NAME?</v>
      </c>
      <c r="S652" s="3" t="e">
        <f t="shared" ca="1" si="45"/>
        <v>#NAME?</v>
      </c>
      <c r="T652" s="3" t="e">
        <f t="shared" ca="1" si="46"/>
        <v>#NAME?</v>
      </c>
      <c r="U652" s="3" t="e">
        <f t="shared" ca="1" si="47"/>
        <v>#NAME?</v>
      </c>
      <c r="Y652" s="3" t="s">
        <v>121</v>
      </c>
      <c r="Z652" s="3" t="s">
        <v>40</v>
      </c>
      <c r="AA652" s="3" t="s">
        <v>122</v>
      </c>
      <c r="AB652" s="46">
        <v>2.5</v>
      </c>
    </row>
    <row r="653" spans="15:28" x14ac:dyDescent="0.25">
      <c r="O653" s="3" t="e">
        <f ca="1">_xll.RiskDiscrete($A$6:$A$35,$E$6:$E$35)</f>
        <v>#NAME?</v>
      </c>
      <c r="P653" s="3" t="e">
        <f ca="1">_xll.RiskDuniform($L$5:$L$16)</f>
        <v>#NAME?</v>
      </c>
      <c r="Q653" s="3" t="e">
        <f ca="1">IF(_xll.RiskUniform(0,1)&lt;0.5,"uptown","downtown")</f>
        <v>#NAME?</v>
      </c>
      <c r="R653" s="3" t="e">
        <f t="shared" ca="1" si="44"/>
        <v>#NAME?</v>
      </c>
      <c r="S653" s="3" t="e">
        <f t="shared" ca="1" si="45"/>
        <v>#NAME?</v>
      </c>
      <c r="T653" s="3" t="e">
        <f t="shared" ca="1" si="46"/>
        <v>#NAME?</v>
      </c>
      <c r="U653" s="3" t="e">
        <f t="shared" ca="1" si="47"/>
        <v>#NAME?</v>
      </c>
      <c r="Y653" s="3" t="s">
        <v>129</v>
      </c>
      <c r="Z653" s="3" t="s">
        <v>34</v>
      </c>
      <c r="AA653" s="3" t="s">
        <v>122</v>
      </c>
      <c r="AB653" s="46">
        <v>2.5</v>
      </c>
    </row>
    <row r="654" spans="15:28" x14ac:dyDescent="0.25">
      <c r="O654" s="3" t="e">
        <f ca="1">_xll.RiskDiscrete($A$6:$A$35,$E$6:$E$35)</f>
        <v>#NAME?</v>
      </c>
      <c r="P654" s="3" t="e">
        <f ca="1">_xll.RiskDuniform($L$5:$L$16)</f>
        <v>#NAME?</v>
      </c>
      <c r="Q654" s="3" t="e">
        <f ca="1">IF(_xll.RiskUniform(0,1)&lt;0.5,"uptown","downtown")</f>
        <v>#NAME?</v>
      </c>
      <c r="R654" s="3" t="e">
        <f t="shared" ca="1" si="44"/>
        <v>#NAME?</v>
      </c>
      <c r="S654" s="3" t="e">
        <f t="shared" ca="1" si="45"/>
        <v>#NAME?</v>
      </c>
      <c r="T654" s="3" t="e">
        <f t="shared" ca="1" si="46"/>
        <v>#NAME?</v>
      </c>
      <c r="U654" s="3" t="e">
        <f t="shared" ca="1" si="47"/>
        <v>#NAME?</v>
      </c>
      <c r="Y654" s="3" t="s">
        <v>129</v>
      </c>
      <c r="Z654" s="3" t="s">
        <v>28</v>
      </c>
      <c r="AA654" s="3" t="s">
        <v>125</v>
      </c>
      <c r="AB654" s="46">
        <v>2.5</v>
      </c>
    </row>
    <row r="655" spans="15:28" x14ac:dyDescent="0.25">
      <c r="O655" s="3" t="e">
        <f ca="1">_xll.RiskDiscrete($A$6:$A$35,$E$6:$E$35)</f>
        <v>#NAME?</v>
      </c>
      <c r="P655" s="3" t="e">
        <f ca="1">_xll.RiskDuniform($L$5:$L$16)</f>
        <v>#NAME?</v>
      </c>
      <c r="Q655" s="3" t="e">
        <f ca="1">IF(_xll.RiskUniform(0,1)&lt;0.5,"uptown","downtown")</f>
        <v>#NAME?</v>
      </c>
      <c r="R655" s="3" t="e">
        <f t="shared" ca="1" si="44"/>
        <v>#NAME?</v>
      </c>
      <c r="S655" s="3" t="e">
        <f t="shared" ca="1" si="45"/>
        <v>#NAME?</v>
      </c>
      <c r="T655" s="3" t="e">
        <f t="shared" ca="1" si="46"/>
        <v>#NAME?</v>
      </c>
      <c r="U655" s="3" t="e">
        <f t="shared" ca="1" si="47"/>
        <v>#NAME?</v>
      </c>
      <c r="Y655" s="3" t="s">
        <v>134</v>
      </c>
      <c r="Z655" s="3" t="s">
        <v>31</v>
      </c>
      <c r="AA655" s="3" t="s">
        <v>122</v>
      </c>
      <c r="AB655" s="46">
        <v>10</v>
      </c>
    </row>
    <row r="656" spans="15:28" x14ac:dyDescent="0.25">
      <c r="O656" s="3" t="e">
        <f ca="1">_xll.RiskDiscrete($A$6:$A$35,$E$6:$E$35)</f>
        <v>#NAME?</v>
      </c>
      <c r="P656" s="3" t="e">
        <f ca="1">_xll.RiskDuniform($L$5:$L$16)</f>
        <v>#NAME?</v>
      </c>
      <c r="Q656" s="3" t="e">
        <f ca="1">IF(_xll.RiskUniform(0,1)&lt;0.5,"uptown","downtown")</f>
        <v>#NAME?</v>
      </c>
      <c r="R656" s="3" t="e">
        <f t="shared" ca="1" si="44"/>
        <v>#NAME?</v>
      </c>
      <c r="S656" s="3" t="e">
        <f t="shared" ca="1" si="45"/>
        <v>#NAME?</v>
      </c>
      <c r="T656" s="3" t="e">
        <f t="shared" ca="1" si="46"/>
        <v>#NAME?</v>
      </c>
      <c r="U656" s="3" t="e">
        <f t="shared" ca="1" si="47"/>
        <v>#NAME?</v>
      </c>
      <c r="Y656" s="3" t="s">
        <v>129</v>
      </c>
      <c r="Z656" s="3" t="s">
        <v>29</v>
      </c>
      <c r="AA656" s="3" t="s">
        <v>125</v>
      </c>
      <c r="AB656" s="46">
        <v>2.5</v>
      </c>
    </row>
    <row r="657" spans="15:28" x14ac:dyDescent="0.25">
      <c r="O657" s="3" t="e">
        <f ca="1">_xll.RiskDiscrete($A$6:$A$35,$E$6:$E$35)</f>
        <v>#NAME?</v>
      </c>
      <c r="P657" s="3" t="e">
        <f ca="1">_xll.RiskDuniform($L$5:$L$16)</f>
        <v>#NAME?</v>
      </c>
      <c r="Q657" s="3" t="e">
        <f ca="1">IF(_xll.RiskUniform(0,1)&lt;0.5,"uptown","downtown")</f>
        <v>#NAME?</v>
      </c>
      <c r="R657" s="3" t="e">
        <f t="shared" ca="1" si="44"/>
        <v>#NAME?</v>
      </c>
      <c r="S657" s="3" t="e">
        <f t="shared" ca="1" si="45"/>
        <v>#NAME?</v>
      </c>
      <c r="T657" s="3" t="e">
        <f t="shared" ca="1" si="46"/>
        <v>#NAME?</v>
      </c>
      <c r="U657" s="3" t="e">
        <f t="shared" ca="1" si="47"/>
        <v>#NAME?</v>
      </c>
      <c r="Y657" s="3" t="s">
        <v>124</v>
      </c>
      <c r="Z657" s="3" t="s">
        <v>34</v>
      </c>
      <c r="AA657" s="3" t="s">
        <v>125</v>
      </c>
      <c r="AB657" s="46">
        <v>10</v>
      </c>
    </row>
    <row r="658" spans="15:28" x14ac:dyDescent="0.25">
      <c r="O658" s="3" t="e">
        <f ca="1">_xll.RiskDiscrete($A$6:$A$35,$E$6:$E$35)</f>
        <v>#NAME?</v>
      </c>
      <c r="P658" s="3" t="e">
        <f ca="1">_xll.RiskDuniform($L$5:$L$16)</f>
        <v>#NAME?</v>
      </c>
      <c r="Q658" s="3" t="e">
        <f ca="1">IF(_xll.RiskUniform(0,1)&lt;0.5,"uptown","downtown")</f>
        <v>#NAME?</v>
      </c>
      <c r="R658" s="3" t="e">
        <f t="shared" ca="1" si="44"/>
        <v>#NAME?</v>
      </c>
      <c r="S658" s="3" t="e">
        <f t="shared" ca="1" si="45"/>
        <v>#NAME?</v>
      </c>
      <c r="T658" s="3" t="e">
        <f t="shared" ca="1" si="46"/>
        <v>#NAME?</v>
      </c>
      <c r="U658" s="3" t="e">
        <f t="shared" ca="1" si="47"/>
        <v>#NAME?</v>
      </c>
      <c r="Y658" s="3" t="s">
        <v>114</v>
      </c>
      <c r="Z658" s="3" t="s">
        <v>31</v>
      </c>
      <c r="AA658" s="3" t="s">
        <v>125</v>
      </c>
      <c r="AB658" s="46">
        <v>3</v>
      </c>
    </row>
    <row r="659" spans="15:28" x14ac:dyDescent="0.25">
      <c r="O659" s="3" t="e">
        <f ca="1">_xll.RiskDiscrete($A$6:$A$35,$E$6:$E$35)</f>
        <v>#NAME?</v>
      </c>
      <c r="P659" s="3" t="e">
        <f ca="1">_xll.RiskDuniform($L$5:$L$16)</f>
        <v>#NAME?</v>
      </c>
      <c r="Q659" s="3" t="e">
        <f ca="1">IF(_xll.RiskUniform(0,1)&lt;0.5,"uptown","downtown")</f>
        <v>#NAME?</v>
      </c>
      <c r="R659" s="3" t="e">
        <f t="shared" ca="1" si="44"/>
        <v>#NAME?</v>
      </c>
      <c r="S659" s="3" t="e">
        <f t="shared" ca="1" si="45"/>
        <v>#NAME?</v>
      </c>
      <c r="T659" s="3" t="e">
        <f t="shared" ca="1" si="46"/>
        <v>#NAME?</v>
      </c>
      <c r="U659" s="3" t="e">
        <f t="shared" ca="1" si="47"/>
        <v>#NAME?</v>
      </c>
      <c r="Y659" s="3" t="s">
        <v>127</v>
      </c>
      <c r="Z659" s="3" t="s">
        <v>39</v>
      </c>
      <c r="AA659" s="3" t="s">
        <v>125</v>
      </c>
      <c r="AB659" s="46">
        <v>10</v>
      </c>
    </row>
    <row r="660" spans="15:28" x14ac:dyDescent="0.25">
      <c r="O660" s="3" t="e">
        <f ca="1">_xll.RiskDiscrete($A$6:$A$35,$E$6:$E$35)</f>
        <v>#NAME?</v>
      </c>
      <c r="P660" s="3" t="e">
        <f ca="1">_xll.RiskDuniform($L$5:$L$16)</f>
        <v>#NAME?</v>
      </c>
      <c r="Q660" s="3" t="e">
        <f ca="1">IF(_xll.RiskUniform(0,1)&lt;0.5,"uptown","downtown")</f>
        <v>#NAME?</v>
      </c>
      <c r="R660" s="3" t="e">
        <f t="shared" ca="1" si="44"/>
        <v>#NAME?</v>
      </c>
      <c r="S660" s="3" t="e">
        <f t="shared" ca="1" si="45"/>
        <v>#NAME?</v>
      </c>
      <c r="T660" s="3" t="e">
        <f t="shared" ca="1" si="46"/>
        <v>#NAME?</v>
      </c>
      <c r="U660" s="3" t="e">
        <f t="shared" ca="1" si="47"/>
        <v>#NAME?</v>
      </c>
      <c r="Y660" s="3" t="s">
        <v>124</v>
      </c>
      <c r="Z660" s="3" t="s">
        <v>40</v>
      </c>
      <c r="AA660" s="3" t="s">
        <v>122</v>
      </c>
      <c r="AB660" s="46">
        <v>10</v>
      </c>
    </row>
    <row r="661" spans="15:28" x14ac:dyDescent="0.25">
      <c r="O661" s="3" t="e">
        <f ca="1">_xll.RiskDiscrete($A$6:$A$35,$E$6:$E$35)</f>
        <v>#NAME?</v>
      </c>
      <c r="P661" s="3" t="e">
        <f ca="1">_xll.RiskDuniform($L$5:$L$16)</f>
        <v>#NAME?</v>
      </c>
      <c r="Q661" s="3" t="e">
        <f ca="1">IF(_xll.RiskUniform(0,1)&lt;0.5,"uptown","downtown")</f>
        <v>#NAME?</v>
      </c>
      <c r="R661" s="3" t="e">
        <f t="shared" ca="1" si="44"/>
        <v>#NAME?</v>
      </c>
      <c r="S661" s="3" t="e">
        <f t="shared" ca="1" si="45"/>
        <v>#NAME?</v>
      </c>
      <c r="T661" s="3" t="e">
        <f t="shared" ca="1" si="46"/>
        <v>#NAME?</v>
      </c>
      <c r="U661" s="3" t="e">
        <f t="shared" ca="1" si="47"/>
        <v>#NAME?</v>
      </c>
      <c r="Y661" s="3" t="s">
        <v>124</v>
      </c>
      <c r="Z661" s="3" t="s">
        <v>28</v>
      </c>
      <c r="AA661" s="3" t="s">
        <v>125</v>
      </c>
      <c r="AB661" s="46">
        <v>10</v>
      </c>
    </row>
    <row r="662" spans="15:28" x14ac:dyDescent="0.25">
      <c r="O662" s="3" t="e">
        <f ca="1">_xll.RiskDiscrete($A$6:$A$35,$E$6:$E$35)</f>
        <v>#NAME?</v>
      </c>
      <c r="P662" s="3" t="e">
        <f ca="1">_xll.RiskDuniform($L$5:$L$16)</f>
        <v>#NAME?</v>
      </c>
      <c r="Q662" s="3" t="e">
        <f ca="1">IF(_xll.RiskUniform(0,1)&lt;0.5,"uptown","downtown")</f>
        <v>#NAME?</v>
      </c>
      <c r="R662" s="3" t="e">
        <f t="shared" ca="1" si="44"/>
        <v>#NAME?</v>
      </c>
      <c r="S662" s="3" t="e">
        <f t="shared" ca="1" si="45"/>
        <v>#NAME?</v>
      </c>
      <c r="T662" s="3" t="e">
        <f t="shared" ca="1" si="46"/>
        <v>#NAME?</v>
      </c>
      <c r="U662" s="3" t="e">
        <f t="shared" ca="1" si="47"/>
        <v>#NAME?</v>
      </c>
      <c r="Y662" s="3" t="s">
        <v>124</v>
      </c>
      <c r="Z662" s="3" t="s">
        <v>40</v>
      </c>
      <c r="AA662" s="3" t="s">
        <v>122</v>
      </c>
      <c r="AB662" s="46">
        <v>10</v>
      </c>
    </row>
    <row r="663" spans="15:28" x14ac:dyDescent="0.25">
      <c r="O663" s="3" t="e">
        <f ca="1">_xll.RiskDiscrete($A$6:$A$35,$E$6:$E$35)</f>
        <v>#NAME?</v>
      </c>
      <c r="P663" s="3" t="e">
        <f ca="1">_xll.RiskDuniform($L$5:$L$16)</f>
        <v>#NAME?</v>
      </c>
      <c r="Q663" s="3" t="e">
        <f ca="1">IF(_xll.RiskUniform(0,1)&lt;0.5,"uptown","downtown")</f>
        <v>#NAME?</v>
      </c>
      <c r="R663" s="3" t="e">
        <f t="shared" ca="1" si="44"/>
        <v>#NAME?</v>
      </c>
      <c r="S663" s="3" t="e">
        <f t="shared" ca="1" si="45"/>
        <v>#NAME?</v>
      </c>
      <c r="T663" s="3" t="e">
        <f t="shared" ca="1" si="46"/>
        <v>#NAME?</v>
      </c>
      <c r="U663" s="3" t="e">
        <f t="shared" ca="1" si="47"/>
        <v>#NAME?</v>
      </c>
      <c r="Y663" s="3" t="s">
        <v>139</v>
      </c>
      <c r="Z663" s="3" t="s">
        <v>39</v>
      </c>
      <c r="AA663" s="3" t="s">
        <v>122</v>
      </c>
      <c r="AB663" s="46">
        <v>10</v>
      </c>
    </row>
    <row r="664" spans="15:28" x14ac:dyDescent="0.25">
      <c r="O664" s="3" t="e">
        <f ca="1">_xll.RiskDiscrete($A$6:$A$35,$E$6:$E$35)</f>
        <v>#NAME?</v>
      </c>
      <c r="P664" s="3" t="e">
        <f ca="1">_xll.RiskDuniform($L$5:$L$16)</f>
        <v>#NAME?</v>
      </c>
      <c r="Q664" s="3" t="e">
        <f ca="1">IF(_xll.RiskUniform(0,1)&lt;0.5,"uptown","downtown")</f>
        <v>#NAME?</v>
      </c>
      <c r="R664" s="3" t="e">
        <f t="shared" ca="1" si="44"/>
        <v>#NAME?</v>
      </c>
      <c r="S664" s="3" t="e">
        <f t="shared" ca="1" si="45"/>
        <v>#NAME?</v>
      </c>
      <c r="T664" s="3" t="e">
        <f t="shared" ca="1" si="46"/>
        <v>#NAME?</v>
      </c>
      <c r="U664" s="3" t="e">
        <f t="shared" ca="1" si="47"/>
        <v>#NAME?</v>
      </c>
      <c r="Y664" s="3" t="s">
        <v>121</v>
      </c>
      <c r="Z664" s="3" t="s">
        <v>24</v>
      </c>
      <c r="AA664" s="3" t="s">
        <v>125</v>
      </c>
      <c r="AB664" s="46">
        <v>2.5</v>
      </c>
    </row>
    <row r="665" spans="15:28" x14ac:dyDescent="0.25">
      <c r="O665" s="3" t="e">
        <f ca="1">_xll.RiskDiscrete($A$6:$A$35,$E$6:$E$35)</f>
        <v>#NAME?</v>
      </c>
      <c r="P665" s="3" t="e">
        <f ca="1">_xll.RiskDuniform($L$5:$L$16)</f>
        <v>#NAME?</v>
      </c>
      <c r="Q665" s="3" t="e">
        <f ca="1">IF(_xll.RiskUniform(0,1)&lt;0.5,"uptown","downtown")</f>
        <v>#NAME?</v>
      </c>
      <c r="R665" s="3" t="e">
        <f t="shared" ca="1" si="44"/>
        <v>#NAME?</v>
      </c>
      <c r="S665" s="3" t="e">
        <f t="shared" ca="1" si="45"/>
        <v>#NAME?</v>
      </c>
      <c r="T665" s="3" t="e">
        <f t="shared" ca="1" si="46"/>
        <v>#NAME?</v>
      </c>
      <c r="U665" s="3" t="e">
        <f t="shared" ca="1" si="47"/>
        <v>#NAME?</v>
      </c>
      <c r="Y665" s="3" t="s">
        <v>124</v>
      </c>
      <c r="Z665" s="3" t="s">
        <v>29</v>
      </c>
      <c r="AA665" s="3" t="s">
        <v>122</v>
      </c>
      <c r="AB665" s="46">
        <v>10</v>
      </c>
    </row>
    <row r="666" spans="15:28" x14ac:dyDescent="0.25">
      <c r="O666" s="3" t="e">
        <f ca="1">_xll.RiskDiscrete($A$6:$A$35,$E$6:$E$35)</f>
        <v>#NAME?</v>
      </c>
      <c r="P666" s="3" t="e">
        <f ca="1">_xll.RiskDuniform($L$5:$L$16)</f>
        <v>#NAME?</v>
      </c>
      <c r="Q666" s="3" t="e">
        <f ca="1">IF(_xll.RiskUniform(0,1)&lt;0.5,"uptown","downtown")</f>
        <v>#NAME?</v>
      </c>
      <c r="R666" s="3" t="e">
        <f t="shared" ca="1" si="44"/>
        <v>#NAME?</v>
      </c>
      <c r="S666" s="3" t="e">
        <f t="shared" ca="1" si="45"/>
        <v>#NAME?</v>
      </c>
      <c r="T666" s="3" t="e">
        <f t="shared" ca="1" si="46"/>
        <v>#NAME?</v>
      </c>
      <c r="U666" s="3" t="e">
        <f t="shared" ca="1" si="47"/>
        <v>#NAME?</v>
      </c>
      <c r="Y666" s="3" t="s">
        <v>124</v>
      </c>
      <c r="Z666" s="3" t="s">
        <v>33</v>
      </c>
      <c r="AA666" s="3" t="s">
        <v>125</v>
      </c>
      <c r="AB666" s="46">
        <v>10</v>
      </c>
    </row>
    <row r="667" spans="15:28" x14ac:dyDescent="0.25">
      <c r="O667" s="3" t="e">
        <f ca="1">_xll.RiskDiscrete($A$6:$A$35,$E$6:$E$35)</f>
        <v>#NAME?</v>
      </c>
      <c r="P667" s="3" t="e">
        <f ca="1">_xll.RiskDuniform($L$5:$L$16)</f>
        <v>#NAME?</v>
      </c>
      <c r="Q667" s="3" t="e">
        <f ca="1">IF(_xll.RiskUniform(0,1)&lt;0.5,"uptown","downtown")</f>
        <v>#NAME?</v>
      </c>
      <c r="R667" s="3" t="e">
        <f t="shared" ca="1" si="44"/>
        <v>#NAME?</v>
      </c>
      <c r="S667" s="3" t="e">
        <f t="shared" ca="1" si="45"/>
        <v>#NAME?</v>
      </c>
      <c r="T667" s="3" t="e">
        <f t="shared" ca="1" si="46"/>
        <v>#NAME?</v>
      </c>
      <c r="U667" s="3" t="e">
        <f t="shared" ca="1" si="47"/>
        <v>#NAME?</v>
      </c>
      <c r="Y667" s="3" t="s">
        <v>127</v>
      </c>
      <c r="Z667" s="3" t="s">
        <v>34</v>
      </c>
      <c r="AA667" s="3" t="s">
        <v>122</v>
      </c>
      <c r="AB667" s="46">
        <v>10</v>
      </c>
    </row>
    <row r="668" spans="15:28" x14ac:dyDescent="0.25">
      <c r="O668" s="3" t="e">
        <f ca="1">_xll.RiskDiscrete($A$6:$A$35,$E$6:$E$35)</f>
        <v>#NAME?</v>
      </c>
      <c r="P668" s="3" t="e">
        <f ca="1">_xll.RiskDuniform($L$5:$L$16)</f>
        <v>#NAME?</v>
      </c>
      <c r="Q668" s="3" t="e">
        <f ca="1">IF(_xll.RiskUniform(0,1)&lt;0.5,"uptown","downtown")</f>
        <v>#NAME?</v>
      </c>
      <c r="R668" s="3" t="e">
        <f t="shared" ca="1" si="44"/>
        <v>#NAME?</v>
      </c>
      <c r="S668" s="3" t="e">
        <f t="shared" ca="1" si="45"/>
        <v>#NAME?</v>
      </c>
      <c r="T668" s="3" t="e">
        <f t="shared" ca="1" si="46"/>
        <v>#NAME?</v>
      </c>
      <c r="U668" s="3" t="e">
        <f t="shared" ca="1" si="47"/>
        <v>#NAME?</v>
      </c>
      <c r="Y668" s="3" t="s">
        <v>124</v>
      </c>
      <c r="Z668" s="3" t="s">
        <v>40</v>
      </c>
      <c r="AA668" s="3" t="s">
        <v>125</v>
      </c>
      <c r="AB668" s="46">
        <v>10</v>
      </c>
    </row>
    <row r="669" spans="15:28" x14ac:dyDescent="0.25">
      <c r="O669" s="3" t="e">
        <f ca="1">_xll.RiskDiscrete($A$6:$A$35,$E$6:$E$35)</f>
        <v>#NAME?</v>
      </c>
      <c r="P669" s="3" t="e">
        <f ca="1">_xll.RiskDuniform($L$5:$L$16)</f>
        <v>#NAME?</v>
      </c>
      <c r="Q669" s="3" t="e">
        <f ca="1">IF(_xll.RiskUniform(0,1)&lt;0.5,"uptown","downtown")</f>
        <v>#NAME?</v>
      </c>
      <c r="R669" s="3" t="e">
        <f t="shared" ca="1" si="44"/>
        <v>#NAME?</v>
      </c>
      <c r="S669" s="3" t="e">
        <f t="shared" ca="1" si="45"/>
        <v>#NAME?</v>
      </c>
      <c r="T669" s="3" t="e">
        <f t="shared" ca="1" si="46"/>
        <v>#NAME?</v>
      </c>
      <c r="U669" s="3" t="e">
        <f t="shared" ca="1" si="47"/>
        <v>#NAME?</v>
      </c>
      <c r="Y669" s="3" t="s">
        <v>124</v>
      </c>
      <c r="Z669" s="3" t="s">
        <v>30</v>
      </c>
      <c r="AA669" s="3" t="s">
        <v>125</v>
      </c>
      <c r="AB669" s="46">
        <v>10</v>
      </c>
    </row>
    <row r="670" spans="15:28" x14ac:dyDescent="0.25">
      <c r="O670" s="3" t="e">
        <f ca="1">_xll.RiskDiscrete($A$6:$A$35,$E$6:$E$35)</f>
        <v>#NAME?</v>
      </c>
      <c r="P670" s="3" t="e">
        <f ca="1">_xll.RiskDuniform($L$5:$L$16)</f>
        <v>#NAME?</v>
      </c>
      <c r="Q670" s="3" t="e">
        <f ca="1">IF(_xll.RiskUniform(0,1)&lt;0.5,"uptown","downtown")</f>
        <v>#NAME?</v>
      </c>
      <c r="R670" s="3" t="e">
        <f t="shared" ca="1" si="44"/>
        <v>#NAME?</v>
      </c>
      <c r="S670" s="3" t="e">
        <f t="shared" ca="1" si="45"/>
        <v>#NAME?</v>
      </c>
      <c r="T670" s="3" t="e">
        <f t="shared" ca="1" si="46"/>
        <v>#NAME?</v>
      </c>
      <c r="U670" s="3" t="e">
        <f t="shared" ca="1" si="47"/>
        <v>#NAME?</v>
      </c>
      <c r="Y670" s="3" t="s">
        <v>124</v>
      </c>
      <c r="Z670" s="3" t="s">
        <v>40</v>
      </c>
      <c r="AA670" s="3" t="s">
        <v>122</v>
      </c>
      <c r="AB670" s="46">
        <v>10</v>
      </c>
    </row>
    <row r="671" spans="15:28" x14ac:dyDescent="0.25">
      <c r="O671" s="3" t="e">
        <f ca="1">_xll.RiskDiscrete($A$6:$A$35,$E$6:$E$35)</f>
        <v>#NAME?</v>
      </c>
      <c r="P671" s="3" t="e">
        <f ca="1">_xll.RiskDuniform($L$5:$L$16)</f>
        <v>#NAME?</v>
      </c>
      <c r="Q671" s="3" t="e">
        <f ca="1">IF(_xll.RiskUniform(0,1)&lt;0.5,"uptown","downtown")</f>
        <v>#NAME?</v>
      </c>
      <c r="R671" s="3" t="e">
        <f t="shared" ca="1" si="44"/>
        <v>#NAME?</v>
      </c>
      <c r="S671" s="3" t="e">
        <f t="shared" ca="1" si="45"/>
        <v>#NAME?</v>
      </c>
      <c r="T671" s="3" t="e">
        <f t="shared" ca="1" si="46"/>
        <v>#NAME?</v>
      </c>
      <c r="U671" s="3" t="e">
        <f t="shared" ca="1" si="47"/>
        <v>#NAME?</v>
      </c>
      <c r="Y671" s="3" t="s">
        <v>121</v>
      </c>
      <c r="Z671" s="3" t="s">
        <v>28</v>
      </c>
      <c r="AA671" s="3" t="s">
        <v>122</v>
      </c>
      <c r="AB671" s="46">
        <v>2.5</v>
      </c>
    </row>
    <row r="672" spans="15:28" x14ac:dyDescent="0.25">
      <c r="O672" s="3" t="e">
        <f ca="1">_xll.RiskDiscrete($A$6:$A$35,$E$6:$E$35)</f>
        <v>#NAME?</v>
      </c>
      <c r="P672" s="3" t="e">
        <f ca="1">_xll.RiskDuniform($L$5:$L$16)</f>
        <v>#NAME?</v>
      </c>
      <c r="Q672" s="3" t="e">
        <f ca="1">IF(_xll.RiskUniform(0,1)&lt;0.5,"uptown","downtown")</f>
        <v>#NAME?</v>
      </c>
      <c r="R672" s="3" t="e">
        <f t="shared" ca="1" si="44"/>
        <v>#NAME?</v>
      </c>
      <c r="S672" s="3" t="e">
        <f t="shared" ca="1" si="45"/>
        <v>#NAME?</v>
      </c>
      <c r="T672" s="3" t="e">
        <f t="shared" ca="1" si="46"/>
        <v>#NAME?</v>
      </c>
      <c r="U672" s="3" t="e">
        <f t="shared" ca="1" si="47"/>
        <v>#NAME?</v>
      </c>
      <c r="Y672" s="3" t="s">
        <v>129</v>
      </c>
      <c r="Z672" s="3" t="s">
        <v>32</v>
      </c>
      <c r="AA672" s="3" t="s">
        <v>122</v>
      </c>
      <c r="AB672" s="46">
        <v>2.5</v>
      </c>
    </row>
    <row r="673" spans="15:28" x14ac:dyDescent="0.25">
      <c r="O673" s="3" t="e">
        <f ca="1">_xll.RiskDiscrete($A$6:$A$35,$E$6:$E$35)</f>
        <v>#NAME?</v>
      </c>
      <c r="P673" s="3" t="e">
        <f ca="1">_xll.RiskDuniform($L$5:$L$16)</f>
        <v>#NAME?</v>
      </c>
      <c r="Q673" s="3" t="e">
        <f ca="1">IF(_xll.RiskUniform(0,1)&lt;0.5,"uptown","downtown")</f>
        <v>#NAME?</v>
      </c>
      <c r="R673" s="3" t="e">
        <f t="shared" ca="1" si="44"/>
        <v>#NAME?</v>
      </c>
      <c r="S673" s="3" t="e">
        <f t="shared" ca="1" si="45"/>
        <v>#NAME?</v>
      </c>
      <c r="T673" s="3" t="e">
        <f t="shared" ca="1" si="46"/>
        <v>#NAME?</v>
      </c>
      <c r="U673" s="3" t="e">
        <f t="shared" ca="1" si="47"/>
        <v>#NAME?</v>
      </c>
      <c r="Y673" s="3" t="s">
        <v>148</v>
      </c>
      <c r="Z673" s="3" t="s">
        <v>29</v>
      </c>
      <c r="AA673" s="3" t="s">
        <v>125</v>
      </c>
      <c r="AB673" s="46">
        <v>7</v>
      </c>
    </row>
    <row r="674" spans="15:28" x14ac:dyDescent="0.25">
      <c r="O674" s="3" t="e">
        <f ca="1">_xll.RiskDiscrete($A$6:$A$35,$E$6:$E$35)</f>
        <v>#NAME?</v>
      </c>
      <c r="P674" s="3" t="e">
        <f ca="1">_xll.RiskDuniform($L$5:$L$16)</f>
        <v>#NAME?</v>
      </c>
      <c r="Q674" s="3" t="e">
        <f ca="1">IF(_xll.RiskUniform(0,1)&lt;0.5,"uptown","downtown")</f>
        <v>#NAME?</v>
      </c>
      <c r="R674" s="3" t="e">
        <f t="shared" ca="1" si="44"/>
        <v>#NAME?</v>
      </c>
      <c r="S674" s="3" t="e">
        <f t="shared" ca="1" si="45"/>
        <v>#NAME?</v>
      </c>
      <c r="T674" s="3" t="e">
        <f t="shared" ca="1" si="46"/>
        <v>#NAME?</v>
      </c>
      <c r="U674" s="3" t="e">
        <f t="shared" ca="1" si="47"/>
        <v>#NAME?</v>
      </c>
      <c r="Y674" s="3" t="s">
        <v>123</v>
      </c>
      <c r="Z674" s="3" t="s">
        <v>30</v>
      </c>
      <c r="AA674" s="3" t="s">
        <v>122</v>
      </c>
      <c r="AB674" s="46">
        <v>2.5</v>
      </c>
    </row>
    <row r="675" spans="15:28" x14ac:dyDescent="0.25">
      <c r="O675" s="3" t="e">
        <f ca="1">_xll.RiskDiscrete($A$6:$A$35,$E$6:$E$35)</f>
        <v>#NAME?</v>
      </c>
      <c r="P675" s="3" t="e">
        <f ca="1">_xll.RiskDuniform($L$5:$L$16)</f>
        <v>#NAME?</v>
      </c>
      <c r="Q675" s="3" t="e">
        <f ca="1">IF(_xll.RiskUniform(0,1)&lt;0.5,"uptown","downtown")</f>
        <v>#NAME?</v>
      </c>
      <c r="R675" s="3" t="e">
        <f t="shared" ca="1" si="44"/>
        <v>#NAME?</v>
      </c>
      <c r="S675" s="3" t="e">
        <f t="shared" ca="1" si="45"/>
        <v>#NAME?</v>
      </c>
      <c r="T675" s="3" t="e">
        <f t="shared" ca="1" si="46"/>
        <v>#NAME?</v>
      </c>
      <c r="U675" s="3" t="e">
        <f t="shared" ca="1" si="47"/>
        <v>#NAME?</v>
      </c>
      <c r="Y675" s="3" t="s">
        <v>121</v>
      </c>
      <c r="Z675" s="3" t="s">
        <v>24</v>
      </c>
      <c r="AA675" s="3" t="s">
        <v>125</v>
      </c>
      <c r="AB675" s="46">
        <v>2.5</v>
      </c>
    </row>
    <row r="676" spans="15:28" x14ac:dyDescent="0.25">
      <c r="O676" s="3" t="e">
        <f ca="1">_xll.RiskDiscrete($A$6:$A$35,$E$6:$E$35)</f>
        <v>#NAME?</v>
      </c>
      <c r="P676" s="3" t="e">
        <f ca="1">_xll.RiskDuniform($L$5:$L$16)</f>
        <v>#NAME?</v>
      </c>
      <c r="Q676" s="3" t="e">
        <f ca="1">IF(_xll.RiskUniform(0,1)&lt;0.5,"uptown","downtown")</f>
        <v>#NAME?</v>
      </c>
      <c r="R676" s="3" t="e">
        <f t="shared" ca="1" si="44"/>
        <v>#NAME?</v>
      </c>
      <c r="S676" s="3" t="e">
        <f t="shared" ca="1" si="45"/>
        <v>#NAME?</v>
      </c>
      <c r="T676" s="3" t="e">
        <f t="shared" ca="1" si="46"/>
        <v>#NAME?</v>
      </c>
      <c r="U676" s="3" t="e">
        <f t="shared" ca="1" si="47"/>
        <v>#NAME?</v>
      </c>
      <c r="Y676" s="3" t="s">
        <v>129</v>
      </c>
      <c r="Z676" s="3" t="s">
        <v>27</v>
      </c>
      <c r="AA676" s="3" t="s">
        <v>125</v>
      </c>
      <c r="AB676" s="46">
        <v>2.5</v>
      </c>
    </row>
    <row r="677" spans="15:28" x14ac:dyDescent="0.25">
      <c r="O677" s="3" t="e">
        <f ca="1">_xll.RiskDiscrete($A$6:$A$35,$E$6:$E$35)</f>
        <v>#NAME?</v>
      </c>
      <c r="P677" s="3" t="e">
        <f ca="1">_xll.RiskDuniform($L$5:$L$16)</f>
        <v>#NAME?</v>
      </c>
      <c r="Q677" s="3" t="e">
        <f ca="1">IF(_xll.RiskUniform(0,1)&lt;0.5,"uptown","downtown")</f>
        <v>#NAME?</v>
      </c>
      <c r="R677" s="3" t="e">
        <f t="shared" ca="1" si="44"/>
        <v>#NAME?</v>
      </c>
      <c r="S677" s="3" t="e">
        <f t="shared" ca="1" si="45"/>
        <v>#NAME?</v>
      </c>
      <c r="T677" s="3" t="e">
        <f t="shared" ca="1" si="46"/>
        <v>#NAME?</v>
      </c>
      <c r="U677" s="3" t="e">
        <f t="shared" ca="1" si="47"/>
        <v>#NAME?</v>
      </c>
      <c r="Y677" s="3" t="s">
        <v>124</v>
      </c>
      <c r="Z677" s="3" t="s">
        <v>40</v>
      </c>
      <c r="AA677" s="3" t="s">
        <v>125</v>
      </c>
      <c r="AB677" s="46">
        <v>10</v>
      </c>
    </row>
    <row r="678" spans="15:28" x14ac:dyDescent="0.25">
      <c r="O678" s="3" t="e">
        <f ca="1">_xll.RiskDiscrete($A$6:$A$35,$E$6:$E$35)</f>
        <v>#NAME?</v>
      </c>
      <c r="P678" s="3" t="e">
        <f ca="1">_xll.RiskDuniform($L$5:$L$16)</f>
        <v>#NAME?</v>
      </c>
      <c r="Q678" s="3" t="e">
        <f ca="1">IF(_xll.RiskUniform(0,1)&lt;0.5,"uptown","downtown")</f>
        <v>#NAME?</v>
      </c>
      <c r="R678" s="3" t="e">
        <f t="shared" ca="1" si="44"/>
        <v>#NAME?</v>
      </c>
      <c r="S678" s="3" t="e">
        <f t="shared" ca="1" si="45"/>
        <v>#NAME?</v>
      </c>
      <c r="T678" s="3" t="e">
        <f t="shared" ca="1" si="46"/>
        <v>#NAME?</v>
      </c>
      <c r="U678" s="3" t="e">
        <f t="shared" ca="1" si="47"/>
        <v>#NAME?</v>
      </c>
      <c r="Y678" s="3" t="s">
        <v>124</v>
      </c>
      <c r="Z678" s="3" t="s">
        <v>29</v>
      </c>
      <c r="AA678" s="3" t="s">
        <v>122</v>
      </c>
      <c r="AB678" s="46">
        <v>10</v>
      </c>
    </row>
    <row r="679" spans="15:28" x14ac:dyDescent="0.25">
      <c r="O679" s="3" t="e">
        <f ca="1">_xll.RiskDiscrete($A$6:$A$35,$E$6:$E$35)</f>
        <v>#NAME?</v>
      </c>
      <c r="P679" s="3" t="e">
        <f ca="1">_xll.RiskDuniform($L$5:$L$16)</f>
        <v>#NAME?</v>
      </c>
      <c r="Q679" s="3" t="e">
        <f ca="1">IF(_xll.RiskUniform(0,1)&lt;0.5,"uptown","downtown")</f>
        <v>#NAME?</v>
      </c>
      <c r="R679" s="3" t="e">
        <f t="shared" ca="1" si="44"/>
        <v>#NAME?</v>
      </c>
      <c r="S679" s="3" t="e">
        <f t="shared" ca="1" si="45"/>
        <v>#NAME?</v>
      </c>
      <c r="T679" s="3" t="e">
        <f t="shared" ca="1" si="46"/>
        <v>#NAME?</v>
      </c>
      <c r="U679" s="3" t="e">
        <f t="shared" ca="1" si="47"/>
        <v>#NAME?</v>
      </c>
      <c r="Y679" s="3" t="s">
        <v>121</v>
      </c>
      <c r="Z679" s="3" t="s">
        <v>6</v>
      </c>
      <c r="AA679" s="3" t="s">
        <v>122</v>
      </c>
      <c r="AB679" s="46">
        <v>2.5</v>
      </c>
    </row>
    <row r="680" spans="15:28" x14ac:dyDescent="0.25">
      <c r="O680" s="3" t="e">
        <f ca="1">_xll.RiskDiscrete($A$6:$A$35,$E$6:$E$35)</f>
        <v>#NAME?</v>
      </c>
      <c r="P680" s="3" t="e">
        <f ca="1">_xll.RiskDuniform($L$5:$L$16)</f>
        <v>#NAME?</v>
      </c>
      <c r="Q680" s="3" t="e">
        <f ca="1">IF(_xll.RiskUniform(0,1)&lt;0.5,"uptown","downtown")</f>
        <v>#NAME?</v>
      </c>
      <c r="R680" s="3" t="e">
        <f t="shared" ca="1" si="44"/>
        <v>#NAME?</v>
      </c>
      <c r="S680" s="3" t="e">
        <f t="shared" ca="1" si="45"/>
        <v>#NAME?</v>
      </c>
      <c r="T680" s="3" t="e">
        <f t="shared" ca="1" si="46"/>
        <v>#NAME?</v>
      </c>
      <c r="U680" s="3" t="e">
        <f t="shared" ca="1" si="47"/>
        <v>#NAME?</v>
      </c>
      <c r="Y680" s="3" t="s">
        <v>121</v>
      </c>
      <c r="Z680" s="3" t="s">
        <v>29</v>
      </c>
      <c r="AA680" s="3" t="s">
        <v>125</v>
      </c>
      <c r="AB680" s="46">
        <v>2.5</v>
      </c>
    </row>
    <row r="681" spans="15:28" x14ac:dyDescent="0.25">
      <c r="O681" s="3" t="e">
        <f ca="1">_xll.RiskDiscrete($A$6:$A$35,$E$6:$E$35)</f>
        <v>#NAME?</v>
      </c>
      <c r="P681" s="3" t="e">
        <f ca="1">_xll.RiskDuniform($L$5:$L$16)</f>
        <v>#NAME?</v>
      </c>
      <c r="Q681" s="3" t="e">
        <f ca="1">IF(_xll.RiskUniform(0,1)&lt;0.5,"uptown","downtown")</f>
        <v>#NAME?</v>
      </c>
      <c r="R681" s="3" t="e">
        <f t="shared" ca="1" si="44"/>
        <v>#NAME?</v>
      </c>
      <c r="S681" s="3" t="e">
        <f t="shared" ca="1" si="45"/>
        <v>#NAME?</v>
      </c>
      <c r="T681" s="3" t="e">
        <f t="shared" ca="1" si="46"/>
        <v>#NAME?</v>
      </c>
      <c r="U681" s="3" t="e">
        <f t="shared" ca="1" si="47"/>
        <v>#NAME?</v>
      </c>
      <c r="Y681" s="3" t="s">
        <v>133</v>
      </c>
      <c r="Z681" s="3" t="s">
        <v>28</v>
      </c>
      <c r="AA681" s="3" t="s">
        <v>125</v>
      </c>
      <c r="AB681" s="46">
        <v>7</v>
      </c>
    </row>
    <row r="682" spans="15:28" x14ac:dyDescent="0.25">
      <c r="O682" s="3" t="e">
        <f ca="1">_xll.RiskDiscrete($A$6:$A$35,$E$6:$E$35)</f>
        <v>#NAME?</v>
      </c>
      <c r="P682" s="3" t="e">
        <f ca="1">_xll.RiskDuniform($L$5:$L$16)</f>
        <v>#NAME?</v>
      </c>
      <c r="Q682" s="3" t="e">
        <f ca="1">IF(_xll.RiskUniform(0,1)&lt;0.5,"uptown","downtown")</f>
        <v>#NAME?</v>
      </c>
      <c r="R682" s="3" t="e">
        <f t="shared" ca="1" si="44"/>
        <v>#NAME?</v>
      </c>
      <c r="S682" s="3" t="e">
        <f t="shared" ca="1" si="45"/>
        <v>#NAME?</v>
      </c>
      <c r="T682" s="3" t="e">
        <f t="shared" ca="1" si="46"/>
        <v>#NAME?</v>
      </c>
      <c r="U682" s="3" t="e">
        <f t="shared" ca="1" si="47"/>
        <v>#NAME?</v>
      </c>
      <c r="Y682" s="3" t="s">
        <v>124</v>
      </c>
      <c r="Z682" s="3" t="s">
        <v>24</v>
      </c>
      <c r="AA682" s="3" t="s">
        <v>125</v>
      </c>
      <c r="AB682" s="46">
        <v>10</v>
      </c>
    </row>
    <row r="683" spans="15:28" x14ac:dyDescent="0.25">
      <c r="O683" s="3" t="e">
        <f ca="1">_xll.RiskDiscrete($A$6:$A$35,$E$6:$E$35)</f>
        <v>#NAME?</v>
      </c>
      <c r="P683" s="3" t="e">
        <f ca="1">_xll.RiskDuniform($L$5:$L$16)</f>
        <v>#NAME?</v>
      </c>
      <c r="Q683" s="3" t="e">
        <f ca="1">IF(_xll.RiskUniform(0,1)&lt;0.5,"uptown","downtown")</f>
        <v>#NAME?</v>
      </c>
      <c r="R683" s="3" t="e">
        <f t="shared" ca="1" si="44"/>
        <v>#NAME?</v>
      </c>
      <c r="S683" s="3" t="e">
        <f t="shared" ca="1" si="45"/>
        <v>#NAME?</v>
      </c>
      <c r="T683" s="3" t="e">
        <f t="shared" ca="1" si="46"/>
        <v>#NAME?</v>
      </c>
      <c r="U683" s="3" t="e">
        <f t="shared" ca="1" si="47"/>
        <v>#NAME?</v>
      </c>
      <c r="Y683" s="3" t="s">
        <v>127</v>
      </c>
      <c r="Z683" s="3" t="s">
        <v>29</v>
      </c>
      <c r="AA683" s="3" t="s">
        <v>122</v>
      </c>
      <c r="AB683" s="46">
        <v>10</v>
      </c>
    </row>
    <row r="684" spans="15:28" x14ac:dyDescent="0.25">
      <c r="O684" s="3" t="e">
        <f ca="1">_xll.RiskDiscrete($A$6:$A$35,$E$6:$E$35)</f>
        <v>#NAME?</v>
      </c>
      <c r="P684" s="3" t="e">
        <f ca="1">_xll.RiskDuniform($L$5:$L$16)</f>
        <v>#NAME?</v>
      </c>
      <c r="Q684" s="3" t="e">
        <f ca="1">IF(_xll.RiskUniform(0,1)&lt;0.5,"uptown","downtown")</f>
        <v>#NAME?</v>
      </c>
      <c r="R684" s="3" t="e">
        <f t="shared" ca="1" si="44"/>
        <v>#NAME?</v>
      </c>
      <c r="S684" s="3" t="e">
        <f t="shared" ca="1" si="45"/>
        <v>#NAME?</v>
      </c>
      <c r="T684" s="3" t="e">
        <f t="shared" ca="1" si="46"/>
        <v>#NAME?</v>
      </c>
      <c r="U684" s="3" t="e">
        <f t="shared" ca="1" si="47"/>
        <v>#NAME?</v>
      </c>
      <c r="Y684" s="3" t="s">
        <v>124</v>
      </c>
      <c r="Z684" s="3" t="s">
        <v>32</v>
      </c>
      <c r="AA684" s="3" t="s">
        <v>125</v>
      </c>
      <c r="AB684" s="46">
        <v>10</v>
      </c>
    </row>
    <row r="685" spans="15:28" x14ac:dyDescent="0.25">
      <c r="O685" s="3" t="e">
        <f ca="1">_xll.RiskDiscrete($A$6:$A$35,$E$6:$E$35)</f>
        <v>#NAME?</v>
      </c>
      <c r="P685" s="3" t="e">
        <f ca="1">_xll.RiskDuniform($L$5:$L$16)</f>
        <v>#NAME?</v>
      </c>
      <c r="Q685" s="3" t="e">
        <f ca="1">IF(_xll.RiskUniform(0,1)&lt;0.5,"uptown","downtown")</f>
        <v>#NAME?</v>
      </c>
      <c r="R685" s="3" t="e">
        <f t="shared" ca="1" si="44"/>
        <v>#NAME?</v>
      </c>
      <c r="S685" s="3" t="e">
        <f t="shared" ca="1" si="45"/>
        <v>#NAME?</v>
      </c>
      <c r="T685" s="3" t="e">
        <f t="shared" ca="1" si="46"/>
        <v>#NAME?</v>
      </c>
      <c r="U685" s="3" t="e">
        <f t="shared" ca="1" si="47"/>
        <v>#NAME?</v>
      </c>
      <c r="Y685" s="3" t="s">
        <v>124</v>
      </c>
      <c r="Z685" s="3" t="s">
        <v>39</v>
      </c>
      <c r="AA685" s="3" t="s">
        <v>122</v>
      </c>
      <c r="AB685" s="46">
        <v>10</v>
      </c>
    </row>
    <row r="686" spans="15:28" x14ac:dyDescent="0.25">
      <c r="O686" s="3" t="e">
        <f ca="1">_xll.RiskDiscrete($A$6:$A$35,$E$6:$E$35)</f>
        <v>#NAME?</v>
      </c>
      <c r="P686" s="3" t="e">
        <f ca="1">_xll.RiskDuniform($L$5:$L$16)</f>
        <v>#NAME?</v>
      </c>
      <c r="Q686" s="3" t="e">
        <f ca="1">IF(_xll.RiskUniform(0,1)&lt;0.5,"uptown","downtown")</f>
        <v>#NAME?</v>
      </c>
      <c r="R686" s="3" t="e">
        <f t="shared" ca="1" si="44"/>
        <v>#NAME?</v>
      </c>
      <c r="S686" s="3" t="e">
        <f t="shared" ca="1" si="45"/>
        <v>#NAME?</v>
      </c>
      <c r="T686" s="3" t="e">
        <f t="shared" ca="1" si="46"/>
        <v>#NAME?</v>
      </c>
      <c r="U686" s="3" t="e">
        <f t="shared" ca="1" si="47"/>
        <v>#NAME?</v>
      </c>
      <c r="Y686" s="3" t="s">
        <v>124</v>
      </c>
      <c r="Z686" s="3" t="s">
        <v>6</v>
      </c>
      <c r="AA686" s="3" t="s">
        <v>122</v>
      </c>
      <c r="AB686" s="46">
        <v>10</v>
      </c>
    </row>
    <row r="687" spans="15:28" x14ac:dyDescent="0.25">
      <c r="O687" s="3" t="e">
        <f ca="1">_xll.RiskDiscrete($A$6:$A$35,$E$6:$E$35)</f>
        <v>#NAME?</v>
      </c>
      <c r="P687" s="3" t="e">
        <f ca="1">_xll.RiskDuniform($L$5:$L$16)</f>
        <v>#NAME?</v>
      </c>
      <c r="Q687" s="3" t="e">
        <f ca="1">IF(_xll.RiskUniform(0,1)&lt;0.5,"uptown","downtown")</f>
        <v>#NAME?</v>
      </c>
      <c r="R687" s="3" t="e">
        <f t="shared" ca="1" si="44"/>
        <v>#NAME?</v>
      </c>
      <c r="S687" s="3" t="e">
        <f t="shared" ca="1" si="45"/>
        <v>#NAME?</v>
      </c>
      <c r="T687" s="3" t="e">
        <f t="shared" ca="1" si="46"/>
        <v>#NAME?</v>
      </c>
      <c r="U687" s="3" t="e">
        <f t="shared" ca="1" si="47"/>
        <v>#NAME?</v>
      </c>
      <c r="Y687" s="3" t="s">
        <v>121</v>
      </c>
      <c r="Z687" s="3" t="s">
        <v>33</v>
      </c>
      <c r="AA687" s="3" t="s">
        <v>125</v>
      </c>
      <c r="AB687" s="46">
        <v>2.5</v>
      </c>
    </row>
    <row r="688" spans="15:28" x14ac:dyDescent="0.25">
      <c r="O688" s="3" t="e">
        <f ca="1">_xll.RiskDiscrete($A$6:$A$35,$E$6:$E$35)</f>
        <v>#NAME?</v>
      </c>
      <c r="P688" s="3" t="e">
        <f ca="1">_xll.RiskDuniform($L$5:$L$16)</f>
        <v>#NAME?</v>
      </c>
      <c r="Q688" s="3" t="e">
        <f ca="1">IF(_xll.RiskUniform(0,1)&lt;0.5,"uptown","downtown")</f>
        <v>#NAME?</v>
      </c>
      <c r="R688" s="3" t="e">
        <f t="shared" ca="1" si="44"/>
        <v>#NAME?</v>
      </c>
      <c r="S688" s="3" t="e">
        <f t="shared" ca="1" si="45"/>
        <v>#NAME?</v>
      </c>
      <c r="T688" s="3" t="e">
        <f t="shared" ca="1" si="46"/>
        <v>#NAME?</v>
      </c>
      <c r="U688" s="3" t="e">
        <f t="shared" ca="1" si="47"/>
        <v>#NAME?</v>
      </c>
      <c r="Y688" s="3" t="s">
        <v>133</v>
      </c>
      <c r="Z688" s="3" t="s">
        <v>28</v>
      </c>
      <c r="AA688" s="3" t="s">
        <v>125</v>
      </c>
      <c r="AB688" s="46">
        <v>7</v>
      </c>
    </row>
    <row r="689" spans="15:28" x14ac:dyDescent="0.25">
      <c r="O689" s="3" t="e">
        <f ca="1">_xll.RiskDiscrete($A$6:$A$35,$E$6:$E$35)</f>
        <v>#NAME?</v>
      </c>
      <c r="P689" s="3" t="e">
        <f ca="1">_xll.RiskDuniform($L$5:$L$16)</f>
        <v>#NAME?</v>
      </c>
      <c r="Q689" s="3" t="e">
        <f ca="1">IF(_xll.RiskUniform(0,1)&lt;0.5,"uptown","downtown")</f>
        <v>#NAME?</v>
      </c>
      <c r="R689" s="3" t="e">
        <f t="shared" ca="1" si="44"/>
        <v>#NAME?</v>
      </c>
      <c r="S689" s="3" t="e">
        <f t="shared" ca="1" si="45"/>
        <v>#NAME?</v>
      </c>
      <c r="T689" s="3" t="e">
        <f t="shared" ca="1" si="46"/>
        <v>#NAME?</v>
      </c>
      <c r="U689" s="3" t="e">
        <f t="shared" ca="1" si="47"/>
        <v>#NAME?</v>
      </c>
      <c r="Y689" s="3" t="s">
        <v>124</v>
      </c>
      <c r="Z689" s="3" t="s">
        <v>28</v>
      </c>
      <c r="AA689" s="3" t="s">
        <v>122</v>
      </c>
      <c r="AB689" s="46">
        <v>10</v>
      </c>
    </row>
    <row r="690" spans="15:28" x14ac:dyDescent="0.25">
      <c r="O690" s="3" t="e">
        <f ca="1">_xll.RiskDiscrete($A$6:$A$35,$E$6:$E$35)</f>
        <v>#NAME?</v>
      </c>
      <c r="P690" s="3" t="e">
        <f ca="1">_xll.RiskDuniform($L$5:$L$16)</f>
        <v>#NAME?</v>
      </c>
      <c r="Q690" s="3" t="e">
        <f ca="1">IF(_xll.RiskUniform(0,1)&lt;0.5,"uptown","downtown")</f>
        <v>#NAME?</v>
      </c>
      <c r="R690" s="3" t="e">
        <f t="shared" ca="1" si="44"/>
        <v>#NAME?</v>
      </c>
      <c r="S690" s="3" t="e">
        <f t="shared" ca="1" si="45"/>
        <v>#NAME?</v>
      </c>
      <c r="T690" s="3" t="e">
        <f t="shared" ca="1" si="46"/>
        <v>#NAME?</v>
      </c>
      <c r="U690" s="3" t="e">
        <f t="shared" ca="1" si="47"/>
        <v>#NAME?</v>
      </c>
      <c r="Y690" s="3" t="s">
        <v>129</v>
      </c>
      <c r="Z690" s="3" t="s">
        <v>30</v>
      </c>
      <c r="AA690" s="3" t="s">
        <v>125</v>
      </c>
      <c r="AB690" s="46">
        <v>2.5</v>
      </c>
    </row>
    <row r="691" spans="15:28" x14ac:dyDescent="0.25">
      <c r="O691" s="3" t="e">
        <f ca="1">_xll.RiskDiscrete($A$6:$A$35,$E$6:$E$35)</f>
        <v>#NAME?</v>
      </c>
      <c r="P691" s="3" t="e">
        <f ca="1">_xll.RiskDuniform($L$5:$L$16)</f>
        <v>#NAME?</v>
      </c>
      <c r="Q691" s="3" t="e">
        <f ca="1">IF(_xll.RiskUniform(0,1)&lt;0.5,"uptown","downtown")</f>
        <v>#NAME?</v>
      </c>
      <c r="R691" s="3" t="e">
        <f t="shared" ca="1" si="44"/>
        <v>#NAME?</v>
      </c>
      <c r="S691" s="3" t="e">
        <f t="shared" ca="1" si="45"/>
        <v>#NAME?</v>
      </c>
      <c r="T691" s="3" t="e">
        <f t="shared" ca="1" si="46"/>
        <v>#NAME?</v>
      </c>
      <c r="U691" s="3" t="e">
        <f t="shared" ca="1" si="47"/>
        <v>#NAME?</v>
      </c>
      <c r="Y691" s="3" t="s">
        <v>127</v>
      </c>
      <c r="Z691" s="3" t="s">
        <v>24</v>
      </c>
      <c r="AA691" s="3" t="s">
        <v>125</v>
      </c>
      <c r="AB691" s="46">
        <v>10</v>
      </c>
    </row>
    <row r="692" spans="15:28" x14ac:dyDescent="0.25">
      <c r="O692" s="3" t="e">
        <f ca="1">_xll.RiskDiscrete($A$6:$A$35,$E$6:$E$35)</f>
        <v>#NAME?</v>
      </c>
      <c r="P692" s="3" t="e">
        <f ca="1">_xll.RiskDuniform($L$5:$L$16)</f>
        <v>#NAME?</v>
      </c>
      <c r="Q692" s="3" t="e">
        <f ca="1">IF(_xll.RiskUniform(0,1)&lt;0.5,"uptown","downtown")</f>
        <v>#NAME?</v>
      </c>
      <c r="R692" s="3" t="e">
        <f t="shared" ca="1" si="44"/>
        <v>#NAME?</v>
      </c>
      <c r="S692" s="3" t="e">
        <f t="shared" ca="1" si="45"/>
        <v>#NAME?</v>
      </c>
      <c r="T692" s="3" t="e">
        <f t="shared" ca="1" si="46"/>
        <v>#NAME?</v>
      </c>
      <c r="U692" s="3" t="e">
        <f t="shared" ca="1" si="47"/>
        <v>#NAME?</v>
      </c>
      <c r="Y692" s="3" t="s">
        <v>121</v>
      </c>
      <c r="Z692" s="3" t="s">
        <v>34</v>
      </c>
      <c r="AA692" s="3" t="s">
        <v>122</v>
      </c>
      <c r="AB692" s="46">
        <v>2.5</v>
      </c>
    </row>
    <row r="693" spans="15:28" x14ac:dyDescent="0.25">
      <c r="O693" s="3" t="e">
        <f ca="1">_xll.RiskDiscrete($A$6:$A$35,$E$6:$E$35)</f>
        <v>#NAME?</v>
      </c>
      <c r="P693" s="3" t="e">
        <f ca="1">_xll.RiskDuniform($L$5:$L$16)</f>
        <v>#NAME?</v>
      </c>
      <c r="Q693" s="3" t="e">
        <f ca="1">IF(_xll.RiskUniform(0,1)&lt;0.5,"uptown","downtown")</f>
        <v>#NAME?</v>
      </c>
      <c r="R693" s="3" t="e">
        <f t="shared" ca="1" si="44"/>
        <v>#NAME?</v>
      </c>
      <c r="S693" s="3" t="e">
        <f t="shared" ca="1" si="45"/>
        <v>#NAME?</v>
      </c>
      <c r="T693" s="3" t="e">
        <f t="shared" ca="1" si="46"/>
        <v>#NAME?</v>
      </c>
      <c r="U693" s="3" t="e">
        <f t="shared" ca="1" si="47"/>
        <v>#NAME?</v>
      </c>
      <c r="Y693" s="3" t="s">
        <v>129</v>
      </c>
      <c r="Z693" s="3" t="s">
        <v>31</v>
      </c>
      <c r="AA693" s="3" t="s">
        <v>122</v>
      </c>
      <c r="AB693" s="46">
        <v>2.5</v>
      </c>
    </row>
    <row r="694" spans="15:28" x14ac:dyDescent="0.25">
      <c r="O694" s="3" t="e">
        <f ca="1">_xll.RiskDiscrete($A$6:$A$35,$E$6:$E$35)</f>
        <v>#NAME?</v>
      </c>
      <c r="P694" s="3" t="e">
        <f ca="1">_xll.RiskDuniform($L$5:$L$16)</f>
        <v>#NAME?</v>
      </c>
      <c r="Q694" s="3" t="e">
        <f ca="1">IF(_xll.RiskUniform(0,1)&lt;0.5,"uptown","downtown")</f>
        <v>#NAME?</v>
      </c>
      <c r="R694" s="3" t="e">
        <f t="shared" ca="1" si="44"/>
        <v>#NAME?</v>
      </c>
      <c r="S694" s="3" t="e">
        <f t="shared" ca="1" si="45"/>
        <v>#NAME?</v>
      </c>
      <c r="T694" s="3" t="e">
        <f t="shared" ca="1" si="46"/>
        <v>#NAME?</v>
      </c>
      <c r="U694" s="3" t="e">
        <f t="shared" ca="1" si="47"/>
        <v>#NAME?</v>
      </c>
      <c r="Y694" s="3" t="s">
        <v>121</v>
      </c>
      <c r="Z694" s="3" t="s">
        <v>6</v>
      </c>
      <c r="AA694" s="3" t="s">
        <v>125</v>
      </c>
      <c r="AB694" s="46">
        <v>2.5</v>
      </c>
    </row>
    <row r="695" spans="15:28" x14ac:dyDescent="0.25">
      <c r="O695" s="3" t="e">
        <f ca="1">_xll.RiskDiscrete($A$6:$A$35,$E$6:$E$35)</f>
        <v>#NAME?</v>
      </c>
      <c r="P695" s="3" t="e">
        <f ca="1">_xll.RiskDuniform($L$5:$L$16)</f>
        <v>#NAME?</v>
      </c>
      <c r="Q695" s="3" t="e">
        <f ca="1">IF(_xll.RiskUniform(0,1)&lt;0.5,"uptown","downtown")</f>
        <v>#NAME?</v>
      </c>
      <c r="R695" s="3" t="e">
        <f t="shared" ca="1" si="44"/>
        <v>#NAME?</v>
      </c>
      <c r="S695" s="3" t="e">
        <f t="shared" ca="1" si="45"/>
        <v>#NAME?</v>
      </c>
      <c r="T695" s="3" t="e">
        <f t="shared" ca="1" si="46"/>
        <v>#NAME?</v>
      </c>
      <c r="U695" s="3" t="e">
        <f t="shared" ca="1" si="47"/>
        <v>#NAME?</v>
      </c>
      <c r="Y695" s="3" t="s">
        <v>132</v>
      </c>
      <c r="Z695" s="3" t="s">
        <v>39</v>
      </c>
      <c r="AA695" s="3" t="s">
        <v>122</v>
      </c>
      <c r="AB695" s="46">
        <v>12</v>
      </c>
    </row>
    <row r="696" spans="15:28" x14ac:dyDescent="0.25">
      <c r="O696" s="3" t="e">
        <f ca="1">_xll.RiskDiscrete($A$6:$A$35,$E$6:$E$35)</f>
        <v>#NAME?</v>
      </c>
      <c r="P696" s="3" t="e">
        <f ca="1">_xll.RiskDuniform($L$5:$L$16)</f>
        <v>#NAME?</v>
      </c>
      <c r="Q696" s="3" t="e">
        <f ca="1">IF(_xll.RiskUniform(0,1)&lt;0.5,"uptown","downtown")</f>
        <v>#NAME?</v>
      </c>
      <c r="R696" s="3" t="e">
        <f t="shared" ca="1" si="44"/>
        <v>#NAME?</v>
      </c>
      <c r="S696" s="3" t="e">
        <f t="shared" ca="1" si="45"/>
        <v>#NAME?</v>
      </c>
      <c r="T696" s="3" t="e">
        <f t="shared" ca="1" si="46"/>
        <v>#NAME?</v>
      </c>
      <c r="U696" s="3" t="e">
        <f t="shared" ca="1" si="47"/>
        <v>#NAME?</v>
      </c>
      <c r="Y696" s="3" t="s">
        <v>124</v>
      </c>
      <c r="Z696" s="3" t="s">
        <v>39</v>
      </c>
      <c r="AA696" s="3" t="s">
        <v>122</v>
      </c>
      <c r="AB696" s="46">
        <v>10</v>
      </c>
    </row>
    <row r="697" spans="15:28" x14ac:dyDescent="0.25">
      <c r="O697" s="3" t="e">
        <f ca="1">_xll.RiskDiscrete($A$6:$A$35,$E$6:$E$35)</f>
        <v>#NAME?</v>
      </c>
      <c r="P697" s="3" t="e">
        <f ca="1">_xll.RiskDuniform($L$5:$L$16)</f>
        <v>#NAME?</v>
      </c>
      <c r="Q697" s="3" t="e">
        <f ca="1">IF(_xll.RiskUniform(0,1)&lt;0.5,"uptown","downtown")</f>
        <v>#NAME?</v>
      </c>
      <c r="R697" s="3" t="e">
        <f t="shared" ca="1" si="44"/>
        <v>#NAME?</v>
      </c>
      <c r="S697" s="3" t="e">
        <f t="shared" ca="1" si="45"/>
        <v>#NAME?</v>
      </c>
      <c r="T697" s="3" t="e">
        <f t="shared" ca="1" si="46"/>
        <v>#NAME?</v>
      </c>
      <c r="U697" s="3" t="e">
        <f t="shared" ca="1" si="47"/>
        <v>#NAME?</v>
      </c>
      <c r="Y697" s="3" t="s">
        <v>124</v>
      </c>
      <c r="Z697" s="3" t="s">
        <v>29</v>
      </c>
      <c r="AA697" s="3" t="s">
        <v>122</v>
      </c>
      <c r="AB697" s="46">
        <v>10</v>
      </c>
    </row>
    <row r="698" spans="15:28" x14ac:dyDescent="0.25">
      <c r="O698" s="3" t="e">
        <f ca="1">_xll.RiskDiscrete($A$6:$A$35,$E$6:$E$35)</f>
        <v>#NAME?</v>
      </c>
      <c r="P698" s="3" t="e">
        <f ca="1">_xll.RiskDuniform($L$5:$L$16)</f>
        <v>#NAME?</v>
      </c>
      <c r="Q698" s="3" t="e">
        <f ca="1">IF(_xll.RiskUniform(0,1)&lt;0.5,"uptown","downtown")</f>
        <v>#NAME?</v>
      </c>
      <c r="R698" s="3" t="e">
        <f t="shared" ca="1" si="44"/>
        <v>#NAME?</v>
      </c>
      <c r="S698" s="3" t="e">
        <f t="shared" ca="1" si="45"/>
        <v>#NAME?</v>
      </c>
      <c r="T698" s="3" t="e">
        <f t="shared" ca="1" si="46"/>
        <v>#NAME?</v>
      </c>
      <c r="U698" s="3" t="e">
        <f t="shared" ca="1" si="47"/>
        <v>#NAME?</v>
      </c>
      <c r="Y698" s="3" t="s">
        <v>124</v>
      </c>
      <c r="Z698" s="3" t="s">
        <v>30</v>
      </c>
      <c r="AA698" s="3" t="s">
        <v>122</v>
      </c>
      <c r="AB698" s="46">
        <v>10</v>
      </c>
    </row>
    <row r="699" spans="15:28" x14ac:dyDescent="0.25">
      <c r="O699" s="3" t="e">
        <f ca="1">_xll.RiskDiscrete($A$6:$A$35,$E$6:$E$35)</f>
        <v>#NAME?</v>
      </c>
      <c r="P699" s="3" t="e">
        <f ca="1">_xll.RiskDuniform($L$5:$L$16)</f>
        <v>#NAME?</v>
      </c>
      <c r="Q699" s="3" t="e">
        <f ca="1">IF(_xll.RiskUniform(0,1)&lt;0.5,"uptown","downtown")</f>
        <v>#NAME?</v>
      </c>
      <c r="R699" s="3" t="e">
        <f t="shared" ca="1" si="44"/>
        <v>#NAME?</v>
      </c>
      <c r="S699" s="3" t="e">
        <f t="shared" ca="1" si="45"/>
        <v>#NAME?</v>
      </c>
      <c r="T699" s="3" t="e">
        <f t="shared" ca="1" si="46"/>
        <v>#NAME?</v>
      </c>
      <c r="U699" s="3" t="e">
        <f t="shared" ca="1" si="47"/>
        <v>#NAME?</v>
      </c>
      <c r="Y699" s="3" t="s">
        <v>133</v>
      </c>
      <c r="Z699" s="3" t="s">
        <v>40</v>
      </c>
      <c r="AA699" s="3" t="s">
        <v>125</v>
      </c>
      <c r="AB699" s="46">
        <v>7</v>
      </c>
    </row>
    <row r="700" spans="15:28" x14ac:dyDescent="0.25">
      <c r="O700" s="3" t="e">
        <f ca="1">_xll.RiskDiscrete($A$6:$A$35,$E$6:$E$35)</f>
        <v>#NAME?</v>
      </c>
      <c r="P700" s="3" t="e">
        <f ca="1">_xll.RiskDuniform($L$5:$L$16)</f>
        <v>#NAME?</v>
      </c>
      <c r="Q700" s="3" t="e">
        <f ca="1">IF(_xll.RiskUniform(0,1)&lt;0.5,"uptown","downtown")</f>
        <v>#NAME?</v>
      </c>
      <c r="R700" s="3" t="e">
        <f t="shared" ca="1" si="44"/>
        <v>#NAME?</v>
      </c>
      <c r="S700" s="3" t="e">
        <f t="shared" ca="1" si="45"/>
        <v>#NAME?</v>
      </c>
      <c r="T700" s="3" t="e">
        <f t="shared" ca="1" si="46"/>
        <v>#NAME?</v>
      </c>
      <c r="U700" s="3" t="e">
        <f t="shared" ca="1" si="47"/>
        <v>#NAME?</v>
      </c>
      <c r="Y700" s="3" t="s">
        <v>139</v>
      </c>
      <c r="Z700" s="3" t="s">
        <v>32</v>
      </c>
      <c r="AA700" s="3" t="s">
        <v>122</v>
      </c>
      <c r="AB700" s="46">
        <v>10</v>
      </c>
    </row>
    <row r="701" spans="15:28" x14ac:dyDescent="0.25">
      <c r="O701" s="3" t="e">
        <f ca="1">_xll.RiskDiscrete($A$6:$A$35,$E$6:$E$35)</f>
        <v>#NAME?</v>
      </c>
      <c r="P701" s="3" t="e">
        <f ca="1">_xll.RiskDuniform($L$5:$L$16)</f>
        <v>#NAME?</v>
      </c>
      <c r="Q701" s="3" t="e">
        <f ca="1">IF(_xll.RiskUniform(0,1)&lt;0.5,"uptown","downtown")</f>
        <v>#NAME?</v>
      </c>
      <c r="R701" s="3" t="e">
        <f t="shared" ca="1" si="44"/>
        <v>#NAME?</v>
      </c>
      <c r="S701" s="3" t="e">
        <f t="shared" ca="1" si="45"/>
        <v>#NAME?</v>
      </c>
      <c r="T701" s="3" t="e">
        <f t="shared" ca="1" si="46"/>
        <v>#NAME?</v>
      </c>
      <c r="U701" s="3" t="e">
        <f t="shared" ca="1" si="47"/>
        <v>#NAME?</v>
      </c>
      <c r="Y701" s="3" t="s">
        <v>132</v>
      </c>
      <c r="Z701" s="3" t="s">
        <v>31</v>
      </c>
      <c r="AA701" s="3" t="s">
        <v>125</v>
      </c>
      <c r="AB701" s="46">
        <v>12</v>
      </c>
    </row>
    <row r="702" spans="15:28" x14ac:dyDescent="0.25">
      <c r="O702" s="3" t="e">
        <f ca="1">_xll.RiskDiscrete($A$6:$A$35,$E$6:$E$35)</f>
        <v>#NAME?</v>
      </c>
      <c r="P702" s="3" t="e">
        <f ca="1">_xll.RiskDuniform($L$5:$L$16)</f>
        <v>#NAME?</v>
      </c>
      <c r="Q702" s="3" t="e">
        <f ca="1">IF(_xll.RiskUniform(0,1)&lt;0.5,"uptown","downtown")</f>
        <v>#NAME?</v>
      </c>
      <c r="R702" s="3" t="e">
        <f t="shared" ca="1" si="44"/>
        <v>#NAME?</v>
      </c>
      <c r="S702" s="3" t="e">
        <f t="shared" ca="1" si="45"/>
        <v>#NAME?</v>
      </c>
      <c r="T702" s="3" t="e">
        <f t="shared" ca="1" si="46"/>
        <v>#NAME?</v>
      </c>
      <c r="U702" s="3" t="e">
        <f t="shared" ca="1" si="47"/>
        <v>#NAME?</v>
      </c>
      <c r="Y702" s="3" t="s">
        <v>124</v>
      </c>
      <c r="Z702" s="3" t="s">
        <v>34</v>
      </c>
      <c r="AA702" s="3" t="s">
        <v>122</v>
      </c>
      <c r="AB702" s="46">
        <v>10</v>
      </c>
    </row>
    <row r="703" spans="15:28" x14ac:dyDescent="0.25">
      <c r="O703" s="3" t="e">
        <f ca="1">_xll.RiskDiscrete($A$6:$A$35,$E$6:$E$35)</f>
        <v>#NAME?</v>
      </c>
      <c r="P703" s="3" t="e">
        <f ca="1">_xll.RiskDuniform($L$5:$L$16)</f>
        <v>#NAME?</v>
      </c>
      <c r="Q703" s="3" t="e">
        <f ca="1">IF(_xll.RiskUniform(0,1)&lt;0.5,"uptown","downtown")</f>
        <v>#NAME?</v>
      </c>
      <c r="R703" s="3" t="e">
        <f t="shared" ca="1" si="44"/>
        <v>#NAME?</v>
      </c>
      <c r="S703" s="3" t="e">
        <f t="shared" ca="1" si="45"/>
        <v>#NAME?</v>
      </c>
      <c r="T703" s="3" t="e">
        <f t="shared" ca="1" si="46"/>
        <v>#NAME?</v>
      </c>
      <c r="U703" s="3" t="e">
        <f t="shared" ca="1" si="47"/>
        <v>#NAME?</v>
      </c>
      <c r="Y703" s="3" t="s">
        <v>121</v>
      </c>
      <c r="Z703" s="3" t="s">
        <v>27</v>
      </c>
      <c r="AA703" s="3" t="s">
        <v>125</v>
      </c>
      <c r="AB703" s="46">
        <v>2.5</v>
      </c>
    </row>
    <row r="704" spans="15:28" x14ac:dyDescent="0.25">
      <c r="O704" s="3" t="e">
        <f ca="1">_xll.RiskDiscrete($A$6:$A$35,$E$6:$E$35)</f>
        <v>#NAME?</v>
      </c>
      <c r="P704" s="3" t="e">
        <f ca="1">_xll.RiskDuniform($L$5:$L$16)</f>
        <v>#NAME?</v>
      </c>
      <c r="Q704" s="3" t="e">
        <f ca="1">IF(_xll.RiskUniform(0,1)&lt;0.5,"uptown","downtown")</f>
        <v>#NAME?</v>
      </c>
      <c r="R704" s="3" t="e">
        <f t="shared" ca="1" si="44"/>
        <v>#NAME?</v>
      </c>
      <c r="S704" s="3" t="e">
        <f t="shared" ca="1" si="45"/>
        <v>#NAME?</v>
      </c>
      <c r="T704" s="3" t="e">
        <f t="shared" ca="1" si="46"/>
        <v>#NAME?</v>
      </c>
      <c r="U704" s="3" t="e">
        <f t="shared" ca="1" si="47"/>
        <v>#NAME?</v>
      </c>
      <c r="Y704" s="3" t="s">
        <v>149</v>
      </c>
      <c r="Z704" s="3" t="s">
        <v>40</v>
      </c>
      <c r="AA704" s="3" t="s">
        <v>125</v>
      </c>
      <c r="AB704" s="46">
        <v>7</v>
      </c>
    </row>
    <row r="705" spans="15:28" x14ac:dyDescent="0.25">
      <c r="O705" s="3" t="e">
        <f ca="1">_xll.RiskDiscrete($A$6:$A$35,$E$6:$E$35)</f>
        <v>#NAME?</v>
      </c>
      <c r="P705" s="3" t="e">
        <f ca="1">_xll.RiskDuniform($L$5:$L$16)</f>
        <v>#NAME?</v>
      </c>
      <c r="Q705" s="3" t="e">
        <f ca="1">IF(_xll.RiskUniform(0,1)&lt;0.5,"uptown","downtown")</f>
        <v>#NAME?</v>
      </c>
      <c r="R705" s="3" t="e">
        <f t="shared" ca="1" si="44"/>
        <v>#NAME?</v>
      </c>
      <c r="S705" s="3" t="e">
        <f t="shared" ca="1" si="45"/>
        <v>#NAME?</v>
      </c>
      <c r="T705" s="3" t="e">
        <f t="shared" ca="1" si="46"/>
        <v>#NAME?</v>
      </c>
      <c r="U705" s="3" t="e">
        <f t="shared" ca="1" si="47"/>
        <v>#NAME?</v>
      </c>
      <c r="Y705" s="3" t="s">
        <v>124</v>
      </c>
      <c r="Z705" s="3" t="s">
        <v>32</v>
      </c>
      <c r="AA705" s="3" t="s">
        <v>125</v>
      </c>
      <c r="AB705" s="46">
        <v>10</v>
      </c>
    </row>
    <row r="706" spans="15:28" x14ac:dyDescent="0.25">
      <c r="O706" s="3" t="e">
        <f ca="1">_xll.RiskDiscrete($A$6:$A$35,$E$6:$E$35)</f>
        <v>#NAME?</v>
      </c>
      <c r="P706" s="3" t="e">
        <f ca="1">_xll.RiskDuniform($L$5:$L$16)</f>
        <v>#NAME?</v>
      </c>
      <c r="Q706" s="3" t="e">
        <f ca="1">IF(_xll.RiskUniform(0,1)&lt;0.5,"uptown","downtown")</f>
        <v>#NAME?</v>
      </c>
      <c r="R706" s="3" t="e">
        <f t="shared" ca="1" si="44"/>
        <v>#NAME?</v>
      </c>
      <c r="S706" s="3" t="e">
        <f t="shared" ca="1" si="45"/>
        <v>#NAME?</v>
      </c>
      <c r="T706" s="3" t="e">
        <f t="shared" ca="1" si="46"/>
        <v>#NAME?</v>
      </c>
      <c r="U706" s="3" t="e">
        <f t="shared" ca="1" si="47"/>
        <v>#NAME?</v>
      </c>
      <c r="Y706" s="3" t="s">
        <v>145</v>
      </c>
      <c r="Z706" s="3" t="s">
        <v>31</v>
      </c>
      <c r="AA706" s="3" t="s">
        <v>125</v>
      </c>
      <c r="AB706" s="46">
        <v>7</v>
      </c>
    </row>
    <row r="707" spans="15:28" x14ac:dyDescent="0.25">
      <c r="O707" s="3" t="e">
        <f ca="1">_xll.RiskDiscrete($A$6:$A$35,$E$6:$E$35)</f>
        <v>#NAME?</v>
      </c>
      <c r="P707" s="3" t="e">
        <f ca="1">_xll.RiskDuniform($L$5:$L$16)</f>
        <v>#NAME?</v>
      </c>
      <c r="Q707" s="3" t="e">
        <f ca="1">IF(_xll.RiskUniform(0,1)&lt;0.5,"uptown","downtown")</f>
        <v>#NAME?</v>
      </c>
      <c r="R707" s="3" t="e">
        <f t="shared" ca="1" si="44"/>
        <v>#NAME?</v>
      </c>
      <c r="S707" s="3" t="e">
        <f t="shared" ca="1" si="45"/>
        <v>#NAME?</v>
      </c>
      <c r="T707" s="3" t="e">
        <f t="shared" ca="1" si="46"/>
        <v>#NAME?</v>
      </c>
      <c r="U707" s="3" t="e">
        <f t="shared" ca="1" si="47"/>
        <v>#NAME?</v>
      </c>
      <c r="Y707" s="3" t="s">
        <v>124</v>
      </c>
      <c r="Z707" s="3" t="s">
        <v>32</v>
      </c>
      <c r="AA707" s="3" t="s">
        <v>122</v>
      </c>
      <c r="AB707" s="46">
        <v>10</v>
      </c>
    </row>
    <row r="708" spans="15:28" x14ac:dyDescent="0.25">
      <c r="O708" s="3" t="e">
        <f ca="1">_xll.RiskDiscrete($A$6:$A$35,$E$6:$E$35)</f>
        <v>#NAME?</v>
      </c>
      <c r="P708" s="3" t="e">
        <f ca="1">_xll.RiskDuniform($L$5:$L$16)</f>
        <v>#NAME?</v>
      </c>
      <c r="Q708" s="3" t="e">
        <f ca="1">IF(_xll.RiskUniform(0,1)&lt;0.5,"uptown","downtown")</f>
        <v>#NAME?</v>
      </c>
      <c r="R708" s="3" t="e">
        <f t="shared" ca="1" si="44"/>
        <v>#NAME?</v>
      </c>
      <c r="S708" s="3" t="e">
        <f t="shared" ca="1" si="45"/>
        <v>#NAME?</v>
      </c>
      <c r="T708" s="3" t="e">
        <f t="shared" ca="1" si="46"/>
        <v>#NAME?</v>
      </c>
      <c r="U708" s="3" t="e">
        <f t="shared" ca="1" si="47"/>
        <v>#NAME?</v>
      </c>
      <c r="Y708" s="3" t="s">
        <v>132</v>
      </c>
      <c r="Z708" s="3" t="s">
        <v>28</v>
      </c>
      <c r="AA708" s="3" t="s">
        <v>122</v>
      </c>
      <c r="AB708" s="46">
        <v>12</v>
      </c>
    </row>
    <row r="709" spans="15:28" x14ac:dyDescent="0.25">
      <c r="O709" s="3" t="e">
        <f ca="1">_xll.RiskDiscrete($A$6:$A$35,$E$6:$E$35)</f>
        <v>#NAME?</v>
      </c>
      <c r="P709" s="3" t="e">
        <f ca="1">_xll.RiskDuniform($L$5:$L$16)</f>
        <v>#NAME?</v>
      </c>
      <c r="Q709" s="3" t="e">
        <f ca="1">IF(_xll.RiskUniform(0,1)&lt;0.5,"uptown","downtown")</f>
        <v>#NAME?</v>
      </c>
      <c r="R709" s="3" t="e">
        <f t="shared" ca="1" si="44"/>
        <v>#NAME?</v>
      </c>
      <c r="S709" s="3" t="e">
        <f t="shared" ca="1" si="45"/>
        <v>#NAME?</v>
      </c>
      <c r="T709" s="3" t="e">
        <f t="shared" ca="1" si="46"/>
        <v>#NAME?</v>
      </c>
      <c r="U709" s="3" t="e">
        <f t="shared" ca="1" si="47"/>
        <v>#NAME?</v>
      </c>
      <c r="Y709" s="3" t="s">
        <v>139</v>
      </c>
      <c r="Z709" s="3" t="s">
        <v>34</v>
      </c>
      <c r="AA709" s="3" t="s">
        <v>125</v>
      </c>
      <c r="AB709" s="46">
        <v>10</v>
      </c>
    </row>
    <row r="710" spans="15:28" x14ac:dyDescent="0.25">
      <c r="O710" s="3" t="e">
        <f ca="1">_xll.RiskDiscrete($A$6:$A$35,$E$6:$E$35)</f>
        <v>#NAME?</v>
      </c>
      <c r="P710" s="3" t="e">
        <f ca="1">_xll.RiskDuniform($L$5:$L$16)</f>
        <v>#NAME?</v>
      </c>
      <c r="Q710" s="3" t="e">
        <f ca="1">IF(_xll.RiskUniform(0,1)&lt;0.5,"uptown","downtown")</f>
        <v>#NAME?</v>
      </c>
      <c r="R710" s="3" t="e">
        <f t="shared" ca="1" si="44"/>
        <v>#NAME?</v>
      </c>
      <c r="S710" s="3" t="e">
        <f t="shared" ca="1" si="45"/>
        <v>#NAME?</v>
      </c>
      <c r="T710" s="3" t="e">
        <f t="shared" ca="1" si="46"/>
        <v>#NAME?</v>
      </c>
      <c r="U710" s="3" t="e">
        <f t="shared" ca="1" si="47"/>
        <v>#NAME?</v>
      </c>
      <c r="Y710" s="3" t="s">
        <v>127</v>
      </c>
      <c r="Z710" s="3" t="s">
        <v>34</v>
      </c>
      <c r="AA710" s="3" t="s">
        <v>125</v>
      </c>
      <c r="AB710" s="46">
        <v>10</v>
      </c>
    </row>
    <row r="711" spans="15:28" x14ac:dyDescent="0.25">
      <c r="O711" s="3" t="e">
        <f ca="1">_xll.RiskDiscrete($A$6:$A$35,$E$6:$E$35)</f>
        <v>#NAME?</v>
      </c>
      <c r="P711" s="3" t="e">
        <f ca="1">_xll.RiskDuniform($L$5:$L$16)</f>
        <v>#NAME?</v>
      </c>
      <c r="Q711" s="3" t="e">
        <f ca="1">IF(_xll.RiskUniform(0,1)&lt;0.5,"uptown","downtown")</f>
        <v>#NAME?</v>
      </c>
      <c r="R711" s="3" t="e">
        <f t="shared" ca="1" si="44"/>
        <v>#NAME?</v>
      </c>
      <c r="S711" s="3" t="e">
        <f t="shared" ca="1" si="45"/>
        <v>#NAME?</v>
      </c>
      <c r="T711" s="3" t="e">
        <f t="shared" ca="1" si="46"/>
        <v>#NAME?</v>
      </c>
      <c r="U711" s="3" t="e">
        <f t="shared" ca="1" si="47"/>
        <v>#NAME?</v>
      </c>
      <c r="Y711" s="3" t="s">
        <v>124</v>
      </c>
      <c r="Z711" s="3" t="s">
        <v>31</v>
      </c>
      <c r="AA711" s="3" t="s">
        <v>122</v>
      </c>
      <c r="AB711" s="46">
        <v>10</v>
      </c>
    </row>
    <row r="712" spans="15:28" x14ac:dyDescent="0.25">
      <c r="O712" s="3" t="e">
        <f ca="1">_xll.RiskDiscrete($A$6:$A$35,$E$6:$E$35)</f>
        <v>#NAME?</v>
      </c>
      <c r="P712" s="3" t="e">
        <f ca="1">_xll.RiskDuniform($L$5:$L$16)</f>
        <v>#NAME?</v>
      </c>
      <c r="Q712" s="3" t="e">
        <f ca="1">IF(_xll.RiskUniform(0,1)&lt;0.5,"uptown","downtown")</f>
        <v>#NAME?</v>
      </c>
      <c r="R712" s="3" t="e">
        <f t="shared" ref="R712:R775" ca="1" si="48">VLOOKUP(O712,lookprice,2)</f>
        <v>#NAME?</v>
      </c>
      <c r="S712" s="3" t="e">
        <f t="shared" ref="S712:S775" ca="1" si="49">VLOOKUP(O712,lookname,2)</f>
        <v>#NAME?</v>
      </c>
      <c r="T712" s="3" t="e">
        <f t="shared" ref="T712:T775" ca="1" si="50">VLOOKUP(P712,lookmonth,2)</f>
        <v>#NAME?</v>
      </c>
      <c r="U712" s="3" t="e">
        <f t="shared" ca="1" si="47"/>
        <v>#NAME?</v>
      </c>
      <c r="Y712" s="3" t="s">
        <v>124</v>
      </c>
      <c r="Z712" s="3" t="s">
        <v>27</v>
      </c>
      <c r="AA712" s="3" t="s">
        <v>122</v>
      </c>
      <c r="AB712" s="46">
        <v>10</v>
      </c>
    </row>
    <row r="713" spans="15:28" x14ac:dyDescent="0.25">
      <c r="O713" s="3" t="e">
        <f ca="1">_xll.RiskDiscrete($A$6:$A$35,$E$6:$E$35)</f>
        <v>#NAME?</v>
      </c>
      <c r="P713" s="3" t="e">
        <f ca="1">_xll.RiskDuniform($L$5:$L$16)</f>
        <v>#NAME?</v>
      </c>
      <c r="Q713" s="3" t="e">
        <f ca="1">IF(_xll.RiskUniform(0,1)&lt;0.5,"uptown","downtown")</f>
        <v>#NAME?</v>
      </c>
      <c r="R713" s="3" t="e">
        <f t="shared" ca="1" si="48"/>
        <v>#NAME?</v>
      </c>
      <c r="S713" s="3" t="e">
        <f t="shared" ca="1" si="49"/>
        <v>#NAME?</v>
      </c>
      <c r="T713" s="3" t="e">
        <f t="shared" ca="1" si="50"/>
        <v>#NAME?</v>
      </c>
      <c r="U713" s="3" t="e">
        <f t="shared" ref="U713:U776" ca="1" si="51">Q713</f>
        <v>#NAME?</v>
      </c>
      <c r="Y713" s="3" t="s">
        <v>129</v>
      </c>
      <c r="Z713" s="3" t="s">
        <v>29</v>
      </c>
      <c r="AA713" s="3" t="s">
        <v>122</v>
      </c>
      <c r="AB713" s="46">
        <v>2.5</v>
      </c>
    </row>
    <row r="714" spans="15:28" x14ac:dyDescent="0.25">
      <c r="O714" s="3" t="e">
        <f ca="1">_xll.RiskDiscrete($A$6:$A$35,$E$6:$E$35)</f>
        <v>#NAME?</v>
      </c>
      <c r="P714" s="3" t="e">
        <f ca="1">_xll.RiskDuniform($L$5:$L$16)</f>
        <v>#NAME?</v>
      </c>
      <c r="Q714" s="3" t="e">
        <f ca="1">IF(_xll.RiskUniform(0,1)&lt;0.5,"uptown","downtown")</f>
        <v>#NAME?</v>
      </c>
      <c r="R714" s="3" t="e">
        <f t="shared" ca="1" si="48"/>
        <v>#NAME?</v>
      </c>
      <c r="S714" s="3" t="e">
        <f t="shared" ca="1" si="49"/>
        <v>#NAME?</v>
      </c>
      <c r="T714" s="3" t="e">
        <f t="shared" ca="1" si="50"/>
        <v>#NAME?</v>
      </c>
      <c r="U714" s="3" t="e">
        <f t="shared" ca="1" si="51"/>
        <v>#NAME?</v>
      </c>
      <c r="Y714" s="3" t="s">
        <v>128</v>
      </c>
      <c r="Z714" s="3" t="s">
        <v>6</v>
      </c>
      <c r="AA714" s="3" t="s">
        <v>125</v>
      </c>
      <c r="AB714" s="46">
        <v>2.5</v>
      </c>
    </row>
    <row r="715" spans="15:28" x14ac:dyDescent="0.25">
      <c r="O715" s="3" t="e">
        <f ca="1">_xll.RiskDiscrete($A$6:$A$35,$E$6:$E$35)</f>
        <v>#NAME?</v>
      </c>
      <c r="P715" s="3" t="e">
        <f ca="1">_xll.RiskDuniform($L$5:$L$16)</f>
        <v>#NAME?</v>
      </c>
      <c r="Q715" s="3" t="e">
        <f ca="1">IF(_xll.RiskUniform(0,1)&lt;0.5,"uptown","downtown")</f>
        <v>#NAME?</v>
      </c>
      <c r="R715" s="3" t="e">
        <f t="shared" ca="1" si="48"/>
        <v>#NAME?</v>
      </c>
      <c r="S715" s="3" t="e">
        <f t="shared" ca="1" si="49"/>
        <v>#NAME?</v>
      </c>
      <c r="T715" s="3" t="e">
        <f t="shared" ca="1" si="50"/>
        <v>#NAME?</v>
      </c>
      <c r="U715" s="3" t="e">
        <f t="shared" ca="1" si="51"/>
        <v>#NAME?</v>
      </c>
      <c r="Y715" s="3" t="s">
        <v>129</v>
      </c>
      <c r="Z715" s="3" t="s">
        <v>6</v>
      </c>
      <c r="AA715" s="3" t="s">
        <v>125</v>
      </c>
      <c r="AB715" s="46">
        <v>2.5</v>
      </c>
    </row>
    <row r="716" spans="15:28" x14ac:dyDescent="0.25">
      <c r="O716" s="3" t="e">
        <f ca="1">_xll.RiskDiscrete($A$6:$A$35,$E$6:$E$35)</f>
        <v>#NAME?</v>
      </c>
      <c r="P716" s="3" t="e">
        <f ca="1">_xll.RiskDuniform($L$5:$L$16)</f>
        <v>#NAME?</v>
      </c>
      <c r="Q716" s="3" t="e">
        <f ca="1">IF(_xll.RiskUniform(0,1)&lt;0.5,"uptown","downtown")</f>
        <v>#NAME?</v>
      </c>
      <c r="R716" s="3" t="e">
        <f t="shared" ca="1" si="48"/>
        <v>#NAME?</v>
      </c>
      <c r="S716" s="3" t="e">
        <f t="shared" ca="1" si="49"/>
        <v>#NAME?</v>
      </c>
      <c r="T716" s="3" t="e">
        <f t="shared" ca="1" si="50"/>
        <v>#NAME?</v>
      </c>
      <c r="U716" s="3" t="e">
        <f t="shared" ca="1" si="51"/>
        <v>#NAME?</v>
      </c>
      <c r="Y716" s="3" t="s">
        <v>124</v>
      </c>
      <c r="Z716" s="3" t="s">
        <v>39</v>
      </c>
      <c r="AA716" s="3" t="s">
        <v>122</v>
      </c>
      <c r="AB716" s="46">
        <v>10</v>
      </c>
    </row>
    <row r="717" spans="15:28" x14ac:dyDescent="0.25">
      <c r="O717" s="3" t="e">
        <f ca="1">_xll.RiskDiscrete($A$6:$A$35,$E$6:$E$35)</f>
        <v>#NAME?</v>
      </c>
      <c r="P717" s="3" t="e">
        <f ca="1">_xll.RiskDuniform($L$5:$L$16)</f>
        <v>#NAME?</v>
      </c>
      <c r="Q717" s="3" t="e">
        <f ca="1">IF(_xll.RiskUniform(0,1)&lt;0.5,"uptown","downtown")</f>
        <v>#NAME?</v>
      </c>
      <c r="R717" s="3" t="e">
        <f t="shared" ca="1" si="48"/>
        <v>#NAME?</v>
      </c>
      <c r="S717" s="3" t="e">
        <f t="shared" ca="1" si="49"/>
        <v>#NAME?</v>
      </c>
      <c r="T717" s="3" t="e">
        <f t="shared" ca="1" si="50"/>
        <v>#NAME?</v>
      </c>
      <c r="U717" s="3" t="e">
        <f t="shared" ca="1" si="51"/>
        <v>#NAME?</v>
      </c>
      <c r="Y717" s="3" t="s">
        <v>124</v>
      </c>
      <c r="Z717" s="3" t="s">
        <v>33</v>
      </c>
      <c r="AA717" s="3" t="s">
        <v>122</v>
      </c>
      <c r="AB717" s="46">
        <v>10</v>
      </c>
    </row>
    <row r="718" spans="15:28" x14ac:dyDescent="0.25">
      <c r="O718" s="3" t="e">
        <f ca="1">_xll.RiskDiscrete($A$6:$A$35,$E$6:$E$35)</f>
        <v>#NAME?</v>
      </c>
      <c r="P718" s="3" t="e">
        <f ca="1">_xll.RiskDuniform($L$5:$L$16)</f>
        <v>#NAME?</v>
      </c>
      <c r="Q718" s="3" t="e">
        <f ca="1">IF(_xll.RiskUniform(0,1)&lt;0.5,"uptown","downtown")</f>
        <v>#NAME?</v>
      </c>
      <c r="R718" s="3" t="e">
        <f t="shared" ca="1" si="48"/>
        <v>#NAME?</v>
      </c>
      <c r="S718" s="3" t="e">
        <f t="shared" ca="1" si="49"/>
        <v>#NAME?</v>
      </c>
      <c r="T718" s="3" t="e">
        <f t="shared" ca="1" si="50"/>
        <v>#NAME?</v>
      </c>
      <c r="U718" s="3" t="e">
        <f t="shared" ca="1" si="51"/>
        <v>#NAME?</v>
      </c>
      <c r="Y718" s="3" t="s">
        <v>124</v>
      </c>
      <c r="Z718" s="3" t="s">
        <v>6</v>
      </c>
      <c r="AA718" s="3" t="s">
        <v>125</v>
      </c>
      <c r="AB718" s="46">
        <v>10</v>
      </c>
    </row>
    <row r="719" spans="15:28" x14ac:dyDescent="0.25">
      <c r="O719" s="3" t="e">
        <f ca="1">_xll.RiskDiscrete($A$6:$A$35,$E$6:$E$35)</f>
        <v>#NAME?</v>
      </c>
      <c r="P719" s="3" t="e">
        <f ca="1">_xll.RiskDuniform($L$5:$L$16)</f>
        <v>#NAME?</v>
      </c>
      <c r="Q719" s="3" t="e">
        <f ca="1">IF(_xll.RiskUniform(0,1)&lt;0.5,"uptown","downtown")</f>
        <v>#NAME?</v>
      </c>
      <c r="R719" s="3" t="e">
        <f t="shared" ca="1" si="48"/>
        <v>#NAME?</v>
      </c>
      <c r="S719" s="3" t="e">
        <f t="shared" ca="1" si="49"/>
        <v>#NAME?</v>
      </c>
      <c r="T719" s="3" t="e">
        <f t="shared" ca="1" si="50"/>
        <v>#NAME?</v>
      </c>
      <c r="U719" s="3" t="e">
        <f t="shared" ca="1" si="51"/>
        <v>#NAME?</v>
      </c>
      <c r="Y719" s="3" t="s">
        <v>124</v>
      </c>
      <c r="Z719" s="3" t="s">
        <v>27</v>
      </c>
      <c r="AA719" s="3" t="s">
        <v>125</v>
      </c>
      <c r="AB719" s="46">
        <v>10</v>
      </c>
    </row>
    <row r="720" spans="15:28" x14ac:dyDescent="0.25">
      <c r="O720" s="3" t="e">
        <f ca="1">_xll.RiskDiscrete($A$6:$A$35,$E$6:$E$35)</f>
        <v>#NAME?</v>
      </c>
      <c r="P720" s="3" t="e">
        <f ca="1">_xll.RiskDuniform($L$5:$L$16)</f>
        <v>#NAME?</v>
      </c>
      <c r="Q720" s="3" t="e">
        <f ca="1">IF(_xll.RiskUniform(0,1)&lt;0.5,"uptown","downtown")</f>
        <v>#NAME?</v>
      </c>
      <c r="R720" s="3" t="e">
        <f t="shared" ca="1" si="48"/>
        <v>#NAME?</v>
      </c>
      <c r="S720" s="3" t="e">
        <f t="shared" ca="1" si="49"/>
        <v>#NAME?</v>
      </c>
      <c r="T720" s="3" t="e">
        <f t="shared" ca="1" si="50"/>
        <v>#NAME?</v>
      </c>
      <c r="U720" s="3" t="e">
        <f t="shared" ca="1" si="51"/>
        <v>#NAME?</v>
      </c>
      <c r="Y720" s="3" t="s">
        <v>124</v>
      </c>
      <c r="Z720" s="3" t="s">
        <v>39</v>
      </c>
      <c r="AA720" s="3" t="s">
        <v>125</v>
      </c>
      <c r="AB720" s="46">
        <v>10</v>
      </c>
    </row>
    <row r="721" spans="15:28" x14ac:dyDescent="0.25">
      <c r="O721" s="3" t="e">
        <f ca="1">_xll.RiskDiscrete($A$6:$A$35,$E$6:$E$35)</f>
        <v>#NAME?</v>
      </c>
      <c r="P721" s="3" t="e">
        <f ca="1">_xll.RiskDuniform($L$5:$L$16)</f>
        <v>#NAME?</v>
      </c>
      <c r="Q721" s="3" t="e">
        <f ca="1">IF(_xll.RiskUniform(0,1)&lt;0.5,"uptown","downtown")</f>
        <v>#NAME?</v>
      </c>
      <c r="R721" s="3" t="e">
        <f t="shared" ca="1" si="48"/>
        <v>#NAME?</v>
      </c>
      <c r="S721" s="3" t="e">
        <f t="shared" ca="1" si="49"/>
        <v>#NAME?</v>
      </c>
      <c r="T721" s="3" t="e">
        <f t="shared" ca="1" si="50"/>
        <v>#NAME?</v>
      </c>
      <c r="U721" s="3" t="e">
        <f t="shared" ca="1" si="51"/>
        <v>#NAME?</v>
      </c>
      <c r="Y721" s="3" t="s">
        <v>121</v>
      </c>
      <c r="Z721" s="3" t="s">
        <v>29</v>
      </c>
      <c r="AA721" s="3" t="s">
        <v>125</v>
      </c>
      <c r="AB721" s="46">
        <v>2.5</v>
      </c>
    </row>
    <row r="722" spans="15:28" x14ac:dyDescent="0.25">
      <c r="O722" s="3" t="e">
        <f ca="1">_xll.RiskDiscrete($A$6:$A$35,$E$6:$E$35)</f>
        <v>#NAME?</v>
      </c>
      <c r="P722" s="3" t="e">
        <f ca="1">_xll.RiskDuniform($L$5:$L$16)</f>
        <v>#NAME?</v>
      </c>
      <c r="Q722" s="3" t="e">
        <f ca="1">IF(_xll.RiskUniform(0,1)&lt;0.5,"uptown","downtown")</f>
        <v>#NAME?</v>
      </c>
      <c r="R722" s="3" t="e">
        <f t="shared" ca="1" si="48"/>
        <v>#NAME?</v>
      </c>
      <c r="S722" s="3" t="e">
        <f t="shared" ca="1" si="49"/>
        <v>#NAME?</v>
      </c>
      <c r="T722" s="3" t="e">
        <f t="shared" ca="1" si="50"/>
        <v>#NAME?</v>
      </c>
      <c r="U722" s="3" t="e">
        <f t="shared" ca="1" si="51"/>
        <v>#NAME?</v>
      </c>
      <c r="Y722" s="3" t="s">
        <v>121</v>
      </c>
      <c r="Z722" s="3" t="s">
        <v>6</v>
      </c>
      <c r="AA722" s="3" t="s">
        <v>125</v>
      </c>
      <c r="AB722" s="46">
        <v>2.5</v>
      </c>
    </row>
    <row r="723" spans="15:28" x14ac:dyDescent="0.25">
      <c r="O723" s="3" t="e">
        <f ca="1">_xll.RiskDiscrete($A$6:$A$35,$E$6:$E$35)</f>
        <v>#NAME?</v>
      </c>
      <c r="P723" s="3" t="e">
        <f ca="1">_xll.RiskDuniform($L$5:$L$16)</f>
        <v>#NAME?</v>
      </c>
      <c r="Q723" s="3" t="e">
        <f ca="1">IF(_xll.RiskUniform(0,1)&lt;0.5,"uptown","downtown")</f>
        <v>#NAME?</v>
      </c>
      <c r="R723" s="3" t="e">
        <f t="shared" ca="1" si="48"/>
        <v>#NAME?</v>
      </c>
      <c r="S723" s="3" t="e">
        <f t="shared" ca="1" si="49"/>
        <v>#NAME?</v>
      </c>
      <c r="T723" s="3" t="e">
        <f t="shared" ca="1" si="50"/>
        <v>#NAME?</v>
      </c>
      <c r="U723" s="3" t="e">
        <f t="shared" ca="1" si="51"/>
        <v>#NAME?</v>
      </c>
      <c r="Y723" s="3" t="s">
        <v>127</v>
      </c>
      <c r="Z723" s="3" t="s">
        <v>31</v>
      </c>
      <c r="AA723" s="3" t="s">
        <v>122</v>
      </c>
      <c r="AB723" s="46">
        <v>10</v>
      </c>
    </row>
    <row r="724" spans="15:28" x14ac:dyDescent="0.25">
      <c r="O724" s="3" t="e">
        <f ca="1">_xll.RiskDiscrete($A$6:$A$35,$E$6:$E$35)</f>
        <v>#NAME?</v>
      </c>
      <c r="P724" s="3" t="e">
        <f ca="1">_xll.RiskDuniform($L$5:$L$16)</f>
        <v>#NAME?</v>
      </c>
      <c r="Q724" s="3" t="e">
        <f ca="1">IF(_xll.RiskUniform(0,1)&lt;0.5,"uptown","downtown")</f>
        <v>#NAME?</v>
      </c>
      <c r="R724" s="3" t="e">
        <f t="shared" ca="1" si="48"/>
        <v>#NAME?</v>
      </c>
      <c r="S724" s="3" t="e">
        <f t="shared" ca="1" si="49"/>
        <v>#NAME?</v>
      </c>
      <c r="T724" s="3" t="e">
        <f t="shared" ca="1" si="50"/>
        <v>#NAME?</v>
      </c>
      <c r="U724" s="3" t="e">
        <f t="shared" ca="1" si="51"/>
        <v>#NAME?</v>
      </c>
      <c r="Y724" s="3" t="s">
        <v>132</v>
      </c>
      <c r="Z724" s="3" t="s">
        <v>28</v>
      </c>
      <c r="AA724" s="3" t="s">
        <v>122</v>
      </c>
      <c r="AB724" s="46">
        <v>12</v>
      </c>
    </row>
    <row r="725" spans="15:28" x14ac:dyDescent="0.25">
      <c r="O725" s="3" t="e">
        <f ca="1">_xll.RiskDiscrete($A$6:$A$35,$E$6:$E$35)</f>
        <v>#NAME?</v>
      </c>
      <c r="P725" s="3" t="e">
        <f ca="1">_xll.RiskDuniform($L$5:$L$16)</f>
        <v>#NAME?</v>
      </c>
      <c r="Q725" s="3" t="e">
        <f ca="1">IF(_xll.RiskUniform(0,1)&lt;0.5,"uptown","downtown")</f>
        <v>#NAME?</v>
      </c>
      <c r="R725" s="3" t="e">
        <f t="shared" ca="1" si="48"/>
        <v>#NAME?</v>
      </c>
      <c r="S725" s="3" t="e">
        <f t="shared" ca="1" si="49"/>
        <v>#NAME?</v>
      </c>
      <c r="T725" s="3" t="e">
        <f t="shared" ca="1" si="50"/>
        <v>#NAME?</v>
      </c>
      <c r="U725" s="3" t="e">
        <f t="shared" ca="1" si="51"/>
        <v>#NAME?</v>
      </c>
      <c r="Y725" s="3" t="s">
        <v>129</v>
      </c>
      <c r="Z725" s="3" t="s">
        <v>33</v>
      </c>
      <c r="AA725" s="3" t="s">
        <v>122</v>
      </c>
      <c r="AB725" s="46">
        <v>2.5</v>
      </c>
    </row>
    <row r="726" spans="15:28" x14ac:dyDescent="0.25">
      <c r="O726" s="3" t="e">
        <f ca="1">_xll.RiskDiscrete($A$6:$A$35,$E$6:$E$35)</f>
        <v>#NAME?</v>
      </c>
      <c r="P726" s="3" t="e">
        <f ca="1">_xll.RiskDuniform($L$5:$L$16)</f>
        <v>#NAME?</v>
      </c>
      <c r="Q726" s="3" t="e">
        <f ca="1">IF(_xll.RiskUniform(0,1)&lt;0.5,"uptown","downtown")</f>
        <v>#NAME?</v>
      </c>
      <c r="R726" s="3" t="e">
        <f t="shared" ca="1" si="48"/>
        <v>#NAME?</v>
      </c>
      <c r="S726" s="3" t="e">
        <f t="shared" ca="1" si="49"/>
        <v>#NAME?</v>
      </c>
      <c r="T726" s="3" t="e">
        <f t="shared" ca="1" si="50"/>
        <v>#NAME?</v>
      </c>
      <c r="U726" s="3" t="e">
        <f t="shared" ca="1" si="51"/>
        <v>#NAME?</v>
      </c>
      <c r="Y726" s="3" t="s">
        <v>124</v>
      </c>
      <c r="Z726" s="3" t="s">
        <v>40</v>
      </c>
      <c r="AA726" s="3" t="s">
        <v>122</v>
      </c>
      <c r="AB726" s="46">
        <v>10</v>
      </c>
    </row>
    <row r="727" spans="15:28" x14ac:dyDescent="0.25">
      <c r="O727" s="3" t="e">
        <f ca="1">_xll.RiskDiscrete($A$6:$A$35,$E$6:$E$35)</f>
        <v>#NAME?</v>
      </c>
      <c r="P727" s="3" t="e">
        <f ca="1">_xll.RiskDuniform($L$5:$L$16)</f>
        <v>#NAME?</v>
      </c>
      <c r="Q727" s="3" t="e">
        <f ca="1">IF(_xll.RiskUniform(0,1)&lt;0.5,"uptown","downtown")</f>
        <v>#NAME?</v>
      </c>
      <c r="R727" s="3" t="e">
        <f t="shared" ca="1" si="48"/>
        <v>#NAME?</v>
      </c>
      <c r="S727" s="3" t="e">
        <f t="shared" ca="1" si="49"/>
        <v>#NAME?</v>
      </c>
      <c r="T727" s="3" t="e">
        <f t="shared" ca="1" si="50"/>
        <v>#NAME?</v>
      </c>
      <c r="U727" s="3" t="e">
        <f t="shared" ca="1" si="51"/>
        <v>#NAME?</v>
      </c>
      <c r="Y727" s="3" t="s">
        <v>121</v>
      </c>
      <c r="Z727" s="3" t="s">
        <v>40</v>
      </c>
      <c r="AA727" s="3" t="s">
        <v>125</v>
      </c>
      <c r="AB727" s="46">
        <v>2.5</v>
      </c>
    </row>
    <row r="728" spans="15:28" x14ac:dyDescent="0.25">
      <c r="O728" s="3" t="e">
        <f ca="1">_xll.RiskDiscrete($A$6:$A$35,$E$6:$E$35)</f>
        <v>#NAME?</v>
      </c>
      <c r="P728" s="3" t="e">
        <f ca="1">_xll.RiskDuniform($L$5:$L$16)</f>
        <v>#NAME?</v>
      </c>
      <c r="Q728" s="3" t="e">
        <f ca="1">IF(_xll.RiskUniform(0,1)&lt;0.5,"uptown","downtown")</f>
        <v>#NAME?</v>
      </c>
      <c r="R728" s="3" t="e">
        <f t="shared" ca="1" si="48"/>
        <v>#NAME?</v>
      </c>
      <c r="S728" s="3" t="e">
        <f t="shared" ca="1" si="49"/>
        <v>#NAME?</v>
      </c>
      <c r="T728" s="3" t="e">
        <f t="shared" ca="1" si="50"/>
        <v>#NAME?</v>
      </c>
      <c r="U728" s="3" t="e">
        <f t="shared" ca="1" si="51"/>
        <v>#NAME?</v>
      </c>
      <c r="Y728" s="3" t="s">
        <v>124</v>
      </c>
      <c r="Z728" s="3" t="s">
        <v>32</v>
      </c>
      <c r="AA728" s="3" t="s">
        <v>122</v>
      </c>
      <c r="AB728" s="46">
        <v>10</v>
      </c>
    </row>
    <row r="729" spans="15:28" x14ac:dyDescent="0.25">
      <c r="O729" s="3" t="e">
        <f ca="1">_xll.RiskDiscrete($A$6:$A$35,$E$6:$E$35)</f>
        <v>#NAME?</v>
      </c>
      <c r="P729" s="3" t="e">
        <f ca="1">_xll.RiskDuniform($L$5:$L$16)</f>
        <v>#NAME?</v>
      </c>
      <c r="Q729" s="3" t="e">
        <f ca="1">IF(_xll.RiskUniform(0,1)&lt;0.5,"uptown","downtown")</f>
        <v>#NAME?</v>
      </c>
      <c r="R729" s="3" t="e">
        <f t="shared" ca="1" si="48"/>
        <v>#NAME?</v>
      </c>
      <c r="S729" s="3" t="e">
        <f t="shared" ca="1" si="49"/>
        <v>#NAME?</v>
      </c>
      <c r="T729" s="3" t="e">
        <f t="shared" ca="1" si="50"/>
        <v>#NAME?</v>
      </c>
      <c r="U729" s="3" t="e">
        <f t="shared" ca="1" si="51"/>
        <v>#NAME?</v>
      </c>
      <c r="Y729" s="3" t="s">
        <v>129</v>
      </c>
      <c r="Z729" s="3" t="s">
        <v>33</v>
      </c>
      <c r="AA729" s="3" t="s">
        <v>122</v>
      </c>
      <c r="AB729" s="46">
        <v>2.5</v>
      </c>
    </row>
    <row r="730" spans="15:28" x14ac:dyDescent="0.25">
      <c r="O730" s="3" t="e">
        <f ca="1">_xll.RiskDiscrete($A$6:$A$35,$E$6:$E$35)</f>
        <v>#NAME?</v>
      </c>
      <c r="P730" s="3" t="e">
        <f ca="1">_xll.RiskDuniform($L$5:$L$16)</f>
        <v>#NAME?</v>
      </c>
      <c r="Q730" s="3" t="e">
        <f ca="1">IF(_xll.RiskUniform(0,1)&lt;0.5,"uptown","downtown")</f>
        <v>#NAME?</v>
      </c>
      <c r="R730" s="3" t="e">
        <f t="shared" ca="1" si="48"/>
        <v>#NAME?</v>
      </c>
      <c r="S730" s="3" t="e">
        <f t="shared" ca="1" si="49"/>
        <v>#NAME?</v>
      </c>
      <c r="T730" s="3" t="e">
        <f t="shared" ca="1" si="50"/>
        <v>#NAME?</v>
      </c>
      <c r="U730" s="3" t="e">
        <f t="shared" ca="1" si="51"/>
        <v>#NAME?</v>
      </c>
      <c r="Y730" s="3" t="s">
        <v>148</v>
      </c>
      <c r="Z730" s="3" t="s">
        <v>39</v>
      </c>
      <c r="AA730" s="3" t="s">
        <v>125</v>
      </c>
      <c r="AB730" s="46">
        <v>7</v>
      </c>
    </row>
    <row r="731" spans="15:28" x14ac:dyDescent="0.25">
      <c r="O731" s="3" t="e">
        <f ca="1">_xll.RiskDiscrete($A$6:$A$35,$E$6:$E$35)</f>
        <v>#NAME?</v>
      </c>
      <c r="P731" s="3" t="e">
        <f ca="1">_xll.RiskDuniform($L$5:$L$16)</f>
        <v>#NAME?</v>
      </c>
      <c r="Q731" s="3" t="e">
        <f ca="1">IF(_xll.RiskUniform(0,1)&lt;0.5,"uptown","downtown")</f>
        <v>#NAME?</v>
      </c>
      <c r="R731" s="3" t="e">
        <f t="shared" ca="1" si="48"/>
        <v>#NAME?</v>
      </c>
      <c r="S731" s="3" t="e">
        <f t="shared" ca="1" si="49"/>
        <v>#NAME?</v>
      </c>
      <c r="T731" s="3" t="e">
        <f t="shared" ca="1" si="50"/>
        <v>#NAME?</v>
      </c>
      <c r="U731" s="3" t="e">
        <f t="shared" ca="1" si="51"/>
        <v>#NAME?</v>
      </c>
      <c r="Y731" s="3" t="s">
        <v>139</v>
      </c>
      <c r="Z731" s="3" t="s">
        <v>31</v>
      </c>
      <c r="AA731" s="3" t="s">
        <v>125</v>
      </c>
      <c r="AB731" s="46">
        <v>10</v>
      </c>
    </row>
    <row r="732" spans="15:28" x14ac:dyDescent="0.25">
      <c r="O732" s="3" t="e">
        <f ca="1">_xll.RiskDiscrete($A$6:$A$35,$E$6:$E$35)</f>
        <v>#NAME?</v>
      </c>
      <c r="P732" s="3" t="e">
        <f ca="1">_xll.RiskDuniform($L$5:$L$16)</f>
        <v>#NAME?</v>
      </c>
      <c r="Q732" s="3" t="e">
        <f ca="1">IF(_xll.RiskUniform(0,1)&lt;0.5,"uptown","downtown")</f>
        <v>#NAME?</v>
      </c>
      <c r="R732" s="3" t="e">
        <f t="shared" ca="1" si="48"/>
        <v>#NAME?</v>
      </c>
      <c r="S732" s="3" t="e">
        <f t="shared" ca="1" si="49"/>
        <v>#NAME?</v>
      </c>
      <c r="T732" s="3" t="e">
        <f t="shared" ca="1" si="50"/>
        <v>#NAME?</v>
      </c>
      <c r="U732" s="3" t="e">
        <f t="shared" ca="1" si="51"/>
        <v>#NAME?</v>
      </c>
      <c r="Y732" s="3" t="s">
        <v>124</v>
      </c>
      <c r="Z732" s="3" t="s">
        <v>33</v>
      </c>
      <c r="AA732" s="3" t="s">
        <v>122</v>
      </c>
      <c r="AB732" s="46">
        <v>10</v>
      </c>
    </row>
    <row r="733" spans="15:28" x14ac:dyDescent="0.25">
      <c r="O733" s="3" t="e">
        <f ca="1">_xll.RiskDiscrete($A$6:$A$35,$E$6:$E$35)</f>
        <v>#NAME?</v>
      </c>
      <c r="P733" s="3" t="e">
        <f ca="1">_xll.RiskDuniform($L$5:$L$16)</f>
        <v>#NAME?</v>
      </c>
      <c r="Q733" s="3" t="e">
        <f ca="1">IF(_xll.RiskUniform(0,1)&lt;0.5,"uptown","downtown")</f>
        <v>#NAME?</v>
      </c>
      <c r="R733" s="3" t="e">
        <f t="shared" ca="1" si="48"/>
        <v>#NAME?</v>
      </c>
      <c r="S733" s="3" t="e">
        <f t="shared" ca="1" si="49"/>
        <v>#NAME?</v>
      </c>
      <c r="T733" s="3" t="e">
        <f t="shared" ca="1" si="50"/>
        <v>#NAME?</v>
      </c>
      <c r="U733" s="3" t="e">
        <f t="shared" ca="1" si="51"/>
        <v>#NAME?</v>
      </c>
      <c r="Y733" s="3" t="s">
        <v>132</v>
      </c>
      <c r="Z733" s="3" t="s">
        <v>32</v>
      </c>
      <c r="AA733" s="3" t="s">
        <v>125</v>
      </c>
      <c r="AB733" s="46">
        <v>12</v>
      </c>
    </row>
    <row r="734" spans="15:28" x14ac:dyDescent="0.25">
      <c r="O734" s="3" t="e">
        <f ca="1">_xll.RiskDiscrete($A$6:$A$35,$E$6:$E$35)</f>
        <v>#NAME?</v>
      </c>
      <c r="P734" s="3" t="e">
        <f ca="1">_xll.RiskDuniform($L$5:$L$16)</f>
        <v>#NAME?</v>
      </c>
      <c r="Q734" s="3" t="e">
        <f ca="1">IF(_xll.RiskUniform(0,1)&lt;0.5,"uptown","downtown")</f>
        <v>#NAME?</v>
      </c>
      <c r="R734" s="3" t="e">
        <f t="shared" ca="1" si="48"/>
        <v>#NAME?</v>
      </c>
      <c r="S734" s="3" t="e">
        <f t="shared" ca="1" si="49"/>
        <v>#NAME?</v>
      </c>
      <c r="T734" s="3" t="e">
        <f t="shared" ca="1" si="50"/>
        <v>#NAME?</v>
      </c>
      <c r="U734" s="3" t="e">
        <f t="shared" ca="1" si="51"/>
        <v>#NAME?</v>
      </c>
      <c r="Y734" s="3" t="s">
        <v>124</v>
      </c>
      <c r="Z734" s="3" t="s">
        <v>24</v>
      </c>
      <c r="AA734" s="3" t="s">
        <v>122</v>
      </c>
      <c r="AB734" s="46">
        <v>10</v>
      </c>
    </row>
    <row r="735" spans="15:28" x14ac:dyDescent="0.25">
      <c r="O735" s="3" t="e">
        <f ca="1">_xll.RiskDiscrete($A$6:$A$35,$E$6:$E$35)</f>
        <v>#NAME?</v>
      </c>
      <c r="P735" s="3" t="e">
        <f ca="1">_xll.RiskDuniform($L$5:$L$16)</f>
        <v>#NAME?</v>
      </c>
      <c r="Q735" s="3" t="e">
        <f ca="1">IF(_xll.RiskUniform(0,1)&lt;0.5,"uptown","downtown")</f>
        <v>#NAME?</v>
      </c>
      <c r="R735" s="3" t="e">
        <f t="shared" ca="1" si="48"/>
        <v>#NAME?</v>
      </c>
      <c r="S735" s="3" t="e">
        <f t="shared" ca="1" si="49"/>
        <v>#NAME?</v>
      </c>
      <c r="T735" s="3" t="e">
        <f t="shared" ca="1" si="50"/>
        <v>#NAME?</v>
      </c>
      <c r="U735" s="3" t="e">
        <f t="shared" ca="1" si="51"/>
        <v>#NAME?</v>
      </c>
      <c r="Y735" s="3" t="s">
        <v>124</v>
      </c>
      <c r="Z735" s="3" t="s">
        <v>29</v>
      </c>
      <c r="AA735" s="3" t="s">
        <v>122</v>
      </c>
      <c r="AB735" s="46">
        <v>10</v>
      </c>
    </row>
    <row r="736" spans="15:28" x14ac:dyDescent="0.25">
      <c r="O736" s="3" t="e">
        <f ca="1">_xll.RiskDiscrete($A$6:$A$35,$E$6:$E$35)</f>
        <v>#NAME?</v>
      </c>
      <c r="P736" s="3" t="e">
        <f ca="1">_xll.RiskDuniform($L$5:$L$16)</f>
        <v>#NAME?</v>
      </c>
      <c r="Q736" s="3" t="e">
        <f ca="1">IF(_xll.RiskUniform(0,1)&lt;0.5,"uptown","downtown")</f>
        <v>#NAME?</v>
      </c>
      <c r="R736" s="3" t="e">
        <f t="shared" ca="1" si="48"/>
        <v>#NAME?</v>
      </c>
      <c r="S736" s="3" t="e">
        <f t="shared" ca="1" si="49"/>
        <v>#NAME?</v>
      </c>
      <c r="T736" s="3" t="e">
        <f t="shared" ca="1" si="50"/>
        <v>#NAME?</v>
      </c>
      <c r="U736" s="3" t="e">
        <f t="shared" ca="1" si="51"/>
        <v>#NAME?</v>
      </c>
      <c r="Y736" s="3" t="s">
        <v>127</v>
      </c>
      <c r="Z736" s="3" t="s">
        <v>40</v>
      </c>
      <c r="AA736" s="3" t="s">
        <v>122</v>
      </c>
      <c r="AB736" s="46">
        <v>10</v>
      </c>
    </row>
    <row r="737" spans="15:28" x14ac:dyDescent="0.25">
      <c r="O737" s="3" t="e">
        <f ca="1">_xll.RiskDiscrete($A$6:$A$35,$E$6:$E$35)</f>
        <v>#NAME?</v>
      </c>
      <c r="P737" s="3" t="e">
        <f ca="1">_xll.RiskDuniform($L$5:$L$16)</f>
        <v>#NAME?</v>
      </c>
      <c r="Q737" s="3" t="e">
        <f ca="1">IF(_xll.RiskUniform(0,1)&lt;0.5,"uptown","downtown")</f>
        <v>#NAME?</v>
      </c>
      <c r="R737" s="3" t="e">
        <f t="shared" ca="1" si="48"/>
        <v>#NAME?</v>
      </c>
      <c r="S737" s="3" t="e">
        <f t="shared" ca="1" si="49"/>
        <v>#NAME?</v>
      </c>
      <c r="T737" s="3" t="e">
        <f t="shared" ca="1" si="50"/>
        <v>#NAME?</v>
      </c>
      <c r="U737" s="3" t="e">
        <f t="shared" ca="1" si="51"/>
        <v>#NAME?</v>
      </c>
      <c r="Y737" s="3" t="s">
        <v>133</v>
      </c>
      <c r="Z737" s="3" t="s">
        <v>24</v>
      </c>
      <c r="AA737" s="3" t="s">
        <v>122</v>
      </c>
      <c r="AB737" s="46">
        <v>7</v>
      </c>
    </row>
    <row r="738" spans="15:28" x14ac:dyDescent="0.25">
      <c r="O738" s="3" t="e">
        <f ca="1">_xll.RiskDiscrete($A$6:$A$35,$E$6:$E$35)</f>
        <v>#NAME?</v>
      </c>
      <c r="P738" s="3" t="e">
        <f ca="1">_xll.RiskDuniform($L$5:$L$16)</f>
        <v>#NAME?</v>
      </c>
      <c r="Q738" s="3" t="e">
        <f ca="1">IF(_xll.RiskUniform(0,1)&lt;0.5,"uptown","downtown")</f>
        <v>#NAME?</v>
      </c>
      <c r="R738" s="3" t="e">
        <f t="shared" ca="1" si="48"/>
        <v>#NAME?</v>
      </c>
      <c r="S738" s="3" t="e">
        <f t="shared" ca="1" si="49"/>
        <v>#NAME?</v>
      </c>
      <c r="T738" s="3" t="e">
        <f t="shared" ca="1" si="50"/>
        <v>#NAME?</v>
      </c>
      <c r="U738" s="3" t="e">
        <f t="shared" ca="1" si="51"/>
        <v>#NAME?</v>
      </c>
      <c r="Y738" s="3" t="s">
        <v>124</v>
      </c>
      <c r="Z738" s="3" t="s">
        <v>31</v>
      </c>
      <c r="AA738" s="3" t="s">
        <v>122</v>
      </c>
      <c r="AB738" s="46">
        <v>10</v>
      </c>
    </row>
    <row r="739" spans="15:28" x14ac:dyDescent="0.25">
      <c r="O739" s="3" t="e">
        <f ca="1">_xll.RiskDiscrete($A$6:$A$35,$E$6:$E$35)</f>
        <v>#NAME?</v>
      </c>
      <c r="P739" s="3" t="e">
        <f ca="1">_xll.RiskDuniform($L$5:$L$16)</f>
        <v>#NAME?</v>
      </c>
      <c r="Q739" s="3" t="e">
        <f ca="1">IF(_xll.RiskUniform(0,1)&lt;0.5,"uptown","downtown")</f>
        <v>#NAME?</v>
      </c>
      <c r="R739" s="3" t="e">
        <f t="shared" ca="1" si="48"/>
        <v>#NAME?</v>
      </c>
      <c r="S739" s="3" t="e">
        <f t="shared" ca="1" si="49"/>
        <v>#NAME?</v>
      </c>
      <c r="T739" s="3" t="e">
        <f t="shared" ca="1" si="50"/>
        <v>#NAME?</v>
      </c>
      <c r="U739" s="3" t="e">
        <f t="shared" ca="1" si="51"/>
        <v>#NAME?</v>
      </c>
      <c r="Y739" s="3" t="s">
        <v>127</v>
      </c>
      <c r="Z739" s="3" t="s">
        <v>39</v>
      </c>
      <c r="AA739" s="3" t="s">
        <v>122</v>
      </c>
      <c r="AB739" s="46">
        <v>10</v>
      </c>
    </row>
    <row r="740" spans="15:28" x14ac:dyDescent="0.25">
      <c r="O740" s="3" t="e">
        <f ca="1">_xll.RiskDiscrete($A$6:$A$35,$E$6:$E$35)</f>
        <v>#NAME?</v>
      </c>
      <c r="P740" s="3" t="e">
        <f ca="1">_xll.RiskDuniform($L$5:$L$16)</f>
        <v>#NAME?</v>
      </c>
      <c r="Q740" s="3" t="e">
        <f ca="1">IF(_xll.RiskUniform(0,1)&lt;0.5,"uptown","downtown")</f>
        <v>#NAME?</v>
      </c>
      <c r="R740" s="3" t="e">
        <f t="shared" ca="1" si="48"/>
        <v>#NAME?</v>
      </c>
      <c r="S740" s="3" t="e">
        <f t="shared" ca="1" si="49"/>
        <v>#NAME?</v>
      </c>
      <c r="T740" s="3" t="e">
        <f t="shared" ca="1" si="50"/>
        <v>#NAME?</v>
      </c>
      <c r="U740" s="3" t="e">
        <f t="shared" ca="1" si="51"/>
        <v>#NAME?</v>
      </c>
      <c r="Y740" s="3" t="s">
        <v>124</v>
      </c>
      <c r="Z740" s="3" t="s">
        <v>39</v>
      </c>
      <c r="AA740" s="3" t="s">
        <v>122</v>
      </c>
      <c r="AB740" s="46">
        <v>10</v>
      </c>
    </row>
    <row r="741" spans="15:28" x14ac:dyDescent="0.25">
      <c r="O741" s="3" t="e">
        <f ca="1">_xll.RiskDiscrete($A$6:$A$35,$E$6:$E$35)</f>
        <v>#NAME?</v>
      </c>
      <c r="P741" s="3" t="e">
        <f ca="1">_xll.RiskDuniform($L$5:$L$16)</f>
        <v>#NAME?</v>
      </c>
      <c r="Q741" s="3" t="e">
        <f ca="1">IF(_xll.RiskUniform(0,1)&lt;0.5,"uptown","downtown")</f>
        <v>#NAME?</v>
      </c>
      <c r="R741" s="3" t="e">
        <f t="shared" ca="1" si="48"/>
        <v>#NAME?</v>
      </c>
      <c r="S741" s="3" t="e">
        <f t="shared" ca="1" si="49"/>
        <v>#NAME?</v>
      </c>
      <c r="T741" s="3" t="e">
        <f t="shared" ca="1" si="50"/>
        <v>#NAME?</v>
      </c>
      <c r="U741" s="3" t="e">
        <f t="shared" ca="1" si="51"/>
        <v>#NAME?</v>
      </c>
      <c r="Y741" s="3" t="s">
        <v>124</v>
      </c>
      <c r="Z741" s="3" t="s">
        <v>27</v>
      </c>
      <c r="AA741" s="3" t="s">
        <v>122</v>
      </c>
      <c r="AB741" s="46">
        <v>10</v>
      </c>
    </row>
    <row r="742" spans="15:28" x14ac:dyDescent="0.25">
      <c r="O742" s="3" t="e">
        <f ca="1">_xll.RiskDiscrete($A$6:$A$35,$E$6:$E$35)</f>
        <v>#NAME?</v>
      </c>
      <c r="P742" s="3" t="e">
        <f ca="1">_xll.RiskDuniform($L$5:$L$16)</f>
        <v>#NAME?</v>
      </c>
      <c r="Q742" s="3" t="e">
        <f ca="1">IF(_xll.RiskUniform(0,1)&lt;0.5,"uptown","downtown")</f>
        <v>#NAME?</v>
      </c>
      <c r="R742" s="3" t="e">
        <f t="shared" ca="1" si="48"/>
        <v>#NAME?</v>
      </c>
      <c r="S742" s="3" t="e">
        <f t="shared" ca="1" si="49"/>
        <v>#NAME?</v>
      </c>
      <c r="T742" s="3" t="e">
        <f t="shared" ca="1" si="50"/>
        <v>#NAME?</v>
      </c>
      <c r="U742" s="3" t="e">
        <f t="shared" ca="1" si="51"/>
        <v>#NAME?</v>
      </c>
      <c r="Y742" s="3" t="s">
        <v>132</v>
      </c>
      <c r="Z742" s="3" t="s">
        <v>34</v>
      </c>
      <c r="AA742" s="3" t="s">
        <v>125</v>
      </c>
      <c r="AB742" s="46">
        <v>12</v>
      </c>
    </row>
    <row r="743" spans="15:28" x14ac:dyDescent="0.25">
      <c r="O743" s="3" t="e">
        <f ca="1">_xll.RiskDiscrete($A$6:$A$35,$E$6:$E$35)</f>
        <v>#NAME?</v>
      </c>
      <c r="P743" s="3" t="e">
        <f ca="1">_xll.RiskDuniform($L$5:$L$16)</f>
        <v>#NAME?</v>
      </c>
      <c r="Q743" s="3" t="e">
        <f ca="1">IF(_xll.RiskUniform(0,1)&lt;0.5,"uptown","downtown")</f>
        <v>#NAME?</v>
      </c>
      <c r="R743" s="3" t="e">
        <f t="shared" ca="1" si="48"/>
        <v>#NAME?</v>
      </c>
      <c r="S743" s="3" t="e">
        <f t="shared" ca="1" si="49"/>
        <v>#NAME?</v>
      </c>
      <c r="T743" s="3" t="e">
        <f t="shared" ca="1" si="50"/>
        <v>#NAME?</v>
      </c>
      <c r="U743" s="3" t="e">
        <f t="shared" ca="1" si="51"/>
        <v>#NAME?</v>
      </c>
      <c r="Y743" s="3" t="s">
        <v>144</v>
      </c>
      <c r="Z743" s="3" t="s">
        <v>30</v>
      </c>
      <c r="AA743" s="3" t="s">
        <v>122</v>
      </c>
      <c r="AB743" s="46">
        <v>7</v>
      </c>
    </row>
    <row r="744" spans="15:28" x14ac:dyDescent="0.25">
      <c r="O744" s="3" t="e">
        <f ca="1">_xll.RiskDiscrete($A$6:$A$35,$E$6:$E$35)</f>
        <v>#NAME?</v>
      </c>
      <c r="P744" s="3" t="e">
        <f ca="1">_xll.RiskDuniform($L$5:$L$16)</f>
        <v>#NAME?</v>
      </c>
      <c r="Q744" s="3" t="e">
        <f ca="1">IF(_xll.RiskUniform(0,1)&lt;0.5,"uptown","downtown")</f>
        <v>#NAME?</v>
      </c>
      <c r="R744" s="3" t="e">
        <f t="shared" ca="1" si="48"/>
        <v>#NAME?</v>
      </c>
      <c r="S744" s="3" t="e">
        <f t="shared" ca="1" si="49"/>
        <v>#NAME?</v>
      </c>
      <c r="T744" s="3" t="e">
        <f t="shared" ca="1" si="50"/>
        <v>#NAME?</v>
      </c>
      <c r="U744" s="3" t="e">
        <f t="shared" ca="1" si="51"/>
        <v>#NAME?</v>
      </c>
      <c r="Y744" s="3" t="s">
        <v>124</v>
      </c>
      <c r="Z744" s="3" t="s">
        <v>40</v>
      </c>
      <c r="AA744" s="3" t="s">
        <v>122</v>
      </c>
      <c r="AB744" s="46">
        <v>10</v>
      </c>
    </row>
    <row r="745" spans="15:28" x14ac:dyDescent="0.25">
      <c r="O745" s="3" t="e">
        <f ca="1">_xll.RiskDiscrete($A$6:$A$35,$E$6:$E$35)</f>
        <v>#NAME?</v>
      </c>
      <c r="P745" s="3" t="e">
        <f ca="1">_xll.RiskDuniform($L$5:$L$16)</f>
        <v>#NAME?</v>
      </c>
      <c r="Q745" s="3" t="e">
        <f ca="1">IF(_xll.RiskUniform(0,1)&lt;0.5,"uptown","downtown")</f>
        <v>#NAME?</v>
      </c>
      <c r="R745" s="3" t="e">
        <f t="shared" ca="1" si="48"/>
        <v>#NAME?</v>
      </c>
      <c r="S745" s="3" t="e">
        <f t="shared" ca="1" si="49"/>
        <v>#NAME?</v>
      </c>
      <c r="T745" s="3" t="e">
        <f t="shared" ca="1" si="50"/>
        <v>#NAME?</v>
      </c>
      <c r="U745" s="3" t="e">
        <f t="shared" ca="1" si="51"/>
        <v>#NAME?</v>
      </c>
      <c r="Y745" s="3" t="s">
        <v>121</v>
      </c>
      <c r="Z745" s="3" t="s">
        <v>39</v>
      </c>
      <c r="AA745" s="3" t="s">
        <v>125</v>
      </c>
      <c r="AB745" s="46">
        <v>2.5</v>
      </c>
    </row>
    <row r="746" spans="15:28" x14ac:dyDescent="0.25">
      <c r="O746" s="3" t="e">
        <f ca="1">_xll.RiskDiscrete($A$6:$A$35,$E$6:$E$35)</f>
        <v>#NAME?</v>
      </c>
      <c r="P746" s="3" t="e">
        <f ca="1">_xll.RiskDuniform($L$5:$L$16)</f>
        <v>#NAME?</v>
      </c>
      <c r="Q746" s="3" t="e">
        <f ca="1">IF(_xll.RiskUniform(0,1)&lt;0.5,"uptown","downtown")</f>
        <v>#NAME?</v>
      </c>
      <c r="R746" s="3" t="e">
        <f t="shared" ca="1" si="48"/>
        <v>#NAME?</v>
      </c>
      <c r="S746" s="3" t="e">
        <f t="shared" ca="1" si="49"/>
        <v>#NAME?</v>
      </c>
      <c r="T746" s="3" t="e">
        <f t="shared" ca="1" si="50"/>
        <v>#NAME?</v>
      </c>
      <c r="U746" s="3" t="e">
        <f t="shared" ca="1" si="51"/>
        <v>#NAME?</v>
      </c>
      <c r="Y746" s="3" t="s">
        <v>135</v>
      </c>
      <c r="Z746" s="3" t="s">
        <v>31</v>
      </c>
      <c r="AA746" s="3" t="s">
        <v>125</v>
      </c>
      <c r="AB746" s="46">
        <v>7</v>
      </c>
    </row>
    <row r="747" spans="15:28" x14ac:dyDescent="0.25">
      <c r="O747" s="3" t="e">
        <f ca="1">_xll.RiskDiscrete($A$6:$A$35,$E$6:$E$35)</f>
        <v>#NAME?</v>
      </c>
      <c r="P747" s="3" t="e">
        <f ca="1">_xll.RiskDuniform($L$5:$L$16)</f>
        <v>#NAME?</v>
      </c>
      <c r="Q747" s="3" t="e">
        <f ca="1">IF(_xll.RiskUniform(0,1)&lt;0.5,"uptown","downtown")</f>
        <v>#NAME?</v>
      </c>
      <c r="R747" s="3" t="e">
        <f t="shared" ca="1" si="48"/>
        <v>#NAME?</v>
      </c>
      <c r="S747" s="3" t="e">
        <f t="shared" ca="1" si="49"/>
        <v>#NAME?</v>
      </c>
      <c r="T747" s="3" t="e">
        <f t="shared" ca="1" si="50"/>
        <v>#NAME?</v>
      </c>
      <c r="U747" s="3" t="e">
        <f t="shared" ca="1" si="51"/>
        <v>#NAME?</v>
      </c>
      <c r="Y747" s="3" t="s">
        <v>129</v>
      </c>
      <c r="Z747" s="3" t="s">
        <v>33</v>
      </c>
      <c r="AA747" s="3" t="s">
        <v>125</v>
      </c>
      <c r="AB747" s="46">
        <v>2.5</v>
      </c>
    </row>
    <row r="748" spans="15:28" x14ac:dyDescent="0.25">
      <c r="O748" s="3" t="e">
        <f ca="1">_xll.RiskDiscrete($A$6:$A$35,$E$6:$E$35)</f>
        <v>#NAME?</v>
      </c>
      <c r="P748" s="3" t="e">
        <f ca="1">_xll.RiskDuniform($L$5:$L$16)</f>
        <v>#NAME?</v>
      </c>
      <c r="Q748" s="3" t="e">
        <f ca="1">IF(_xll.RiskUniform(0,1)&lt;0.5,"uptown","downtown")</f>
        <v>#NAME?</v>
      </c>
      <c r="R748" s="3" t="e">
        <f t="shared" ca="1" si="48"/>
        <v>#NAME?</v>
      </c>
      <c r="S748" s="3" t="e">
        <f t="shared" ca="1" si="49"/>
        <v>#NAME?</v>
      </c>
      <c r="T748" s="3" t="e">
        <f t="shared" ca="1" si="50"/>
        <v>#NAME?</v>
      </c>
      <c r="U748" s="3" t="e">
        <f t="shared" ca="1" si="51"/>
        <v>#NAME?</v>
      </c>
      <c r="Y748" s="3" t="s">
        <v>121</v>
      </c>
      <c r="Z748" s="3" t="s">
        <v>24</v>
      </c>
      <c r="AA748" s="3" t="s">
        <v>122</v>
      </c>
      <c r="AB748" s="46">
        <v>2.5</v>
      </c>
    </row>
    <row r="749" spans="15:28" x14ac:dyDescent="0.25">
      <c r="O749" s="3" t="e">
        <f ca="1">_xll.RiskDiscrete($A$6:$A$35,$E$6:$E$35)</f>
        <v>#NAME?</v>
      </c>
      <c r="P749" s="3" t="e">
        <f ca="1">_xll.RiskDuniform($L$5:$L$16)</f>
        <v>#NAME?</v>
      </c>
      <c r="Q749" s="3" t="e">
        <f ca="1">IF(_xll.RiskUniform(0,1)&lt;0.5,"uptown","downtown")</f>
        <v>#NAME?</v>
      </c>
      <c r="R749" s="3" t="e">
        <f t="shared" ca="1" si="48"/>
        <v>#NAME?</v>
      </c>
      <c r="S749" s="3" t="e">
        <f t="shared" ca="1" si="49"/>
        <v>#NAME?</v>
      </c>
      <c r="T749" s="3" t="e">
        <f t="shared" ca="1" si="50"/>
        <v>#NAME?</v>
      </c>
      <c r="U749" s="3" t="e">
        <f t="shared" ca="1" si="51"/>
        <v>#NAME?</v>
      </c>
      <c r="Y749" s="3" t="s">
        <v>124</v>
      </c>
      <c r="Z749" s="3" t="s">
        <v>27</v>
      </c>
      <c r="AA749" s="3" t="s">
        <v>122</v>
      </c>
      <c r="AB749" s="46">
        <v>10</v>
      </c>
    </row>
    <row r="750" spans="15:28" x14ac:dyDescent="0.25">
      <c r="O750" s="3" t="e">
        <f ca="1">_xll.RiskDiscrete($A$6:$A$35,$E$6:$E$35)</f>
        <v>#NAME?</v>
      </c>
      <c r="P750" s="3" t="e">
        <f ca="1">_xll.RiskDuniform($L$5:$L$16)</f>
        <v>#NAME?</v>
      </c>
      <c r="Q750" s="3" t="e">
        <f ca="1">IF(_xll.RiskUniform(0,1)&lt;0.5,"uptown","downtown")</f>
        <v>#NAME?</v>
      </c>
      <c r="R750" s="3" t="e">
        <f t="shared" ca="1" si="48"/>
        <v>#NAME?</v>
      </c>
      <c r="S750" s="3" t="e">
        <f t="shared" ca="1" si="49"/>
        <v>#NAME?</v>
      </c>
      <c r="T750" s="3" t="e">
        <f t="shared" ca="1" si="50"/>
        <v>#NAME?</v>
      </c>
      <c r="U750" s="3" t="e">
        <f t="shared" ca="1" si="51"/>
        <v>#NAME?</v>
      </c>
      <c r="Y750" s="3" t="s">
        <v>114</v>
      </c>
      <c r="Z750" s="3" t="s">
        <v>31</v>
      </c>
      <c r="AA750" s="3" t="s">
        <v>122</v>
      </c>
      <c r="AB750" s="46">
        <v>3</v>
      </c>
    </row>
    <row r="751" spans="15:28" x14ac:dyDescent="0.25">
      <c r="O751" s="3" t="e">
        <f ca="1">_xll.RiskDiscrete($A$6:$A$35,$E$6:$E$35)</f>
        <v>#NAME?</v>
      </c>
      <c r="P751" s="3" t="e">
        <f ca="1">_xll.RiskDuniform($L$5:$L$16)</f>
        <v>#NAME?</v>
      </c>
      <c r="Q751" s="3" t="e">
        <f ca="1">IF(_xll.RiskUniform(0,1)&lt;0.5,"uptown","downtown")</f>
        <v>#NAME?</v>
      </c>
      <c r="R751" s="3" t="e">
        <f t="shared" ca="1" si="48"/>
        <v>#NAME?</v>
      </c>
      <c r="S751" s="3" t="e">
        <f t="shared" ca="1" si="49"/>
        <v>#NAME?</v>
      </c>
      <c r="T751" s="3" t="e">
        <f t="shared" ca="1" si="50"/>
        <v>#NAME?</v>
      </c>
      <c r="U751" s="3" t="e">
        <f t="shared" ca="1" si="51"/>
        <v>#NAME?</v>
      </c>
      <c r="Y751" s="3" t="s">
        <v>129</v>
      </c>
      <c r="Z751" s="3" t="s">
        <v>27</v>
      </c>
      <c r="AA751" s="3" t="s">
        <v>122</v>
      </c>
      <c r="AB751" s="46">
        <v>2.5</v>
      </c>
    </row>
    <row r="752" spans="15:28" x14ac:dyDescent="0.25">
      <c r="O752" s="3" t="e">
        <f ca="1">_xll.RiskDiscrete($A$6:$A$35,$E$6:$E$35)</f>
        <v>#NAME?</v>
      </c>
      <c r="P752" s="3" t="e">
        <f ca="1">_xll.RiskDuniform($L$5:$L$16)</f>
        <v>#NAME?</v>
      </c>
      <c r="Q752" s="3" t="e">
        <f ca="1">IF(_xll.RiskUniform(0,1)&lt;0.5,"uptown","downtown")</f>
        <v>#NAME?</v>
      </c>
      <c r="R752" s="3" t="e">
        <f t="shared" ca="1" si="48"/>
        <v>#NAME?</v>
      </c>
      <c r="S752" s="3" t="e">
        <f t="shared" ca="1" si="49"/>
        <v>#NAME?</v>
      </c>
      <c r="T752" s="3" t="e">
        <f t="shared" ca="1" si="50"/>
        <v>#NAME?</v>
      </c>
      <c r="U752" s="3" t="e">
        <f t="shared" ca="1" si="51"/>
        <v>#NAME?</v>
      </c>
      <c r="Y752" s="3" t="s">
        <v>129</v>
      </c>
      <c r="Z752" s="3" t="s">
        <v>24</v>
      </c>
      <c r="AA752" s="3" t="s">
        <v>122</v>
      </c>
      <c r="AB752" s="46">
        <v>2.5</v>
      </c>
    </row>
    <row r="753" spans="15:28" x14ac:dyDescent="0.25">
      <c r="O753" s="3" t="e">
        <f ca="1">_xll.RiskDiscrete($A$6:$A$35,$E$6:$E$35)</f>
        <v>#NAME?</v>
      </c>
      <c r="P753" s="3" t="e">
        <f ca="1">_xll.RiskDuniform($L$5:$L$16)</f>
        <v>#NAME?</v>
      </c>
      <c r="Q753" s="3" t="e">
        <f ca="1">IF(_xll.RiskUniform(0,1)&lt;0.5,"uptown","downtown")</f>
        <v>#NAME?</v>
      </c>
      <c r="R753" s="3" t="e">
        <f t="shared" ca="1" si="48"/>
        <v>#NAME?</v>
      </c>
      <c r="S753" s="3" t="e">
        <f t="shared" ca="1" si="49"/>
        <v>#NAME?</v>
      </c>
      <c r="T753" s="3" t="e">
        <f t="shared" ca="1" si="50"/>
        <v>#NAME?</v>
      </c>
      <c r="U753" s="3" t="e">
        <f t="shared" ca="1" si="51"/>
        <v>#NAME?</v>
      </c>
      <c r="Y753" s="3" t="s">
        <v>126</v>
      </c>
      <c r="Z753" s="3" t="s">
        <v>28</v>
      </c>
      <c r="AA753" s="3" t="s">
        <v>125</v>
      </c>
      <c r="AB753" s="46">
        <v>2.5</v>
      </c>
    </row>
    <row r="754" spans="15:28" x14ac:dyDescent="0.25">
      <c r="O754" s="3" t="e">
        <f ca="1">_xll.RiskDiscrete($A$6:$A$35,$E$6:$E$35)</f>
        <v>#NAME?</v>
      </c>
      <c r="P754" s="3" t="e">
        <f ca="1">_xll.RiskDuniform($L$5:$L$16)</f>
        <v>#NAME?</v>
      </c>
      <c r="Q754" s="3" t="e">
        <f ca="1">IF(_xll.RiskUniform(0,1)&lt;0.5,"uptown","downtown")</f>
        <v>#NAME?</v>
      </c>
      <c r="R754" s="3" t="e">
        <f t="shared" ca="1" si="48"/>
        <v>#NAME?</v>
      </c>
      <c r="S754" s="3" t="e">
        <f t="shared" ca="1" si="49"/>
        <v>#NAME?</v>
      </c>
      <c r="T754" s="3" t="e">
        <f t="shared" ca="1" si="50"/>
        <v>#NAME?</v>
      </c>
      <c r="U754" s="3" t="e">
        <f t="shared" ca="1" si="51"/>
        <v>#NAME?</v>
      </c>
      <c r="Y754" s="3" t="s">
        <v>124</v>
      </c>
      <c r="Z754" s="3" t="s">
        <v>6</v>
      </c>
      <c r="AA754" s="3" t="s">
        <v>122</v>
      </c>
      <c r="AB754" s="46">
        <v>10</v>
      </c>
    </row>
    <row r="755" spans="15:28" x14ac:dyDescent="0.25">
      <c r="O755" s="3" t="e">
        <f ca="1">_xll.RiskDiscrete($A$6:$A$35,$E$6:$E$35)</f>
        <v>#NAME?</v>
      </c>
      <c r="P755" s="3" t="e">
        <f ca="1">_xll.RiskDuniform($L$5:$L$16)</f>
        <v>#NAME?</v>
      </c>
      <c r="Q755" s="3" t="e">
        <f ca="1">IF(_xll.RiskUniform(0,1)&lt;0.5,"uptown","downtown")</f>
        <v>#NAME?</v>
      </c>
      <c r="R755" s="3" t="e">
        <f t="shared" ca="1" si="48"/>
        <v>#NAME?</v>
      </c>
      <c r="S755" s="3" t="e">
        <f t="shared" ca="1" si="49"/>
        <v>#NAME?</v>
      </c>
      <c r="T755" s="3" t="e">
        <f t="shared" ca="1" si="50"/>
        <v>#NAME?</v>
      </c>
      <c r="U755" s="3" t="e">
        <f t="shared" ca="1" si="51"/>
        <v>#NAME?</v>
      </c>
      <c r="Y755" s="3" t="s">
        <v>114</v>
      </c>
      <c r="Z755" s="3" t="s">
        <v>28</v>
      </c>
      <c r="AA755" s="3" t="s">
        <v>125</v>
      </c>
      <c r="AB755" s="46">
        <v>3</v>
      </c>
    </row>
    <row r="756" spans="15:28" x14ac:dyDescent="0.25">
      <c r="O756" s="3" t="e">
        <f ca="1">_xll.RiskDiscrete($A$6:$A$35,$E$6:$E$35)</f>
        <v>#NAME?</v>
      </c>
      <c r="P756" s="3" t="e">
        <f ca="1">_xll.RiskDuniform($L$5:$L$16)</f>
        <v>#NAME?</v>
      </c>
      <c r="Q756" s="3" t="e">
        <f ca="1">IF(_xll.RiskUniform(0,1)&lt;0.5,"uptown","downtown")</f>
        <v>#NAME?</v>
      </c>
      <c r="R756" s="3" t="e">
        <f t="shared" ca="1" si="48"/>
        <v>#NAME?</v>
      </c>
      <c r="S756" s="3" t="e">
        <f t="shared" ca="1" si="49"/>
        <v>#NAME?</v>
      </c>
      <c r="T756" s="3" t="e">
        <f t="shared" ca="1" si="50"/>
        <v>#NAME?</v>
      </c>
      <c r="U756" s="3" t="e">
        <f t="shared" ca="1" si="51"/>
        <v>#NAME?</v>
      </c>
      <c r="Y756" s="3" t="s">
        <v>124</v>
      </c>
      <c r="Z756" s="3" t="s">
        <v>34</v>
      </c>
      <c r="AA756" s="3" t="s">
        <v>122</v>
      </c>
      <c r="AB756" s="46">
        <v>10</v>
      </c>
    </row>
    <row r="757" spans="15:28" x14ac:dyDescent="0.25">
      <c r="O757" s="3" t="e">
        <f ca="1">_xll.RiskDiscrete($A$6:$A$35,$E$6:$E$35)</f>
        <v>#NAME?</v>
      </c>
      <c r="P757" s="3" t="e">
        <f ca="1">_xll.RiskDuniform($L$5:$L$16)</f>
        <v>#NAME?</v>
      </c>
      <c r="Q757" s="3" t="e">
        <f ca="1">IF(_xll.RiskUniform(0,1)&lt;0.5,"uptown","downtown")</f>
        <v>#NAME?</v>
      </c>
      <c r="R757" s="3" t="e">
        <f t="shared" ca="1" si="48"/>
        <v>#NAME?</v>
      </c>
      <c r="S757" s="3" t="e">
        <f t="shared" ca="1" si="49"/>
        <v>#NAME?</v>
      </c>
      <c r="T757" s="3" t="e">
        <f t="shared" ca="1" si="50"/>
        <v>#NAME?</v>
      </c>
      <c r="U757" s="3" t="e">
        <f t="shared" ca="1" si="51"/>
        <v>#NAME?</v>
      </c>
      <c r="Y757" s="3" t="s">
        <v>115</v>
      </c>
      <c r="Z757" s="3" t="s">
        <v>34</v>
      </c>
      <c r="AA757" s="3" t="s">
        <v>125</v>
      </c>
      <c r="AB757" s="46">
        <v>2.5</v>
      </c>
    </row>
    <row r="758" spans="15:28" x14ac:dyDescent="0.25">
      <c r="O758" s="3" t="e">
        <f ca="1">_xll.RiskDiscrete($A$6:$A$35,$E$6:$E$35)</f>
        <v>#NAME?</v>
      </c>
      <c r="P758" s="3" t="e">
        <f ca="1">_xll.RiskDuniform($L$5:$L$16)</f>
        <v>#NAME?</v>
      </c>
      <c r="Q758" s="3" t="e">
        <f ca="1">IF(_xll.RiskUniform(0,1)&lt;0.5,"uptown","downtown")</f>
        <v>#NAME?</v>
      </c>
      <c r="R758" s="3" t="e">
        <f t="shared" ca="1" si="48"/>
        <v>#NAME?</v>
      </c>
      <c r="S758" s="3" t="e">
        <f t="shared" ca="1" si="49"/>
        <v>#NAME?</v>
      </c>
      <c r="T758" s="3" t="e">
        <f t="shared" ca="1" si="50"/>
        <v>#NAME?</v>
      </c>
      <c r="U758" s="3" t="e">
        <f t="shared" ca="1" si="51"/>
        <v>#NAME?</v>
      </c>
      <c r="Y758" s="3" t="s">
        <v>124</v>
      </c>
      <c r="Z758" s="3" t="s">
        <v>28</v>
      </c>
      <c r="AA758" s="3" t="s">
        <v>122</v>
      </c>
      <c r="AB758" s="46">
        <v>10</v>
      </c>
    </row>
    <row r="759" spans="15:28" x14ac:dyDescent="0.25">
      <c r="O759" s="3" t="e">
        <f ca="1">_xll.RiskDiscrete($A$6:$A$35,$E$6:$E$35)</f>
        <v>#NAME?</v>
      </c>
      <c r="P759" s="3" t="e">
        <f ca="1">_xll.RiskDuniform($L$5:$L$16)</f>
        <v>#NAME?</v>
      </c>
      <c r="Q759" s="3" t="e">
        <f ca="1">IF(_xll.RiskUniform(0,1)&lt;0.5,"uptown","downtown")</f>
        <v>#NAME?</v>
      </c>
      <c r="R759" s="3" t="e">
        <f t="shared" ca="1" si="48"/>
        <v>#NAME?</v>
      </c>
      <c r="S759" s="3" t="e">
        <f t="shared" ca="1" si="49"/>
        <v>#NAME?</v>
      </c>
      <c r="T759" s="3" t="e">
        <f t="shared" ca="1" si="50"/>
        <v>#NAME?</v>
      </c>
      <c r="U759" s="3" t="e">
        <f t="shared" ca="1" si="51"/>
        <v>#NAME?</v>
      </c>
      <c r="Y759" s="3" t="s">
        <v>127</v>
      </c>
      <c r="Z759" s="3" t="s">
        <v>27</v>
      </c>
      <c r="AA759" s="3" t="s">
        <v>125</v>
      </c>
      <c r="AB759" s="46">
        <v>10</v>
      </c>
    </row>
    <row r="760" spans="15:28" x14ac:dyDescent="0.25">
      <c r="O760" s="3" t="e">
        <f ca="1">_xll.RiskDiscrete($A$6:$A$35,$E$6:$E$35)</f>
        <v>#NAME?</v>
      </c>
      <c r="P760" s="3" t="e">
        <f ca="1">_xll.RiskDuniform($L$5:$L$16)</f>
        <v>#NAME?</v>
      </c>
      <c r="Q760" s="3" t="e">
        <f ca="1">IF(_xll.RiskUniform(0,1)&lt;0.5,"uptown","downtown")</f>
        <v>#NAME?</v>
      </c>
      <c r="R760" s="3" t="e">
        <f t="shared" ca="1" si="48"/>
        <v>#NAME?</v>
      </c>
      <c r="S760" s="3" t="e">
        <f t="shared" ca="1" si="49"/>
        <v>#NAME?</v>
      </c>
      <c r="T760" s="3" t="e">
        <f t="shared" ca="1" si="50"/>
        <v>#NAME?</v>
      </c>
      <c r="U760" s="3" t="e">
        <f t="shared" ca="1" si="51"/>
        <v>#NAME?</v>
      </c>
      <c r="Y760" s="3" t="s">
        <v>142</v>
      </c>
      <c r="Z760" s="3" t="s">
        <v>30</v>
      </c>
      <c r="AA760" s="3" t="s">
        <v>125</v>
      </c>
      <c r="AB760" s="46">
        <v>10</v>
      </c>
    </row>
    <row r="761" spans="15:28" x14ac:dyDescent="0.25">
      <c r="O761" s="3" t="e">
        <f ca="1">_xll.RiskDiscrete($A$6:$A$35,$E$6:$E$35)</f>
        <v>#NAME?</v>
      </c>
      <c r="P761" s="3" t="e">
        <f ca="1">_xll.RiskDuniform($L$5:$L$16)</f>
        <v>#NAME?</v>
      </c>
      <c r="Q761" s="3" t="e">
        <f ca="1">IF(_xll.RiskUniform(0,1)&lt;0.5,"uptown","downtown")</f>
        <v>#NAME?</v>
      </c>
      <c r="R761" s="3" t="e">
        <f t="shared" ca="1" si="48"/>
        <v>#NAME?</v>
      </c>
      <c r="S761" s="3" t="e">
        <f t="shared" ca="1" si="49"/>
        <v>#NAME?</v>
      </c>
      <c r="T761" s="3" t="e">
        <f t="shared" ca="1" si="50"/>
        <v>#NAME?</v>
      </c>
      <c r="U761" s="3" t="e">
        <f t="shared" ca="1" si="51"/>
        <v>#NAME?</v>
      </c>
      <c r="Y761" s="3" t="s">
        <v>124</v>
      </c>
      <c r="Z761" s="3" t="s">
        <v>40</v>
      </c>
      <c r="AA761" s="3" t="s">
        <v>125</v>
      </c>
      <c r="AB761" s="46">
        <v>10</v>
      </c>
    </row>
    <row r="762" spans="15:28" x14ac:dyDescent="0.25">
      <c r="O762" s="3" t="e">
        <f ca="1">_xll.RiskDiscrete($A$6:$A$35,$E$6:$E$35)</f>
        <v>#NAME?</v>
      </c>
      <c r="P762" s="3" t="e">
        <f ca="1">_xll.RiskDuniform($L$5:$L$16)</f>
        <v>#NAME?</v>
      </c>
      <c r="Q762" s="3" t="e">
        <f ca="1">IF(_xll.RiskUniform(0,1)&lt;0.5,"uptown","downtown")</f>
        <v>#NAME?</v>
      </c>
      <c r="R762" s="3" t="e">
        <f t="shared" ca="1" si="48"/>
        <v>#NAME?</v>
      </c>
      <c r="S762" s="3" t="e">
        <f t="shared" ca="1" si="49"/>
        <v>#NAME?</v>
      </c>
      <c r="T762" s="3" t="e">
        <f t="shared" ca="1" si="50"/>
        <v>#NAME?</v>
      </c>
      <c r="U762" s="3" t="e">
        <f t="shared" ca="1" si="51"/>
        <v>#NAME?</v>
      </c>
      <c r="Y762" s="3" t="s">
        <v>124</v>
      </c>
      <c r="Z762" s="3" t="s">
        <v>29</v>
      </c>
      <c r="AA762" s="3" t="s">
        <v>125</v>
      </c>
      <c r="AB762" s="46">
        <v>10</v>
      </c>
    </row>
    <row r="763" spans="15:28" x14ac:dyDescent="0.25">
      <c r="O763" s="3" t="e">
        <f ca="1">_xll.RiskDiscrete($A$6:$A$35,$E$6:$E$35)</f>
        <v>#NAME?</v>
      </c>
      <c r="P763" s="3" t="e">
        <f ca="1">_xll.RiskDuniform($L$5:$L$16)</f>
        <v>#NAME?</v>
      </c>
      <c r="Q763" s="3" t="e">
        <f ca="1">IF(_xll.RiskUniform(0,1)&lt;0.5,"uptown","downtown")</f>
        <v>#NAME?</v>
      </c>
      <c r="R763" s="3" t="e">
        <f t="shared" ca="1" si="48"/>
        <v>#NAME?</v>
      </c>
      <c r="S763" s="3" t="e">
        <f t="shared" ca="1" si="49"/>
        <v>#NAME?</v>
      </c>
      <c r="T763" s="3" t="e">
        <f t="shared" ca="1" si="50"/>
        <v>#NAME?</v>
      </c>
      <c r="U763" s="3" t="e">
        <f t="shared" ca="1" si="51"/>
        <v>#NAME?</v>
      </c>
      <c r="Y763" s="3" t="s">
        <v>121</v>
      </c>
      <c r="Z763" s="3" t="s">
        <v>32</v>
      </c>
      <c r="AA763" s="3" t="s">
        <v>122</v>
      </c>
      <c r="AB763" s="46">
        <v>2.5</v>
      </c>
    </row>
    <row r="764" spans="15:28" x14ac:dyDescent="0.25">
      <c r="O764" s="3" t="e">
        <f ca="1">_xll.RiskDiscrete($A$6:$A$35,$E$6:$E$35)</f>
        <v>#NAME?</v>
      </c>
      <c r="P764" s="3" t="e">
        <f ca="1">_xll.RiskDuniform($L$5:$L$16)</f>
        <v>#NAME?</v>
      </c>
      <c r="Q764" s="3" t="e">
        <f ca="1">IF(_xll.RiskUniform(0,1)&lt;0.5,"uptown","downtown")</f>
        <v>#NAME?</v>
      </c>
      <c r="R764" s="3" t="e">
        <f t="shared" ca="1" si="48"/>
        <v>#NAME?</v>
      </c>
      <c r="S764" s="3" t="e">
        <f t="shared" ca="1" si="49"/>
        <v>#NAME?</v>
      </c>
      <c r="T764" s="3" t="e">
        <f t="shared" ca="1" si="50"/>
        <v>#NAME?</v>
      </c>
      <c r="U764" s="3" t="e">
        <f t="shared" ca="1" si="51"/>
        <v>#NAME?</v>
      </c>
      <c r="Y764" s="3" t="s">
        <v>114</v>
      </c>
      <c r="Z764" s="3" t="s">
        <v>30</v>
      </c>
      <c r="AA764" s="3" t="s">
        <v>122</v>
      </c>
      <c r="AB764" s="46">
        <v>3</v>
      </c>
    </row>
    <row r="765" spans="15:28" x14ac:dyDescent="0.25">
      <c r="O765" s="3" t="e">
        <f ca="1">_xll.RiskDiscrete($A$6:$A$35,$E$6:$E$35)</f>
        <v>#NAME?</v>
      </c>
      <c r="P765" s="3" t="e">
        <f ca="1">_xll.RiskDuniform($L$5:$L$16)</f>
        <v>#NAME?</v>
      </c>
      <c r="Q765" s="3" t="e">
        <f ca="1">IF(_xll.RiskUniform(0,1)&lt;0.5,"uptown","downtown")</f>
        <v>#NAME?</v>
      </c>
      <c r="R765" s="3" t="e">
        <f t="shared" ca="1" si="48"/>
        <v>#NAME?</v>
      </c>
      <c r="S765" s="3" t="e">
        <f t="shared" ca="1" si="49"/>
        <v>#NAME?</v>
      </c>
      <c r="T765" s="3" t="e">
        <f t="shared" ca="1" si="50"/>
        <v>#NAME?</v>
      </c>
      <c r="U765" s="3" t="e">
        <f t="shared" ca="1" si="51"/>
        <v>#NAME?</v>
      </c>
      <c r="Y765" s="3" t="s">
        <v>124</v>
      </c>
      <c r="Z765" s="3" t="s">
        <v>40</v>
      </c>
      <c r="AA765" s="3" t="s">
        <v>122</v>
      </c>
      <c r="AB765" s="46">
        <v>10</v>
      </c>
    </row>
    <row r="766" spans="15:28" x14ac:dyDescent="0.25">
      <c r="O766" s="3" t="e">
        <f ca="1">_xll.RiskDiscrete($A$6:$A$35,$E$6:$E$35)</f>
        <v>#NAME?</v>
      </c>
      <c r="P766" s="3" t="e">
        <f ca="1">_xll.RiskDuniform($L$5:$L$16)</f>
        <v>#NAME?</v>
      </c>
      <c r="Q766" s="3" t="e">
        <f ca="1">IF(_xll.RiskUniform(0,1)&lt;0.5,"uptown","downtown")</f>
        <v>#NAME?</v>
      </c>
      <c r="R766" s="3" t="e">
        <f t="shared" ca="1" si="48"/>
        <v>#NAME?</v>
      </c>
      <c r="S766" s="3" t="e">
        <f t="shared" ca="1" si="49"/>
        <v>#NAME?</v>
      </c>
      <c r="T766" s="3" t="e">
        <f t="shared" ca="1" si="50"/>
        <v>#NAME?</v>
      </c>
      <c r="U766" s="3" t="e">
        <f t="shared" ca="1" si="51"/>
        <v>#NAME?</v>
      </c>
      <c r="Y766" s="3" t="s">
        <v>139</v>
      </c>
      <c r="Z766" s="3" t="s">
        <v>40</v>
      </c>
      <c r="AA766" s="3" t="s">
        <v>125</v>
      </c>
      <c r="AB766" s="46">
        <v>10</v>
      </c>
    </row>
    <row r="767" spans="15:28" x14ac:dyDescent="0.25">
      <c r="O767" s="3" t="e">
        <f ca="1">_xll.RiskDiscrete($A$6:$A$35,$E$6:$E$35)</f>
        <v>#NAME?</v>
      </c>
      <c r="P767" s="3" t="e">
        <f ca="1">_xll.RiskDuniform($L$5:$L$16)</f>
        <v>#NAME?</v>
      </c>
      <c r="Q767" s="3" t="e">
        <f ca="1">IF(_xll.RiskUniform(0,1)&lt;0.5,"uptown","downtown")</f>
        <v>#NAME?</v>
      </c>
      <c r="R767" s="3" t="e">
        <f t="shared" ca="1" si="48"/>
        <v>#NAME?</v>
      </c>
      <c r="S767" s="3" t="e">
        <f t="shared" ca="1" si="49"/>
        <v>#NAME?</v>
      </c>
      <c r="T767" s="3" t="e">
        <f t="shared" ca="1" si="50"/>
        <v>#NAME?</v>
      </c>
      <c r="U767" s="3" t="e">
        <f t="shared" ca="1" si="51"/>
        <v>#NAME?</v>
      </c>
      <c r="Y767" s="3" t="s">
        <v>129</v>
      </c>
      <c r="Z767" s="3" t="s">
        <v>24</v>
      </c>
      <c r="AA767" s="3" t="s">
        <v>125</v>
      </c>
      <c r="AB767" s="46">
        <v>2.5</v>
      </c>
    </row>
    <row r="768" spans="15:28" x14ac:dyDescent="0.25">
      <c r="O768" s="3" t="e">
        <f ca="1">_xll.RiskDiscrete($A$6:$A$35,$E$6:$E$35)</f>
        <v>#NAME?</v>
      </c>
      <c r="P768" s="3" t="e">
        <f ca="1">_xll.RiskDuniform($L$5:$L$16)</f>
        <v>#NAME?</v>
      </c>
      <c r="Q768" s="3" t="e">
        <f ca="1">IF(_xll.RiskUniform(0,1)&lt;0.5,"uptown","downtown")</f>
        <v>#NAME?</v>
      </c>
      <c r="R768" s="3" t="e">
        <f t="shared" ca="1" si="48"/>
        <v>#NAME?</v>
      </c>
      <c r="S768" s="3" t="e">
        <f t="shared" ca="1" si="49"/>
        <v>#NAME?</v>
      </c>
      <c r="T768" s="3" t="e">
        <f t="shared" ca="1" si="50"/>
        <v>#NAME?</v>
      </c>
      <c r="U768" s="3" t="e">
        <f t="shared" ca="1" si="51"/>
        <v>#NAME?</v>
      </c>
      <c r="Y768" s="3" t="s">
        <v>127</v>
      </c>
      <c r="Z768" s="3" t="s">
        <v>29</v>
      </c>
      <c r="AA768" s="3" t="s">
        <v>122</v>
      </c>
      <c r="AB768" s="46">
        <v>10</v>
      </c>
    </row>
    <row r="769" spans="15:28" x14ac:dyDescent="0.25">
      <c r="O769" s="3" t="e">
        <f ca="1">_xll.RiskDiscrete($A$6:$A$35,$E$6:$E$35)</f>
        <v>#NAME?</v>
      </c>
      <c r="P769" s="3" t="e">
        <f ca="1">_xll.RiskDuniform($L$5:$L$16)</f>
        <v>#NAME?</v>
      </c>
      <c r="Q769" s="3" t="e">
        <f ca="1">IF(_xll.RiskUniform(0,1)&lt;0.5,"uptown","downtown")</f>
        <v>#NAME?</v>
      </c>
      <c r="R769" s="3" t="e">
        <f t="shared" ca="1" si="48"/>
        <v>#NAME?</v>
      </c>
      <c r="S769" s="3" t="e">
        <f t="shared" ca="1" si="49"/>
        <v>#NAME?</v>
      </c>
      <c r="T769" s="3" t="e">
        <f t="shared" ca="1" si="50"/>
        <v>#NAME?</v>
      </c>
      <c r="U769" s="3" t="e">
        <f t="shared" ca="1" si="51"/>
        <v>#NAME?</v>
      </c>
      <c r="Y769" s="3" t="s">
        <v>129</v>
      </c>
      <c r="Z769" s="3" t="s">
        <v>29</v>
      </c>
      <c r="AA769" s="3" t="s">
        <v>125</v>
      </c>
      <c r="AB769" s="46">
        <v>2.5</v>
      </c>
    </row>
    <row r="770" spans="15:28" x14ac:dyDescent="0.25">
      <c r="O770" s="3" t="e">
        <f ca="1">_xll.RiskDiscrete($A$6:$A$35,$E$6:$E$35)</f>
        <v>#NAME?</v>
      </c>
      <c r="P770" s="3" t="e">
        <f ca="1">_xll.RiskDuniform($L$5:$L$16)</f>
        <v>#NAME?</v>
      </c>
      <c r="Q770" s="3" t="e">
        <f ca="1">IF(_xll.RiskUniform(0,1)&lt;0.5,"uptown","downtown")</f>
        <v>#NAME?</v>
      </c>
      <c r="R770" s="3" t="e">
        <f t="shared" ca="1" si="48"/>
        <v>#NAME?</v>
      </c>
      <c r="S770" s="3" t="e">
        <f t="shared" ca="1" si="49"/>
        <v>#NAME?</v>
      </c>
      <c r="T770" s="3" t="e">
        <f t="shared" ca="1" si="50"/>
        <v>#NAME?</v>
      </c>
      <c r="U770" s="3" t="e">
        <f t="shared" ca="1" si="51"/>
        <v>#NAME?</v>
      </c>
      <c r="Y770" s="3" t="s">
        <v>147</v>
      </c>
      <c r="Z770" s="3" t="s">
        <v>33</v>
      </c>
      <c r="AA770" s="3" t="s">
        <v>122</v>
      </c>
      <c r="AB770" s="46">
        <v>7</v>
      </c>
    </row>
    <row r="771" spans="15:28" x14ac:dyDescent="0.25">
      <c r="O771" s="3" t="e">
        <f ca="1">_xll.RiskDiscrete($A$6:$A$35,$E$6:$E$35)</f>
        <v>#NAME?</v>
      </c>
      <c r="P771" s="3" t="e">
        <f ca="1">_xll.RiskDuniform($L$5:$L$16)</f>
        <v>#NAME?</v>
      </c>
      <c r="Q771" s="3" t="e">
        <f ca="1">IF(_xll.RiskUniform(0,1)&lt;0.5,"uptown","downtown")</f>
        <v>#NAME?</v>
      </c>
      <c r="R771" s="3" t="e">
        <f t="shared" ca="1" si="48"/>
        <v>#NAME?</v>
      </c>
      <c r="S771" s="3" t="e">
        <f t="shared" ca="1" si="49"/>
        <v>#NAME?</v>
      </c>
      <c r="T771" s="3" t="e">
        <f t="shared" ca="1" si="50"/>
        <v>#NAME?</v>
      </c>
      <c r="U771" s="3" t="e">
        <f t="shared" ca="1" si="51"/>
        <v>#NAME?</v>
      </c>
      <c r="Y771" s="3" t="s">
        <v>124</v>
      </c>
      <c r="Z771" s="3" t="s">
        <v>31</v>
      </c>
      <c r="AA771" s="3" t="s">
        <v>125</v>
      </c>
      <c r="AB771" s="46">
        <v>10</v>
      </c>
    </row>
    <row r="772" spans="15:28" x14ac:dyDescent="0.25">
      <c r="O772" s="3" t="e">
        <f ca="1">_xll.RiskDiscrete($A$6:$A$35,$E$6:$E$35)</f>
        <v>#NAME?</v>
      </c>
      <c r="P772" s="3" t="e">
        <f ca="1">_xll.RiskDuniform($L$5:$L$16)</f>
        <v>#NAME?</v>
      </c>
      <c r="Q772" s="3" t="e">
        <f ca="1">IF(_xll.RiskUniform(0,1)&lt;0.5,"uptown","downtown")</f>
        <v>#NAME?</v>
      </c>
      <c r="R772" s="3" t="e">
        <f t="shared" ca="1" si="48"/>
        <v>#NAME?</v>
      </c>
      <c r="S772" s="3" t="e">
        <f t="shared" ca="1" si="49"/>
        <v>#NAME?</v>
      </c>
      <c r="T772" s="3" t="e">
        <f t="shared" ca="1" si="50"/>
        <v>#NAME?</v>
      </c>
      <c r="U772" s="3" t="e">
        <f t="shared" ca="1" si="51"/>
        <v>#NAME?</v>
      </c>
      <c r="Y772" s="3" t="s">
        <v>124</v>
      </c>
      <c r="Z772" s="3" t="s">
        <v>30</v>
      </c>
      <c r="AA772" s="3" t="s">
        <v>125</v>
      </c>
      <c r="AB772" s="46">
        <v>10</v>
      </c>
    </row>
    <row r="773" spans="15:28" x14ac:dyDescent="0.25">
      <c r="O773" s="3" t="e">
        <f ca="1">_xll.RiskDiscrete($A$6:$A$35,$E$6:$E$35)</f>
        <v>#NAME?</v>
      </c>
      <c r="P773" s="3" t="e">
        <f ca="1">_xll.RiskDuniform($L$5:$L$16)</f>
        <v>#NAME?</v>
      </c>
      <c r="Q773" s="3" t="e">
        <f ca="1">IF(_xll.RiskUniform(0,1)&lt;0.5,"uptown","downtown")</f>
        <v>#NAME?</v>
      </c>
      <c r="R773" s="3" t="e">
        <f t="shared" ca="1" si="48"/>
        <v>#NAME?</v>
      </c>
      <c r="S773" s="3" t="e">
        <f t="shared" ca="1" si="49"/>
        <v>#NAME?</v>
      </c>
      <c r="T773" s="3" t="e">
        <f t="shared" ca="1" si="50"/>
        <v>#NAME?</v>
      </c>
      <c r="U773" s="3" t="e">
        <f t="shared" ca="1" si="51"/>
        <v>#NAME?</v>
      </c>
      <c r="Y773" s="3" t="s">
        <v>129</v>
      </c>
      <c r="Z773" s="3" t="s">
        <v>40</v>
      </c>
      <c r="AA773" s="3" t="s">
        <v>122</v>
      </c>
      <c r="AB773" s="46">
        <v>2.5</v>
      </c>
    </row>
    <row r="774" spans="15:28" x14ac:dyDescent="0.25">
      <c r="O774" s="3" t="e">
        <f ca="1">_xll.RiskDiscrete($A$6:$A$35,$E$6:$E$35)</f>
        <v>#NAME?</v>
      </c>
      <c r="P774" s="3" t="e">
        <f ca="1">_xll.RiskDuniform($L$5:$L$16)</f>
        <v>#NAME?</v>
      </c>
      <c r="Q774" s="3" t="e">
        <f ca="1">IF(_xll.RiskUniform(0,1)&lt;0.5,"uptown","downtown")</f>
        <v>#NAME?</v>
      </c>
      <c r="R774" s="3" t="e">
        <f t="shared" ca="1" si="48"/>
        <v>#NAME?</v>
      </c>
      <c r="S774" s="3" t="e">
        <f t="shared" ca="1" si="49"/>
        <v>#NAME?</v>
      </c>
      <c r="T774" s="3" t="e">
        <f t="shared" ca="1" si="50"/>
        <v>#NAME?</v>
      </c>
      <c r="U774" s="3" t="e">
        <f t="shared" ca="1" si="51"/>
        <v>#NAME?</v>
      </c>
      <c r="Y774" s="3" t="s">
        <v>124</v>
      </c>
      <c r="Z774" s="3" t="s">
        <v>29</v>
      </c>
      <c r="AA774" s="3" t="s">
        <v>125</v>
      </c>
      <c r="AB774" s="46">
        <v>10</v>
      </c>
    </row>
    <row r="775" spans="15:28" x14ac:dyDescent="0.25">
      <c r="O775" s="3" t="e">
        <f ca="1">_xll.RiskDiscrete($A$6:$A$35,$E$6:$E$35)</f>
        <v>#NAME?</v>
      </c>
      <c r="P775" s="3" t="e">
        <f ca="1">_xll.RiskDuniform($L$5:$L$16)</f>
        <v>#NAME?</v>
      </c>
      <c r="Q775" s="3" t="e">
        <f ca="1">IF(_xll.RiskUniform(0,1)&lt;0.5,"uptown","downtown")</f>
        <v>#NAME?</v>
      </c>
      <c r="R775" s="3" t="e">
        <f t="shared" ca="1" si="48"/>
        <v>#NAME?</v>
      </c>
      <c r="S775" s="3" t="e">
        <f t="shared" ca="1" si="49"/>
        <v>#NAME?</v>
      </c>
      <c r="T775" s="3" t="e">
        <f t="shared" ca="1" si="50"/>
        <v>#NAME?</v>
      </c>
      <c r="U775" s="3" t="e">
        <f t="shared" ca="1" si="51"/>
        <v>#NAME?</v>
      </c>
      <c r="Y775" s="3" t="s">
        <v>124</v>
      </c>
      <c r="Z775" s="3" t="s">
        <v>39</v>
      </c>
      <c r="AA775" s="3" t="s">
        <v>122</v>
      </c>
      <c r="AB775" s="46">
        <v>10</v>
      </c>
    </row>
    <row r="776" spans="15:28" x14ac:dyDescent="0.25">
      <c r="O776" s="3" t="e">
        <f ca="1">_xll.RiskDiscrete($A$6:$A$35,$E$6:$E$35)</f>
        <v>#NAME?</v>
      </c>
      <c r="P776" s="3" t="e">
        <f ca="1">_xll.RiskDuniform($L$5:$L$16)</f>
        <v>#NAME?</v>
      </c>
      <c r="Q776" s="3" t="e">
        <f ca="1">IF(_xll.RiskUniform(0,1)&lt;0.5,"uptown","downtown")</f>
        <v>#NAME?</v>
      </c>
      <c r="R776" s="3" t="e">
        <f t="shared" ref="R776:R839" ca="1" si="52">VLOOKUP(O776,lookprice,2)</f>
        <v>#NAME?</v>
      </c>
      <c r="S776" s="3" t="e">
        <f t="shared" ref="S776:S839" ca="1" si="53">VLOOKUP(O776,lookname,2)</f>
        <v>#NAME?</v>
      </c>
      <c r="T776" s="3" t="e">
        <f t="shared" ref="T776:T839" ca="1" si="54">VLOOKUP(P776,lookmonth,2)</f>
        <v>#NAME?</v>
      </c>
      <c r="U776" s="3" t="e">
        <f t="shared" ca="1" si="51"/>
        <v>#NAME?</v>
      </c>
      <c r="Y776" s="3" t="s">
        <v>124</v>
      </c>
      <c r="Z776" s="3" t="s">
        <v>29</v>
      </c>
      <c r="AA776" s="3" t="s">
        <v>125</v>
      </c>
      <c r="AB776" s="46">
        <v>10</v>
      </c>
    </row>
    <row r="777" spans="15:28" x14ac:dyDescent="0.25">
      <c r="O777" s="3" t="e">
        <f ca="1">_xll.RiskDiscrete($A$6:$A$35,$E$6:$E$35)</f>
        <v>#NAME?</v>
      </c>
      <c r="P777" s="3" t="e">
        <f ca="1">_xll.RiskDuniform($L$5:$L$16)</f>
        <v>#NAME?</v>
      </c>
      <c r="Q777" s="3" t="e">
        <f ca="1">IF(_xll.RiskUniform(0,1)&lt;0.5,"uptown","downtown")</f>
        <v>#NAME?</v>
      </c>
      <c r="R777" s="3" t="e">
        <f t="shared" ca="1" si="52"/>
        <v>#NAME?</v>
      </c>
      <c r="S777" s="3" t="e">
        <f t="shared" ca="1" si="53"/>
        <v>#NAME?</v>
      </c>
      <c r="T777" s="3" t="e">
        <f t="shared" ca="1" si="54"/>
        <v>#NAME?</v>
      </c>
      <c r="U777" s="3" t="e">
        <f t="shared" ref="U777:U840" ca="1" si="55">Q777</f>
        <v>#NAME?</v>
      </c>
      <c r="Y777" s="3" t="s">
        <v>127</v>
      </c>
      <c r="Z777" s="3" t="s">
        <v>31</v>
      </c>
      <c r="AA777" s="3" t="s">
        <v>122</v>
      </c>
      <c r="AB777" s="46">
        <v>10</v>
      </c>
    </row>
    <row r="778" spans="15:28" x14ac:dyDescent="0.25">
      <c r="O778" s="3" t="e">
        <f ca="1">_xll.RiskDiscrete($A$6:$A$35,$E$6:$E$35)</f>
        <v>#NAME?</v>
      </c>
      <c r="P778" s="3" t="e">
        <f ca="1">_xll.RiskDuniform($L$5:$L$16)</f>
        <v>#NAME?</v>
      </c>
      <c r="Q778" s="3" t="e">
        <f ca="1">IF(_xll.RiskUniform(0,1)&lt;0.5,"uptown","downtown")</f>
        <v>#NAME?</v>
      </c>
      <c r="R778" s="3" t="e">
        <f t="shared" ca="1" si="52"/>
        <v>#NAME?</v>
      </c>
      <c r="S778" s="3" t="e">
        <f t="shared" ca="1" si="53"/>
        <v>#NAME?</v>
      </c>
      <c r="T778" s="3" t="e">
        <f t="shared" ca="1" si="54"/>
        <v>#NAME?</v>
      </c>
      <c r="U778" s="3" t="e">
        <f t="shared" ca="1" si="55"/>
        <v>#NAME?</v>
      </c>
      <c r="Y778" s="3" t="s">
        <v>124</v>
      </c>
      <c r="Z778" s="3" t="s">
        <v>6</v>
      </c>
      <c r="AA778" s="3" t="s">
        <v>125</v>
      </c>
      <c r="AB778" s="46">
        <v>10</v>
      </c>
    </row>
    <row r="779" spans="15:28" x14ac:dyDescent="0.25">
      <c r="O779" s="3" t="e">
        <f ca="1">_xll.RiskDiscrete($A$6:$A$35,$E$6:$E$35)</f>
        <v>#NAME?</v>
      </c>
      <c r="P779" s="3" t="e">
        <f ca="1">_xll.RiskDuniform($L$5:$L$16)</f>
        <v>#NAME?</v>
      </c>
      <c r="Q779" s="3" t="e">
        <f ca="1">IF(_xll.RiskUniform(0,1)&lt;0.5,"uptown","downtown")</f>
        <v>#NAME?</v>
      </c>
      <c r="R779" s="3" t="e">
        <f t="shared" ca="1" si="52"/>
        <v>#NAME?</v>
      </c>
      <c r="S779" s="3" t="e">
        <f t="shared" ca="1" si="53"/>
        <v>#NAME?</v>
      </c>
      <c r="T779" s="3" t="e">
        <f t="shared" ca="1" si="54"/>
        <v>#NAME?</v>
      </c>
      <c r="U779" s="3" t="e">
        <f t="shared" ca="1" si="55"/>
        <v>#NAME?</v>
      </c>
      <c r="Y779" s="3" t="s">
        <v>144</v>
      </c>
      <c r="Z779" s="3" t="s">
        <v>29</v>
      </c>
      <c r="AA779" s="3" t="s">
        <v>125</v>
      </c>
      <c r="AB779" s="46">
        <v>7</v>
      </c>
    </row>
    <row r="780" spans="15:28" x14ac:dyDescent="0.25">
      <c r="O780" s="3" t="e">
        <f ca="1">_xll.RiskDiscrete($A$6:$A$35,$E$6:$E$35)</f>
        <v>#NAME?</v>
      </c>
      <c r="P780" s="3" t="e">
        <f ca="1">_xll.RiskDuniform($L$5:$L$16)</f>
        <v>#NAME?</v>
      </c>
      <c r="Q780" s="3" t="e">
        <f ca="1">IF(_xll.RiskUniform(0,1)&lt;0.5,"uptown","downtown")</f>
        <v>#NAME?</v>
      </c>
      <c r="R780" s="3" t="e">
        <f t="shared" ca="1" si="52"/>
        <v>#NAME?</v>
      </c>
      <c r="S780" s="3" t="e">
        <f t="shared" ca="1" si="53"/>
        <v>#NAME?</v>
      </c>
      <c r="T780" s="3" t="e">
        <f t="shared" ca="1" si="54"/>
        <v>#NAME?</v>
      </c>
      <c r="U780" s="3" t="e">
        <f t="shared" ca="1" si="55"/>
        <v>#NAME?</v>
      </c>
      <c r="Y780" s="3" t="s">
        <v>124</v>
      </c>
      <c r="Z780" s="3" t="s">
        <v>29</v>
      </c>
      <c r="AA780" s="3" t="s">
        <v>122</v>
      </c>
      <c r="AB780" s="46">
        <v>10</v>
      </c>
    </row>
    <row r="781" spans="15:28" x14ac:dyDescent="0.25">
      <c r="O781" s="3" t="e">
        <f ca="1">_xll.RiskDiscrete($A$6:$A$35,$E$6:$E$35)</f>
        <v>#NAME?</v>
      </c>
      <c r="P781" s="3" t="e">
        <f ca="1">_xll.RiskDuniform($L$5:$L$16)</f>
        <v>#NAME?</v>
      </c>
      <c r="Q781" s="3" t="e">
        <f ca="1">IF(_xll.RiskUniform(0,1)&lt;0.5,"uptown","downtown")</f>
        <v>#NAME?</v>
      </c>
      <c r="R781" s="3" t="e">
        <f t="shared" ca="1" si="52"/>
        <v>#NAME?</v>
      </c>
      <c r="S781" s="3" t="e">
        <f t="shared" ca="1" si="53"/>
        <v>#NAME?</v>
      </c>
      <c r="T781" s="3" t="e">
        <f t="shared" ca="1" si="54"/>
        <v>#NAME?</v>
      </c>
      <c r="U781" s="3" t="e">
        <f t="shared" ca="1" si="55"/>
        <v>#NAME?</v>
      </c>
      <c r="Y781" s="3" t="s">
        <v>132</v>
      </c>
      <c r="Z781" s="3" t="s">
        <v>31</v>
      </c>
      <c r="AA781" s="3" t="s">
        <v>122</v>
      </c>
      <c r="AB781" s="46">
        <v>12</v>
      </c>
    </row>
    <row r="782" spans="15:28" x14ac:dyDescent="0.25">
      <c r="O782" s="3" t="e">
        <f ca="1">_xll.RiskDiscrete($A$6:$A$35,$E$6:$E$35)</f>
        <v>#NAME?</v>
      </c>
      <c r="P782" s="3" t="e">
        <f ca="1">_xll.RiskDuniform($L$5:$L$16)</f>
        <v>#NAME?</v>
      </c>
      <c r="Q782" s="3" t="e">
        <f ca="1">IF(_xll.RiskUniform(0,1)&lt;0.5,"uptown","downtown")</f>
        <v>#NAME?</v>
      </c>
      <c r="R782" s="3" t="e">
        <f t="shared" ca="1" si="52"/>
        <v>#NAME?</v>
      </c>
      <c r="S782" s="3" t="e">
        <f t="shared" ca="1" si="53"/>
        <v>#NAME?</v>
      </c>
      <c r="T782" s="3" t="e">
        <f t="shared" ca="1" si="54"/>
        <v>#NAME?</v>
      </c>
      <c r="U782" s="3" t="e">
        <f t="shared" ca="1" si="55"/>
        <v>#NAME?</v>
      </c>
      <c r="Y782" s="3" t="s">
        <v>124</v>
      </c>
      <c r="Z782" s="3" t="s">
        <v>32</v>
      </c>
      <c r="AA782" s="3" t="s">
        <v>125</v>
      </c>
      <c r="AB782" s="46">
        <v>10</v>
      </c>
    </row>
    <row r="783" spans="15:28" x14ac:dyDescent="0.25">
      <c r="O783" s="3" t="e">
        <f ca="1">_xll.RiskDiscrete($A$6:$A$35,$E$6:$E$35)</f>
        <v>#NAME?</v>
      </c>
      <c r="P783" s="3" t="e">
        <f ca="1">_xll.RiskDuniform($L$5:$L$16)</f>
        <v>#NAME?</v>
      </c>
      <c r="Q783" s="3" t="e">
        <f ca="1">IF(_xll.RiskUniform(0,1)&lt;0.5,"uptown","downtown")</f>
        <v>#NAME?</v>
      </c>
      <c r="R783" s="3" t="e">
        <f t="shared" ca="1" si="52"/>
        <v>#NAME?</v>
      </c>
      <c r="S783" s="3" t="e">
        <f t="shared" ca="1" si="53"/>
        <v>#NAME?</v>
      </c>
      <c r="T783" s="3" t="e">
        <f t="shared" ca="1" si="54"/>
        <v>#NAME?</v>
      </c>
      <c r="U783" s="3" t="e">
        <f t="shared" ca="1" si="55"/>
        <v>#NAME?</v>
      </c>
      <c r="Y783" s="3" t="s">
        <v>127</v>
      </c>
      <c r="Z783" s="3" t="s">
        <v>31</v>
      </c>
      <c r="AA783" s="3" t="s">
        <v>122</v>
      </c>
      <c r="AB783" s="46">
        <v>10</v>
      </c>
    </row>
    <row r="784" spans="15:28" x14ac:dyDescent="0.25">
      <c r="O784" s="3" t="e">
        <f ca="1">_xll.RiskDiscrete($A$6:$A$35,$E$6:$E$35)</f>
        <v>#NAME?</v>
      </c>
      <c r="P784" s="3" t="e">
        <f ca="1">_xll.RiskDuniform($L$5:$L$16)</f>
        <v>#NAME?</v>
      </c>
      <c r="Q784" s="3" t="e">
        <f ca="1">IF(_xll.RiskUniform(0,1)&lt;0.5,"uptown","downtown")</f>
        <v>#NAME?</v>
      </c>
      <c r="R784" s="3" t="e">
        <f t="shared" ca="1" si="52"/>
        <v>#NAME?</v>
      </c>
      <c r="S784" s="3" t="e">
        <f t="shared" ca="1" si="53"/>
        <v>#NAME?</v>
      </c>
      <c r="T784" s="3" t="e">
        <f t="shared" ca="1" si="54"/>
        <v>#NAME?</v>
      </c>
      <c r="U784" s="3" t="e">
        <f t="shared" ca="1" si="55"/>
        <v>#NAME?</v>
      </c>
      <c r="Y784" s="3" t="s">
        <v>124</v>
      </c>
      <c r="Z784" s="3" t="s">
        <v>29</v>
      </c>
      <c r="AA784" s="3" t="s">
        <v>122</v>
      </c>
      <c r="AB784" s="46">
        <v>10</v>
      </c>
    </row>
    <row r="785" spans="15:28" x14ac:dyDescent="0.25">
      <c r="O785" s="3" t="e">
        <f ca="1">_xll.RiskDiscrete($A$6:$A$35,$E$6:$E$35)</f>
        <v>#NAME?</v>
      </c>
      <c r="P785" s="3" t="e">
        <f ca="1">_xll.RiskDuniform($L$5:$L$16)</f>
        <v>#NAME?</v>
      </c>
      <c r="Q785" s="3" t="e">
        <f ca="1">IF(_xll.RiskUniform(0,1)&lt;0.5,"uptown","downtown")</f>
        <v>#NAME?</v>
      </c>
      <c r="R785" s="3" t="e">
        <f t="shared" ca="1" si="52"/>
        <v>#NAME?</v>
      </c>
      <c r="S785" s="3" t="e">
        <f t="shared" ca="1" si="53"/>
        <v>#NAME?</v>
      </c>
      <c r="T785" s="3" t="e">
        <f t="shared" ca="1" si="54"/>
        <v>#NAME?</v>
      </c>
      <c r="U785" s="3" t="e">
        <f t="shared" ca="1" si="55"/>
        <v>#NAME?</v>
      </c>
      <c r="Y785" s="3" t="s">
        <v>124</v>
      </c>
      <c r="Z785" s="3" t="s">
        <v>27</v>
      </c>
      <c r="AA785" s="3" t="s">
        <v>122</v>
      </c>
      <c r="AB785" s="46">
        <v>10</v>
      </c>
    </row>
    <row r="786" spans="15:28" x14ac:dyDescent="0.25">
      <c r="O786" s="3" t="e">
        <f ca="1">_xll.RiskDiscrete($A$6:$A$35,$E$6:$E$35)</f>
        <v>#NAME?</v>
      </c>
      <c r="P786" s="3" t="e">
        <f ca="1">_xll.RiskDuniform($L$5:$L$16)</f>
        <v>#NAME?</v>
      </c>
      <c r="Q786" s="3" t="e">
        <f ca="1">IF(_xll.RiskUniform(0,1)&lt;0.5,"uptown","downtown")</f>
        <v>#NAME?</v>
      </c>
      <c r="R786" s="3" t="e">
        <f t="shared" ca="1" si="52"/>
        <v>#NAME?</v>
      </c>
      <c r="S786" s="3" t="e">
        <f t="shared" ca="1" si="53"/>
        <v>#NAME?</v>
      </c>
      <c r="T786" s="3" t="e">
        <f t="shared" ca="1" si="54"/>
        <v>#NAME?</v>
      </c>
      <c r="U786" s="3" t="e">
        <f t="shared" ca="1" si="55"/>
        <v>#NAME?</v>
      </c>
      <c r="Y786" s="3" t="s">
        <v>124</v>
      </c>
      <c r="Z786" s="3" t="s">
        <v>32</v>
      </c>
      <c r="AA786" s="3" t="s">
        <v>122</v>
      </c>
      <c r="AB786" s="46">
        <v>10</v>
      </c>
    </row>
    <row r="787" spans="15:28" x14ac:dyDescent="0.25">
      <c r="O787" s="3" t="e">
        <f ca="1">_xll.RiskDiscrete($A$6:$A$35,$E$6:$E$35)</f>
        <v>#NAME?</v>
      </c>
      <c r="P787" s="3" t="e">
        <f ca="1">_xll.RiskDuniform($L$5:$L$16)</f>
        <v>#NAME?</v>
      </c>
      <c r="Q787" s="3" t="e">
        <f ca="1">IF(_xll.RiskUniform(0,1)&lt;0.5,"uptown","downtown")</f>
        <v>#NAME?</v>
      </c>
      <c r="R787" s="3" t="e">
        <f t="shared" ca="1" si="52"/>
        <v>#NAME?</v>
      </c>
      <c r="S787" s="3" t="e">
        <f t="shared" ca="1" si="53"/>
        <v>#NAME?</v>
      </c>
      <c r="T787" s="3" t="e">
        <f t="shared" ca="1" si="54"/>
        <v>#NAME?</v>
      </c>
      <c r="U787" s="3" t="e">
        <f t="shared" ca="1" si="55"/>
        <v>#NAME?</v>
      </c>
      <c r="Y787" s="3" t="s">
        <v>120</v>
      </c>
      <c r="Z787" s="3" t="s">
        <v>39</v>
      </c>
      <c r="AA787" s="3" t="s">
        <v>122</v>
      </c>
      <c r="AB787" s="46">
        <v>2.5</v>
      </c>
    </row>
    <row r="788" spans="15:28" x14ac:dyDescent="0.25">
      <c r="O788" s="3" t="e">
        <f ca="1">_xll.RiskDiscrete($A$6:$A$35,$E$6:$E$35)</f>
        <v>#NAME?</v>
      </c>
      <c r="P788" s="3" t="e">
        <f ca="1">_xll.RiskDuniform($L$5:$L$16)</f>
        <v>#NAME?</v>
      </c>
      <c r="Q788" s="3" t="e">
        <f ca="1">IF(_xll.RiskUniform(0,1)&lt;0.5,"uptown","downtown")</f>
        <v>#NAME?</v>
      </c>
      <c r="R788" s="3" t="e">
        <f t="shared" ca="1" si="52"/>
        <v>#NAME?</v>
      </c>
      <c r="S788" s="3" t="e">
        <f t="shared" ca="1" si="53"/>
        <v>#NAME?</v>
      </c>
      <c r="T788" s="3" t="e">
        <f t="shared" ca="1" si="54"/>
        <v>#NAME?</v>
      </c>
      <c r="U788" s="3" t="e">
        <f t="shared" ca="1" si="55"/>
        <v>#NAME?</v>
      </c>
      <c r="Y788" s="3" t="s">
        <v>124</v>
      </c>
      <c r="Z788" s="3" t="s">
        <v>34</v>
      </c>
      <c r="AA788" s="3" t="s">
        <v>125</v>
      </c>
      <c r="AB788" s="46">
        <v>10</v>
      </c>
    </row>
    <row r="789" spans="15:28" x14ac:dyDescent="0.25">
      <c r="O789" s="3" t="e">
        <f ca="1">_xll.RiskDiscrete($A$6:$A$35,$E$6:$E$35)</f>
        <v>#NAME?</v>
      </c>
      <c r="P789" s="3" t="e">
        <f ca="1">_xll.RiskDuniform($L$5:$L$16)</f>
        <v>#NAME?</v>
      </c>
      <c r="Q789" s="3" t="e">
        <f ca="1">IF(_xll.RiskUniform(0,1)&lt;0.5,"uptown","downtown")</f>
        <v>#NAME?</v>
      </c>
      <c r="R789" s="3" t="e">
        <f t="shared" ca="1" si="52"/>
        <v>#NAME?</v>
      </c>
      <c r="S789" s="3" t="e">
        <f t="shared" ca="1" si="53"/>
        <v>#NAME?</v>
      </c>
      <c r="T789" s="3" t="e">
        <f t="shared" ca="1" si="54"/>
        <v>#NAME?</v>
      </c>
      <c r="U789" s="3" t="e">
        <f t="shared" ca="1" si="55"/>
        <v>#NAME?</v>
      </c>
      <c r="Y789" s="3" t="s">
        <v>132</v>
      </c>
      <c r="Z789" s="3" t="s">
        <v>33</v>
      </c>
      <c r="AA789" s="3" t="s">
        <v>125</v>
      </c>
      <c r="AB789" s="46">
        <v>12</v>
      </c>
    </row>
    <row r="790" spans="15:28" x14ac:dyDescent="0.25">
      <c r="O790" s="3" t="e">
        <f ca="1">_xll.RiskDiscrete($A$6:$A$35,$E$6:$E$35)</f>
        <v>#NAME?</v>
      </c>
      <c r="P790" s="3" t="e">
        <f ca="1">_xll.RiskDuniform($L$5:$L$16)</f>
        <v>#NAME?</v>
      </c>
      <c r="Q790" s="3" t="e">
        <f ca="1">IF(_xll.RiskUniform(0,1)&lt;0.5,"uptown","downtown")</f>
        <v>#NAME?</v>
      </c>
      <c r="R790" s="3" t="e">
        <f t="shared" ca="1" si="52"/>
        <v>#NAME?</v>
      </c>
      <c r="S790" s="3" t="e">
        <f t="shared" ca="1" si="53"/>
        <v>#NAME?</v>
      </c>
      <c r="T790" s="3" t="e">
        <f t="shared" ca="1" si="54"/>
        <v>#NAME?</v>
      </c>
      <c r="U790" s="3" t="e">
        <f t="shared" ca="1" si="55"/>
        <v>#NAME?</v>
      </c>
      <c r="Y790" s="3" t="s">
        <v>129</v>
      </c>
      <c r="Z790" s="3" t="s">
        <v>28</v>
      </c>
      <c r="AA790" s="3" t="s">
        <v>125</v>
      </c>
      <c r="AB790" s="46">
        <v>2.5</v>
      </c>
    </row>
    <row r="791" spans="15:28" x14ac:dyDescent="0.25">
      <c r="O791" s="3" t="e">
        <f ca="1">_xll.RiskDiscrete($A$6:$A$35,$E$6:$E$35)</f>
        <v>#NAME?</v>
      </c>
      <c r="P791" s="3" t="e">
        <f ca="1">_xll.RiskDuniform($L$5:$L$16)</f>
        <v>#NAME?</v>
      </c>
      <c r="Q791" s="3" t="e">
        <f ca="1">IF(_xll.RiskUniform(0,1)&lt;0.5,"uptown","downtown")</f>
        <v>#NAME?</v>
      </c>
      <c r="R791" s="3" t="e">
        <f t="shared" ca="1" si="52"/>
        <v>#NAME?</v>
      </c>
      <c r="S791" s="3" t="e">
        <f t="shared" ca="1" si="53"/>
        <v>#NAME?</v>
      </c>
      <c r="T791" s="3" t="e">
        <f t="shared" ca="1" si="54"/>
        <v>#NAME?</v>
      </c>
      <c r="U791" s="3" t="e">
        <f t="shared" ca="1" si="55"/>
        <v>#NAME?</v>
      </c>
      <c r="Y791" s="3" t="s">
        <v>121</v>
      </c>
      <c r="Z791" s="3" t="s">
        <v>24</v>
      </c>
      <c r="AA791" s="3" t="s">
        <v>122</v>
      </c>
      <c r="AB791" s="46">
        <v>2.5</v>
      </c>
    </row>
    <row r="792" spans="15:28" x14ac:dyDescent="0.25">
      <c r="O792" s="3" t="e">
        <f ca="1">_xll.RiskDiscrete($A$6:$A$35,$E$6:$E$35)</f>
        <v>#NAME?</v>
      </c>
      <c r="P792" s="3" t="e">
        <f ca="1">_xll.RiskDuniform($L$5:$L$16)</f>
        <v>#NAME?</v>
      </c>
      <c r="Q792" s="3" t="e">
        <f ca="1">IF(_xll.RiskUniform(0,1)&lt;0.5,"uptown","downtown")</f>
        <v>#NAME?</v>
      </c>
      <c r="R792" s="3" t="e">
        <f t="shared" ca="1" si="52"/>
        <v>#NAME?</v>
      </c>
      <c r="S792" s="3" t="e">
        <f t="shared" ca="1" si="53"/>
        <v>#NAME?</v>
      </c>
      <c r="T792" s="3" t="e">
        <f t="shared" ca="1" si="54"/>
        <v>#NAME?</v>
      </c>
      <c r="U792" s="3" t="e">
        <f t="shared" ca="1" si="55"/>
        <v>#NAME?</v>
      </c>
      <c r="Y792" s="3" t="s">
        <v>124</v>
      </c>
      <c r="Z792" s="3" t="s">
        <v>34</v>
      </c>
      <c r="AA792" s="3" t="s">
        <v>122</v>
      </c>
      <c r="AB792" s="46">
        <v>10</v>
      </c>
    </row>
    <row r="793" spans="15:28" x14ac:dyDescent="0.25">
      <c r="O793" s="3" t="e">
        <f ca="1">_xll.RiskDiscrete($A$6:$A$35,$E$6:$E$35)</f>
        <v>#NAME?</v>
      </c>
      <c r="P793" s="3" t="e">
        <f ca="1">_xll.RiskDuniform($L$5:$L$16)</f>
        <v>#NAME?</v>
      </c>
      <c r="Q793" s="3" t="e">
        <f ca="1">IF(_xll.RiskUniform(0,1)&lt;0.5,"uptown","downtown")</f>
        <v>#NAME?</v>
      </c>
      <c r="R793" s="3" t="e">
        <f t="shared" ca="1" si="52"/>
        <v>#NAME?</v>
      </c>
      <c r="S793" s="3" t="e">
        <f t="shared" ca="1" si="53"/>
        <v>#NAME?</v>
      </c>
      <c r="T793" s="3" t="e">
        <f t="shared" ca="1" si="54"/>
        <v>#NAME?</v>
      </c>
      <c r="U793" s="3" t="e">
        <f t="shared" ca="1" si="55"/>
        <v>#NAME?</v>
      </c>
      <c r="Y793" s="3" t="s">
        <v>129</v>
      </c>
      <c r="Z793" s="3" t="s">
        <v>32</v>
      </c>
      <c r="AA793" s="3" t="s">
        <v>125</v>
      </c>
      <c r="AB793" s="46">
        <v>2.5</v>
      </c>
    </row>
    <row r="794" spans="15:28" x14ac:dyDescent="0.25">
      <c r="O794" s="3" t="e">
        <f ca="1">_xll.RiskDiscrete($A$6:$A$35,$E$6:$E$35)</f>
        <v>#NAME?</v>
      </c>
      <c r="P794" s="3" t="e">
        <f ca="1">_xll.RiskDuniform($L$5:$L$16)</f>
        <v>#NAME?</v>
      </c>
      <c r="Q794" s="3" t="e">
        <f ca="1">IF(_xll.RiskUniform(0,1)&lt;0.5,"uptown","downtown")</f>
        <v>#NAME?</v>
      </c>
      <c r="R794" s="3" t="e">
        <f t="shared" ca="1" si="52"/>
        <v>#NAME?</v>
      </c>
      <c r="S794" s="3" t="e">
        <f t="shared" ca="1" si="53"/>
        <v>#NAME?</v>
      </c>
      <c r="T794" s="3" t="e">
        <f t="shared" ca="1" si="54"/>
        <v>#NAME?</v>
      </c>
      <c r="U794" s="3" t="e">
        <f t="shared" ca="1" si="55"/>
        <v>#NAME?</v>
      </c>
      <c r="Y794" s="3" t="s">
        <v>127</v>
      </c>
      <c r="Z794" s="3" t="s">
        <v>24</v>
      </c>
      <c r="AA794" s="3" t="s">
        <v>122</v>
      </c>
      <c r="AB794" s="46">
        <v>10</v>
      </c>
    </row>
    <row r="795" spans="15:28" x14ac:dyDescent="0.25">
      <c r="O795" s="3" t="e">
        <f ca="1">_xll.RiskDiscrete($A$6:$A$35,$E$6:$E$35)</f>
        <v>#NAME?</v>
      </c>
      <c r="P795" s="3" t="e">
        <f ca="1">_xll.RiskDuniform($L$5:$L$16)</f>
        <v>#NAME?</v>
      </c>
      <c r="Q795" s="3" t="e">
        <f ca="1">IF(_xll.RiskUniform(0,1)&lt;0.5,"uptown","downtown")</f>
        <v>#NAME?</v>
      </c>
      <c r="R795" s="3" t="e">
        <f t="shared" ca="1" si="52"/>
        <v>#NAME?</v>
      </c>
      <c r="S795" s="3" t="e">
        <f t="shared" ca="1" si="53"/>
        <v>#NAME?</v>
      </c>
      <c r="T795" s="3" t="e">
        <f t="shared" ca="1" si="54"/>
        <v>#NAME?</v>
      </c>
      <c r="U795" s="3" t="e">
        <f t="shared" ca="1" si="55"/>
        <v>#NAME?</v>
      </c>
      <c r="Y795" s="3" t="s">
        <v>124</v>
      </c>
      <c r="Z795" s="3" t="s">
        <v>34</v>
      </c>
      <c r="AA795" s="3" t="s">
        <v>125</v>
      </c>
      <c r="AB795" s="46">
        <v>10</v>
      </c>
    </row>
    <row r="796" spans="15:28" x14ac:dyDescent="0.25">
      <c r="O796" s="3" t="e">
        <f ca="1">_xll.RiskDiscrete($A$6:$A$35,$E$6:$E$35)</f>
        <v>#NAME?</v>
      </c>
      <c r="P796" s="3" t="e">
        <f ca="1">_xll.RiskDuniform($L$5:$L$16)</f>
        <v>#NAME?</v>
      </c>
      <c r="Q796" s="3" t="e">
        <f ca="1">IF(_xll.RiskUniform(0,1)&lt;0.5,"uptown","downtown")</f>
        <v>#NAME?</v>
      </c>
      <c r="R796" s="3" t="e">
        <f t="shared" ca="1" si="52"/>
        <v>#NAME?</v>
      </c>
      <c r="S796" s="3" t="e">
        <f t="shared" ca="1" si="53"/>
        <v>#NAME?</v>
      </c>
      <c r="T796" s="3" t="e">
        <f t="shared" ca="1" si="54"/>
        <v>#NAME?</v>
      </c>
      <c r="U796" s="3" t="e">
        <f t="shared" ca="1" si="55"/>
        <v>#NAME?</v>
      </c>
      <c r="Y796" s="3" t="s">
        <v>139</v>
      </c>
      <c r="Z796" s="3" t="s">
        <v>32</v>
      </c>
      <c r="AA796" s="3" t="s">
        <v>125</v>
      </c>
      <c r="AB796" s="46">
        <v>10</v>
      </c>
    </row>
    <row r="797" spans="15:28" x14ac:dyDescent="0.25">
      <c r="O797" s="3" t="e">
        <f ca="1">_xll.RiskDiscrete($A$6:$A$35,$E$6:$E$35)</f>
        <v>#NAME?</v>
      </c>
      <c r="P797" s="3" t="e">
        <f ca="1">_xll.RiskDuniform($L$5:$L$16)</f>
        <v>#NAME?</v>
      </c>
      <c r="Q797" s="3" t="e">
        <f ca="1">IF(_xll.RiskUniform(0,1)&lt;0.5,"uptown","downtown")</f>
        <v>#NAME?</v>
      </c>
      <c r="R797" s="3" t="e">
        <f t="shared" ca="1" si="52"/>
        <v>#NAME?</v>
      </c>
      <c r="S797" s="3" t="e">
        <f t="shared" ca="1" si="53"/>
        <v>#NAME?</v>
      </c>
      <c r="T797" s="3" t="e">
        <f t="shared" ca="1" si="54"/>
        <v>#NAME?</v>
      </c>
      <c r="U797" s="3" t="e">
        <f t="shared" ca="1" si="55"/>
        <v>#NAME?</v>
      </c>
      <c r="Y797" s="3" t="s">
        <v>127</v>
      </c>
      <c r="Z797" s="3" t="s">
        <v>28</v>
      </c>
      <c r="AA797" s="3" t="s">
        <v>125</v>
      </c>
      <c r="AB797" s="46">
        <v>10</v>
      </c>
    </row>
    <row r="798" spans="15:28" x14ac:dyDescent="0.25">
      <c r="O798" s="3" t="e">
        <f ca="1">_xll.RiskDiscrete($A$6:$A$35,$E$6:$E$35)</f>
        <v>#NAME?</v>
      </c>
      <c r="P798" s="3" t="e">
        <f ca="1">_xll.RiskDuniform($L$5:$L$16)</f>
        <v>#NAME?</v>
      </c>
      <c r="Q798" s="3" t="e">
        <f ca="1">IF(_xll.RiskUniform(0,1)&lt;0.5,"uptown","downtown")</f>
        <v>#NAME?</v>
      </c>
      <c r="R798" s="3" t="e">
        <f t="shared" ca="1" si="52"/>
        <v>#NAME?</v>
      </c>
      <c r="S798" s="3" t="e">
        <f t="shared" ca="1" si="53"/>
        <v>#NAME?</v>
      </c>
      <c r="T798" s="3" t="e">
        <f t="shared" ca="1" si="54"/>
        <v>#NAME?</v>
      </c>
      <c r="U798" s="3" t="e">
        <f t="shared" ca="1" si="55"/>
        <v>#NAME?</v>
      </c>
      <c r="Y798" s="3" t="s">
        <v>143</v>
      </c>
      <c r="Z798" s="3" t="s">
        <v>32</v>
      </c>
      <c r="AA798" s="3" t="s">
        <v>125</v>
      </c>
      <c r="AB798" s="46">
        <v>8</v>
      </c>
    </row>
    <row r="799" spans="15:28" x14ac:dyDescent="0.25">
      <c r="O799" s="3" t="e">
        <f ca="1">_xll.RiskDiscrete($A$6:$A$35,$E$6:$E$35)</f>
        <v>#NAME?</v>
      </c>
      <c r="P799" s="3" t="e">
        <f ca="1">_xll.RiskDuniform($L$5:$L$16)</f>
        <v>#NAME?</v>
      </c>
      <c r="Q799" s="3" t="e">
        <f ca="1">IF(_xll.RiskUniform(0,1)&lt;0.5,"uptown","downtown")</f>
        <v>#NAME?</v>
      </c>
      <c r="R799" s="3" t="e">
        <f t="shared" ca="1" si="52"/>
        <v>#NAME?</v>
      </c>
      <c r="S799" s="3" t="e">
        <f t="shared" ca="1" si="53"/>
        <v>#NAME?</v>
      </c>
      <c r="T799" s="3" t="e">
        <f t="shared" ca="1" si="54"/>
        <v>#NAME?</v>
      </c>
      <c r="U799" s="3" t="e">
        <f t="shared" ca="1" si="55"/>
        <v>#NAME?</v>
      </c>
      <c r="Y799" s="3" t="s">
        <v>127</v>
      </c>
      <c r="Z799" s="3" t="s">
        <v>33</v>
      </c>
      <c r="AA799" s="3" t="s">
        <v>125</v>
      </c>
      <c r="AB799" s="46">
        <v>10</v>
      </c>
    </row>
    <row r="800" spans="15:28" x14ac:dyDescent="0.25">
      <c r="O800" s="3" t="e">
        <f ca="1">_xll.RiskDiscrete($A$6:$A$35,$E$6:$E$35)</f>
        <v>#NAME?</v>
      </c>
      <c r="P800" s="3" t="e">
        <f ca="1">_xll.RiskDuniform($L$5:$L$16)</f>
        <v>#NAME?</v>
      </c>
      <c r="Q800" s="3" t="e">
        <f ca="1">IF(_xll.RiskUniform(0,1)&lt;0.5,"uptown","downtown")</f>
        <v>#NAME?</v>
      </c>
      <c r="R800" s="3" t="e">
        <f t="shared" ca="1" si="52"/>
        <v>#NAME?</v>
      </c>
      <c r="S800" s="3" t="e">
        <f t="shared" ca="1" si="53"/>
        <v>#NAME?</v>
      </c>
      <c r="T800" s="3" t="e">
        <f t="shared" ca="1" si="54"/>
        <v>#NAME?</v>
      </c>
      <c r="U800" s="3" t="e">
        <f t="shared" ca="1" si="55"/>
        <v>#NAME?</v>
      </c>
      <c r="Y800" s="3" t="s">
        <v>121</v>
      </c>
      <c r="Z800" s="3" t="s">
        <v>33</v>
      </c>
      <c r="AA800" s="3" t="s">
        <v>122</v>
      </c>
      <c r="AB800" s="46">
        <v>2.5</v>
      </c>
    </row>
    <row r="801" spans="15:28" x14ac:dyDescent="0.25">
      <c r="O801" s="3" t="e">
        <f ca="1">_xll.RiskDiscrete($A$6:$A$35,$E$6:$E$35)</f>
        <v>#NAME?</v>
      </c>
      <c r="P801" s="3" t="e">
        <f ca="1">_xll.RiskDuniform($L$5:$L$16)</f>
        <v>#NAME?</v>
      </c>
      <c r="Q801" s="3" t="e">
        <f ca="1">IF(_xll.RiskUniform(0,1)&lt;0.5,"uptown","downtown")</f>
        <v>#NAME?</v>
      </c>
      <c r="R801" s="3" t="e">
        <f t="shared" ca="1" si="52"/>
        <v>#NAME?</v>
      </c>
      <c r="S801" s="3" t="e">
        <f t="shared" ca="1" si="53"/>
        <v>#NAME?</v>
      </c>
      <c r="T801" s="3" t="e">
        <f t="shared" ca="1" si="54"/>
        <v>#NAME?</v>
      </c>
      <c r="U801" s="3" t="e">
        <f t="shared" ca="1" si="55"/>
        <v>#NAME?</v>
      </c>
      <c r="Y801" s="3" t="s">
        <v>121</v>
      </c>
      <c r="Z801" s="3" t="s">
        <v>32</v>
      </c>
      <c r="AA801" s="3" t="s">
        <v>125</v>
      </c>
      <c r="AB801" s="46">
        <v>2.5</v>
      </c>
    </row>
    <row r="802" spans="15:28" x14ac:dyDescent="0.25">
      <c r="O802" s="3" t="e">
        <f ca="1">_xll.RiskDiscrete($A$6:$A$35,$E$6:$E$35)</f>
        <v>#NAME?</v>
      </c>
      <c r="P802" s="3" t="e">
        <f ca="1">_xll.RiskDuniform($L$5:$L$16)</f>
        <v>#NAME?</v>
      </c>
      <c r="Q802" s="3" t="e">
        <f ca="1">IF(_xll.RiskUniform(0,1)&lt;0.5,"uptown","downtown")</f>
        <v>#NAME?</v>
      </c>
      <c r="R802" s="3" t="e">
        <f t="shared" ca="1" si="52"/>
        <v>#NAME?</v>
      </c>
      <c r="S802" s="3" t="e">
        <f t="shared" ca="1" si="53"/>
        <v>#NAME?</v>
      </c>
      <c r="T802" s="3" t="e">
        <f t="shared" ca="1" si="54"/>
        <v>#NAME?</v>
      </c>
      <c r="U802" s="3" t="e">
        <f t="shared" ca="1" si="55"/>
        <v>#NAME?</v>
      </c>
      <c r="Y802" s="3" t="s">
        <v>128</v>
      </c>
      <c r="Z802" s="3" t="s">
        <v>33</v>
      </c>
      <c r="AA802" s="3" t="s">
        <v>122</v>
      </c>
      <c r="AB802" s="46">
        <v>2.5</v>
      </c>
    </row>
    <row r="803" spans="15:28" x14ac:dyDescent="0.25">
      <c r="O803" s="3" t="e">
        <f ca="1">_xll.RiskDiscrete($A$6:$A$35,$E$6:$E$35)</f>
        <v>#NAME?</v>
      </c>
      <c r="P803" s="3" t="e">
        <f ca="1">_xll.RiskDuniform($L$5:$L$16)</f>
        <v>#NAME?</v>
      </c>
      <c r="Q803" s="3" t="e">
        <f ca="1">IF(_xll.RiskUniform(0,1)&lt;0.5,"uptown","downtown")</f>
        <v>#NAME?</v>
      </c>
      <c r="R803" s="3" t="e">
        <f t="shared" ca="1" si="52"/>
        <v>#NAME?</v>
      </c>
      <c r="S803" s="3" t="e">
        <f t="shared" ca="1" si="53"/>
        <v>#NAME?</v>
      </c>
      <c r="T803" s="3" t="e">
        <f t="shared" ca="1" si="54"/>
        <v>#NAME?</v>
      </c>
      <c r="U803" s="3" t="e">
        <f t="shared" ca="1" si="55"/>
        <v>#NAME?</v>
      </c>
      <c r="Y803" s="3" t="s">
        <v>121</v>
      </c>
      <c r="Z803" s="3" t="s">
        <v>28</v>
      </c>
      <c r="AA803" s="3" t="s">
        <v>122</v>
      </c>
      <c r="AB803" s="46">
        <v>2.5</v>
      </c>
    </row>
    <row r="804" spans="15:28" x14ac:dyDescent="0.25">
      <c r="O804" s="3" t="e">
        <f ca="1">_xll.RiskDiscrete($A$6:$A$35,$E$6:$E$35)</f>
        <v>#NAME?</v>
      </c>
      <c r="P804" s="3" t="e">
        <f ca="1">_xll.RiskDuniform($L$5:$L$16)</f>
        <v>#NAME?</v>
      </c>
      <c r="Q804" s="3" t="e">
        <f ca="1">IF(_xll.RiskUniform(0,1)&lt;0.5,"uptown","downtown")</f>
        <v>#NAME?</v>
      </c>
      <c r="R804" s="3" t="e">
        <f t="shared" ca="1" si="52"/>
        <v>#NAME?</v>
      </c>
      <c r="S804" s="3" t="e">
        <f t="shared" ca="1" si="53"/>
        <v>#NAME?</v>
      </c>
      <c r="T804" s="3" t="e">
        <f t="shared" ca="1" si="54"/>
        <v>#NAME?</v>
      </c>
      <c r="U804" s="3" t="e">
        <f t="shared" ca="1" si="55"/>
        <v>#NAME?</v>
      </c>
      <c r="Y804" s="3" t="s">
        <v>124</v>
      </c>
      <c r="Z804" s="3" t="s">
        <v>29</v>
      </c>
      <c r="AA804" s="3" t="s">
        <v>125</v>
      </c>
      <c r="AB804" s="46">
        <v>10</v>
      </c>
    </row>
    <row r="805" spans="15:28" x14ac:dyDescent="0.25">
      <c r="O805" s="3" t="e">
        <f ca="1">_xll.RiskDiscrete($A$6:$A$35,$E$6:$E$35)</f>
        <v>#NAME?</v>
      </c>
      <c r="P805" s="3" t="e">
        <f ca="1">_xll.RiskDuniform($L$5:$L$16)</f>
        <v>#NAME?</v>
      </c>
      <c r="Q805" s="3" t="e">
        <f ca="1">IF(_xll.RiskUniform(0,1)&lt;0.5,"uptown","downtown")</f>
        <v>#NAME?</v>
      </c>
      <c r="R805" s="3" t="e">
        <f t="shared" ca="1" si="52"/>
        <v>#NAME?</v>
      </c>
      <c r="S805" s="3" t="e">
        <f t="shared" ca="1" si="53"/>
        <v>#NAME?</v>
      </c>
      <c r="T805" s="3" t="e">
        <f t="shared" ca="1" si="54"/>
        <v>#NAME?</v>
      </c>
      <c r="U805" s="3" t="e">
        <f t="shared" ca="1" si="55"/>
        <v>#NAME?</v>
      </c>
      <c r="Y805" s="3" t="s">
        <v>124</v>
      </c>
      <c r="Z805" s="3" t="s">
        <v>6</v>
      </c>
      <c r="AA805" s="3" t="s">
        <v>125</v>
      </c>
      <c r="AB805" s="46">
        <v>10</v>
      </c>
    </row>
    <row r="806" spans="15:28" x14ac:dyDescent="0.25">
      <c r="O806" s="3" t="e">
        <f ca="1">_xll.RiskDiscrete($A$6:$A$35,$E$6:$E$35)</f>
        <v>#NAME?</v>
      </c>
      <c r="P806" s="3" t="e">
        <f ca="1">_xll.RiskDuniform($L$5:$L$16)</f>
        <v>#NAME?</v>
      </c>
      <c r="Q806" s="3" t="e">
        <f ca="1">IF(_xll.RiskUniform(0,1)&lt;0.5,"uptown","downtown")</f>
        <v>#NAME?</v>
      </c>
      <c r="R806" s="3" t="e">
        <f t="shared" ca="1" si="52"/>
        <v>#NAME?</v>
      </c>
      <c r="S806" s="3" t="e">
        <f t="shared" ca="1" si="53"/>
        <v>#NAME?</v>
      </c>
      <c r="T806" s="3" t="e">
        <f t="shared" ca="1" si="54"/>
        <v>#NAME?</v>
      </c>
      <c r="U806" s="3" t="e">
        <f t="shared" ca="1" si="55"/>
        <v>#NAME?</v>
      </c>
      <c r="Y806" s="3" t="s">
        <v>124</v>
      </c>
      <c r="Z806" s="3" t="s">
        <v>31</v>
      </c>
      <c r="AA806" s="3" t="s">
        <v>122</v>
      </c>
      <c r="AB806" s="46">
        <v>10</v>
      </c>
    </row>
    <row r="807" spans="15:28" x14ac:dyDescent="0.25">
      <c r="O807" s="3" t="e">
        <f ca="1">_xll.RiskDiscrete($A$6:$A$35,$E$6:$E$35)</f>
        <v>#NAME?</v>
      </c>
      <c r="P807" s="3" t="e">
        <f ca="1">_xll.RiskDuniform($L$5:$L$16)</f>
        <v>#NAME?</v>
      </c>
      <c r="Q807" s="3" t="e">
        <f ca="1">IF(_xll.RiskUniform(0,1)&lt;0.5,"uptown","downtown")</f>
        <v>#NAME?</v>
      </c>
      <c r="R807" s="3" t="e">
        <f t="shared" ca="1" si="52"/>
        <v>#NAME?</v>
      </c>
      <c r="S807" s="3" t="e">
        <f t="shared" ca="1" si="53"/>
        <v>#NAME?</v>
      </c>
      <c r="T807" s="3" t="e">
        <f t="shared" ca="1" si="54"/>
        <v>#NAME?</v>
      </c>
      <c r="U807" s="3" t="e">
        <f t="shared" ca="1" si="55"/>
        <v>#NAME?</v>
      </c>
      <c r="Y807" s="3" t="s">
        <v>129</v>
      </c>
      <c r="Z807" s="3" t="s">
        <v>27</v>
      </c>
      <c r="AA807" s="3" t="s">
        <v>125</v>
      </c>
      <c r="AB807" s="46">
        <v>2.5</v>
      </c>
    </row>
    <row r="808" spans="15:28" x14ac:dyDescent="0.25">
      <c r="O808" s="3" t="e">
        <f ca="1">_xll.RiskDiscrete($A$6:$A$35,$E$6:$E$35)</f>
        <v>#NAME?</v>
      </c>
      <c r="P808" s="3" t="e">
        <f ca="1">_xll.RiskDuniform($L$5:$L$16)</f>
        <v>#NAME?</v>
      </c>
      <c r="Q808" s="3" t="e">
        <f ca="1">IF(_xll.RiskUniform(0,1)&lt;0.5,"uptown","downtown")</f>
        <v>#NAME?</v>
      </c>
      <c r="R808" s="3" t="e">
        <f t="shared" ca="1" si="52"/>
        <v>#NAME?</v>
      </c>
      <c r="S808" s="3" t="e">
        <f t="shared" ca="1" si="53"/>
        <v>#NAME?</v>
      </c>
      <c r="T808" s="3" t="e">
        <f t="shared" ca="1" si="54"/>
        <v>#NAME?</v>
      </c>
      <c r="U808" s="3" t="e">
        <f t="shared" ca="1" si="55"/>
        <v>#NAME?</v>
      </c>
      <c r="Y808" s="3" t="s">
        <v>132</v>
      </c>
      <c r="Z808" s="3" t="s">
        <v>32</v>
      </c>
      <c r="AA808" s="3" t="s">
        <v>125</v>
      </c>
      <c r="AB808" s="46">
        <v>12</v>
      </c>
    </row>
    <row r="809" spans="15:28" x14ac:dyDescent="0.25">
      <c r="O809" s="3" t="e">
        <f ca="1">_xll.RiskDiscrete($A$6:$A$35,$E$6:$E$35)</f>
        <v>#NAME?</v>
      </c>
      <c r="P809" s="3" t="e">
        <f ca="1">_xll.RiskDuniform($L$5:$L$16)</f>
        <v>#NAME?</v>
      </c>
      <c r="Q809" s="3" t="e">
        <f ca="1">IF(_xll.RiskUniform(0,1)&lt;0.5,"uptown","downtown")</f>
        <v>#NAME?</v>
      </c>
      <c r="R809" s="3" t="e">
        <f t="shared" ca="1" si="52"/>
        <v>#NAME?</v>
      </c>
      <c r="S809" s="3" t="e">
        <f t="shared" ca="1" si="53"/>
        <v>#NAME?</v>
      </c>
      <c r="T809" s="3" t="e">
        <f t="shared" ca="1" si="54"/>
        <v>#NAME?</v>
      </c>
      <c r="U809" s="3" t="e">
        <f t="shared" ca="1" si="55"/>
        <v>#NAME?</v>
      </c>
      <c r="Y809" s="3" t="s">
        <v>124</v>
      </c>
      <c r="Z809" s="3" t="s">
        <v>34</v>
      </c>
      <c r="AA809" s="3" t="s">
        <v>122</v>
      </c>
      <c r="AB809" s="46">
        <v>10</v>
      </c>
    </row>
    <row r="810" spans="15:28" x14ac:dyDescent="0.25">
      <c r="O810" s="3" t="e">
        <f ca="1">_xll.RiskDiscrete($A$6:$A$35,$E$6:$E$35)</f>
        <v>#NAME?</v>
      </c>
      <c r="P810" s="3" t="e">
        <f ca="1">_xll.RiskDuniform($L$5:$L$16)</f>
        <v>#NAME?</v>
      </c>
      <c r="Q810" s="3" t="e">
        <f ca="1">IF(_xll.RiskUniform(0,1)&lt;0.5,"uptown","downtown")</f>
        <v>#NAME?</v>
      </c>
      <c r="R810" s="3" t="e">
        <f t="shared" ca="1" si="52"/>
        <v>#NAME?</v>
      </c>
      <c r="S810" s="3" t="e">
        <f t="shared" ca="1" si="53"/>
        <v>#NAME?</v>
      </c>
      <c r="T810" s="3" t="e">
        <f t="shared" ca="1" si="54"/>
        <v>#NAME?</v>
      </c>
      <c r="U810" s="3" t="e">
        <f t="shared" ca="1" si="55"/>
        <v>#NAME?</v>
      </c>
      <c r="Y810" s="3" t="s">
        <v>129</v>
      </c>
      <c r="Z810" s="3" t="s">
        <v>33</v>
      </c>
      <c r="AA810" s="3" t="s">
        <v>125</v>
      </c>
      <c r="AB810" s="46">
        <v>2.5</v>
      </c>
    </row>
    <row r="811" spans="15:28" x14ac:dyDescent="0.25">
      <c r="O811" s="3" t="e">
        <f ca="1">_xll.RiskDiscrete($A$6:$A$35,$E$6:$E$35)</f>
        <v>#NAME?</v>
      </c>
      <c r="P811" s="3" t="e">
        <f ca="1">_xll.RiskDuniform($L$5:$L$16)</f>
        <v>#NAME?</v>
      </c>
      <c r="Q811" s="3" t="e">
        <f ca="1">IF(_xll.RiskUniform(0,1)&lt;0.5,"uptown","downtown")</f>
        <v>#NAME?</v>
      </c>
      <c r="R811" s="3" t="e">
        <f t="shared" ca="1" si="52"/>
        <v>#NAME?</v>
      </c>
      <c r="S811" s="3" t="e">
        <f t="shared" ca="1" si="53"/>
        <v>#NAME?</v>
      </c>
      <c r="T811" s="3" t="e">
        <f t="shared" ca="1" si="54"/>
        <v>#NAME?</v>
      </c>
      <c r="U811" s="3" t="e">
        <f t="shared" ca="1" si="55"/>
        <v>#NAME?</v>
      </c>
      <c r="Y811" s="3" t="s">
        <v>124</v>
      </c>
      <c r="Z811" s="3" t="s">
        <v>31</v>
      </c>
      <c r="AA811" s="3" t="s">
        <v>122</v>
      </c>
      <c r="AB811" s="46">
        <v>10</v>
      </c>
    </row>
    <row r="812" spans="15:28" x14ac:dyDescent="0.25">
      <c r="O812" s="3" t="e">
        <f ca="1">_xll.RiskDiscrete($A$6:$A$35,$E$6:$E$35)</f>
        <v>#NAME?</v>
      </c>
      <c r="P812" s="3" t="e">
        <f ca="1">_xll.RiskDuniform($L$5:$L$16)</f>
        <v>#NAME?</v>
      </c>
      <c r="Q812" s="3" t="e">
        <f ca="1">IF(_xll.RiskUniform(0,1)&lt;0.5,"uptown","downtown")</f>
        <v>#NAME?</v>
      </c>
      <c r="R812" s="3" t="e">
        <f t="shared" ca="1" si="52"/>
        <v>#NAME?</v>
      </c>
      <c r="S812" s="3" t="e">
        <f t="shared" ca="1" si="53"/>
        <v>#NAME?</v>
      </c>
      <c r="T812" s="3" t="e">
        <f t="shared" ca="1" si="54"/>
        <v>#NAME?</v>
      </c>
      <c r="U812" s="3" t="e">
        <f t="shared" ca="1" si="55"/>
        <v>#NAME?</v>
      </c>
      <c r="Y812" s="3" t="s">
        <v>129</v>
      </c>
      <c r="Z812" s="3" t="s">
        <v>27</v>
      </c>
      <c r="AA812" s="3" t="s">
        <v>125</v>
      </c>
      <c r="AB812" s="46">
        <v>2.5</v>
      </c>
    </row>
    <row r="813" spans="15:28" x14ac:dyDescent="0.25">
      <c r="O813" s="3" t="e">
        <f ca="1">_xll.RiskDiscrete($A$6:$A$35,$E$6:$E$35)</f>
        <v>#NAME?</v>
      </c>
      <c r="P813" s="3" t="e">
        <f ca="1">_xll.RiskDuniform($L$5:$L$16)</f>
        <v>#NAME?</v>
      </c>
      <c r="Q813" s="3" t="e">
        <f ca="1">IF(_xll.RiskUniform(0,1)&lt;0.5,"uptown","downtown")</f>
        <v>#NAME?</v>
      </c>
      <c r="R813" s="3" t="e">
        <f t="shared" ca="1" si="52"/>
        <v>#NAME?</v>
      </c>
      <c r="S813" s="3" t="e">
        <f t="shared" ca="1" si="53"/>
        <v>#NAME?</v>
      </c>
      <c r="T813" s="3" t="e">
        <f t="shared" ca="1" si="54"/>
        <v>#NAME?</v>
      </c>
      <c r="U813" s="3" t="e">
        <f t="shared" ca="1" si="55"/>
        <v>#NAME?</v>
      </c>
      <c r="Y813" s="3" t="s">
        <v>121</v>
      </c>
      <c r="Z813" s="3" t="s">
        <v>27</v>
      </c>
      <c r="AA813" s="3" t="s">
        <v>125</v>
      </c>
      <c r="AB813" s="46">
        <v>2.5</v>
      </c>
    </row>
    <row r="814" spans="15:28" x14ac:dyDescent="0.25">
      <c r="O814" s="3" t="e">
        <f ca="1">_xll.RiskDiscrete($A$6:$A$35,$E$6:$E$35)</f>
        <v>#NAME?</v>
      </c>
      <c r="P814" s="3" t="e">
        <f ca="1">_xll.RiskDuniform($L$5:$L$16)</f>
        <v>#NAME?</v>
      </c>
      <c r="Q814" s="3" t="e">
        <f ca="1">IF(_xll.RiskUniform(0,1)&lt;0.5,"uptown","downtown")</f>
        <v>#NAME?</v>
      </c>
      <c r="R814" s="3" t="e">
        <f t="shared" ca="1" si="52"/>
        <v>#NAME?</v>
      </c>
      <c r="S814" s="3" t="e">
        <f t="shared" ca="1" si="53"/>
        <v>#NAME?</v>
      </c>
      <c r="T814" s="3" t="e">
        <f t="shared" ca="1" si="54"/>
        <v>#NAME?</v>
      </c>
      <c r="U814" s="3" t="e">
        <f t="shared" ca="1" si="55"/>
        <v>#NAME?</v>
      </c>
      <c r="Y814" s="3" t="s">
        <v>124</v>
      </c>
      <c r="Z814" s="3" t="s">
        <v>39</v>
      </c>
      <c r="AA814" s="3" t="s">
        <v>125</v>
      </c>
      <c r="AB814" s="46">
        <v>10</v>
      </c>
    </row>
    <row r="815" spans="15:28" x14ac:dyDescent="0.25">
      <c r="O815" s="3" t="e">
        <f ca="1">_xll.RiskDiscrete($A$6:$A$35,$E$6:$E$35)</f>
        <v>#NAME?</v>
      </c>
      <c r="P815" s="3" t="e">
        <f ca="1">_xll.RiskDuniform($L$5:$L$16)</f>
        <v>#NAME?</v>
      </c>
      <c r="Q815" s="3" t="e">
        <f ca="1">IF(_xll.RiskUniform(0,1)&lt;0.5,"uptown","downtown")</f>
        <v>#NAME?</v>
      </c>
      <c r="R815" s="3" t="e">
        <f t="shared" ca="1" si="52"/>
        <v>#NAME?</v>
      </c>
      <c r="S815" s="3" t="e">
        <f t="shared" ca="1" si="53"/>
        <v>#NAME?</v>
      </c>
      <c r="T815" s="3" t="e">
        <f t="shared" ca="1" si="54"/>
        <v>#NAME?</v>
      </c>
      <c r="U815" s="3" t="e">
        <f t="shared" ca="1" si="55"/>
        <v>#NAME?</v>
      </c>
      <c r="Y815" s="3" t="s">
        <v>124</v>
      </c>
      <c r="Z815" s="3" t="s">
        <v>31</v>
      </c>
      <c r="AA815" s="3" t="s">
        <v>125</v>
      </c>
      <c r="AB815" s="46">
        <v>10</v>
      </c>
    </row>
    <row r="816" spans="15:28" x14ac:dyDescent="0.25">
      <c r="O816" s="3" t="e">
        <f ca="1">_xll.RiskDiscrete($A$6:$A$35,$E$6:$E$35)</f>
        <v>#NAME?</v>
      </c>
      <c r="P816" s="3" t="e">
        <f ca="1">_xll.RiskDuniform($L$5:$L$16)</f>
        <v>#NAME?</v>
      </c>
      <c r="Q816" s="3" t="e">
        <f ca="1">IF(_xll.RiskUniform(0,1)&lt;0.5,"uptown","downtown")</f>
        <v>#NAME?</v>
      </c>
      <c r="R816" s="3" t="e">
        <f t="shared" ca="1" si="52"/>
        <v>#NAME?</v>
      </c>
      <c r="S816" s="3" t="e">
        <f t="shared" ca="1" si="53"/>
        <v>#NAME?</v>
      </c>
      <c r="T816" s="3" t="e">
        <f t="shared" ca="1" si="54"/>
        <v>#NAME?</v>
      </c>
      <c r="U816" s="3" t="e">
        <f t="shared" ca="1" si="55"/>
        <v>#NAME?</v>
      </c>
      <c r="Y816" s="3" t="s">
        <v>138</v>
      </c>
      <c r="Z816" s="3" t="s">
        <v>24</v>
      </c>
      <c r="AA816" s="3" t="s">
        <v>122</v>
      </c>
      <c r="AB816" s="46">
        <v>10</v>
      </c>
    </row>
    <row r="817" spans="15:28" x14ac:dyDescent="0.25">
      <c r="O817" s="3" t="e">
        <f ca="1">_xll.RiskDiscrete($A$6:$A$35,$E$6:$E$35)</f>
        <v>#NAME?</v>
      </c>
      <c r="P817" s="3" t="e">
        <f ca="1">_xll.RiskDuniform($L$5:$L$16)</f>
        <v>#NAME?</v>
      </c>
      <c r="Q817" s="3" t="e">
        <f ca="1">IF(_xll.RiskUniform(0,1)&lt;0.5,"uptown","downtown")</f>
        <v>#NAME?</v>
      </c>
      <c r="R817" s="3" t="e">
        <f t="shared" ca="1" si="52"/>
        <v>#NAME?</v>
      </c>
      <c r="S817" s="3" t="e">
        <f t="shared" ca="1" si="53"/>
        <v>#NAME?</v>
      </c>
      <c r="T817" s="3" t="e">
        <f t="shared" ca="1" si="54"/>
        <v>#NAME?</v>
      </c>
      <c r="U817" s="3" t="e">
        <f t="shared" ca="1" si="55"/>
        <v>#NAME?</v>
      </c>
      <c r="Y817" s="3" t="s">
        <v>124</v>
      </c>
      <c r="Z817" s="3" t="s">
        <v>27</v>
      </c>
      <c r="AA817" s="3" t="s">
        <v>122</v>
      </c>
      <c r="AB817" s="46">
        <v>10</v>
      </c>
    </row>
    <row r="818" spans="15:28" x14ac:dyDescent="0.25">
      <c r="O818" s="3" t="e">
        <f ca="1">_xll.RiskDiscrete($A$6:$A$35,$E$6:$E$35)</f>
        <v>#NAME?</v>
      </c>
      <c r="P818" s="3" t="e">
        <f ca="1">_xll.RiskDuniform($L$5:$L$16)</f>
        <v>#NAME?</v>
      </c>
      <c r="Q818" s="3" t="e">
        <f ca="1">IF(_xll.RiskUniform(0,1)&lt;0.5,"uptown","downtown")</f>
        <v>#NAME?</v>
      </c>
      <c r="R818" s="3" t="e">
        <f t="shared" ca="1" si="52"/>
        <v>#NAME?</v>
      </c>
      <c r="S818" s="3" t="e">
        <f t="shared" ca="1" si="53"/>
        <v>#NAME?</v>
      </c>
      <c r="T818" s="3" t="e">
        <f t="shared" ca="1" si="54"/>
        <v>#NAME?</v>
      </c>
      <c r="U818" s="3" t="e">
        <f t="shared" ca="1" si="55"/>
        <v>#NAME?</v>
      </c>
      <c r="Y818" s="3" t="s">
        <v>124</v>
      </c>
      <c r="Z818" s="3" t="s">
        <v>6</v>
      </c>
      <c r="AA818" s="3" t="s">
        <v>125</v>
      </c>
      <c r="AB818" s="46">
        <v>10</v>
      </c>
    </row>
    <row r="819" spans="15:28" x14ac:dyDescent="0.25">
      <c r="O819" s="3" t="e">
        <f ca="1">_xll.RiskDiscrete($A$6:$A$35,$E$6:$E$35)</f>
        <v>#NAME?</v>
      </c>
      <c r="P819" s="3" t="e">
        <f ca="1">_xll.RiskDuniform($L$5:$L$16)</f>
        <v>#NAME?</v>
      </c>
      <c r="Q819" s="3" t="e">
        <f ca="1">IF(_xll.RiskUniform(0,1)&lt;0.5,"uptown","downtown")</f>
        <v>#NAME?</v>
      </c>
      <c r="R819" s="3" t="e">
        <f t="shared" ca="1" si="52"/>
        <v>#NAME?</v>
      </c>
      <c r="S819" s="3" t="e">
        <f t="shared" ca="1" si="53"/>
        <v>#NAME?</v>
      </c>
      <c r="T819" s="3" t="e">
        <f t="shared" ca="1" si="54"/>
        <v>#NAME?</v>
      </c>
      <c r="U819" s="3" t="e">
        <f t="shared" ca="1" si="55"/>
        <v>#NAME?</v>
      </c>
      <c r="Y819" s="3" t="s">
        <v>131</v>
      </c>
      <c r="Z819" s="3" t="s">
        <v>29</v>
      </c>
      <c r="AA819" s="3" t="s">
        <v>125</v>
      </c>
      <c r="AB819" s="46">
        <v>2.5</v>
      </c>
    </row>
    <row r="820" spans="15:28" x14ac:dyDescent="0.25">
      <c r="O820" s="3" t="e">
        <f ca="1">_xll.RiskDiscrete($A$6:$A$35,$E$6:$E$35)</f>
        <v>#NAME?</v>
      </c>
      <c r="P820" s="3" t="e">
        <f ca="1">_xll.RiskDuniform($L$5:$L$16)</f>
        <v>#NAME?</v>
      </c>
      <c r="Q820" s="3" t="e">
        <f ca="1">IF(_xll.RiskUniform(0,1)&lt;0.5,"uptown","downtown")</f>
        <v>#NAME?</v>
      </c>
      <c r="R820" s="3" t="e">
        <f t="shared" ca="1" si="52"/>
        <v>#NAME?</v>
      </c>
      <c r="S820" s="3" t="e">
        <f t="shared" ca="1" si="53"/>
        <v>#NAME?</v>
      </c>
      <c r="T820" s="3" t="e">
        <f t="shared" ca="1" si="54"/>
        <v>#NAME?</v>
      </c>
      <c r="U820" s="3" t="e">
        <f t="shared" ca="1" si="55"/>
        <v>#NAME?</v>
      </c>
      <c r="Y820" s="3" t="s">
        <v>129</v>
      </c>
      <c r="Z820" s="3" t="s">
        <v>28</v>
      </c>
      <c r="AA820" s="3" t="s">
        <v>125</v>
      </c>
      <c r="AB820" s="46">
        <v>2.5</v>
      </c>
    </row>
    <row r="821" spans="15:28" x14ac:dyDescent="0.25">
      <c r="O821" s="3" t="e">
        <f ca="1">_xll.RiskDiscrete($A$6:$A$35,$E$6:$E$35)</f>
        <v>#NAME?</v>
      </c>
      <c r="P821" s="3" t="e">
        <f ca="1">_xll.RiskDuniform($L$5:$L$16)</f>
        <v>#NAME?</v>
      </c>
      <c r="Q821" s="3" t="e">
        <f ca="1">IF(_xll.RiskUniform(0,1)&lt;0.5,"uptown","downtown")</f>
        <v>#NAME?</v>
      </c>
      <c r="R821" s="3" t="e">
        <f t="shared" ca="1" si="52"/>
        <v>#NAME?</v>
      </c>
      <c r="S821" s="3" t="e">
        <f t="shared" ca="1" si="53"/>
        <v>#NAME?</v>
      </c>
      <c r="T821" s="3" t="e">
        <f t="shared" ca="1" si="54"/>
        <v>#NAME?</v>
      </c>
      <c r="U821" s="3" t="e">
        <f t="shared" ca="1" si="55"/>
        <v>#NAME?</v>
      </c>
      <c r="Y821" s="3" t="s">
        <v>148</v>
      </c>
      <c r="Z821" s="3" t="s">
        <v>33</v>
      </c>
      <c r="AA821" s="3" t="s">
        <v>122</v>
      </c>
      <c r="AB821" s="46">
        <v>7</v>
      </c>
    </row>
    <row r="822" spans="15:28" x14ac:dyDescent="0.25">
      <c r="O822" s="3" t="e">
        <f ca="1">_xll.RiskDiscrete($A$6:$A$35,$E$6:$E$35)</f>
        <v>#NAME?</v>
      </c>
      <c r="P822" s="3" t="e">
        <f ca="1">_xll.RiskDuniform($L$5:$L$16)</f>
        <v>#NAME?</v>
      </c>
      <c r="Q822" s="3" t="e">
        <f ca="1">IF(_xll.RiskUniform(0,1)&lt;0.5,"uptown","downtown")</f>
        <v>#NAME?</v>
      </c>
      <c r="R822" s="3" t="e">
        <f t="shared" ca="1" si="52"/>
        <v>#NAME?</v>
      </c>
      <c r="S822" s="3" t="e">
        <f t="shared" ca="1" si="53"/>
        <v>#NAME?</v>
      </c>
      <c r="T822" s="3" t="e">
        <f t="shared" ca="1" si="54"/>
        <v>#NAME?</v>
      </c>
      <c r="U822" s="3" t="e">
        <f t="shared" ca="1" si="55"/>
        <v>#NAME?</v>
      </c>
      <c r="Y822" s="3" t="s">
        <v>146</v>
      </c>
      <c r="Z822" s="3" t="s">
        <v>24</v>
      </c>
      <c r="AA822" s="3" t="s">
        <v>125</v>
      </c>
      <c r="AB822" s="46">
        <v>7</v>
      </c>
    </row>
    <row r="823" spans="15:28" x14ac:dyDescent="0.25">
      <c r="O823" s="3" t="e">
        <f ca="1">_xll.RiskDiscrete($A$6:$A$35,$E$6:$E$35)</f>
        <v>#NAME?</v>
      </c>
      <c r="P823" s="3" t="e">
        <f ca="1">_xll.RiskDuniform($L$5:$L$16)</f>
        <v>#NAME?</v>
      </c>
      <c r="Q823" s="3" t="e">
        <f ca="1">IF(_xll.RiskUniform(0,1)&lt;0.5,"uptown","downtown")</f>
        <v>#NAME?</v>
      </c>
      <c r="R823" s="3" t="e">
        <f t="shared" ca="1" si="52"/>
        <v>#NAME?</v>
      </c>
      <c r="S823" s="3" t="e">
        <f t="shared" ca="1" si="53"/>
        <v>#NAME?</v>
      </c>
      <c r="T823" s="3" t="e">
        <f t="shared" ca="1" si="54"/>
        <v>#NAME?</v>
      </c>
      <c r="U823" s="3" t="e">
        <f t="shared" ca="1" si="55"/>
        <v>#NAME?</v>
      </c>
      <c r="Y823" s="3" t="s">
        <v>124</v>
      </c>
      <c r="Z823" s="3" t="s">
        <v>27</v>
      </c>
      <c r="AA823" s="3" t="s">
        <v>125</v>
      </c>
      <c r="AB823" s="46">
        <v>10</v>
      </c>
    </row>
    <row r="824" spans="15:28" x14ac:dyDescent="0.25">
      <c r="O824" s="3" t="e">
        <f ca="1">_xll.RiskDiscrete($A$6:$A$35,$E$6:$E$35)</f>
        <v>#NAME?</v>
      </c>
      <c r="P824" s="3" t="e">
        <f ca="1">_xll.RiskDuniform($L$5:$L$16)</f>
        <v>#NAME?</v>
      </c>
      <c r="Q824" s="3" t="e">
        <f ca="1">IF(_xll.RiskUniform(0,1)&lt;0.5,"uptown","downtown")</f>
        <v>#NAME?</v>
      </c>
      <c r="R824" s="3" t="e">
        <f t="shared" ca="1" si="52"/>
        <v>#NAME?</v>
      </c>
      <c r="S824" s="3" t="e">
        <f t="shared" ca="1" si="53"/>
        <v>#NAME?</v>
      </c>
      <c r="T824" s="3" t="e">
        <f t="shared" ca="1" si="54"/>
        <v>#NAME?</v>
      </c>
      <c r="U824" s="3" t="e">
        <f t="shared" ca="1" si="55"/>
        <v>#NAME?</v>
      </c>
      <c r="Y824" s="3" t="s">
        <v>132</v>
      </c>
      <c r="Z824" s="3" t="s">
        <v>39</v>
      </c>
      <c r="AA824" s="3" t="s">
        <v>125</v>
      </c>
      <c r="AB824" s="46">
        <v>12</v>
      </c>
    </row>
    <row r="825" spans="15:28" x14ac:dyDescent="0.25">
      <c r="O825" s="3" t="e">
        <f ca="1">_xll.RiskDiscrete($A$6:$A$35,$E$6:$E$35)</f>
        <v>#NAME?</v>
      </c>
      <c r="P825" s="3" t="e">
        <f ca="1">_xll.RiskDuniform($L$5:$L$16)</f>
        <v>#NAME?</v>
      </c>
      <c r="Q825" s="3" t="e">
        <f ca="1">IF(_xll.RiskUniform(0,1)&lt;0.5,"uptown","downtown")</f>
        <v>#NAME?</v>
      </c>
      <c r="R825" s="3" t="e">
        <f t="shared" ca="1" si="52"/>
        <v>#NAME?</v>
      </c>
      <c r="S825" s="3" t="e">
        <f t="shared" ca="1" si="53"/>
        <v>#NAME?</v>
      </c>
      <c r="T825" s="3" t="e">
        <f t="shared" ca="1" si="54"/>
        <v>#NAME?</v>
      </c>
      <c r="U825" s="3" t="e">
        <f t="shared" ca="1" si="55"/>
        <v>#NAME?</v>
      </c>
      <c r="Y825" s="3" t="s">
        <v>127</v>
      </c>
      <c r="Z825" s="3" t="s">
        <v>29</v>
      </c>
      <c r="AA825" s="3" t="s">
        <v>122</v>
      </c>
      <c r="AB825" s="46">
        <v>10</v>
      </c>
    </row>
    <row r="826" spans="15:28" x14ac:dyDescent="0.25">
      <c r="O826" s="3" t="e">
        <f ca="1">_xll.RiskDiscrete($A$6:$A$35,$E$6:$E$35)</f>
        <v>#NAME?</v>
      </c>
      <c r="P826" s="3" t="e">
        <f ca="1">_xll.RiskDuniform($L$5:$L$16)</f>
        <v>#NAME?</v>
      </c>
      <c r="Q826" s="3" t="e">
        <f ca="1">IF(_xll.RiskUniform(0,1)&lt;0.5,"uptown","downtown")</f>
        <v>#NAME?</v>
      </c>
      <c r="R826" s="3" t="e">
        <f t="shared" ca="1" si="52"/>
        <v>#NAME?</v>
      </c>
      <c r="S826" s="3" t="e">
        <f t="shared" ca="1" si="53"/>
        <v>#NAME?</v>
      </c>
      <c r="T826" s="3" t="e">
        <f t="shared" ca="1" si="54"/>
        <v>#NAME?</v>
      </c>
      <c r="U826" s="3" t="e">
        <f t="shared" ca="1" si="55"/>
        <v>#NAME?</v>
      </c>
      <c r="Y826" s="3" t="s">
        <v>124</v>
      </c>
      <c r="Z826" s="3" t="s">
        <v>33</v>
      </c>
      <c r="AA826" s="3" t="s">
        <v>122</v>
      </c>
      <c r="AB826" s="46">
        <v>10</v>
      </c>
    </row>
    <row r="827" spans="15:28" x14ac:dyDescent="0.25">
      <c r="O827" s="3" t="e">
        <f ca="1">_xll.RiskDiscrete($A$6:$A$35,$E$6:$E$35)</f>
        <v>#NAME?</v>
      </c>
      <c r="P827" s="3" t="e">
        <f ca="1">_xll.RiskDuniform($L$5:$L$16)</f>
        <v>#NAME?</v>
      </c>
      <c r="Q827" s="3" t="e">
        <f ca="1">IF(_xll.RiskUniform(0,1)&lt;0.5,"uptown","downtown")</f>
        <v>#NAME?</v>
      </c>
      <c r="R827" s="3" t="e">
        <f t="shared" ca="1" si="52"/>
        <v>#NAME?</v>
      </c>
      <c r="S827" s="3" t="e">
        <f t="shared" ca="1" si="53"/>
        <v>#NAME?</v>
      </c>
      <c r="T827" s="3" t="e">
        <f t="shared" ca="1" si="54"/>
        <v>#NAME?</v>
      </c>
      <c r="U827" s="3" t="e">
        <f t="shared" ca="1" si="55"/>
        <v>#NAME?</v>
      </c>
      <c r="Y827" s="3" t="s">
        <v>124</v>
      </c>
      <c r="Z827" s="3" t="s">
        <v>33</v>
      </c>
      <c r="AA827" s="3" t="s">
        <v>125</v>
      </c>
      <c r="AB827" s="46">
        <v>10</v>
      </c>
    </row>
    <row r="828" spans="15:28" x14ac:dyDescent="0.25">
      <c r="O828" s="3" t="e">
        <f ca="1">_xll.RiskDiscrete($A$6:$A$35,$E$6:$E$35)</f>
        <v>#NAME?</v>
      </c>
      <c r="P828" s="3" t="e">
        <f ca="1">_xll.RiskDuniform($L$5:$L$16)</f>
        <v>#NAME?</v>
      </c>
      <c r="Q828" s="3" t="e">
        <f ca="1">IF(_xll.RiskUniform(0,1)&lt;0.5,"uptown","downtown")</f>
        <v>#NAME?</v>
      </c>
      <c r="R828" s="3" t="e">
        <f t="shared" ca="1" si="52"/>
        <v>#NAME?</v>
      </c>
      <c r="S828" s="3" t="e">
        <f t="shared" ca="1" si="53"/>
        <v>#NAME?</v>
      </c>
      <c r="T828" s="3" t="e">
        <f t="shared" ca="1" si="54"/>
        <v>#NAME?</v>
      </c>
      <c r="U828" s="3" t="e">
        <f t="shared" ca="1" si="55"/>
        <v>#NAME?</v>
      </c>
      <c r="Y828" s="3" t="s">
        <v>132</v>
      </c>
      <c r="Z828" s="3" t="s">
        <v>24</v>
      </c>
      <c r="AA828" s="3" t="s">
        <v>122</v>
      </c>
      <c r="AB828" s="46">
        <v>12</v>
      </c>
    </row>
    <row r="829" spans="15:28" x14ac:dyDescent="0.25">
      <c r="O829" s="3" t="e">
        <f ca="1">_xll.RiskDiscrete($A$6:$A$35,$E$6:$E$35)</f>
        <v>#NAME?</v>
      </c>
      <c r="P829" s="3" t="e">
        <f ca="1">_xll.RiskDuniform($L$5:$L$16)</f>
        <v>#NAME?</v>
      </c>
      <c r="Q829" s="3" t="e">
        <f ca="1">IF(_xll.RiskUniform(0,1)&lt;0.5,"uptown","downtown")</f>
        <v>#NAME?</v>
      </c>
      <c r="R829" s="3" t="e">
        <f t="shared" ca="1" si="52"/>
        <v>#NAME?</v>
      </c>
      <c r="S829" s="3" t="e">
        <f t="shared" ca="1" si="53"/>
        <v>#NAME?</v>
      </c>
      <c r="T829" s="3" t="e">
        <f t="shared" ca="1" si="54"/>
        <v>#NAME?</v>
      </c>
      <c r="U829" s="3" t="e">
        <f t="shared" ca="1" si="55"/>
        <v>#NAME?</v>
      </c>
      <c r="Y829" s="3" t="s">
        <v>121</v>
      </c>
      <c r="Z829" s="3" t="s">
        <v>30</v>
      </c>
      <c r="AA829" s="3" t="s">
        <v>122</v>
      </c>
      <c r="AB829" s="46">
        <v>2.5</v>
      </c>
    </row>
    <row r="830" spans="15:28" x14ac:dyDescent="0.25">
      <c r="O830" s="3" t="e">
        <f ca="1">_xll.RiskDiscrete($A$6:$A$35,$E$6:$E$35)</f>
        <v>#NAME?</v>
      </c>
      <c r="P830" s="3" t="e">
        <f ca="1">_xll.RiskDuniform($L$5:$L$16)</f>
        <v>#NAME?</v>
      </c>
      <c r="Q830" s="3" t="e">
        <f ca="1">IF(_xll.RiskUniform(0,1)&lt;0.5,"uptown","downtown")</f>
        <v>#NAME?</v>
      </c>
      <c r="R830" s="3" t="e">
        <f t="shared" ca="1" si="52"/>
        <v>#NAME?</v>
      </c>
      <c r="S830" s="3" t="e">
        <f t="shared" ca="1" si="53"/>
        <v>#NAME?</v>
      </c>
      <c r="T830" s="3" t="e">
        <f t="shared" ca="1" si="54"/>
        <v>#NAME?</v>
      </c>
      <c r="U830" s="3" t="e">
        <f t="shared" ca="1" si="55"/>
        <v>#NAME?</v>
      </c>
      <c r="Y830" s="3" t="s">
        <v>124</v>
      </c>
      <c r="Z830" s="3" t="s">
        <v>31</v>
      </c>
      <c r="AA830" s="3" t="s">
        <v>122</v>
      </c>
      <c r="AB830" s="46">
        <v>10</v>
      </c>
    </row>
    <row r="831" spans="15:28" x14ac:dyDescent="0.25">
      <c r="O831" s="3" t="e">
        <f ca="1">_xll.RiskDiscrete($A$6:$A$35,$E$6:$E$35)</f>
        <v>#NAME?</v>
      </c>
      <c r="P831" s="3" t="e">
        <f ca="1">_xll.RiskDuniform($L$5:$L$16)</f>
        <v>#NAME?</v>
      </c>
      <c r="Q831" s="3" t="e">
        <f ca="1">IF(_xll.RiskUniform(0,1)&lt;0.5,"uptown","downtown")</f>
        <v>#NAME?</v>
      </c>
      <c r="R831" s="3" t="e">
        <f t="shared" ca="1" si="52"/>
        <v>#NAME?</v>
      </c>
      <c r="S831" s="3" t="e">
        <f t="shared" ca="1" si="53"/>
        <v>#NAME?</v>
      </c>
      <c r="T831" s="3" t="e">
        <f t="shared" ca="1" si="54"/>
        <v>#NAME?</v>
      </c>
      <c r="U831" s="3" t="e">
        <f t="shared" ca="1" si="55"/>
        <v>#NAME?</v>
      </c>
      <c r="Y831" s="3" t="s">
        <v>124</v>
      </c>
      <c r="Z831" s="3" t="s">
        <v>34</v>
      </c>
      <c r="AA831" s="3" t="s">
        <v>125</v>
      </c>
      <c r="AB831" s="46">
        <v>10</v>
      </c>
    </row>
    <row r="832" spans="15:28" x14ac:dyDescent="0.25">
      <c r="O832" s="3" t="e">
        <f ca="1">_xll.RiskDiscrete($A$6:$A$35,$E$6:$E$35)</f>
        <v>#NAME?</v>
      </c>
      <c r="P832" s="3" t="e">
        <f ca="1">_xll.RiskDuniform($L$5:$L$16)</f>
        <v>#NAME?</v>
      </c>
      <c r="Q832" s="3" t="e">
        <f ca="1">IF(_xll.RiskUniform(0,1)&lt;0.5,"uptown","downtown")</f>
        <v>#NAME?</v>
      </c>
      <c r="R832" s="3" t="e">
        <f t="shared" ca="1" si="52"/>
        <v>#NAME?</v>
      </c>
      <c r="S832" s="3" t="e">
        <f t="shared" ca="1" si="53"/>
        <v>#NAME?</v>
      </c>
      <c r="T832" s="3" t="e">
        <f t="shared" ca="1" si="54"/>
        <v>#NAME?</v>
      </c>
      <c r="U832" s="3" t="e">
        <f t="shared" ca="1" si="55"/>
        <v>#NAME?</v>
      </c>
      <c r="Y832" s="3" t="s">
        <v>124</v>
      </c>
      <c r="Z832" s="3" t="s">
        <v>30</v>
      </c>
      <c r="AA832" s="3" t="s">
        <v>125</v>
      </c>
      <c r="AB832" s="46">
        <v>10</v>
      </c>
    </row>
    <row r="833" spans="15:28" x14ac:dyDescent="0.25">
      <c r="O833" s="3" t="e">
        <f ca="1">_xll.RiskDiscrete($A$6:$A$35,$E$6:$E$35)</f>
        <v>#NAME?</v>
      </c>
      <c r="P833" s="3" t="e">
        <f ca="1">_xll.RiskDuniform($L$5:$L$16)</f>
        <v>#NAME?</v>
      </c>
      <c r="Q833" s="3" t="e">
        <f ca="1">IF(_xll.RiskUniform(0,1)&lt;0.5,"uptown","downtown")</f>
        <v>#NAME?</v>
      </c>
      <c r="R833" s="3" t="e">
        <f t="shared" ca="1" si="52"/>
        <v>#NAME?</v>
      </c>
      <c r="S833" s="3" t="e">
        <f t="shared" ca="1" si="53"/>
        <v>#NAME?</v>
      </c>
      <c r="T833" s="3" t="e">
        <f t="shared" ca="1" si="54"/>
        <v>#NAME?</v>
      </c>
      <c r="U833" s="3" t="e">
        <f t="shared" ca="1" si="55"/>
        <v>#NAME?</v>
      </c>
      <c r="Y833" s="3" t="s">
        <v>133</v>
      </c>
      <c r="Z833" s="3" t="s">
        <v>40</v>
      </c>
      <c r="AA833" s="3" t="s">
        <v>125</v>
      </c>
      <c r="AB833" s="46">
        <v>7</v>
      </c>
    </row>
    <row r="834" spans="15:28" x14ac:dyDescent="0.25">
      <c r="O834" s="3" t="e">
        <f ca="1">_xll.RiskDiscrete($A$6:$A$35,$E$6:$E$35)</f>
        <v>#NAME?</v>
      </c>
      <c r="P834" s="3" t="e">
        <f ca="1">_xll.RiskDuniform($L$5:$L$16)</f>
        <v>#NAME?</v>
      </c>
      <c r="Q834" s="3" t="e">
        <f ca="1">IF(_xll.RiskUniform(0,1)&lt;0.5,"uptown","downtown")</f>
        <v>#NAME?</v>
      </c>
      <c r="R834" s="3" t="e">
        <f t="shared" ca="1" si="52"/>
        <v>#NAME?</v>
      </c>
      <c r="S834" s="3" t="e">
        <f t="shared" ca="1" si="53"/>
        <v>#NAME?</v>
      </c>
      <c r="T834" s="3" t="e">
        <f t="shared" ca="1" si="54"/>
        <v>#NAME?</v>
      </c>
      <c r="U834" s="3" t="e">
        <f t="shared" ca="1" si="55"/>
        <v>#NAME?</v>
      </c>
      <c r="Y834" s="3" t="s">
        <v>132</v>
      </c>
      <c r="Z834" s="3" t="s">
        <v>32</v>
      </c>
      <c r="AA834" s="3" t="s">
        <v>122</v>
      </c>
      <c r="AB834" s="46">
        <v>12</v>
      </c>
    </row>
    <row r="835" spans="15:28" x14ac:dyDescent="0.25">
      <c r="O835" s="3" t="e">
        <f ca="1">_xll.RiskDiscrete($A$6:$A$35,$E$6:$E$35)</f>
        <v>#NAME?</v>
      </c>
      <c r="P835" s="3" t="e">
        <f ca="1">_xll.RiskDuniform($L$5:$L$16)</f>
        <v>#NAME?</v>
      </c>
      <c r="Q835" s="3" t="e">
        <f ca="1">IF(_xll.RiskUniform(0,1)&lt;0.5,"uptown","downtown")</f>
        <v>#NAME?</v>
      </c>
      <c r="R835" s="3" t="e">
        <f t="shared" ca="1" si="52"/>
        <v>#NAME?</v>
      </c>
      <c r="S835" s="3" t="e">
        <f t="shared" ca="1" si="53"/>
        <v>#NAME?</v>
      </c>
      <c r="T835" s="3" t="e">
        <f t="shared" ca="1" si="54"/>
        <v>#NAME?</v>
      </c>
      <c r="U835" s="3" t="e">
        <f t="shared" ca="1" si="55"/>
        <v>#NAME?</v>
      </c>
      <c r="Y835" s="3" t="s">
        <v>121</v>
      </c>
      <c r="Z835" s="3" t="s">
        <v>29</v>
      </c>
      <c r="AA835" s="3" t="s">
        <v>125</v>
      </c>
      <c r="AB835" s="46">
        <v>2.5</v>
      </c>
    </row>
    <row r="836" spans="15:28" x14ac:dyDescent="0.25">
      <c r="O836" s="3" t="e">
        <f ca="1">_xll.RiskDiscrete($A$6:$A$35,$E$6:$E$35)</f>
        <v>#NAME?</v>
      </c>
      <c r="P836" s="3" t="e">
        <f ca="1">_xll.RiskDuniform($L$5:$L$16)</f>
        <v>#NAME?</v>
      </c>
      <c r="Q836" s="3" t="e">
        <f ca="1">IF(_xll.RiskUniform(0,1)&lt;0.5,"uptown","downtown")</f>
        <v>#NAME?</v>
      </c>
      <c r="R836" s="3" t="e">
        <f t="shared" ca="1" si="52"/>
        <v>#NAME?</v>
      </c>
      <c r="S836" s="3" t="e">
        <f t="shared" ca="1" si="53"/>
        <v>#NAME?</v>
      </c>
      <c r="T836" s="3" t="e">
        <f t="shared" ca="1" si="54"/>
        <v>#NAME?</v>
      </c>
      <c r="U836" s="3" t="e">
        <f t="shared" ca="1" si="55"/>
        <v>#NAME?</v>
      </c>
      <c r="Y836" s="3" t="s">
        <v>121</v>
      </c>
      <c r="Z836" s="3" t="s">
        <v>39</v>
      </c>
      <c r="AA836" s="3" t="s">
        <v>122</v>
      </c>
      <c r="AB836" s="46">
        <v>2.5</v>
      </c>
    </row>
    <row r="837" spans="15:28" x14ac:dyDescent="0.25">
      <c r="O837" s="3" t="e">
        <f ca="1">_xll.RiskDiscrete($A$6:$A$35,$E$6:$E$35)</f>
        <v>#NAME?</v>
      </c>
      <c r="P837" s="3" t="e">
        <f ca="1">_xll.RiskDuniform($L$5:$L$16)</f>
        <v>#NAME?</v>
      </c>
      <c r="Q837" s="3" t="e">
        <f ca="1">IF(_xll.RiskUniform(0,1)&lt;0.5,"uptown","downtown")</f>
        <v>#NAME?</v>
      </c>
      <c r="R837" s="3" t="e">
        <f t="shared" ca="1" si="52"/>
        <v>#NAME?</v>
      </c>
      <c r="S837" s="3" t="e">
        <f t="shared" ca="1" si="53"/>
        <v>#NAME?</v>
      </c>
      <c r="T837" s="3" t="e">
        <f t="shared" ca="1" si="54"/>
        <v>#NAME?</v>
      </c>
      <c r="U837" s="3" t="e">
        <f t="shared" ca="1" si="55"/>
        <v>#NAME?</v>
      </c>
      <c r="Y837" s="3" t="s">
        <v>129</v>
      </c>
      <c r="Z837" s="3" t="s">
        <v>28</v>
      </c>
      <c r="AA837" s="3" t="s">
        <v>125</v>
      </c>
      <c r="AB837" s="46">
        <v>2.5</v>
      </c>
    </row>
    <row r="838" spans="15:28" x14ac:dyDescent="0.25">
      <c r="O838" s="3" t="e">
        <f ca="1">_xll.RiskDiscrete($A$6:$A$35,$E$6:$E$35)</f>
        <v>#NAME?</v>
      </c>
      <c r="P838" s="3" t="e">
        <f ca="1">_xll.RiskDuniform($L$5:$L$16)</f>
        <v>#NAME?</v>
      </c>
      <c r="Q838" s="3" t="e">
        <f ca="1">IF(_xll.RiskUniform(0,1)&lt;0.5,"uptown","downtown")</f>
        <v>#NAME?</v>
      </c>
      <c r="R838" s="3" t="e">
        <f t="shared" ca="1" si="52"/>
        <v>#NAME?</v>
      </c>
      <c r="S838" s="3" t="e">
        <f t="shared" ca="1" si="53"/>
        <v>#NAME?</v>
      </c>
      <c r="T838" s="3" t="e">
        <f t="shared" ca="1" si="54"/>
        <v>#NAME?</v>
      </c>
      <c r="U838" s="3" t="e">
        <f t="shared" ca="1" si="55"/>
        <v>#NAME?</v>
      </c>
      <c r="Y838" s="3" t="s">
        <v>121</v>
      </c>
      <c r="Z838" s="3" t="s">
        <v>27</v>
      </c>
      <c r="AA838" s="3" t="s">
        <v>122</v>
      </c>
      <c r="AB838" s="46">
        <v>2.5</v>
      </c>
    </row>
    <row r="839" spans="15:28" x14ac:dyDescent="0.25">
      <c r="O839" s="3" t="e">
        <f ca="1">_xll.RiskDiscrete($A$6:$A$35,$E$6:$E$35)</f>
        <v>#NAME?</v>
      </c>
      <c r="P839" s="3" t="e">
        <f ca="1">_xll.RiskDuniform($L$5:$L$16)</f>
        <v>#NAME?</v>
      </c>
      <c r="Q839" s="3" t="e">
        <f ca="1">IF(_xll.RiskUniform(0,1)&lt;0.5,"uptown","downtown")</f>
        <v>#NAME?</v>
      </c>
      <c r="R839" s="3" t="e">
        <f t="shared" ca="1" si="52"/>
        <v>#NAME?</v>
      </c>
      <c r="S839" s="3" t="e">
        <f t="shared" ca="1" si="53"/>
        <v>#NAME?</v>
      </c>
      <c r="T839" s="3" t="e">
        <f t="shared" ca="1" si="54"/>
        <v>#NAME?</v>
      </c>
      <c r="U839" s="3" t="e">
        <f t="shared" ca="1" si="55"/>
        <v>#NAME?</v>
      </c>
      <c r="Y839" s="3" t="s">
        <v>132</v>
      </c>
      <c r="Z839" s="3" t="s">
        <v>33</v>
      </c>
      <c r="AA839" s="3" t="s">
        <v>122</v>
      </c>
      <c r="AB839" s="46">
        <v>12</v>
      </c>
    </row>
    <row r="840" spans="15:28" x14ac:dyDescent="0.25">
      <c r="O840" s="3" t="e">
        <f ca="1">_xll.RiskDiscrete($A$6:$A$35,$E$6:$E$35)</f>
        <v>#NAME?</v>
      </c>
      <c r="P840" s="3" t="e">
        <f ca="1">_xll.RiskDuniform($L$5:$L$16)</f>
        <v>#NAME?</v>
      </c>
      <c r="Q840" s="3" t="e">
        <f ca="1">IF(_xll.RiskUniform(0,1)&lt;0.5,"uptown","downtown")</f>
        <v>#NAME?</v>
      </c>
      <c r="R840" s="3" t="e">
        <f t="shared" ref="R840:R903" ca="1" si="56">VLOOKUP(O840,lookprice,2)</f>
        <v>#NAME?</v>
      </c>
      <c r="S840" s="3" t="e">
        <f t="shared" ref="S840:S903" ca="1" si="57">VLOOKUP(O840,lookname,2)</f>
        <v>#NAME?</v>
      </c>
      <c r="T840" s="3" t="e">
        <f t="shared" ref="T840:T903" ca="1" si="58">VLOOKUP(P840,lookmonth,2)</f>
        <v>#NAME?</v>
      </c>
      <c r="U840" s="3" t="e">
        <f t="shared" ca="1" si="55"/>
        <v>#NAME?</v>
      </c>
      <c r="Y840" s="3" t="s">
        <v>121</v>
      </c>
      <c r="Z840" s="3" t="s">
        <v>31</v>
      </c>
      <c r="AA840" s="3" t="s">
        <v>125</v>
      </c>
      <c r="AB840" s="46">
        <v>2.5</v>
      </c>
    </row>
    <row r="841" spans="15:28" x14ac:dyDescent="0.25">
      <c r="O841" s="3" t="e">
        <f ca="1">_xll.RiskDiscrete($A$6:$A$35,$E$6:$E$35)</f>
        <v>#NAME?</v>
      </c>
      <c r="P841" s="3" t="e">
        <f ca="1">_xll.RiskDuniform($L$5:$L$16)</f>
        <v>#NAME?</v>
      </c>
      <c r="Q841" s="3" t="e">
        <f ca="1">IF(_xll.RiskUniform(0,1)&lt;0.5,"uptown","downtown")</f>
        <v>#NAME?</v>
      </c>
      <c r="R841" s="3" t="e">
        <f t="shared" ca="1" si="56"/>
        <v>#NAME?</v>
      </c>
      <c r="S841" s="3" t="e">
        <f t="shared" ca="1" si="57"/>
        <v>#NAME?</v>
      </c>
      <c r="T841" s="3" t="e">
        <f t="shared" ca="1" si="58"/>
        <v>#NAME?</v>
      </c>
      <c r="U841" s="3" t="e">
        <f t="shared" ref="U841:U904" ca="1" si="59">Q841</f>
        <v>#NAME?</v>
      </c>
      <c r="Y841" s="3" t="s">
        <v>126</v>
      </c>
      <c r="Z841" s="3" t="s">
        <v>34</v>
      </c>
      <c r="AA841" s="3" t="s">
        <v>125</v>
      </c>
      <c r="AB841" s="46">
        <v>2.5</v>
      </c>
    </row>
    <row r="842" spans="15:28" x14ac:dyDescent="0.25">
      <c r="O842" s="3" t="e">
        <f ca="1">_xll.RiskDiscrete($A$6:$A$35,$E$6:$E$35)</f>
        <v>#NAME?</v>
      </c>
      <c r="P842" s="3" t="e">
        <f ca="1">_xll.RiskDuniform($L$5:$L$16)</f>
        <v>#NAME?</v>
      </c>
      <c r="Q842" s="3" t="e">
        <f ca="1">IF(_xll.RiskUniform(0,1)&lt;0.5,"uptown","downtown")</f>
        <v>#NAME?</v>
      </c>
      <c r="R842" s="3" t="e">
        <f t="shared" ca="1" si="56"/>
        <v>#NAME?</v>
      </c>
      <c r="S842" s="3" t="e">
        <f t="shared" ca="1" si="57"/>
        <v>#NAME?</v>
      </c>
      <c r="T842" s="3" t="e">
        <f t="shared" ca="1" si="58"/>
        <v>#NAME?</v>
      </c>
      <c r="U842" s="3" t="e">
        <f t="shared" ca="1" si="59"/>
        <v>#NAME?</v>
      </c>
      <c r="Y842" s="3" t="s">
        <v>121</v>
      </c>
      <c r="Z842" s="3" t="s">
        <v>28</v>
      </c>
      <c r="AA842" s="3" t="s">
        <v>122</v>
      </c>
      <c r="AB842" s="46">
        <v>2.5</v>
      </c>
    </row>
    <row r="843" spans="15:28" x14ac:dyDescent="0.25">
      <c r="O843" s="3" t="e">
        <f ca="1">_xll.RiskDiscrete($A$6:$A$35,$E$6:$E$35)</f>
        <v>#NAME?</v>
      </c>
      <c r="P843" s="3" t="e">
        <f ca="1">_xll.RiskDuniform($L$5:$L$16)</f>
        <v>#NAME?</v>
      </c>
      <c r="Q843" s="3" t="e">
        <f ca="1">IF(_xll.RiskUniform(0,1)&lt;0.5,"uptown","downtown")</f>
        <v>#NAME?</v>
      </c>
      <c r="R843" s="3" t="e">
        <f t="shared" ca="1" si="56"/>
        <v>#NAME?</v>
      </c>
      <c r="S843" s="3" t="e">
        <f t="shared" ca="1" si="57"/>
        <v>#NAME?</v>
      </c>
      <c r="T843" s="3" t="e">
        <f t="shared" ca="1" si="58"/>
        <v>#NAME?</v>
      </c>
      <c r="U843" s="3" t="e">
        <f t="shared" ca="1" si="59"/>
        <v>#NAME?</v>
      </c>
      <c r="Y843" s="3" t="s">
        <v>124</v>
      </c>
      <c r="Z843" s="3" t="s">
        <v>29</v>
      </c>
      <c r="AA843" s="3" t="s">
        <v>122</v>
      </c>
      <c r="AB843" s="46">
        <v>10</v>
      </c>
    </row>
    <row r="844" spans="15:28" x14ac:dyDescent="0.25">
      <c r="O844" s="3" t="e">
        <f ca="1">_xll.RiskDiscrete($A$6:$A$35,$E$6:$E$35)</f>
        <v>#NAME?</v>
      </c>
      <c r="P844" s="3" t="e">
        <f ca="1">_xll.RiskDuniform($L$5:$L$16)</f>
        <v>#NAME?</v>
      </c>
      <c r="Q844" s="3" t="e">
        <f ca="1">IF(_xll.RiskUniform(0,1)&lt;0.5,"uptown","downtown")</f>
        <v>#NAME?</v>
      </c>
      <c r="R844" s="3" t="e">
        <f t="shared" ca="1" si="56"/>
        <v>#NAME?</v>
      </c>
      <c r="S844" s="3" t="e">
        <f t="shared" ca="1" si="57"/>
        <v>#NAME?</v>
      </c>
      <c r="T844" s="3" t="e">
        <f t="shared" ca="1" si="58"/>
        <v>#NAME?</v>
      </c>
      <c r="U844" s="3" t="e">
        <f t="shared" ca="1" si="59"/>
        <v>#NAME?</v>
      </c>
      <c r="Y844" s="3" t="s">
        <v>121</v>
      </c>
      <c r="Z844" s="3" t="s">
        <v>33</v>
      </c>
      <c r="AA844" s="3" t="s">
        <v>125</v>
      </c>
      <c r="AB844" s="46">
        <v>2.5</v>
      </c>
    </row>
    <row r="845" spans="15:28" x14ac:dyDescent="0.25">
      <c r="O845" s="3" t="e">
        <f ca="1">_xll.RiskDiscrete($A$6:$A$35,$E$6:$E$35)</f>
        <v>#NAME?</v>
      </c>
      <c r="P845" s="3" t="e">
        <f ca="1">_xll.RiskDuniform($L$5:$L$16)</f>
        <v>#NAME?</v>
      </c>
      <c r="Q845" s="3" t="e">
        <f ca="1">IF(_xll.RiskUniform(0,1)&lt;0.5,"uptown","downtown")</f>
        <v>#NAME?</v>
      </c>
      <c r="R845" s="3" t="e">
        <f t="shared" ca="1" si="56"/>
        <v>#NAME?</v>
      </c>
      <c r="S845" s="3" t="e">
        <f t="shared" ca="1" si="57"/>
        <v>#NAME?</v>
      </c>
      <c r="T845" s="3" t="e">
        <f t="shared" ca="1" si="58"/>
        <v>#NAME?</v>
      </c>
      <c r="U845" s="3" t="e">
        <f t="shared" ca="1" si="59"/>
        <v>#NAME?</v>
      </c>
      <c r="Y845" s="3" t="s">
        <v>145</v>
      </c>
      <c r="Z845" s="3" t="s">
        <v>29</v>
      </c>
      <c r="AA845" s="3" t="s">
        <v>122</v>
      </c>
      <c r="AB845" s="46">
        <v>7</v>
      </c>
    </row>
    <row r="846" spans="15:28" x14ac:dyDescent="0.25">
      <c r="O846" s="3" t="e">
        <f ca="1">_xll.RiskDiscrete($A$6:$A$35,$E$6:$E$35)</f>
        <v>#NAME?</v>
      </c>
      <c r="P846" s="3" t="e">
        <f ca="1">_xll.RiskDuniform($L$5:$L$16)</f>
        <v>#NAME?</v>
      </c>
      <c r="Q846" s="3" t="e">
        <f ca="1">IF(_xll.RiskUniform(0,1)&lt;0.5,"uptown","downtown")</f>
        <v>#NAME?</v>
      </c>
      <c r="R846" s="3" t="e">
        <f t="shared" ca="1" si="56"/>
        <v>#NAME?</v>
      </c>
      <c r="S846" s="3" t="e">
        <f t="shared" ca="1" si="57"/>
        <v>#NAME?</v>
      </c>
      <c r="T846" s="3" t="e">
        <f t="shared" ca="1" si="58"/>
        <v>#NAME?</v>
      </c>
      <c r="U846" s="3" t="e">
        <f t="shared" ca="1" si="59"/>
        <v>#NAME?</v>
      </c>
      <c r="Y846" s="3" t="s">
        <v>138</v>
      </c>
      <c r="Z846" s="3" t="s">
        <v>39</v>
      </c>
      <c r="AA846" s="3" t="s">
        <v>125</v>
      </c>
      <c r="AB846" s="46">
        <v>10</v>
      </c>
    </row>
    <row r="847" spans="15:28" x14ac:dyDescent="0.25">
      <c r="O847" s="3" t="e">
        <f ca="1">_xll.RiskDiscrete($A$6:$A$35,$E$6:$E$35)</f>
        <v>#NAME?</v>
      </c>
      <c r="P847" s="3" t="e">
        <f ca="1">_xll.RiskDuniform($L$5:$L$16)</f>
        <v>#NAME?</v>
      </c>
      <c r="Q847" s="3" t="e">
        <f ca="1">IF(_xll.RiskUniform(0,1)&lt;0.5,"uptown","downtown")</f>
        <v>#NAME?</v>
      </c>
      <c r="R847" s="3" t="e">
        <f t="shared" ca="1" si="56"/>
        <v>#NAME?</v>
      </c>
      <c r="S847" s="3" t="e">
        <f t="shared" ca="1" si="57"/>
        <v>#NAME?</v>
      </c>
      <c r="T847" s="3" t="e">
        <f t="shared" ca="1" si="58"/>
        <v>#NAME?</v>
      </c>
      <c r="U847" s="3" t="e">
        <f t="shared" ca="1" si="59"/>
        <v>#NAME?</v>
      </c>
      <c r="Y847" s="3" t="s">
        <v>121</v>
      </c>
      <c r="Z847" s="3" t="s">
        <v>33</v>
      </c>
      <c r="AA847" s="3" t="s">
        <v>122</v>
      </c>
      <c r="AB847" s="46">
        <v>2.5</v>
      </c>
    </row>
    <row r="848" spans="15:28" x14ac:dyDescent="0.25">
      <c r="O848" s="3" t="e">
        <f ca="1">_xll.RiskDiscrete($A$6:$A$35,$E$6:$E$35)</f>
        <v>#NAME?</v>
      </c>
      <c r="P848" s="3" t="e">
        <f ca="1">_xll.RiskDuniform($L$5:$L$16)</f>
        <v>#NAME?</v>
      </c>
      <c r="Q848" s="3" t="e">
        <f ca="1">IF(_xll.RiskUniform(0,1)&lt;0.5,"uptown","downtown")</f>
        <v>#NAME?</v>
      </c>
      <c r="R848" s="3" t="e">
        <f t="shared" ca="1" si="56"/>
        <v>#NAME?</v>
      </c>
      <c r="S848" s="3" t="e">
        <f t="shared" ca="1" si="57"/>
        <v>#NAME?</v>
      </c>
      <c r="T848" s="3" t="e">
        <f t="shared" ca="1" si="58"/>
        <v>#NAME?</v>
      </c>
      <c r="U848" s="3" t="e">
        <f t="shared" ca="1" si="59"/>
        <v>#NAME?</v>
      </c>
      <c r="Y848" s="3" t="s">
        <v>124</v>
      </c>
      <c r="Z848" s="3" t="s">
        <v>31</v>
      </c>
      <c r="AA848" s="3" t="s">
        <v>125</v>
      </c>
      <c r="AB848" s="46">
        <v>10</v>
      </c>
    </row>
    <row r="849" spans="15:28" x14ac:dyDescent="0.25">
      <c r="O849" s="3" t="e">
        <f ca="1">_xll.RiskDiscrete($A$6:$A$35,$E$6:$E$35)</f>
        <v>#NAME?</v>
      </c>
      <c r="P849" s="3" t="e">
        <f ca="1">_xll.RiskDuniform($L$5:$L$16)</f>
        <v>#NAME?</v>
      </c>
      <c r="Q849" s="3" t="e">
        <f ca="1">IF(_xll.RiskUniform(0,1)&lt;0.5,"uptown","downtown")</f>
        <v>#NAME?</v>
      </c>
      <c r="R849" s="3" t="e">
        <f t="shared" ca="1" si="56"/>
        <v>#NAME?</v>
      </c>
      <c r="S849" s="3" t="e">
        <f t="shared" ca="1" si="57"/>
        <v>#NAME?</v>
      </c>
      <c r="T849" s="3" t="e">
        <f t="shared" ca="1" si="58"/>
        <v>#NAME?</v>
      </c>
      <c r="U849" s="3" t="e">
        <f t="shared" ca="1" si="59"/>
        <v>#NAME?</v>
      </c>
      <c r="Y849" s="3" t="s">
        <v>147</v>
      </c>
      <c r="Z849" s="3" t="s">
        <v>28</v>
      </c>
      <c r="AA849" s="3" t="s">
        <v>125</v>
      </c>
      <c r="AB849" s="46">
        <v>7</v>
      </c>
    </row>
    <row r="850" spans="15:28" x14ac:dyDescent="0.25">
      <c r="O850" s="3" t="e">
        <f ca="1">_xll.RiskDiscrete($A$6:$A$35,$E$6:$E$35)</f>
        <v>#NAME?</v>
      </c>
      <c r="P850" s="3" t="e">
        <f ca="1">_xll.RiskDuniform($L$5:$L$16)</f>
        <v>#NAME?</v>
      </c>
      <c r="Q850" s="3" t="e">
        <f ca="1">IF(_xll.RiskUniform(0,1)&lt;0.5,"uptown","downtown")</f>
        <v>#NAME?</v>
      </c>
      <c r="R850" s="3" t="e">
        <f t="shared" ca="1" si="56"/>
        <v>#NAME?</v>
      </c>
      <c r="S850" s="3" t="e">
        <f t="shared" ca="1" si="57"/>
        <v>#NAME?</v>
      </c>
      <c r="T850" s="3" t="e">
        <f t="shared" ca="1" si="58"/>
        <v>#NAME?</v>
      </c>
      <c r="U850" s="3" t="e">
        <f t="shared" ca="1" si="59"/>
        <v>#NAME?</v>
      </c>
      <c r="Y850" s="3" t="s">
        <v>132</v>
      </c>
      <c r="Z850" s="3" t="s">
        <v>6</v>
      </c>
      <c r="AA850" s="3" t="s">
        <v>125</v>
      </c>
      <c r="AB850" s="46">
        <v>12</v>
      </c>
    </row>
    <row r="851" spans="15:28" x14ac:dyDescent="0.25">
      <c r="O851" s="3" t="e">
        <f ca="1">_xll.RiskDiscrete($A$6:$A$35,$E$6:$E$35)</f>
        <v>#NAME?</v>
      </c>
      <c r="P851" s="3" t="e">
        <f ca="1">_xll.RiskDuniform($L$5:$L$16)</f>
        <v>#NAME?</v>
      </c>
      <c r="Q851" s="3" t="e">
        <f ca="1">IF(_xll.RiskUniform(0,1)&lt;0.5,"uptown","downtown")</f>
        <v>#NAME?</v>
      </c>
      <c r="R851" s="3" t="e">
        <f t="shared" ca="1" si="56"/>
        <v>#NAME?</v>
      </c>
      <c r="S851" s="3" t="e">
        <f t="shared" ca="1" si="57"/>
        <v>#NAME?</v>
      </c>
      <c r="T851" s="3" t="e">
        <f t="shared" ca="1" si="58"/>
        <v>#NAME?</v>
      </c>
      <c r="U851" s="3" t="e">
        <f t="shared" ca="1" si="59"/>
        <v>#NAME?</v>
      </c>
      <c r="Y851" s="3" t="s">
        <v>126</v>
      </c>
      <c r="Z851" s="3" t="s">
        <v>32</v>
      </c>
      <c r="AA851" s="3" t="s">
        <v>125</v>
      </c>
      <c r="AB851" s="46">
        <v>2.5</v>
      </c>
    </row>
    <row r="852" spans="15:28" x14ac:dyDescent="0.25">
      <c r="O852" s="3" t="e">
        <f ca="1">_xll.RiskDiscrete($A$6:$A$35,$E$6:$E$35)</f>
        <v>#NAME?</v>
      </c>
      <c r="P852" s="3" t="e">
        <f ca="1">_xll.RiskDuniform($L$5:$L$16)</f>
        <v>#NAME?</v>
      </c>
      <c r="Q852" s="3" t="e">
        <f ca="1">IF(_xll.RiskUniform(0,1)&lt;0.5,"uptown","downtown")</f>
        <v>#NAME?</v>
      </c>
      <c r="R852" s="3" t="e">
        <f t="shared" ca="1" si="56"/>
        <v>#NAME?</v>
      </c>
      <c r="S852" s="3" t="e">
        <f t="shared" ca="1" si="57"/>
        <v>#NAME?</v>
      </c>
      <c r="T852" s="3" t="e">
        <f t="shared" ca="1" si="58"/>
        <v>#NAME?</v>
      </c>
      <c r="U852" s="3" t="e">
        <f t="shared" ca="1" si="59"/>
        <v>#NAME?</v>
      </c>
      <c r="Y852" s="3" t="s">
        <v>121</v>
      </c>
      <c r="Z852" s="3" t="s">
        <v>33</v>
      </c>
      <c r="AA852" s="3" t="s">
        <v>122</v>
      </c>
      <c r="AB852" s="46">
        <v>2.5</v>
      </c>
    </row>
    <row r="853" spans="15:28" x14ac:dyDescent="0.25">
      <c r="O853" s="3" t="e">
        <f ca="1">_xll.RiskDiscrete($A$6:$A$35,$E$6:$E$35)</f>
        <v>#NAME?</v>
      </c>
      <c r="P853" s="3" t="e">
        <f ca="1">_xll.RiskDuniform($L$5:$L$16)</f>
        <v>#NAME?</v>
      </c>
      <c r="Q853" s="3" t="e">
        <f ca="1">IF(_xll.RiskUniform(0,1)&lt;0.5,"uptown","downtown")</f>
        <v>#NAME?</v>
      </c>
      <c r="R853" s="3" t="e">
        <f t="shared" ca="1" si="56"/>
        <v>#NAME?</v>
      </c>
      <c r="S853" s="3" t="e">
        <f t="shared" ca="1" si="57"/>
        <v>#NAME?</v>
      </c>
      <c r="T853" s="3" t="e">
        <f t="shared" ca="1" si="58"/>
        <v>#NAME?</v>
      </c>
      <c r="U853" s="3" t="e">
        <f t="shared" ca="1" si="59"/>
        <v>#NAME?</v>
      </c>
      <c r="Y853" s="3" t="s">
        <v>144</v>
      </c>
      <c r="Z853" s="3" t="s">
        <v>6</v>
      </c>
      <c r="AA853" s="3" t="s">
        <v>122</v>
      </c>
      <c r="AB853" s="46">
        <v>7</v>
      </c>
    </row>
    <row r="854" spans="15:28" x14ac:dyDescent="0.25">
      <c r="O854" s="3" t="e">
        <f ca="1">_xll.RiskDiscrete($A$6:$A$35,$E$6:$E$35)</f>
        <v>#NAME?</v>
      </c>
      <c r="P854" s="3" t="e">
        <f ca="1">_xll.RiskDuniform($L$5:$L$16)</f>
        <v>#NAME?</v>
      </c>
      <c r="Q854" s="3" t="e">
        <f ca="1">IF(_xll.RiskUniform(0,1)&lt;0.5,"uptown","downtown")</f>
        <v>#NAME?</v>
      </c>
      <c r="R854" s="3" t="e">
        <f t="shared" ca="1" si="56"/>
        <v>#NAME?</v>
      </c>
      <c r="S854" s="3" t="e">
        <f t="shared" ca="1" si="57"/>
        <v>#NAME?</v>
      </c>
      <c r="T854" s="3" t="e">
        <f t="shared" ca="1" si="58"/>
        <v>#NAME?</v>
      </c>
      <c r="U854" s="3" t="e">
        <f t="shared" ca="1" si="59"/>
        <v>#NAME?</v>
      </c>
      <c r="Y854" s="3" t="s">
        <v>133</v>
      </c>
      <c r="Z854" s="3" t="s">
        <v>39</v>
      </c>
      <c r="AA854" s="3" t="s">
        <v>125</v>
      </c>
      <c r="AB854" s="46">
        <v>7</v>
      </c>
    </row>
    <row r="855" spans="15:28" x14ac:dyDescent="0.25">
      <c r="O855" s="3" t="e">
        <f ca="1">_xll.RiskDiscrete($A$6:$A$35,$E$6:$E$35)</f>
        <v>#NAME?</v>
      </c>
      <c r="P855" s="3" t="e">
        <f ca="1">_xll.RiskDuniform($L$5:$L$16)</f>
        <v>#NAME?</v>
      </c>
      <c r="Q855" s="3" t="e">
        <f ca="1">IF(_xll.RiskUniform(0,1)&lt;0.5,"uptown","downtown")</f>
        <v>#NAME?</v>
      </c>
      <c r="R855" s="3" t="e">
        <f t="shared" ca="1" si="56"/>
        <v>#NAME?</v>
      </c>
      <c r="S855" s="3" t="e">
        <f t="shared" ca="1" si="57"/>
        <v>#NAME?</v>
      </c>
      <c r="T855" s="3" t="e">
        <f t="shared" ca="1" si="58"/>
        <v>#NAME?</v>
      </c>
      <c r="U855" s="3" t="e">
        <f t="shared" ca="1" si="59"/>
        <v>#NAME?</v>
      </c>
      <c r="Y855" s="3" t="s">
        <v>124</v>
      </c>
      <c r="Z855" s="3" t="s">
        <v>29</v>
      </c>
      <c r="AA855" s="3" t="s">
        <v>122</v>
      </c>
      <c r="AB855" s="46">
        <v>10</v>
      </c>
    </row>
    <row r="856" spans="15:28" x14ac:dyDescent="0.25">
      <c r="O856" s="3" t="e">
        <f ca="1">_xll.RiskDiscrete($A$6:$A$35,$E$6:$E$35)</f>
        <v>#NAME?</v>
      </c>
      <c r="P856" s="3" t="e">
        <f ca="1">_xll.RiskDuniform($L$5:$L$16)</f>
        <v>#NAME?</v>
      </c>
      <c r="Q856" s="3" t="e">
        <f ca="1">IF(_xll.RiskUniform(0,1)&lt;0.5,"uptown","downtown")</f>
        <v>#NAME?</v>
      </c>
      <c r="R856" s="3" t="e">
        <f t="shared" ca="1" si="56"/>
        <v>#NAME?</v>
      </c>
      <c r="S856" s="3" t="e">
        <f t="shared" ca="1" si="57"/>
        <v>#NAME?</v>
      </c>
      <c r="T856" s="3" t="e">
        <f t="shared" ca="1" si="58"/>
        <v>#NAME?</v>
      </c>
      <c r="U856" s="3" t="e">
        <f t="shared" ca="1" si="59"/>
        <v>#NAME?</v>
      </c>
      <c r="Y856" s="3" t="s">
        <v>124</v>
      </c>
      <c r="Z856" s="3" t="s">
        <v>40</v>
      </c>
      <c r="AA856" s="3" t="s">
        <v>125</v>
      </c>
      <c r="AB856" s="46">
        <v>10</v>
      </c>
    </row>
    <row r="857" spans="15:28" x14ac:dyDescent="0.25">
      <c r="O857" s="3" t="e">
        <f ca="1">_xll.RiskDiscrete($A$6:$A$35,$E$6:$E$35)</f>
        <v>#NAME?</v>
      </c>
      <c r="P857" s="3" t="e">
        <f ca="1">_xll.RiskDuniform($L$5:$L$16)</f>
        <v>#NAME?</v>
      </c>
      <c r="Q857" s="3" t="e">
        <f ca="1">IF(_xll.RiskUniform(0,1)&lt;0.5,"uptown","downtown")</f>
        <v>#NAME?</v>
      </c>
      <c r="R857" s="3" t="e">
        <f t="shared" ca="1" si="56"/>
        <v>#NAME?</v>
      </c>
      <c r="S857" s="3" t="e">
        <f t="shared" ca="1" si="57"/>
        <v>#NAME?</v>
      </c>
      <c r="T857" s="3" t="e">
        <f t="shared" ca="1" si="58"/>
        <v>#NAME?</v>
      </c>
      <c r="U857" s="3" t="e">
        <f t="shared" ca="1" si="59"/>
        <v>#NAME?</v>
      </c>
      <c r="Y857" s="3" t="s">
        <v>124</v>
      </c>
      <c r="Z857" s="3" t="s">
        <v>30</v>
      </c>
      <c r="AA857" s="3" t="s">
        <v>125</v>
      </c>
      <c r="AB857" s="46">
        <v>10</v>
      </c>
    </row>
    <row r="858" spans="15:28" x14ac:dyDescent="0.25">
      <c r="O858" s="3" t="e">
        <f ca="1">_xll.RiskDiscrete($A$6:$A$35,$E$6:$E$35)</f>
        <v>#NAME?</v>
      </c>
      <c r="P858" s="3" t="e">
        <f ca="1">_xll.RiskDuniform($L$5:$L$16)</f>
        <v>#NAME?</v>
      </c>
      <c r="Q858" s="3" t="e">
        <f ca="1">IF(_xll.RiskUniform(0,1)&lt;0.5,"uptown","downtown")</f>
        <v>#NAME?</v>
      </c>
      <c r="R858" s="3" t="e">
        <f t="shared" ca="1" si="56"/>
        <v>#NAME?</v>
      </c>
      <c r="S858" s="3" t="e">
        <f t="shared" ca="1" si="57"/>
        <v>#NAME?</v>
      </c>
      <c r="T858" s="3" t="e">
        <f t="shared" ca="1" si="58"/>
        <v>#NAME?</v>
      </c>
      <c r="U858" s="3" t="e">
        <f t="shared" ca="1" si="59"/>
        <v>#NAME?</v>
      </c>
      <c r="Y858" s="3" t="s">
        <v>121</v>
      </c>
      <c r="Z858" s="3" t="s">
        <v>39</v>
      </c>
      <c r="AA858" s="3" t="s">
        <v>125</v>
      </c>
      <c r="AB858" s="46">
        <v>2.5</v>
      </c>
    </row>
    <row r="859" spans="15:28" x14ac:dyDescent="0.25">
      <c r="O859" s="3" t="e">
        <f ca="1">_xll.RiskDiscrete($A$6:$A$35,$E$6:$E$35)</f>
        <v>#NAME?</v>
      </c>
      <c r="P859" s="3" t="e">
        <f ca="1">_xll.RiskDuniform($L$5:$L$16)</f>
        <v>#NAME?</v>
      </c>
      <c r="Q859" s="3" t="e">
        <f ca="1">IF(_xll.RiskUniform(0,1)&lt;0.5,"uptown","downtown")</f>
        <v>#NAME?</v>
      </c>
      <c r="R859" s="3" t="e">
        <f t="shared" ca="1" si="56"/>
        <v>#NAME?</v>
      </c>
      <c r="S859" s="3" t="e">
        <f t="shared" ca="1" si="57"/>
        <v>#NAME?</v>
      </c>
      <c r="T859" s="3" t="e">
        <f t="shared" ca="1" si="58"/>
        <v>#NAME?</v>
      </c>
      <c r="U859" s="3" t="e">
        <f t="shared" ca="1" si="59"/>
        <v>#NAME?</v>
      </c>
      <c r="Y859" s="3" t="s">
        <v>124</v>
      </c>
      <c r="Z859" s="3" t="s">
        <v>30</v>
      </c>
      <c r="AA859" s="3" t="s">
        <v>125</v>
      </c>
      <c r="AB859" s="46">
        <v>10</v>
      </c>
    </row>
    <row r="860" spans="15:28" x14ac:dyDescent="0.25">
      <c r="O860" s="3" t="e">
        <f ca="1">_xll.RiskDiscrete($A$6:$A$35,$E$6:$E$35)</f>
        <v>#NAME?</v>
      </c>
      <c r="P860" s="3" t="e">
        <f ca="1">_xll.RiskDuniform($L$5:$L$16)</f>
        <v>#NAME?</v>
      </c>
      <c r="Q860" s="3" t="e">
        <f ca="1">IF(_xll.RiskUniform(0,1)&lt;0.5,"uptown","downtown")</f>
        <v>#NAME?</v>
      </c>
      <c r="R860" s="3" t="e">
        <f t="shared" ca="1" si="56"/>
        <v>#NAME?</v>
      </c>
      <c r="S860" s="3" t="e">
        <f t="shared" ca="1" si="57"/>
        <v>#NAME?</v>
      </c>
      <c r="T860" s="3" t="e">
        <f t="shared" ca="1" si="58"/>
        <v>#NAME?</v>
      </c>
      <c r="U860" s="3" t="e">
        <f t="shared" ca="1" si="59"/>
        <v>#NAME?</v>
      </c>
      <c r="Y860" s="3" t="s">
        <v>124</v>
      </c>
      <c r="Z860" s="3" t="s">
        <v>24</v>
      </c>
      <c r="AA860" s="3" t="s">
        <v>122</v>
      </c>
      <c r="AB860" s="46">
        <v>10</v>
      </c>
    </row>
    <row r="861" spans="15:28" x14ac:dyDescent="0.25">
      <c r="O861" s="3" t="e">
        <f ca="1">_xll.RiskDiscrete($A$6:$A$35,$E$6:$E$35)</f>
        <v>#NAME?</v>
      </c>
      <c r="P861" s="3" t="e">
        <f ca="1">_xll.RiskDuniform($L$5:$L$16)</f>
        <v>#NAME?</v>
      </c>
      <c r="Q861" s="3" t="e">
        <f ca="1">IF(_xll.RiskUniform(0,1)&lt;0.5,"uptown","downtown")</f>
        <v>#NAME?</v>
      </c>
      <c r="R861" s="3" t="e">
        <f t="shared" ca="1" si="56"/>
        <v>#NAME?</v>
      </c>
      <c r="S861" s="3" t="e">
        <f t="shared" ca="1" si="57"/>
        <v>#NAME?</v>
      </c>
      <c r="T861" s="3" t="e">
        <f t="shared" ca="1" si="58"/>
        <v>#NAME?</v>
      </c>
      <c r="U861" s="3" t="e">
        <f t="shared" ca="1" si="59"/>
        <v>#NAME?</v>
      </c>
      <c r="Y861" s="3" t="s">
        <v>124</v>
      </c>
      <c r="Z861" s="3" t="s">
        <v>28</v>
      </c>
      <c r="AA861" s="3" t="s">
        <v>122</v>
      </c>
      <c r="AB861" s="46">
        <v>10</v>
      </c>
    </row>
    <row r="862" spans="15:28" x14ac:dyDescent="0.25">
      <c r="O862" s="3" t="e">
        <f ca="1">_xll.RiskDiscrete($A$6:$A$35,$E$6:$E$35)</f>
        <v>#NAME?</v>
      </c>
      <c r="P862" s="3" t="e">
        <f ca="1">_xll.RiskDuniform($L$5:$L$16)</f>
        <v>#NAME?</v>
      </c>
      <c r="Q862" s="3" t="e">
        <f ca="1">IF(_xll.RiskUniform(0,1)&lt;0.5,"uptown","downtown")</f>
        <v>#NAME?</v>
      </c>
      <c r="R862" s="3" t="e">
        <f t="shared" ca="1" si="56"/>
        <v>#NAME?</v>
      </c>
      <c r="S862" s="3" t="e">
        <f t="shared" ca="1" si="57"/>
        <v>#NAME?</v>
      </c>
      <c r="T862" s="3" t="e">
        <f t="shared" ca="1" si="58"/>
        <v>#NAME?</v>
      </c>
      <c r="U862" s="3" t="e">
        <f t="shared" ca="1" si="59"/>
        <v>#NAME?</v>
      </c>
      <c r="Y862" s="3" t="s">
        <v>121</v>
      </c>
      <c r="Z862" s="3" t="s">
        <v>27</v>
      </c>
      <c r="AA862" s="3" t="s">
        <v>125</v>
      </c>
      <c r="AB862" s="46">
        <v>2.5</v>
      </c>
    </row>
    <row r="863" spans="15:28" x14ac:dyDescent="0.25">
      <c r="O863" s="3" t="e">
        <f ca="1">_xll.RiskDiscrete($A$6:$A$35,$E$6:$E$35)</f>
        <v>#NAME?</v>
      </c>
      <c r="P863" s="3" t="e">
        <f ca="1">_xll.RiskDuniform($L$5:$L$16)</f>
        <v>#NAME?</v>
      </c>
      <c r="Q863" s="3" t="e">
        <f ca="1">IF(_xll.RiskUniform(0,1)&lt;0.5,"uptown","downtown")</f>
        <v>#NAME?</v>
      </c>
      <c r="R863" s="3" t="e">
        <f t="shared" ca="1" si="56"/>
        <v>#NAME?</v>
      </c>
      <c r="S863" s="3" t="e">
        <f t="shared" ca="1" si="57"/>
        <v>#NAME?</v>
      </c>
      <c r="T863" s="3" t="e">
        <f t="shared" ca="1" si="58"/>
        <v>#NAME?</v>
      </c>
      <c r="U863" s="3" t="e">
        <f t="shared" ca="1" si="59"/>
        <v>#NAME?</v>
      </c>
      <c r="Y863" s="3" t="s">
        <v>121</v>
      </c>
      <c r="Z863" s="3" t="s">
        <v>6</v>
      </c>
      <c r="AA863" s="3" t="s">
        <v>122</v>
      </c>
      <c r="AB863" s="46">
        <v>2.5</v>
      </c>
    </row>
    <row r="864" spans="15:28" x14ac:dyDescent="0.25">
      <c r="O864" s="3" t="e">
        <f ca="1">_xll.RiskDiscrete($A$6:$A$35,$E$6:$E$35)</f>
        <v>#NAME?</v>
      </c>
      <c r="P864" s="3" t="e">
        <f ca="1">_xll.RiskDuniform($L$5:$L$16)</f>
        <v>#NAME?</v>
      </c>
      <c r="Q864" s="3" t="e">
        <f ca="1">IF(_xll.RiskUniform(0,1)&lt;0.5,"uptown","downtown")</f>
        <v>#NAME?</v>
      </c>
      <c r="R864" s="3" t="e">
        <f t="shared" ca="1" si="56"/>
        <v>#NAME?</v>
      </c>
      <c r="S864" s="3" t="e">
        <f t="shared" ca="1" si="57"/>
        <v>#NAME?</v>
      </c>
      <c r="T864" s="3" t="e">
        <f t="shared" ca="1" si="58"/>
        <v>#NAME?</v>
      </c>
      <c r="U864" s="3" t="e">
        <f t="shared" ca="1" si="59"/>
        <v>#NAME?</v>
      </c>
      <c r="Y864" s="3" t="s">
        <v>128</v>
      </c>
      <c r="Z864" s="3" t="s">
        <v>31</v>
      </c>
      <c r="AA864" s="3" t="s">
        <v>122</v>
      </c>
      <c r="AB864" s="46">
        <v>2.5</v>
      </c>
    </row>
    <row r="865" spans="15:28" x14ac:dyDescent="0.25">
      <c r="O865" s="3" t="e">
        <f ca="1">_xll.RiskDiscrete($A$6:$A$35,$E$6:$E$35)</f>
        <v>#NAME?</v>
      </c>
      <c r="P865" s="3" t="e">
        <f ca="1">_xll.RiskDuniform($L$5:$L$16)</f>
        <v>#NAME?</v>
      </c>
      <c r="Q865" s="3" t="e">
        <f ca="1">IF(_xll.RiskUniform(0,1)&lt;0.5,"uptown","downtown")</f>
        <v>#NAME?</v>
      </c>
      <c r="R865" s="3" t="e">
        <f t="shared" ca="1" si="56"/>
        <v>#NAME?</v>
      </c>
      <c r="S865" s="3" t="e">
        <f t="shared" ca="1" si="57"/>
        <v>#NAME?</v>
      </c>
      <c r="T865" s="3" t="e">
        <f t="shared" ca="1" si="58"/>
        <v>#NAME?</v>
      </c>
      <c r="U865" s="3" t="e">
        <f t="shared" ca="1" si="59"/>
        <v>#NAME?</v>
      </c>
      <c r="Y865" s="3" t="s">
        <v>124</v>
      </c>
      <c r="Z865" s="3" t="s">
        <v>39</v>
      </c>
      <c r="AA865" s="3" t="s">
        <v>122</v>
      </c>
      <c r="AB865" s="46">
        <v>10</v>
      </c>
    </row>
    <row r="866" spans="15:28" x14ac:dyDescent="0.25">
      <c r="O866" s="3" t="e">
        <f ca="1">_xll.RiskDiscrete($A$6:$A$35,$E$6:$E$35)</f>
        <v>#NAME?</v>
      </c>
      <c r="P866" s="3" t="e">
        <f ca="1">_xll.RiskDuniform($L$5:$L$16)</f>
        <v>#NAME?</v>
      </c>
      <c r="Q866" s="3" t="e">
        <f ca="1">IF(_xll.RiskUniform(0,1)&lt;0.5,"uptown","downtown")</f>
        <v>#NAME?</v>
      </c>
      <c r="R866" s="3" t="e">
        <f t="shared" ca="1" si="56"/>
        <v>#NAME?</v>
      </c>
      <c r="S866" s="3" t="e">
        <f t="shared" ca="1" si="57"/>
        <v>#NAME?</v>
      </c>
      <c r="T866" s="3" t="e">
        <f t="shared" ca="1" si="58"/>
        <v>#NAME?</v>
      </c>
      <c r="U866" s="3" t="e">
        <f t="shared" ca="1" si="59"/>
        <v>#NAME?</v>
      </c>
      <c r="Y866" s="3" t="s">
        <v>124</v>
      </c>
      <c r="Z866" s="3" t="s">
        <v>32</v>
      </c>
      <c r="AA866" s="3" t="s">
        <v>122</v>
      </c>
      <c r="AB866" s="46">
        <v>10</v>
      </c>
    </row>
    <row r="867" spans="15:28" x14ac:dyDescent="0.25">
      <c r="O867" s="3" t="e">
        <f ca="1">_xll.RiskDiscrete($A$6:$A$35,$E$6:$E$35)</f>
        <v>#NAME?</v>
      </c>
      <c r="P867" s="3" t="e">
        <f ca="1">_xll.RiskDuniform($L$5:$L$16)</f>
        <v>#NAME?</v>
      </c>
      <c r="Q867" s="3" t="e">
        <f ca="1">IF(_xll.RiskUniform(0,1)&lt;0.5,"uptown","downtown")</f>
        <v>#NAME?</v>
      </c>
      <c r="R867" s="3" t="e">
        <f t="shared" ca="1" si="56"/>
        <v>#NAME?</v>
      </c>
      <c r="S867" s="3" t="e">
        <f t="shared" ca="1" si="57"/>
        <v>#NAME?</v>
      </c>
      <c r="T867" s="3" t="e">
        <f t="shared" ca="1" si="58"/>
        <v>#NAME?</v>
      </c>
      <c r="U867" s="3" t="e">
        <f t="shared" ca="1" si="59"/>
        <v>#NAME?</v>
      </c>
      <c r="Y867" s="3" t="s">
        <v>124</v>
      </c>
      <c r="Z867" s="3" t="s">
        <v>24</v>
      </c>
      <c r="AA867" s="3" t="s">
        <v>122</v>
      </c>
      <c r="AB867" s="46">
        <v>10</v>
      </c>
    </row>
    <row r="868" spans="15:28" x14ac:dyDescent="0.25">
      <c r="O868" s="3" t="e">
        <f ca="1">_xll.RiskDiscrete($A$6:$A$35,$E$6:$E$35)</f>
        <v>#NAME?</v>
      </c>
      <c r="P868" s="3" t="e">
        <f ca="1">_xll.RiskDuniform($L$5:$L$16)</f>
        <v>#NAME?</v>
      </c>
      <c r="Q868" s="3" t="e">
        <f ca="1">IF(_xll.RiskUniform(0,1)&lt;0.5,"uptown","downtown")</f>
        <v>#NAME?</v>
      </c>
      <c r="R868" s="3" t="e">
        <f t="shared" ca="1" si="56"/>
        <v>#NAME?</v>
      </c>
      <c r="S868" s="3" t="e">
        <f t="shared" ca="1" si="57"/>
        <v>#NAME?</v>
      </c>
      <c r="T868" s="3" t="e">
        <f t="shared" ca="1" si="58"/>
        <v>#NAME?</v>
      </c>
      <c r="U868" s="3" t="e">
        <f t="shared" ca="1" si="59"/>
        <v>#NAME?</v>
      </c>
      <c r="Y868" s="3" t="s">
        <v>142</v>
      </c>
      <c r="Z868" s="3" t="s">
        <v>28</v>
      </c>
      <c r="AA868" s="3" t="s">
        <v>125</v>
      </c>
      <c r="AB868" s="46">
        <v>10</v>
      </c>
    </row>
    <row r="869" spans="15:28" x14ac:dyDescent="0.25">
      <c r="O869" s="3" t="e">
        <f ca="1">_xll.RiskDiscrete($A$6:$A$35,$E$6:$E$35)</f>
        <v>#NAME?</v>
      </c>
      <c r="P869" s="3" t="e">
        <f ca="1">_xll.RiskDuniform($L$5:$L$16)</f>
        <v>#NAME?</v>
      </c>
      <c r="Q869" s="3" t="e">
        <f ca="1">IF(_xll.RiskUniform(0,1)&lt;0.5,"uptown","downtown")</f>
        <v>#NAME?</v>
      </c>
      <c r="R869" s="3" t="e">
        <f t="shared" ca="1" si="56"/>
        <v>#NAME?</v>
      </c>
      <c r="S869" s="3" t="e">
        <f t="shared" ca="1" si="57"/>
        <v>#NAME?</v>
      </c>
      <c r="T869" s="3" t="e">
        <f t="shared" ca="1" si="58"/>
        <v>#NAME?</v>
      </c>
      <c r="U869" s="3" t="e">
        <f t="shared" ca="1" si="59"/>
        <v>#NAME?</v>
      </c>
      <c r="Y869" s="3" t="s">
        <v>133</v>
      </c>
      <c r="Z869" s="3" t="s">
        <v>30</v>
      </c>
      <c r="AA869" s="3" t="s">
        <v>125</v>
      </c>
      <c r="AB869" s="46">
        <v>7</v>
      </c>
    </row>
    <row r="870" spans="15:28" x14ac:dyDescent="0.25">
      <c r="O870" s="3" t="e">
        <f ca="1">_xll.RiskDiscrete($A$6:$A$35,$E$6:$E$35)</f>
        <v>#NAME?</v>
      </c>
      <c r="P870" s="3" t="e">
        <f ca="1">_xll.RiskDuniform($L$5:$L$16)</f>
        <v>#NAME?</v>
      </c>
      <c r="Q870" s="3" t="e">
        <f ca="1">IF(_xll.RiskUniform(0,1)&lt;0.5,"uptown","downtown")</f>
        <v>#NAME?</v>
      </c>
      <c r="R870" s="3" t="e">
        <f t="shared" ca="1" si="56"/>
        <v>#NAME?</v>
      </c>
      <c r="S870" s="3" t="e">
        <f t="shared" ca="1" si="57"/>
        <v>#NAME?</v>
      </c>
      <c r="T870" s="3" t="e">
        <f t="shared" ca="1" si="58"/>
        <v>#NAME?</v>
      </c>
      <c r="U870" s="3" t="e">
        <f t="shared" ca="1" si="59"/>
        <v>#NAME?</v>
      </c>
      <c r="Y870" s="3" t="s">
        <v>124</v>
      </c>
      <c r="Z870" s="3" t="s">
        <v>6</v>
      </c>
      <c r="AA870" s="3" t="s">
        <v>122</v>
      </c>
      <c r="AB870" s="46">
        <v>10</v>
      </c>
    </row>
    <row r="871" spans="15:28" x14ac:dyDescent="0.25">
      <c r="O871" s="3" t="e">
        <f ca="1">_xll.RiskDiscrete($A$6:$A$35,$E$6:$E$35)</f>
        <v>#NAME?</v>
      </c>
      <c r="P871" s="3" t="e">
        <f ca="1">_xll.RiskDuniform($L$5:$L$16)</f>
        <v>#NAME?</v>
      </c>
      <c r="Q871" s="3" t="e">
        <f ca="1">IF(_xll.RiskUniform(0,1)&lt;0.5,"uptown","downtown")</f>
        <v>#NAME?</v>
      </c>
      <c r="R871" s="3" t="e">
        <f t="shared" ca="1" si="56"/>
        <v>#NAME?</v>
      </c>
      <c r="S871" s="3" t="e">
        <f t="shared" ca="1" si="57"/>
        <v>#NAME?</v>
      </c>
      <c r="T871" s="3" t="e">
        <f t="shared" ca="1" si="58"/>
        <v>#NAME?</v>
      </c>
      <c r="U871" s="3" t="e">
        <f t="shared" ca="1" si="59"/>
        <v>#NAME?</v>
      </c>
      <c r="Y871" s="3" t="s">
        <v>127</v>
      </c>
      <c r="Z871" s="3" t="s">
        <v>27</v>
      </c>
      <c r="AA871" s="3" t="s">
        <v>122</v>
      </c>
      <c r="AB871" s="46">
        <v>10</v>
      </c>
    </row>
    <row r="872" spans="15:28" x14ac:dyDescent="0.25">
      <c r="O872" s="3" t="e">
        <f ca="1">_xll.RiskDiscrete($A$6:$A$35,$E$6:$E$35)</f>
        <v>#NAME?</v>
      </c>
      <c r="P872" s="3" t="e">
        <f ca="1">_xll.RiskDuniform($L$5:$L$16)</f>
        <v>#NAME?</v>
      </c>
      <c r="Q872" s="3" t="e">
        <f ca="1">IF(_xll.RiskUniform(0,1)&lt;0.5,"uptown","downtown")</f>
        <v>#NAME?</v>
      </c>
      <c r="R872" s="3" t="e">
        <f t="shared" ca="1" si="56"/>
        <v>#NAME?</v>
      </c>
      <c r="S872" s="3" t="e">
        <f t="shared" ca="1" si="57"/>
        <v>#NAME?</v>
      </c>
      <c r="T872" s="3" t="e">
        <f t="shared" ca="1" si="58"/>
        <v>#NAME?</v>
      </c>
      <c r="U872" s="3" t="e">
        <f t="shared" ca="1" si="59"/>
        <v>#NAME?</v>
      </c>
      <c r="Y872" s="3" t="s">
        <v>129</v>
      </c>
      <c r="Z872" s="3" t="s">
        <v>34</v>
      </c>
      <c r="AA872" s="3" t="s">
        <v>122</v>
      </c>
      <c r="AB872" s="46">
        <v>2.5</v>
      </c>
    </row>
    <row r="873" spans="15:28" x14ac:dyDescent="0.25">
      <c r="O873" s="3" t="e">
        <f ca="1">_xll.RiskDiscrete($A$6:$A$35,$E$6:$E$35)</f>
        <v>#NAME?</v>
      </c>
      <c r="P873" s="3" t="e">
        <f ca="1">_xll.RiskDuniform($L$5:$L$16)</f>
        <v>#NAME?</v>
      </c>
      <c r="Q873" s="3" t="e">
        <f ca="1">IF(_xll.RiskUniform(0,1)&lt;0.5,"uptown","downtown")</f>
        <v>#NAME?</v>
      </c>
      <c r="R873" s="3" t="e">
        <f t="shared" ca="1" si="56"/>
        <v>#NAME?</v>
      </c>
      <c r="S873" s="3" t="e">
        <f t="shared" ca="1" si="57"/>
        <v>#NAME?</v>
      </c>
      <c r="T873" s="3" t="e">
        <f t="shared" ca="1" si="58"/>
        <v>#NAME?</v>
      </c>
      <c r="U873" s="3" t="e">
        <f t="shared" ca="1" si="59"/>
        <v>#NAME?</v>
      </c>
      <c r="Y873" s="3" t="s">
        <v>124</v>
      </c>
      <c r="Z873" s="3" t="s">
        <v>24</v>
      </c>
      <c r="AA873" s="3" t="s">
        <v>122</v>
      </c>
      <c r="AB873" s="46">
        <v>10</v>
      </c>
    </row>
    <row r="874" spans="15:28" x14ac:dyDescent="0.25">
      <c r="O874" s="3" t="e">
        <f ca="1">_xll.RiskDiscrete($A$6:$A$35,$E$6:$E$35)</f>
        <v>#NAME?</v>
      </c>
      <c r="P874" s="3" t="e">
        <f ca="1">_xll.RiskDuniform($L$5:$L$16)</f>
        <v>#NAME?</v>
      </c>
      <c r="Q874" s="3" t="e">
        <f ca="1">IF(_xll.RiskUniform(0,1)&lt;0.5,"uptown","downtown")</f>
        <v>#NAME?</v>
      </c>
      <c r="R874" s="3" t="e">
        <f t="shared" ca="1" si="56"/>
        <v>#NAME?</v>
      </c>
      <c r="S874" s="3" t="e">
        <f t="shared" ca="1" si="57"/>
        <v>#NAME?</v>
      </c>
      <c r="T874" s="3" t="e">
        <f t="shared" ca="1" si="58"/>
        <v>#NAME?</v>
      </c>
      <c r="U874" s="3" t="e">
        <f t="shared" ca="1" si="59"/>
        <v>#NAME?</v>
      </c>
      <c r="Y874" s="3" t="s">
        <v>130</v>
      </c>
      <c r="Z874" s="3" t="s">
        <v>27</v>
      </c>
      <c r="AA874" s="3" t="s">
        <v>125</v>
      </c>
      <c r="AB874" s="46">
        <v>2.5</v>
      </c>
    </row>
    <row r="875" spans="15:28" x14ac:dyDescent="0.25">
      <c r="O875" s="3" t="e">
        <f ca="1">_xll.RiskDiscrete($A$6:$A$35,$E$6:$E$35)</f>
        <v>#NAME?</v>
      </c>
      <c r="P875" s="3" t="e">
        <f ca="1">_xll.RiskDuniform($L$5:$L$16)</f>
        <v>#NAME?</v>
      </c>
      <c r="Q875" s="3" t="e">
        <f ca="1">IF(_xll.RiskUniform(0,1)&lt;0.5,"uptown","downtown")</f>
        <v>#NAME?</v>
      </c>
      <c r="R875" s="3" t="e">
        <f t="shared" ca="1" si="56"/>
        <v>#NAME?</v>
      </c>
      <c r="S875" s="3" t="e">
        <f t="shared" ca="1" si="57"/>
        <v>#NAME?</v>
      </c>
      <c r="T875" s="3" t="e">
        <f t="shared" ca="1" si="58"/>
        <v>#NAME?</v>
      </c>
      <c r="U875" s="3" t="e">
        <f t="shared" ca="1" si="59"/>
        <v>#NAME?</v>
      </c>
      <c r="Y875" s="3" t="s">
        <v>121</v>
      </c>
      <c r="Z875" s="3" t="s">
        <v>24</v>
      </c>
      <c r="AA875" s="3" t="s">
        <v>125</v>
      </c>
      <c r="AB875" s="46">
        <v>2.5</v>
      </c>
    </row>
    <row r="876" spans="15:28" x14ac:dyDescent="0.25">
      <c r="O876" s="3" t="e">
        <f ca="1">_xll.RiskDiscrete($A$6:$A$35,$E$6:$E$35)</f>
        <v>#NAME?</v>
      </c>
      <c r="P876" s="3" t="e">
        <f ca="1">_xll.RiskDuniform($L$5:$L$16)</f>
        <v>#NAME?</v>
      </c>
      <c r="Q876" s="3" t="e">
        <f ca="1">IF(_xll.RiskUniform(0,1)&lt;0.5,"uptown","downtown")</f>
        <v>#NAME?</v>
      </c>
      <c r="R876" s="3" t="e">
        <f t="shared" ca="1" si="56"/>
        <v>#NAME?</v>
      </c>
      <c r="S876" s="3" t="e">
        <f t="shared" ca="1" si="57"/>
        <v>#NAME?</v>
      </c>
      <c r="T876" s="3" t="e">
        <f t="shared" ca="1" si="58"/>
        <v>#NAME?</v>
      </c>
      <c r="U876" s="3" t="e">
        <f t="shared" ca="1" si="59"/>
        <v>#NAME?</v>
      </c>
      <c r="Y876" s="3" t="s">
        <v>129</v>
      </c>
      <c r="Z876" s="3" t="s">
        <v>32</v>
      </c>
      <c r="AA876" s="3" t="s">
        <v>122</v>
      </c>
      <c r="AB876" s="46">
        <v>2.5</v>
      </c>
    </row>
    <row r="877" spans="15:28" x14ac:dyDescent="0.25">
      <c r="O877" s="3" t="e">
        <f ca="1">_xll.RiskDiscrete($A$6:$A$35,$E$6:$E$35)</f>
        <v>#NAME?</v>
      </c>
      <c r="P877" s="3" t="e">
        <f ca="1">_xll.RiskDuniform($L$5:$L$16)</f>
        <v>#NAME?</v>
      </c>
      <c r="Q877" s="3" t="e">
        <f ca="1">IF(_xll.RiskUniform(0,1)&lt;0.5,"uptown","downtown")</f>
        <v>#NAME?</v>
      </c>
      <c r="R877" s="3" t="e">
        <f t="shared" ca="1" si="56"/>
        <v>#NAME?</v>
      </c>
      <c r="S877" s="3" t="e">
        <f t="shared" ca="1" si="57"/>
        <v>#NAME?</v>
      </c>
      <c r="T877" s="3" t="e">
        <f t="shared" ca="1" si="58"/>
        <v>#NAME?</v>
      </c>
      <c r="U877" s="3" t="e">
        <f t="shared" ca="1" si="59"/>
        <v>#NAME?</v>
      </c>
      <c r="Y877" s="3" t="s">
        <v>114</v>
      </c>
      <c r="Z877" s="3" t="s">
        <v>33</v>
      </c>
      <c r="AA877" s="3" t="s">
        <v>122</v>
      </c>
      <c r="AB877" s="46">
        <v>3</v>
      </c>
    </row>
    <row r="878" spans="15:28" x14ac:dyDescent="0.25">
      <c r="O878" s="3" t="e">
        <f ca="1">_xll.RiskDiscrete($A$6:$A$35,$E$6:$E$35)</f>
        <v>#NAME?</v>
      </c>
      <c r="P878" s="3" t="e">
        <f ca="1">_xll.RiskDuniform($L$5:$L$16)</f>
        <v>#NAME?</v>
      </c>
      <c r="Q878" s="3" t="e">
        <f ca="1">IF(_xll.RiskUniform(0,1)&lt;0.5,"uptown","downtown")</f>
        <v>#NAME?</v>
      </c>
      <c r="R878" s="3" t="e">
        <f t="shared" ca="1" si="56"/>
        <v>#NAME?</v>
      </c>
      <c r="S878" s="3" t="e">
        <f t="shared" ca="1" si="57"/>
        <v>#NAME?</v>
      </c>
      <c r="T878" s="3" t="e">
        <f t="shared" ca="1" si="58"/>
        <v>#NAME?</v>
      </c>
      <c r="U878" s="3" t="e">
        <f t="shared" ca="1" si="59"/>
        <v>#NAME?</v>
      </c>
      <c r="Y878" s="3" t="s">
        <v>134</v>
      </c>
      <c r="Z878" s="3" t="s">
        <v>27</v>
      </c>
      <c r="AA878" s="3" t="s">
        <v>125</v>
      </c>
      <c r="AB878" s="46">
        <v>10</v>
      </c>
    </row>
    <row r="879" spans="15:28" x14ac:dyDescent="0.25">
      <c r="O879" s="3" t="e">
        <f ca="1">_xll.RiskDiscrete($A$6:$A$35,$E$6:$E$35)</f>
        <v>#NAME?</v>
      </c>
      <c r="P879" s="3" t="e">
        <f ca="1">_xll.RiskDuniform($L$5:$L$16)</f>
        <v>#NAME?</v>
      </c>
      <c r="Q879" s="3" t="e">
        <f ca="1">IF(_xll.RiskUniform(0,1)&lt;0.5,"uptown","downtown")</f>
        <v>#NAME?</v>
      </c>
      <c r="R879" s="3" t="e">
        <f t="shared" ca="1" si="56"/>
        <v>#NAME?</v>
      </c>
      <c r="S879" s="3" t="e">
        <f t="shared" ca="1" si="57"/>
        <v>#NAME?</v>
      </c>
      <c r="T879" s="3" t="e">
        <f t="shared" ca="1" si="58"/>
        <v>#NAME?</v>
      </c>
      <c r="U879" s="3" t="e">
        <f t="shared" ca="1" si="59"/>
        <v>#NAME?</v>
      </c>
      <c r="Y879" s="3" t="s">
        <v>129</v>
      </c>
      <c r="Z879" s="3" t="s">
        <v>34</v>
      </c>
      <c r="AA879" s="3" t="s">
        <v>122</v>
      </c>
      <c r="AB879" s="46">
        <v>2.5</v>
      </c>
    </row>
    <row r="880" spans="15:28" x14ac:dyDescent="0.25">
      <c r="O880" s="3" t="e">
        <f ca="1">_xll.RiskDiscrete($A$6:$A$35,$E$6:$E$35)</f>
        <v>#NAME?</v>
      </c>
      <c r="P880" s="3" t="e">
        <f ca="1">_xll.RiskDuniform($L$5:$L$16)</f>
        <v>#NAME?</v>
      </c>
      <c r="Q880" s="3" t="e">
        <f ca="1">IF(_xll.RiskUniform(0,1)&lt;0.5,"uptown","downtown")</f>
        <v>#NAME?</v>
      </c>
      <c r="R880" s="3" t="e">
        <f t="shared" ca="1" si="56"/>
        <v>#NAME?</v>
      </c>
      <c r="S880" s="3" t="e">
        <f t="shared" ca="1" si="57"/>
        <v>#NAME?</v>
      </c>
      <c r="T880" s="3" t="e">
        <f t="shared" ca="1" si="58"/>
        <v>#NAME?</v>
      </c>
      <c r="U880" s="3" t="e">
        <f t="shared" ca="1" si="59"/>
        <v>#NAME?</v>
      </c>
      <c r="Y880" s="3" t="s">
        <v>124</v>
      </c>
      <c r="Z880" s="3" t="s">
        <v>29</v>
      </c>
      <c r="AA880" s="3" t="s">
        <v>125</v>
      </c>
      <c r="AB880" s="46">
        <v>10</v>
      </c>
    </row>
    <row r="881" spans="15:28" x14ac:dyDescent="0.25">
      <c r="O881" s="3" t="e">
        <f ca="1">_xll.RiskDiscrete($A$6:$A$35,$E$6:$E$35)</f>
        <v>#NAME?</v>
      </c>
      <c r="P881" s="3" t="e">
        <f ca="1">_xll.RiskDuniform($L$5:$L$16)</f>
        <v>#NAME?</v>
      </c>
      <c r="Q881" s="3" t="e">
        <f ca="1">IF(_xll.RiskUniform(0,1)&lt;0.5,"uptown","downtown")</f>
        <v>#NAME?</v>
      </c>
      <c r="R881" s="3" t="e">
        <f t="shared" ca="1" si="56"/>
        <v>#NAME?</v>
      </c>
      <c r="S881" s="3" t="e">
        <f t="shared" ca="1" si="57"/>
        <v>#NAME?</v>
      </c>
      <c r="T881" s="3" t="e">
        <f t="shared" ca="1" si="58"/>
        <v>#NAME?</v>
      </c>
      <c r="U881" s="3" t="e">
        <f t="shared" ca="1" si="59"/>
        <v>#NAME?</v>
      </c>
      <c r="Y881" s="3" t="s">
        <v>138</v>
      </c>
      <c r="Z881" s="3" t="s">
        <v>27</v>
      </c>
      <c r="AA881" s="3" t="s">
        <v>125</v>
      </c>
      <c r="AB881" s="46">
        <v>10</v>
      </c>
    </row>
    <row r="882" spans="15:28" x14ac:dyDescent="0.25">
      <c r="O882" s="3" t="e">
        <f ca="1">_xll.RiskDiscrete($A$6:$A$35,$E$6:$E$35)</f>
        <v>#NAME?</v>
      </c>
      <c r="P882" s="3" t="e">
        <f ca="1">_xll.RiskDuniform($L$5:$L$16)</f>
        <v>#NAME?</v>
      </c>
      <c r="Q882" s="3" t="e">
        <f ca="1">IF(_xll.RiskUniform(0,1)&lt;0.5,"uptown","downtown")</f>
        <v>#NAME?</v>
      </c>
      <c r="R882" s="3" t="e">
        <f t="shared" ca="1" si="56"/>
        <v>#NAME?</v>
      </c>
      <c r="S882" s="3" t="e">
        <f t="shared" ca="1" si="57"/>
        <v>#NAME?</v>
      </c>
      <c r="T882" s="3" t="e">
        <f t="shared" ca="1" si="58"/>
        <v>#NAME?</v>
      </c>
      <c r="U882" s="3" t="e">
        <f t="shared" ca="1" si="59"/>
        <v>#NAME?</v>
      </c>
      <c r="Y882" s="3" t="s">
        <v>115</v>
      </c>
      <c r="Z882" s="3" t="s">
        <v>6</v>
      </c>
      <c r="AA882" s="3" t="s">
        <v>125</v>
      </c>
      <c r="AB882" s="46">
        <v>2.5</v>
      </c>
    </row>
    <row r="883" spans="15:28" x14ac:dyDescent="0.25">
      <c r="O883" s="3" t="e">
        <f ca="1">_xll.RiskDiscrete($A$6:$A$35,$E$6:$E$35)</f>
        <v>#NAME?</v>
      </c>
      <c r="P883" s="3" t="e">
        <f ca="1">_xll.RiskDuniform($L$5:$L$16)</f>
        <v>#NAME?</v>
      </c>
      <c r="Q883" s="3" t="e">
        <f ca="1">IF(_xll.RiskUniform(0,1)&lt;0.5,"uptown","downtown")</f>
        <v>#NAME?</v>
      </c>
      <c r="R883" s="3" t="e">
        <f t="shared" ca="1" si="56"/>
        <v>#NAME?</v>
      </c>
      <c r="S883" s="3" t="e">
        <f t="shared" ca="1" si="57"/>
        <v>#NAME?</v>
      </c>
      <c r="T883" s="3" t="e">
        <f t="shared" ca="1" si="58"/>
        <v>#NAME?</v>
      </c>
      <c r="U883" s="3" t="e">
        <f t="shared" ca="1" si="59"/>
        <v>#NAME?</v>
      </c>
      <c r="Y883" s="3" t="s">
        <v>131</v>
      </c>
      <c r="Z883" s="3" t="s">
        <v>33</v>
      </c>
      <c r="AA883" s="3" t="s">
        <v>125</v>
      </c>
      <c r="AB883" s="46">
        <v>2.5</v>
      </c>
    </row>
    <row r="884" spans="15:28" x14ac:dyDescent="0.25">
      <c r="O884" s="3" t="e">
        <f ca="1">_xll.RiskDiscrete($A$6:$A$35,$E$6:$E$35)</f>
        <v>#NAME?</v>
      </c>
      <c r="P884" s="3" t="e">
        <f ca="1">_xll.RiskDuniform($L$5:$L$16)</f>
        <v>#NAME?</v>
      </c>
      <c r="Q884" s="3" t="e">
        <f ca="1">IF(_xll.RiskUniform(0,1)&lt;0.5,"uptown","downtown")</f>
        <v>#NAME?</v>
      </c>
      <c r="R884" s="3" t="e">
        <f t="shared" ca="1" si="56"/>
        <v>#NAME?</v>
      </c>
      <c r="S884" s="3" t="e">
        <f t="shared" ca="1" si="57"/>
        <v>#NAME?</v>
      </c>
      <c r="T884" s="3" t="e">
        <f t="shared" ca="1" si="58"/>
        <v>#NAME?</v>
      </c>
      <c r="U884" s="3" t="e">
        <f t="shared" ca="1" si="59"/>
        <v>#NAME?</v>
      </c>
      <c r="Y884" s="3" t="s">
        <v>135</v>
      </c>
      <c r="Z884" s="3" t="s">
        <v>28</v>
      </c>
      <c r="AA884" s="3" t="s">
        <v>125</v>
      </c>
      <c r="AB884" s="46">
        <v>7</v>
      </c>
    </row>
    <row r="885" spans="15:28" x14ac:dyDescent="0.25">
      <c r="O885" s="3" t="e">
        <f ca="1">_xll.RiskDiscrete($A$6:$A$35,$E$6:$E$35)</f>
        <v>#NAME?</v>
      </c>
      <c r="P885" s="3" t="e">
        <f ca="1">_xll.RiskDuniform($L$5:$L$16)</f>
        <v>#NAME?</v>
      </c>
      <c r="Q885" s="3" t="e">
        <f ca="1">IF(_xll.RiskUniform(0,1)&lt;0.5,"uptown","downtown")</f>
        <v>#NAME?</v>
      </c>
      <c r="R885" s="3" t="e">
        <f t="shared" ca="1" si="56"/>
        <v>#NAME?</v>
      </c>
      <c r="S885" s="3" t="e">
        <f t="shared" ca="1" si="57"/>
        <v>#NAME?</v>
      </c>
      <c r="T885" s="3" t="e">
        <f t="shared" ca="1" si="58"/>
        <v>#NAME?</v>
      </c>
      <c r="U885" s="3" t="e">
        <f t="shared" ca="1" si="59"/>
        <v>#NAME?</v>
      </c>
      <c r="Y885" s="3" t="s">
        <v>124</v>
      </c>
      <c r="Z885" s="3" t="s">
        <v>6</v>
      </c>
      <c r="AA885" s="3" t="s">
        <v>125</v>
      </c>
      <c r="AB885" s="46">
        <v>10</v>
      </c>
    </row>
    <row r="886" spans="15:28" x14ac:dyDescent="0.25">
      <c r="O886" s="3" t="e">
        <f ca="1">_xll.RiskDiscrete($A$6:$A$35,$E$6:$E$35)</f>
        <v>#NAME?</v>
      </c>
      <c r="P886" s="3" t="e">
        <f ca="1">_xll.RiskDuniform($L$5:$L$16)</f>
        <v>#NAME?</v>
      </c>
      <c r="Q886" s="3" t="e">
        <f ca="1">IF(_xll.RiskUniform(0,1)&lt;0.5,"uptown","downtown")</f>
        <v>#NAME?</v>
      </c>
      <c r="R886" s="3" t="e">
        <f t="shared" ca="1" si="56"/>
        <v>#NAME?</v>
      </c>
      <c r="S886" s="3" t="e">
        <f t="shared" ca="1" si="57"/>
        <v>#NAME?</v>
      </c>
      <c r="T886" s="3" t="e">
        <f t="shared" ca="1" si="58"/>
        <v>#NAME?</v>
      </c>
      <c r="U886" s="3" t="e">
        <f t="shared" ca="1" si="59"/>
        <v>#NAME?</v>
      </c>
      <c r="Y886" s="3" t="s">
        <v>129</v>
      </c>
      <c r="Z886" s="3" t="s">
        <v>27</v>
      </c>
      <c r="AA886" s="3" t="s">
        <v>125</v>
      </c>
      <c r="AB886" s="46">
        <v>2.5</v>
      </c>
    </row>
    <row r="887" spans="15:28" x14ac:dyDescent="0.25">
      <c r="O887" s="3" t="e">
        <f ca="1">_xll.RiskDiscrete($A$6:$A$35,$E$6:$E$35)</f>
        <v>#NAME?</v>
      </c>
      <c r="P887" s="3" t="e">
        <f ca="1">_xll.RiskDuniform($L$5:$L$16)</f>
        <v>#NAME?</v>
      </c>
      <c r="Q887" s="3" t="e">
        <f ca="1">IF(_xll.RiskUniform(0,1)&lt;0.5,"uptown","downtown")</f>
        <v>#NAME?</v>
      </c>
      <c r="R887" s="3" t="e">
        <f t="shared" ca="1" si="56"/>
        <v>#NAME?</v>
      </c>
      <c r="S887" s="3" t="e">
        <f t="shared" ca="1" si="57"/>
        <v>#NAME?</v>
      </c>
      <c r="T887" s="3" t="e">
        <f t="shared" ca="1" si="58"/>
        <v>#NAME?</v>
      </c>
      <c r="U887" s="3" t="e">
        <f t="shared" ca="1" si="59"/>
        <v>#NAME?</v>
      </c>
      <c r="Y887" s="3" t="s">
        <v>114</v>
      </c>
      <c r="Z887" s="3" t="s">
        <v>30</v>
      </c>
      <c r="AA887" s="3" t="s">
        <v>125</v>
      </c>
      <c r="AB887" s="46">
        <v>3</v>
      </c>
    </row>
    <row r="888" spans="15:28" x14ac:dyDescent="0.25">
      <c r="O888" s="3" t="e">
        <f ca="1">_xll.RiskDiscrete($A$6:$A$35,$E$6:$E$35)</f>
        <v>#NAME?</v>
      </c>
      <c r="P888" s="3" t="e">
        <f ca="1">_xll.RiskDuniform($L$5:$L$16)</f>
        <v>#NAME?</v>
      </c>
      <c r="Q888" s="3" t="e">
        <f ca="1">IF(_xll.RiskUniform(0,1)&lt;0.5,"uptown","downtown")</f>
        <v>#NAME?</v>
      </c>
      <c r="R888" s="3" t="e">
        <f t="shared" ca="1" si="56"/>
        <v>#NAME?</v>
      </c>
      <c r="S888" s="3" t="e">
        <f t="shared" ca="1" si="57"/>
        <v>#NAME?</v>
      </c>
      <c r="T888" s="3" t="e">
        <f t="shared" ca="1" si="58"/>
        <v>#NAME?</v>
      </c>
      <c r="U888" s="3" t="e">
        <f t="shared" ca="1" si="59"/>
        <v>#NAME?</v>
      </c>
      <c r="Y888" s="3" t="s">
        <v>124</v>
      </c>
      <c r="Z888" s="3" t="s">
        <v>28</v>
      </c>
      <c r="AA888" s="3" t="s">
        <v>122</v>
      </c>
      <c r="AB888" s="46">
        <v>10</v>
      </c>
    </row>
    <row r="889" spans="15:28" x14ac:dyDescent="0.25">
      <c r="O889" s="3" t="e">
        <f ca="1">_xll.RiskDiscrete($A$6:$A$35,$E$6:$E$35)</f>
        <v>#NAME?</v>
      </c>
      <c r="P889" s="3" t="e">
        <f ca="1">_xll.RiskDuniform($L$5:$L$16)</f>
        <v>#NAME?</v>
      </c>
      <c r="Q889" s="3" t="e">
        <f ca="1">IF(_xll.RiskUniform(0,1)&lt;0.5,"uptown","downtown")</f>
        <v>#NAME?</v>
      </c>
      <c r="R889" s="3" t="e">
        <f t="shared" ca="1" si="56"/>
        <v>#NAME?</v>
      </c>
      <c r="S889" s="3" t="e">
        <f t="shared" ca="1" si="57"/>
        <v>#NAME?</v>
      </c>
      <c r="T889" s="3" t="e">
        <f t="shared" ca="1" si="58"/>
        <v>#NAME?</v>
      </c>
      <c r="U889" s="3" t="e">
        <f t="shared" ca="1" si="59"/>
        <v>#NAME?</v>
      </c>
      <c r="Y889" s="3" t="s">
        <v>135</v>
      </c>
      <c r="Z889" s="3" t="s">
        <v>33</v>
      </c>
      <c r="AA889" s="3" t="s">
        <v>122</v>
      </c>
      <c r="AB889" s="46">
        <v>7</v>
      </c>
    </row>
    <row r="890" spans="15:28" x14ac:dyDescent="0.25">
      <c r="O890" s="3" t="e">
        <f ca="1">_xll.RiskDiscrete($A$6:$A$35,$E$6:$E$35)</f>
        <v>#NAME?</v>
      </c>
      <c r="P890" s="3" t="e">
        <f ca="1">_xll.RiskDuniform($L$5:$L$16)</f>
        <v>#NAME?</v>
      </c>
      <c r="Q890" s="3" t="e">
        <f ca="1">IF(_xll.RiskUniform(0,1)&lt;0.5,"uptown","downtown")</f>
        <v>#NAME?</v>
      </c>
      <c r="R890" s="3" t="e">
        <f t="shared" ca="1" si="56"/>
        <v>#NAME?</v>
      </c>
      <c r="S890" s="3" t="e">
        <f t="shared" ca="1" si="57"/>
        <v>#NAME?</v>
      </c>
      <c r="T890" s="3" t="e">
        <f t="shared" ca="1" si="58"/>
        <v>#NAME?</v>
      </c>
      <c r="U890" s="3" t="e">
        <f t="shared" ca="1" si="59"/>
        <v>#NAME?</v>
      </c>
      <c r="Y890" s="3" t="s">
        <v>121</v>
      </c>
      <c r="Z890" s="3" t="s">
        <v>39</v>
      </c>
      <c r="AA890" s="3" t="s">
        <v>125</v>
      </c>
      <c r="AB890" s="46">
        <v>2.5</v>
      </c>
    </row>
    <row r="891" spans="15:28" x14ac:dyDescent="0.25">
      <c r="O891" s="3" t="e">
        <f ca="1">_xll.RiskDiscrete($A$6:$A$35,$E$6:$E$35)</f>
        <v>#NAME?</v>
      </c>
      <c r="P891" s="3" t="e">
        <f ca="1">_xll.RiskDuniform($L$5:$L$16)</f>
        <v>#NAME?</v>
      </c>
      <c r="Q891" s="3" t="e">
        <f ca="1">IF(_xll.RiskUniform(0,1)&lt;0.5,"uptown","downtown")</f>
        <v>#NAME?</v>
      </c>
      <c r="R891" s="3" t="e">
        <f t="shared" ca="1" si="56"/>
        <v>#NAME?</v>
      </c>
      <c r="S891" s="3" t="e">
        <f t="shared" ca="1" si="57"/>
        <v>#NAME?</v>
      </c>
      <c r="T891" s="3" t="e">
        <f t="shared" ca="1" si="58"/>
        <v>#NAME?</v>
      </c>
      <c r="U891" s="3" t="e">
        <f t="shared" ca="1" si="59"/>
        <v>#NAME?</v>
      </c>
      <c r="Y891" s="3" t="s">
        <v>124</v>
      </c>
      <c r="Z891" s="3" t="s">
        <v>39</v>
      </c>
      <c r="AA891" s="3" t="s">
        <v>122</v>
      </c>
      <c r="AB891" s="46">
        <v>10</v>
      </c>
    </row>
    <row r="892" spans="15:28" x14ac:dyDescent="0.25">
      <c r="O892" s="3" t="e">
        <f ca="1">_xll.RiskDiscrete($A$6:$A$35,$E$6:$E$35)</f>
        <v>#NAME?</v>
      </c>
      <c r="P892" s="3" t="e">
        <f ca="1">_xll.RiskDuniform($L$5:$L$16)</f>
        <v>#NAME?</v>
      </c>
      <c r="Q892" s="3" t="e">
        <f ca="1">IF(_xll.RiskUniform(0,1)&lt;0.5,"uptown","downtown")</f>
        <v>#NAME?</v>
      </c>
      <c r="R892" s="3" t="e">
        <f t="shared" ca="1" si="56"/>
        <v>#NAME?</v>
      </c>
      <c r="S892" s="3" t="e">
        <f t="shared" ca="1" si="57"/>
        <v>#NAME?</v>
      </c>
      <c r="T892" s="3" t="e">
        <f t="shared" ca="1" si="58"/>
        <v>#NAME?</v>
      </c>
      <c r="U892" s="3" t="e">
        <f t="shared" ca="1" si="59"/>
        <v>#NAME?</v>
      </c>
      <c r="Y892" s="3" t="s">
        <v>124</v>
      </c>
      <c r="Z892" s="3" t="s">
        <v>6</v>
      </c>
      <c r="AA892" s="3" t="s">
        <v>125</v>
      </c>
      <c r="AB892" s="46">
        <v>10</v>
      </c>
    </row>
    <row r="893" spans="15:28" x14ac:dyDescent="0.25">
      <c r="O893" s="3" t="e">
        <f ca="1">_xll.RiskDiscrete($A$6:$A$35,$E$6:$E$35)</f>
        <v>#NAME?</v>
      </c>
      <c r="P893" s="3" t="e">
        <f ca="1">_xll.RiskDuniform($L$5:$L$16)</f>
        <v>#NAME?</v>
      </c>
      <c r="Q893" s="3" t="e">
        <f ca="1">IF(_xll.RiskUniform(0,1)&lt;0.5,"uptown","downtown")</f>
        <v>#NAME?</v>
      </c>
      <c r="R893" s="3" t="e">
        <f t="shared" ca="1" si="56"/>
        <v>#NAME?</v>
      </c>
      <c r="S893" s="3" t="e">
        <f t="shared" ca="1" si="57"/>
        <v>#NAME?</v>
      </c>
      <c r="T893" s="3" t="e">
        <f t="shared" ca="1" si="58"/>
        <v>#NAME?</v>
      </c>
      <c r="U893" s="3" t="e">
        <f t="shared" ca="1" si="59"/>
        <v>#NAME?</v>
      </c>
      <c r="Y893" s="3" t="s">
        <v>124</v>
      </c>
      <c r="Z893" s="3" t="s">
        <v>27</v>
      </c>
      <c r="AA893" s="3" t="s">
        <v>125</v>
      </c>
      <c r="AB893" s="46">
        <v>10</v>
      </c>
    </row>
    <row r="894" spans="15:28" x14ac:dyDescent="0.25">
      <c r="O894" s="3" t="e">
        <f ca="1">_xll.RiskDiscrete($A$6:$A$35,$E$6:$E$35)</f>
        <v>#NAME?</v>
      </c>
      <c r="P894" s="3" t="e">
        <f ca="1">_xll.RiskDuniform($L$5:$L$16)</f>
        <v>#NAME?</v>
      </c>
      <c r="Q894" s="3" t="e">
        <f ca="1">IF(_xll.RiskUniform(0,1)&lt;0.5,"uptown","downtown")</f>
        <v>#NAME?</v>
      </c>
      <c r="R894" s="3" t="e">
        <f t="shared" ca="1" si="56"/>
        <v>#NAME?</v>
      </c>
      <c r="S894" s="3" t="e">
        <f t="shared" ca="1" si="57"/>
        <v>#NAME?</v>
      </c>
      <c r="T894" s="3" t="e">
        <f t="shared" ca="1" si="58"/>
        <v>#NAME?</v>
      </c>
      <c r="U894" s="3" t="e">
        <f t="shared" ca="1" si="59"/>
        <v>#NAME?</v>
      </c>
      <c r="Y894" s="3" t="s">
        <v>132</v>
      </c>
      <c r="Z894" s="3" t="s">
        <v>30</v>
      </c>
      <c r="AA894" s="3" t="s">
        <v>125</v>
      </c>
      <c r="AB894" s="46">
        <v>12</v>
      </c>
    </row>
    <row r="895" spans="15:28" x14ac:dyDescent="0.25">
      <c r="O895" s="3" t="e">
        <f ca="1">_xll.RiskDiscrete($A$6:$A$35,$E$6:$E$35)</f>
        <v>#NAME?</v>
      </c>
      <c r="P895" s="3" t="e">
        <f ca="1">_xll.RiskDuniform($L$5:$L$16)</f>
        <v>#NAME?</v>
      </c>
      <c r="Q895" s="3" t="e">
        <f ca="1">IF(_xll.RiskUniform(0,1)&lt;0.5,"uptown","downtown")</f>
        <v>#NAME?</v>
      </c>
      <c r="R895" s="3" t="e">
        <f t="shared" ca="1" si="56"/>
        <v>#NAME?</v>
      </c>
      <c r="S895" s="3" t="e">
        <f t="shared" ca="1" si="57"/>
        <v>#NAME?</v>
      </c>
      <c r="T895" s="3" t="e">
        <f t="shared" ca="1" si="58"/>
        <v>#NAME?</v>
      </c>
      <c r="U895" s="3" t="e">
        <f t="shared" ca="1" si="59"/>
        <v>#NAME?</v>
      </c>
      <c r="Y895" s="3" t="s">
        <v>129</v>
      </c>
      <c r="Z895" s="3" t="s">
        <v>31</v>
      </c>
      <c r="AA895" s="3" t="s">
        <v>122</v>
      </c>
      <c r="AB895" s="46">
        <v>2.5</v>
      </c>
    </row>
    <row r="896" spans="15:28" x14ac:dyDescent="0.25">
      <c r="O896" s="3" t="e">
        <f ca="1">_xll.RiskDiscrete($A$6:$A$35,$E$6:$E$35)</f>
        <v>#NAME?</v>
      </c>
      <c r="P896" s="3" t="e">
        <f ca="1">_xll.RiskDuniform($L$5:$L$16)</f>
        <v>#NAME?</v>
      </c>
      <c r="Q896" s="3" t="e">
        <f ca="1">IF(_xll.RiskUniform(0,1)&lt;0.5,"uptown","downtown")</f>
        <v>#NAME?</v>
      </c>
      <c r="R896" s="3" t="e">
        <f t="shared" ca="1" si="56"/>
        <v>#NAME?</v>
      </c>
      <c r="S896" s="3" t="e">
        <f t="shared" ca="1" si="57"/>
        <v>#NAME?</v>
      </c>
      <c r="T896" s="3" t="e">
        <f t="shared" ca="1" si="58"/>
        <v>#NAME?</v>
      </c>
      <c r="U896" s="3" t="e">
        <f t="shared" ca="1" si="59"/>
        <v>#NAME?</v>
      </c>
      <c r="Y896" s="3" t="s">
        <v>124</v>
      </c>
      <c r="Z896" s="3" t="s">
        <v>28</v>
      </c>
      <c r="AA896" s="3" t="s">
        <v>125</v>
      </c>
      <c r="AB896" s="46">
        <v>10</v>
      </c>
    </row>
    <row r="897" spans="15:28" x14ac:dyDescent="0.25">
      <c r="O897" s="3" t="e">
        <f ca="1">_xll.RiskDiscrete($A$6:$A$35,$E$6:$E$35)</f>
        <v>#NAME?</v>
      </c>
      <c r="P897" s="3" t="e">
        <f ca="1">_xll.RiskDuniform($L$5:$L$16)</f>
        <v>#NAME?</v>
      </c>
      <c r="Q897" s="3" t="e">
        <f ca="1">IF(_xll.RiskUniform(0,1)&lt;0.5,"uptown","downtown")</f>
        <v>#NAME?</v>
      </c>
      <c r="R897" s="3" t="e">
        <f t="shared" ca="1" si="56"/>
        <v>#NAME?</v>
      </c>
      <c r="S897" s="3" t="e">
        <f t="shared" ca="1" si="57"/>
        <v>#NAME?</v>
      </c>
      <c r="T897" s="3" t="e">
        <f t="shared" ca="1" si="58"/>
        <v>#NAME?</v>
      </c>
      <c r="U897" s="3" t="e">
        <f t="shared" ca="1" si="59"/>
        <v>#NAME?</v>
      </c>
      <c r="Y897" s="3" t="s">
        <v>144</v>
      </c>
      <c r="Z897" s="3" t="s">
        <v>34</v>
      </c>
      <c r="AA897" s="3" t="s">
        <v>122</v>
      </c>
      <c r="AB897" s="46">
        <v>7</v>
      </c>
    </row>
    <row r="898" spans="15:28" x14ac:dyDescent="0.25">
      <c r="O898" s="3" t="e">
        <f ca="1">_xll.RiskDiscrete($A$6:$A$35,$E$6:$E$35)</f>
        <v>#NAME?</v>
      </c>
      <c r="P898" s="3" t="e">
        <f ca="1">_xll.RiskDuniform($L$5:$L$16)</f>
        <v>#NAME?</v>
      </c>
      <c r="Q898" s="3" t="e">
        <f ca="1">IF(_xll.RiskUniform(0,1)&lt;0.5,"uptown","downtown")</f>
        <v>#NAME?</v>
      </c>
      <c r="R898" s="3" t="e">
        <f t="shared" ca="1" si="56"/>
        <v>#NAME?</v>
      </c>
      <c r="S898" s="3" t="e">
        <f t="shared" ca="1" si="57"/>
        <v>#NAME?</v>
      </c>
      <c r="T898" s="3" t="e">
        <f t="shared" ca="1" si="58"/>
        <v>#NAME?</v>
      </c>
      <c r="U898" s="3" t="e">
        <f t="shared" ca="1" si="59"/>
        <v>#NAME?</v>
      </c>
      <c r="Y898" s="3" t="s">
        <v>133</v>
      </c>
      <c r="Z898" s="3" t="s">
        <v>39</v>
      </c>
      <c r="AA898" s="3" t="s">
        <v>122</v>
      </c>
      <c r="AB898" s="46">
        <v>7</v>
      </c>
    </row>
    <row r="899" spans="15:28" x14ac:dyDescent="0.25">
      <c r="O899" s="3" t="e">
        <f ca="1">_xll.RiskDiscrete($A$6:$A$35,$E$6:$E$35)</f>
        <v>#NAME?</v>
      </c>
      <c r="P899" s="3" t="e">
        <f ca="1">_xll.RiskDuniform($L$5:$L$16)</f>
        <v>#NAME?</v>
      </c>
      <c r="Q899" s="3" t="e">
        <f ca="1">IF(_xll.RiskUniform(0,1)&lt;0.5,"uptown","downtown")</f>
        <v>#NAME?</v>
      </c>
      <c r="R899" s="3" t="e">
        <f t="shared" ca="1" si="56"/>
        <v>#NAME?</v>
      </c>
      <c r="S899" s="3" t="e">
        <f t="shared" ca="1" si="57"/>
        <v>#NAME?</v>
      </c>
      <c r="T899" s="3" t="e">
        <f t="shared" ca="1" si="58"/>
        <v>#NAME?</v>
      </c>
      <c r="U899" s="3" t="e">
        <f t="shared" ca="1" si="59"/>
        <v>#NAME?</v>
      </c>
      <c r="Y899" s="3" t="s">
        <v>129</v>
      </c>
      <c r="Z899" s="3" t="s">
        <v>33</v>
      </c>
      <c r="AA899" s="3" t="s">
        <v>125</v>
      </c>
      <c r="AB899" s="46">
        <v>2.5</v>
      </c>
    </row>
    <row r="900" spans="15:28" x14ac:dyDescent="0.25">
      <c r="O900" s="3" t="e">
        <f ca="1">_xll.RiskDiscrete($A$6:$A$35,$E$6:$E$35)</f>
        <v>#NAME?</v>
      </c>
      <c r="P900" s="3" t="e">
        <f ca="1">_xll.RiskDuniform($L$5:$L$16)</f>
        <v>#NAME?</v>
      </c>
      <c r="Q900" s="3" t="e">
        <f ca="1">IF(_xll.RiskUniform(0,1)&lt;0.5,"uptown","downtown")</f>
        <v>#NAME?</v>
      </c>
      <c r="R900" s="3" t="e">
        <f t="shared" ca="1" si="56"/>
        <v>#NAME?</v>
      </c>
      <c r="S900" s="3" t="e">
        <f t="shared" ca="1" si="57"/>
        <v>#NAME?</v>
      </c>
      <c r="T900" s="3" t="e">
        <f t="shared" ca="1" si="58"/>
        <v>#NAME?</v>
      </c>
      <c r="U900" s="3" t="e">
        <f t="shared" ca="1" si="59"/>
        <v>#NAME?</v>
      </c>
      <c r="Y900" s="3" t="s">
        <v>128</v>
      </c>
      <c r="Z900" s="3" t="s">
        <v>32</v>
      </c>
      <c r="AA900" s="3" t="s">
        <v>125</v>
      </c>
      <c r="AB900" s="46">
        <v>2.5</v>
      </c>
    </row>
    <row r="901" spans="15:28" x14ac:dyDescent="0.25">
      <c r="O901" s="3" t="e">
        <f ca="1">_xll.RiskDiscrete($A$6:$A$35,$E$6:$E$35)</f>
        <v>#NAME?</v>
      </c>
      <c r="P901" s="3" t="e">
        <f ca="1">_xll.RiskDuniform($L$5:$L$16)</f>
        <v>#NAME?</v>
      </c>
      <c r="Q901" s="3" t="e">
        <f ca="1">IF(_xll.RiskUniform(0,1)&lt;0.5,"uptown","downtown")</f>
        <v>#NAME?</v>
      </c>
      <c r="R901" s="3" t="e">
        <f t="shared" ca="1" si="56"/>
        <v>#NAME?</v>
      </c>
      <c r="S901" s="3" t="e">
        <f t="shared" ca="1" si="57"/>
        <v>#NAME?</v>
      </c>
      <c r="T901" s="3" t="e">
        <f t="shared" ca="1" si="58"/>
        <v>#NAME?</v>
      </c>
      <c r="U901" s="3" t="e">
        <f t="shared" ca="1" si="59"/>
        <v>#NAME?</v>
      </c>
      <c r="Y901" s="3" t="s">
        <v>127</v>
      </c>
      <c r="Z901" s="3" t="s">
        <v>31</v>
      </c>
      <c r="AA901" s="3" t="s">
        <v>125</v>
      </c>
      <c r="AB901" s="46">
        <v>10</v>
      </c>
    </row>
    <row r="902" spans="15:28" x14ac:dyDescent="0.25">
      <c r="O902" s="3" t="e">
        <f ca="1">_xll.RiskDiscrete($A$6:$A$35,$E$6:$E$35)</f>
        <v>#NAME?</v>
      </c>
      <c r="P902" s="3" t="e">
        <f ca="1">_xll.RiskDuniform($L$5:$L$16)</f>
        <v>#NAME?</v>
      </c>
      <c r="Q902" s="3" t="e">
        <f ca="1">IF(_xll.RiskUniform(0,1)&lt;0.5,"uptown","downtown")</f>
        <v>#NAME?</v>
      </c>
      <c r="R902" s="3" t="e">
        <f t="shared" ca="1" si="56"/>
        <v>#NAME?</v>
      </c>
      <c r="S902" s="3" t="e">
        <f t="shared" ca="1" si="57"/>
        <v>#NAME?</v>
      </c>
      <c r="T902" s="3" t="e">
        <f t="shared" ca="1" si="58"/>
        <v>#NAME?</v>
      </c>
      <c r="U902" s="3" t="e">
        <f t="shared" ca="1" si="59"/>
        <v>#NAME?</v>
      </c>
      <c r="Y902" s="3" t="s">
        <v>121</v>
      </c>
      <c r="Z902" s="3" t="s">
        <v>34</v>
      </c>
      <c r="AA902" s="3" t="s">
        <v>122</v>
      </c>
      <c r="AB902" s="46">
        <v>2.5</v>
      </c>
    </row>
    <row r="903" spans="15:28" x14ac:dyDescent="0.25">
      <c r="O903" s="3" t="e">
        <f ca="1">_xll.RiskDiscrete($A$6:$A$35,$E$6:$E$35)</f>
        <v>#NAME?</v>
      </c>
      <c r="P903" s="3" t="e">
        <f ca="1">_xll.RiskDuniform($L$5:$L$16)</f>
        <v>#NAME?</v>
      </c>
      <c r="Q903" s="3" t="e">
        <f ca="1">IF(_xll.RiskUniform(0,1)&lt;0.5,"uptown","downtown")</f>
        <v>#NAME?</v>
      </c>
      <c r="R903" s="3" t="e">
        <f t="shared" ca="1" si="56"/>
        <v>#NAME?</v>
      </c>
      <c r="S903" s="3" t="e">
        <f t="shared" ca="1" si="57"/>
        <v>#NAME?</v>
      </c>
      <c r="T903" s="3" t="e">
        <f t="shared" ca="1" si="58"/>
        <v>#NAME?</v>
      </c>
      <c r="U903" s="3" t="e">
        <f t="shared" ca="1" si="59"/>
        <v>#NAME?</v>
      </c>
      <c r="Y903" s="3" t="s">
        <v>121</v>
      </c>
      <c r="Z903" s="3" t="s">
        <v>29</v>
      </c>
      <c r="AA903" s="3" t="s">
        <v>122</v>
      </c>
      <c r="AB903" s="46">
        <v>2.5</v>
      </c>
    </row>
    <row r="904" spans="15:28" x14ac:dyDescent="0.25">
      <c r="O904" s="3" t="e">
        <f ca="1">_xll.RiskDiscrete($A$6:$A$35,$E$6:$E$35)</f>
        <v>#NAME?</v>
      </c>
      <c r="P904" s="3" t="e">
        <f ca="1">_xll.RiskDuniform($L$5:$L$16)</f>
        <v>#NAME?</v>
      </c>
      <c r="Q904" s="3" t="e">
        <f ca="1">IF(_xll.RiskUniform(0,1)&lt;0.5,"uptown","downtown")</f>
        <v>#NAME?</v>
      </c>
      <c r="R904" s="3" t="e">
        <f t="shared" ref="R904:R967" ca="1" si="60">VLOOKUP(O904,lookprice,2)</f>
        <v>#NAME?</v>
      </c>
      <c r="S904" s="3" t="e">
        <f t="shared" ref="S904:S967" ca="1" si="61">VLOOKUP(O904,lookname,2)</f>
        <v>#NAME?</v>
      </c>
      <c r="T904" s="3" t="e">
        <f t="shared" ref="T904:T967" ca="1" si="62">VLOOKUP(P904,lookmonth,2)</f>
        <v>#NAME?</v>
      </c>
      <c r="U904" s="3" t="e">
        <f t="shared" ca="1" si="59"/>
        <v>#NAME?</v>
      </c>
      <c r="Y904" s="3" t="s">
        <v>124</v>
      </c>
      <c r="Z904" s="3" t="s">
        <v>31</v>
      </c>
      <c r="AA904" s="3" t="s">
        <v>122</v>
      </c>
      <c r="AB904" s="46">
        <v>10</v>
      </c>
    </row>
    <row r="905" spans="15:28" x14ac:dyDescent="0.25">
      <c r="O905" s="3" t="e">
        <f ca="1">_xll.RiskDiscrete($A$6:$A$35,$E$6:$E$35)</f>
        <v>#NAME?</v>
      </c>
      <c r="P905" s="3" t="e">
        <f ca="1">_xll.RiskDuniform($L$5:$L$16)</f>
        <v>#NAME?</v>
      </c>
      <c r="Q905" s="3" t="e">
        <f ca="1">IF(_xll.RiskUniform(0,1)&lt;0.5,"uptown","downtown")</f>
        <v>#NAME?</v>
      </c>
      <c r="R905" s="3" t="e">
        <f t="shared" ca="1" si="60"/>
        <v>#NAME?</v>
      </c>
      <c r="S905" s="3" t="e">
        <f t="shared" ca="1" si="61"/>
        <v>#NAME?</v>
      </c>
      <c r="T905" s="3" t="e">
        <f t="shared" ca="1" si="62"/>
        <v>#NAME?</v>
      </c>
      <c r="U905" s="3" t="e">
        <f t="shared" ref="U905:U968" ca="1" si="63">Q905</f>
        <v>#NAME?</v>
      </c>
      <c r="Y905" s="3" t="s">
        <v>127</v>
      </c>
      <c r="Z905" s="3" t="s">
        <v>34</v>
      </c>
      <c r="AA905" s="3" t="s">
        <v>122</v>
      </c>
      <c r="AB905" s="46">
        <v>10</v>
      </c>
    </row>
    <row r="906" spans="15:28" x14ac:dyDescent="0.25">
      <c r="O906" s="3" t="e">
        <f ca="1">_xll.RiskDiscrete($A$6:$A$35,$E$6:$E$35)</f>
        <v>#NAME?</v>
      </c>
      <c r="P906" s="3" t="e">
        <f ca="1">_xll.RiskDuniform($L$5:$L$16)</f>
        <v>#NAME?</v>
      </c>
      <c r="Q906" s="3" t="e">
        <f ca="1">IF(_xll.RiskUniform(0,1)&lt;0.5,"uptown","downtown")</f>
        <v>#NAME?</v>
      </c>
      <c r="R906" s="3" t="e">
        <f t="shared" ca="1" si="60"/>
        <v>#NAME?</v>
      </c>
      <c r="S906" s="3" t="e">
        <f t="shared" ca="1" si="61"/>
        <v>#NAME?</v>
      </c>
      <c r="T906" s="3" t="e">
        <f t="shared" ca="1" si="62"/>
        <v>#NAME?</v>
      </c>
      <c r="U906" s="3" t="e">
        <f t="shared" ca="1" si="63"/>
        <v>#NAME?</v>
      </c>
      <c r="Y906" s="3" t="s">
        <v>124</v>
      </c>
      <c r="Z906" s="3" t="s">
        <v>24</v>
      </c>
      <c r="AA906" s="3" t="s">
        <v>122</v>
      </c>
      <c r="AB906" s="46">
        <v>10</v>
      </c>
    </row>
    <row r="907" spans="15:28" x14ac:dyDescent="0.25">
      <c r="O907" s="3" t="e">
        <f ca="1">_xll.RiskDiscrete($A$6:$A$35,$E$6:$E$35)</f>
        <v>#NAME?</v>
      </c>
      <c r="P907" s="3" t="e">
        <f ca="1">_xll.RiskDuniform($L$5:$L$16)</f>
        <v>#NAME?</v>
      </c>
      <c r="Q907" s="3" t="e">
        <f ca="1">IF(_xll.RiskUniform(0,1)&lt;0.5,"uptown","downtown")</f>
        <v>#NAME?</v>
      </c>
      <c r="R907" s="3" t="e">
        <f t="shared" ca="1" si="60"/>
        <v>#NAME?</v>
      </c>
      <c r="S907" s="3" t="e">
        <f t="shared" ca="1" si="61"/>
        <v>#NAME?</v>
      </c>
      <c r="T907" s="3" t="e">
        <f t="shared" ca="1" si="62"/>
        <v>#NAME?</v>
      </c>
      <c r="U907" s="3" t="e">
        <f t="shared" ca="1" si="63"/>
        <v>#NAME?</v>
      </c>
      <c r="Y907" s="3" t="s">
        <v>124</v>
      </c>
      <c r="Z907" s="3" t="s">
        <v>34</v>
      </c>
      <c r="AA907" s="3" t="s">
        <v>125</v>
      </c>
      <c r="AB907" s="46">
        <v>10</v>
      </c>
    </row>
    <row r="908" spans="15:28" x14ac:dyDescent="0.25">
      <c r="O908" s="3" t="e">
        <f ca="1">_xll.RiskDiscrete($A$6:$A$35,$E$6:$E$35)</f>
        <v>#NAME?</v>
      </c>
      <c r="P908" s="3" t="e">
        <f ca="1">_xll.RiskDuniform($L$5:$L$16)</f>
        <v>#NAME?</v>
      </c>
      <c r="Q908" s="3" t="e">
        <f ca="1">IF(_xll.RiskUniform(0,1)&lt;0.5,"uptown","downtown")</f>
        <v>#NAME?</v>
      </c>
      <c r="R908" s="3" t="e">
        <f t="shared" ca="1" si="60"/>
        <v>#NAME?</v>
      </c>
      <c r="S908" s="3" t="e">
        <f t="shared" ca="1" si="61"/>
        <v>#NAME?</v>
      </c>
      <c r="T908" s="3" t="e">
        <f t="shared" ca="1" si="62"/>
        <v>#NAME?</v>
      </c>
      <c r="U908" s="3" t="e">
        <f t="shared" ca="1" si="63"/>
        <v>#NAME?</v>
      </c>
      <c r="Y908" s="3" t="s">
        <v>124</v>
      </c>
      <c r="Z908" s="3" t="s">
        <v>6</v>
      </c>
      <c r="AA908" s="3" t="s">
        <v>122</v>
      </c>
      <c r="AB908" s="46">
        <v>10</v>
      </c>
    </row>
    <row r="909" spans="15:28" x14ac:dyDescent="0.25">
      <c r="O909" s="3" t="e">
        <f ca="1">_xll.RiskDiscrete($A$6:$A$35,$E$6:$E$35)</f>
        <v>#NAME?</v>
      </c>
      <c r="P909" s="3" t="e">
        <f ca="1">_xll.RiskDuniform($L$5:$L$16)</f>
        <v>#NAME?</v>
      </c>
      <c r="Q909" s="3" t="e">
        <f ca="1">IF(_xll.RiskUniform(0,1)&lt;0.5,"uptown","downtown")</f>
        <v>#NAME?</v>
      </c>
      <c r="R909" s="3" t="e">
        <f t="shared" ca="1" si="60"/>
        <v>#NAME?</v>
      </c>
      <c r="S909" s="3" t="e">
        <f t="shared" ca="1" si="61"/>
        <v>#NAME?</v>
      </c>
      <c r="T909" s="3" t="e">
        <f t="shared" ca="1" si="62"/>
        <v>#NAME?</v>
      </c>
      <c r="U909" s="3" t="e">
        <f t="shared" ca="1" si="63"/>
        <v>#NAME?</v>
      </c>
      <c r="Y909" s="3" t="s">
        <v>121</v>
      </c>
      <c r="Z909" s="3" t="s">
        <v>30</v>
      </c>
      <c r="AA909" s="3" t="s">
        <v>125</v>
      </c>
      <c r="AB909" s="46">
        <v>2.5</v>
      </c>
    </row>
    <row r="910" spans="15:28" x14ac:dyDescent="0.25">
      <c r="O910" s="3" t="e">
        <f ca="1">_xll.RiskDiscrete($A$6:$A$35,$E$6:$E$35)</f>
        <v>#NAME?</v>
      </c>
      <c r="P910" s="3" t="e">
        <f ca="1">_xll.RiskDuniform($L$5:$L$16)</f>
        <v>#NAME?</v>
      </c>
      <c r="Q910" s="3" t="e">
        <f ca="1">IF(_xll.RiskUniform(0,1)&lt;0.5,"uptown","downtown")</f>
        <v>#NAME?</v>
      </c>
      <c r="R910" s="3" t="e">
        <f t="shared" ca="1" si="60"/>
        <v>#NAME?</v>
      </c>
      <c r="S910" s="3" t="e">
        <f t="shared" ca="1" si="61"/>
        <v>#NAME?</v>
      </c>
      <c r="T910" s="3" t="e">
        <f t="shared" ca="1" si="62"/>
        <v>#NAME?</v>
      </c>
      <c r="U910" s="3" t="e">
        <f t="shared" ca="1" si="63"/>
        <v>#NAME?</v>
      </c>
      <c r="Y910" s="3" t="s">
        <v>114</v>
      </c>
      <c r="Z910" s="3" t="s">
        <v>24</v>
      </c>
      <c r="AA910" s="3" t="s">
        <v>125</v>
      </c>
      <c r="AB910" s="46">
        <v>3</v>
      </c>
    </row>
    <row r="911" spans="15:28" x14ac:dyDescent="0.25">
      <c r="O911" s="3" t="e">
        <f ca="1">_xll.RiskDiscrete($A$6:$A$35,$E$6:$E$35)</f>
        <v>#NAME?</v>
      </c>
      <c r="P911" s="3" t="e">
        <f ca="1">_xll.RiskDuniform($L$5:$L$16)</f>
        <v>#NAME?</v>
      </c>
      <c r="Q911" s="3" t="e">
        <f ca="1">IF(_xll.RiskUniform(0,1)&lt;0.5,"uptown","downtown")</f>
        <v>#NAME?</v>
      </c>
      <c r="R911" s="3" t="e">
        <f t="shared" ca="1" si="60"/>
        <v>#NAME?</v>
      </c>
      <c r="S911" s="3" t="e">
        <f t="shared" ca="1" si="61"/>
        <v>#NAME?</v>
      </c>
      <c r="T911" s="3" t="e">
        <f t="shared" ca="1" si="62"/>
        <v>#NAME?</v>
      </c>
      <c r="U911" s="3" t="e">
        <f t="shared" ca="1" si="63"/>
        <v>#NAME?</v>
      </c>
      <c r="Y911" s="3" t="s">
        <v>138</v>
      </c>
      <c r="Z911" s="3" t="s">
        <v>34</v>
      </c>
      <c r="AA911" s="3" t="s">
        <v>125</v>
      </c>
      <c r="AB911" s="46">
        <v>10</v>
      </c>
    </row>
    <row r="912" spans="15:28" x14ac:dyDescent="0.25">
      <c r="O912" s="3" t="e">
        <f ca="1">_xll.RiskDiscrete($A$6:$A$35,$E$6:$E$35)</f>
        <v>#NAME?</v>
      </c>
      <c r="P912" s="3" t="e">
        <f ca="1">_xll.RiskDuniform($L$5:$L$16)</f>
        <v>#NAME?</v>
      </c>
      <c r="Q912" s="3" t="e">
        <f ca="1">IF(_xll.RiskUniform(0,1)&lt;0.5,"uptown","downtown")</f>
        <v>#NAME?</v>
      </c>
      <c r="R912" s="3" t="e">
        <f t="shared" ca="1" si="60"/>
        <v>#NAME?</v>
      </c>
      <c r="S912" s="3" t="e">
        <f t="shared" ca="1" si="61"/>
        <v>#NAME?</v>
      </c>
      <c r="T912" s="3" t="e">
        <f t="shared" ca="1" si="62"/>
        <v>#NAME?</v>
      </c>
      <c r="U912" s="3" t="e">
        <f t="shared" ca="1" si="63"/>
        <v>#NAME?</v>
      </c>
      <c r="Y912" s="3" t="s">
        <v>133</v>
      </c>
      <c r="Z912" s="3" t="s">
        <v>28</v>
      </c>
      <c r="AA912" s="3" t="s">
        <v>125</v>
      </c>
      <c r="AB912" s="46">
        <v>7</v>
      </c>
    </row>
    <row r="913" spans="15:28" x14ac:dyDescent="0.25">
      <c r="O913" s="3" t="e">
        <f ca="1">_xll.RiskDiscrete($A$6:$A$35,$E$6:$E$35)</f>
        <v>#NAME?</v>
      </c>
      <c r="P913" s="3" t="e">
        <f ca="1">_xll.RiskDuniform($L$5:$L$16)</f>
        <v>#NAME?</v>
      </c>
      <c r="Q913" s="3" t="e">
        <f ca="1">IF(_xll.RiskUniform(0,1)&lt;0.5,"uptown","downtown")</f>
        <v>#NAME?</v>
      </c>
      <c r="R913" s="3" t="e">
        <f t="shared" ca="1" si="60"/>
        <v>#NAME?</v>
      </c>
      <c r="S913" s="3" t="e">
        <f t="shared" ca="1" si="61"/>
        <v>#NAME?</v>
      </c>
      <c r="T913" s="3" t="e">
        <f t="shared" ca="1" si="62"/>
        <v>#NAME?</v>
      </c>
      <c r="U913" s="3" t="e">
        <f t="shared" ca="1" si="63"/>
        <v>#NAME?</v>
      </c>
      <c r="Y913" s="3" t="s">
        <v>124</v>
      </c>
      <c r="Z913" s="3" t="s">
        <v>31</v>
      </c>
      <c r="AA913" s="3" t="s">
        <v>125</v>
      </c>
      <c r="AB913" s="46">
        <v>10</v>
      </c>
    </row>
    <row r="914" spans="15:28" x14ac:dyDescent="0.25">
      <c r="O914" s="3" t="e">
        <f ca="1">_xll.RiskDiscrete($A$6:$A$35,$E$6:$E$35)</f>
        <v>#NAME?</v>
      </c>
      <c r="P914" s="3" t="e">
        <f ca="1">_xll.RiskDuniform($L$5:$L$16)</f>
        <v>#NAME?</v>
      </c>
      <c r="Q914" s="3" t="e">
        <f ca="1">IF(_xll.RiskUniform(0,1)&lt;0.5,"uptown","downtown")</f>
        <v>#NAME?</v>
      </c>
      <c r="R914" s="3" t="e">
        <f t="shared" ca="1" si="60"/>
        <v>#NAME?</v>
      </c>
      <c r="S914" s="3" t="e">
        <f t="shared" ca="1" si="61"/>
        <v>#NAME?</v>
      </c>
      <c r="T914" s="3" t="e">
        <f t="shared" ca="1" si="62"/>
        <v>#NAME?</v>
      </c>
      <c r="U914" s="3" t="e">
        <f t="shared" ca="1" si="63"/>
        <v>#NAME?</v>
      </c>
      <c r="Y914" s="3" t="s">
        <v>124</v>
      </c>
      <c r="Z914" s="3" t="s">
        <v>31</v>
      </c>
      <c r="AA914" s="3" t="s">
        <v>125</v>
      </c>
      <c r="AB914" s="46">
        <v>10</v>
      </c>
    </row>
    <row r="915" spans="15:28" x14ac:dyDescent="0.25">
      <c r="O915" s="3" t="e">
        <f ca="1">_xll.RiskDiscrete($A$6:$A$35,$E$6:$E$35)</f>
        <v>#NAME?</v>
      </c>
      <c r="P915" s="3" t="e">
        <f ca="1">_xll.RiskDuniform($L$5:$L$16)</f>
        <v>#NAME?</v>
      </c>
      <c r="Q915" s="3" t="e">
        <f ca="1">IF(_xll.RiskUniform(0,1)&lt;0.5,"uptown","downtown")</f>
        <v>#NAME?</v>
      </c>
      <c r="R915" s="3" t="e">
        <f t="shared" ca="1" si="60"/>
        <v>#NAME?</v>
      </c>
      <c r="S915" s="3" t="e">
        <f t="shared" ca="1" si="61"/>
        <v>#NAME?</v>
      </c>
      <c r="T915" s="3" t="e">
        <f t="shared" ca="1" si="62"/>
        <v>#NAME?</v>
      </c>
      <c r="U915" s="3" t="e">
        <f t="shared" ca="1" si="63"/>
        <v>#NAME?</v>
      </c>
      <c r="Y915" s="3" t="s">
        <v>124</v>
      </c>
      <c r="Z915" s="3" t="s">
        <v>28</v>
      </c>
      <c r="AA915" s="3" t="s">
        <v>125</v>
      </c>
      <c r="AB915" s="46">
        <v>10</v>
      </c>
    </row>
    <row r="916" spans="15:28" x14ac:dyDescent="0.25">
      <c r="O916" s="3" t="e">
        <f ca="1">_xll.RiskDiscrete($A$6:$A$35,$E$6:$E$35)</f>
        <v>#NAME?</v>
      </c>
      <c r="P916" s="3" t="e">
        <f ca="1">_xll.RiskDuniform($L$5:$L$16)</f>
        <v>#NAME?</v>
      </c>
      <c r="Q916" s="3" t="e">
        <f ca="1">IF(_xll.RiskUniform(0,1)&lt;0.5,"uptown","downtown")</f>
        <v>#NAME?</v>
      </c>
      <c r="R916" s="3" t="e">
        <f t="shared" ca="1" si="60"/>
        <v>#NAME?</v>
      </c>
      <c r="S916" s="3" t="e">
        <f t="shared" ca="1" si="61"/>
        <v>#NAME?</v>
      </c>
      <c r="T916" s="3" t="e">
        <f t="shared" ca="1" si="62"/>
        <v>#NAME?</v>
      </c>
      <c r="U916" s="3" t="e">
        <f t="shared" ca="1" si="63"/>
        <v>#NAME?</v>
      </c>
      <c r="Y916" s="3" t="s">
        <v>124</v>
      </c>
      <c r="Z916" s="3" t="s">
        <v>32</v>
      </c>
      <c r="AA916" s="3" t="s">
        <v>122</v>
      </c>
      <c r="AB916" s="46">
        <v>10</v>
      </c>
    </row>
    <row r="917" spans="15:28" x14ac:dyDescent="0.25">
      <c r="O917" s="3" t="e">
        <f ca="1">_xll.RiskDiscrete($A$6:$A$35,$E$6:$E$35)</f>
        <v>#NAME?</v>
      </c>
      <c r="P917" s="3" t="e">
        <f ca="1">_xll.RiskDuniform($L$5:$L$16)</f>
        <v>#NAME?</v>
      </c>
      <c r="Q917" s="3" t="e">
        <f ca="1">IF(_xll.RiskUniform(0,1)&lt;0.5,"uptown","downtown")</f>
        <v>#NAME?</v>
      </c>
      <c r="R917" s="3" t="e">
        <f t="shared" ca="1" si="60"/>
        <v>#NAME?</v>
      </c>
      <c r="S917" s="3" t="e">
        <f t="shared" ca="1" si="61"/>
        <v>#NAME?</v>
      </c>
      <c r="T917" s="3" t="e">
        <f t="shared" ca="1" si="62"/>
        <v>#NAME?</v>
      </c>
      <c r="U917" s="3" t="e">
        <f t="shared" ca="1" si="63"/>
        <v>#NAME?</v>
      </c>
      <c r="Y917" s="3" t="s">
        <v>127</v>
      </c>
      <c r="Z917" s="3" t="s">
        <v>39</v>
      </c>
      <c r="AA917" s="3" t="s">
        <v>122</v>
      </c>
      <c r="AB917" s="46">
        <v>10</v>
      </c>
    </row>
    <row r="918" spans="15:28" x14ac:dyDescent="0.25">
      <c r="O918" s="3" t="e">
        <f ca="1">_xll.RiskDiscrete($A$6:$A$35,$E$6:$E$35)</f>
        <v>#NAME?</v>
      </c>
      <c r="P918" s="3" t="e">
        <f ca="1">_xll.RiskDuniform($L$5:$L$16)</f>
        <v>#NAME?</v>
      </c>
      <c r="Q918" s="3" t="e">
        <f ca="1">IF(_xll.RiskUniform(0,1)&lt;0.5,"uptown","downtown")</f>
        <v>#NAME?</v>
      </c>
      <c r="R918" s="3" t="e">
        <f t="shared" ca="1" si="60"/>
        <v>#NAME?</v>
      </c>
      <c r="S918" s="3" t="e">
        <f t="shared" ca="1" si="61"/>
        <v>#NAME?</v>
      </c>
      <c r="T918" s="3" t="e">
        <f t="shared" ca="1" si="62"/>
        <v>#NAME?</v>
      </c>
      <c r="U918" s="3" t="e">
        <f t="shared" ca="1" si="63"/>
        <v>#NAME?</v>
      </c>
      <c r="Y918" s="3" t="s">
        <v>138</v>
      </c>
      <c r="Z918" s="3" t="s">
        <v>29</v>
      </c>
      <c r="AA918" s="3" t="s">
        <v>122</v>
      </c>
      <c r="AB918" s="46">
        <v>10</v>
      </c>
    </row>
    <row r="919" spans="15:28" x14ac:dyDescent="0.25">
      <c r="O919" s="3" t="e">
        <f ca="1">_xll.RiskDiscrete($A$6:$A$35,$E$6:$E$35)</f>
        <v>#NAME?</v>
      </c>
      <c r="P919" s="3" t="e">
        <f ca="1">_xll.RiskDuniform($L$5:$L$16)</f>
        <v>#NAME?</v>
      </c>
      <c r="Q919" s="3" t="e">
        <f ca="1">IF(_xll.RiskUniform(0,1)&lt;0.5,"uptown","downtown")</f>
        <v>#NAME?</v>
      </c>
      <c r="R919" s="3" t="e">
        <f t="shared" ca="1" si="60"/>
        <v>#NAME?</v>
      </c>
      <c r="S919" s="3" t="e">
        <f t="shared" ca="1" si="61"/>
        <v>#NAME?</v>
      </c>
      <c r="T919" s="3" t="e">
        <f t="shared" ca="1" si="62"/>
        <v>#NAME?</v>
      </c>
      <c r="U919" s="3" t="e">
        <f t="shared" ca="1" si="63"/>
        <v>#NAME?</v>
      </c>
      <c r="Y919" s="3" t="s">
        <v>133</v>
      </c>
      <c r="Z919" s="3" t="s">
        <v>6</v>
      </c>
      <c r="AA919" s="3" t="s">
        <v>122</v>
      </c>
      <c r="AB919" s="46">
        <v>7</v>
      </c>
    </row>
    <row r="920" spans="15:28" x14ac:dyDescent="0.25">
      <c r="O920" s="3" t="e">
        <f ca="1">_xll.RiskDiscrete($A$6:$A$35,$E$6:$E$35)</f>
        <v>#NAME?</v>
      </c>
      <c r="P920" s="3" t="e">
        <f ca="1">_xll.RiskDuniform($L$5:$L$16)</f>
        <v>#NAME?</v>
      </c>
      <c r="Q920" s="3" t="e">
        <f ca="1">IF(_xll.RiskUniform(0,1)&lt;0.5,"uptown","downtown")</f>
        <v>#NAME?</v>
      </c>
      <c r="R920" s="3" t="e">
        <f t="shared" ca="1" si="60"/>
        <v>#NAME?</v>
      </c>
      <c r="S920" s="3" t="e">
        <f t="shared" ca="1" si="61"/>
        <v>#NAME?</v>
      </c>
      <c r="T920" s="3" t="e">
        <f t="shared" ca="1" si="62"/>
        <v>#NAME?</v>
      </c>
      <c r="U920" s="3" t="e">
        <f t="shared" ca="1" si="63"/>
        <v>#NAME?</v>
      </c>
      <c r="Y920" s="3" t="s">
        <v>127</v>
      </c>
      <c r="Z920" s="3" t="s">
        <v>6</v>
      </c>
      <c r="AA920" s="3" t="s">
        <v>122</v>
      </c>
      <c r="AB920" s="46">
        <v>10</v>
      </c>
    </row>
    <row r="921" spans="15:28" x14ac:dyDescent="0.25">
      <c r="O921" s="3" t="e">
        <f ca="1">_xll.RiskDiscrete($A$6:$A$35,$E$6:$E$35)</f>
        <v>#NAME?</v>
      </c>
      <c r="P921" s="3" t="e">
        <f ca="1">_xll.RiskDuniform($L$5:$L$16)</f>
        <v>#NAME?</v>
      </c>
      <c r="Q921" s="3" t="e">
        <f ca="1">IF(_xll.RiskUniform(0,1)&lt;0.5,"uptown","downtown")</f>
        <v>#NAME?</v>
      </c>
      <c r="R921" s="3" t="e">
        <f t="shared" ca="1" si="60"/>
        <v>#NAME?</v>
      </c>
      <c r="S921" s="3" t="e">
        <f t="shared" ca="1" si="61"/>
        <v>#NAME?</v>
      </c>
      <c r="T921" s="3" t="e">
        <f t="shared" ca="1" si="62"/>
        <v>#NAME?</v>
      </c>
      <c r="U921" s="3" t="e">
        <f t="shared" ca="1" si="63"/>
        <v>#NAME?</v>
      </c>
      <c r="Y921" s="3" t="s">
        <v>124</v>
      </c>
      <c r="Z921" s="3" t="s">
        <v>24</v>
      </c>
      <c r="AA921" s="3" t="s">
        <v>125</v>
      </c>
      <c r="AB921" s="46">
        <v>10</v>
      </c>
    </row>
    <row r="922" spans="15:28" x14ac:dyDescent="0.25">
      <c r="O922" s="3" t="e">
        <f ca="1">_xll.RiskDiscrete($A$6:$A$35,$E$6:$E$35)</f>
        <v>#NAME?</v>
      </c>
      <c r="P922" s="3" t="e">
        <f ca="1">_xll.RiskDuniform($L$5:$L$16)</f>
        <v>#NAME?</v>
      </c>
      <c r="Q922" s="3" t="e">
        <f ca="1">IF(_xll.RiskUniform(0,1)&lt;0.5,"uptown","downtown")</f>
        <v>#NAME?</v>
      </c>
      <c r="R922" s="3" t="e">
        <f t="shared" ca="1" si="60"/>
        <v>#NAME?</v>
      </c>
      <c r="S922" s="3" t="e">
        <f t="shared" ca="1" si="61"/>
        <v>#NAME?</v>
      </c>
      <c r="T922" s="3" t="e">
        <f t="shared" ca="1" si="62"/>
        <v>#NAME?</v>
      </c>
      <c r="U922" s="3" t="e">
        <f t="shared" ca="1" si="63"/>
        <v>#NAME?</v>
      </c>
      <c r="Y922" s="3" t="s">
        <v>133</v>
      </c>
      <c r="Z922" s="3" t="s">
        <v>40</v>
      </c>
      <c r="AA922" s="3" t="s">
        <v>122</v>
      </c>
      <c r="AB922" s="46">
        <v>7</v>
      </c>
    </row>
    <row r="923" spans="15:28" x14ac:dyDescent="0.25">
      <c r="O923" s="3" t="e">
        <f ca="1">_xll.RiskDiscrete($A$6:$A$35,$E$6:$E$35)</f>
        <v>#NAME?</v>
      </c>
      <c r="P923" s="3" t="e">
        <f ca="1">_xll.RiskDuniform($L$5:$L$16)</f>
        <v>#NAME?</v>
      </c>
      <c r="Q923" s="3" t="e">
        <f ca="1">IF(_xll.RiskUniform(0,1)&lt;0.5,"uptown","downtown")</f>
        <v>#NAME?</v>
      </c>
      <c r="R923" s="3" t="e">
        <f t="shared" ca="1" si="60"/>
        <v>#NAME?</v>
      </c>
      <c r="S923" s="3" t="e">
        <f t="shared" ca="1" si="61"/>
        <v>#NAME?</v>
      </c>
      <c r="T923" s="3" t="e">
        <f t="shared" ca="1" si="62"/>
        <v>#NAME?</v>
      </c>
      <c r="U923" s="3" t="e">
        <f t="shared" ca="1" si="63"/>
        <v>#NAME?</v>
      </c>
      <c r="Y923" s="3" t="s">
        <v>129</v>
      </c>
      <c r="Z923" s="3" t="s">
        <v>40</v>
      </c>
      <c r="AA923" s="3" t="s">
        <v>125</v>
      </c>
      <c r="AB923" s="46">
        <v>2.5</v>
      </c>
    </row>
    <row r="924" spans="15:28" x14ac:dyDescent="0.25">
      <c r="O924" s="3" t="e">
        <f ca="1">_xll.RiskDiscrete($A$6:$A$35,$E$6:$E$35)</f>
        <v>#NAME?</v>
      </c>
      <c r="P924" s="3" t="e">
        <f ca="1">_xll.RiskDuniform($L$5:$L$16)</f>
        <v>#NAME?</v>
      </c>
      <c r="Q924" s="3" t="e">
        <f ca="1">IF(_xll.RiskUniform(0,1)&lt;0.5,"uptown","downtown")</f>
        <v>#NAME?</v>
      </c>
      <c r="R924" s="3" t="e">
        <f t="shared" ca="1" si="60"/>
        <v>#NAME?</v>
      </c>
      <c r="S924" s="3" t="e">
        <f t="shared" ca="1" si="61"/>
        <v>#NAME?</v>
      </c>
      <c r="T924" s="3" t="e">
        <f t="shared" ca="1" si="62"/>
        <v>#NAME?</v>
      </c>
      <c r="U924" s="3" t="e">
        <f t="shared" ca="1" si="63"/>
        <v>#NAME?</v>
      </c>
      <c r="Y924" s="3" t="s">
        <v>124</v>
      </c>
      <c r="Z924" s="3" t="s">
        <v>33</v>
      </c>
      <c r="AA924" s="3" t="s">
        <v>122</v>
      </c>
      <c r="AB924" s="46">
        <v>10</v>
      </c>
    </row>
    <row r="925" spans="15:28" x14ac:dyDescent="0.25">
      <c r="O925" s="3" t="e">
        <f ca="1">_xll.RiskDiscrete($A$6:$A$35,$E$6:$E$35)</f>
        <v>#NAME?</v>
      </c>
      <c r="P925" s="3" t="e">
        <f ca="1">_xll.RiskDuniform($L$5:$L$16)</f>
        <v>#NAME?</v>
      </c>
      <c r="Q925" s="3" t="e">
        <f ca="1">IF(_xll.RiskUniform(0,1)&lt;0.5,"uptown","downtown")</f>
        <v>#NAME?</v>
      </c>
      <c r="R925" s="3" t="e">
        <f t="shared" ca="1" si="60"/>
        <v>#NAME?</v>
      </c>
      <c r="S925" s="3" t="e">
        <f t="shared" ca="1" si="61"/>
        <v>#NAME?</v>
      </c>
      <c r="T925" s="3" t="e">
        <f t="shared" ca="1" si="62"/>
        <v>#NAME?</v>
      </c>
      <c r="U925" s="3" t="e">
        <f t="shared" ca="1" si="63"/>
        <v>#NAME?</v>
      </c>
      <c r="Y925" s="3" t="s">
        <v>146</v>
      </c>
      <c r="Z925" s="3" t="s">
        <v>29</v>
      </c>
      <c r="AA925" s="3" t="s">
        <v>122</v>
      </c>
      <c r="AB925" s="46">
        <v>7</v>
      </c>
    </row>
    <row r="926" spans="15:28" x14ac:dyDescent="0.25">
      <c r="O926" s="3" t="e">
        <f ca="1">_xll.RiskDiscrete($A$6:$A$35,$E$6:$E$35)</f>
        <v>#NAME?</v>
      </c>
      <c r="P926" s="3" t="e">
        <f ca="1">_xll.RiskDuniform($L$5:$L$16)</f>
        <v>#NAME?</v>
      </c>
      <c r="Q926" s="3" t="e">
        <f ca="1">IF(_xll.RiskUniform(0,1)&lt;0.5,"uptown","downtown")</f>
        <v>#NAME?</v>
      </c>
      <c r="R926" s="3" t="e">
        <f t="shared" ca="1" si="60"/>
        <v>#NAME?</v>
      </c>
      <c r="S926" s="3" t="e">
        <f t="shared" ca="1" si="61"/>
        <v>#NAME?</v>
      </c>
      <c r="T926" s="3" t="e">
        <f t="shared" ca="1" si="62"/>
        <v>#NAME?</v>
      </c>
      <c r="U926" s="3" t="e">
        <f t="shared" ca="1" si="63"/>
        <v>#NAME?</v>
      </c>
      <c r="Y926" s="3" t="s">
        <v>129</v>
      </c>
      <c r="Z926" s="3" t="s">
        <v>32</v>
      </c>
      <c r="AA926" s="3" t="s">
        <v>122</v>
      </c>
      <c r="AB926" s="46">
        <v>2.5</v>
      </c>
    </row>
    <row r="927" spans="15:28" x14ac:dyDescent="0.25">
      <c r="O927" s="3" t="e">
        <f ca="1">_xll.RiskDiscrete($A$6:$A$35,$E$6:$E$35)</f>
        <v>#NAME?</v>
      </c>
      <c r="P927" s="3" t="e">
        <f ca="1">_xll.RiskDuniform($L$5:$L$16)</f>
        <v>#NAME?</v>
      </c>
      <c r="Q927" s="3" t="e">
        <f ca="1">IF(_xll.RiskUniform(0,1)&lt;0.5,"uptown","downtown")</f>
        <v>#NAME?</v>
      </c>
      <c r="R927" s="3" t="e">
        <f t="shared" ca="1" si="60"/>
        <v>#NAME?</v>
      </c>
      <c r="S927" s="3" t="e">
        <f t="shared" ca="1" si="61"/>
        <v>#NAME?</v>
      </c>
      <c r="T927" s="3" t="e">
        <f t="shared" ca="1" si="62"/>
        <v>#NAME?</v>
      </c>
      <c r="U927" s="3" t="e">
        <f t="shared" ca="1" si="63"/>
        <v>#NAME?</v>
      </c>
      <c r="Y927" s="3" t="s">
        <v>129</v>
      </c>
      <c r="Z927" s="3" t="s">
        <v>31</v>
      </c>
      <c r="AA927" s="3" t="s">
        <v>125</v>
      </c>
      <c r="AB927" s="46">
        <v>2.5</v>
      </c>
    </row>
    <row r="928" spans="15:28" x14ac:dyDescent="0.25">
      <c r="O928" s="3" t="e">
        <f ca="1">_xll.RiskDiscrete($A$6:$A$35,$E$6:$E$35)</f>
        <v>#NAME?</v>
      </c>
      <c r="P928" s="3" t="e">
        <f ca="1">_xll.RiskDuniform($L$5:$L$16)</f>
        <v>#NAME?</v>
      </c>
      <c r="Q928" s="3" t="e">
        <f ca="1">IF(_xll.RiskUniform(0,1)&lt;0.5,"uptown","downtown")</f>
        <v>#NAME?</v>
      </c>
      <c r="R928" s="3" t="e">
        <f t="shared" ca="1" si="60"/>
        <v>#NAME?</v>
      </c>
      <c r="S928" s="3" t="e">
        <f t="shared" ca="1" si="61"/>
        <v>#NAME?</v>
      </c>
      <c r="T928" s="3" t="e">
        <f t="shared" ca="1" si="62"/>
        <v>#NAME?</v>
      </c>
      <c r="U928" s="3" t="e">
        <f t="shared" ca="1" si="63"/>
        <v>#NAME?</v>
      </c>
      <c r="Y928" s="3" t="s">
        <v>124</v>
      </c>
      <c r="Z928" s="3" t="s">
        <v>6</v>
      </c>
      <c r="AA928" s="3" t="s">
        <v>122</v>
      </c>
      <c r="AB928" s="46">
        <v>10</v>
      </c>
    </row>
    <row r="929" spans="15:28" x14ac:dyDescent="0.25">
      <c r="O929" s="3" t="e">
        <f ca="1">_xll.RiskDiscrete($A$6:$A$35,$E$6:$E$35)</f>
        <v>#NAME?</v>
      </c>
      <c r="P929" s="3" t="e">
        <f ca="1">_xll.RiskDuniform($L$5:$L$16)</f>
        <v>#NAME?</v>
      </c>
      <c r="Q929" s="3" t="e">
        <f ca="1">IF(_xll.RiskUniform(0,1)&lt;0.5,"uptown","downtown")</f>
        <v>#NAME?</v>
      </c>
      <c r="R929" s="3" t="e">
        <f t="shared" ca="1" si="60"/>
        <v>#NAME?</v>
      </c>
      <c r="S929" s="3" t="e">
        <f t="shared" ca="1" si="61"/>
        <v>#NAME?</v>
      </c>
      <c r="T929" s="3" t="e">
        <f t="shared" ca="1" si="62"/>
        <v>#NAME?</v>
      </c>
      <c r="U929" s="3" t="e">
        <f t="shared" ca="1" si="63"/>
        <v>#NAME?</v>
      </c>
      <c r="Y929" s="3" t="s">
        <v>121</v>
      </c>
      <c r="Z929" s="3" t="s">
        <v>27</v>
      </c>
      <c r="AA929" s="3" t="s">
        <v>125</v>
      </c>
      <c r="AB929" s="46">
        <v>2.5</v>
      </c>
    </row>
    <row r="930" spans="15:28" x14ac:dyDescent="0.25">
      <c r="O930" s="3" t="e">
        <f ca="1">_xll.RiskDiscrete($A$6:$A$35,$E$6:$E$35)</f>
        <v>#NAME?</v>
      </c>
      <c r="P930" s="3" t="e">
        <f ca="1">_xll.RiskDuniform($L$5:$L$16)</f>
        <v>#NAME?</v>
      </c>
      <c r="Q930" s="3" t="e">
        <f ca="1">IF(_xll.RiskUniform(0,1)&lt;0.5,"uptown","downtown")</f>
        <v>#NAME?</v>
      </c>
      <c r="R930" s="3" t="e">
        <f t="shared" ca="1" si="60"/>
        <v>#NAME?</v>
      </c>
      <c r="S930" s="3" t="e">
        <f t="shared" ca="1" si="61"/>
        <v>#NAME?</v>
      </c>
      <c r="T930" s="3" t="e">
        <f t="shared" ca="1" si="62"/>
        <v>#NAME?</v>
      </c>
      <c r="U930" s="3" t="e">
        <f t="shared" ca="1" si="63"/>
        <v>#NAME?</v>
      </c>
      <c r="Y930" s="3" t="s">
        <v>131</v>
      </c>
      <c r="Z930" s="3" t="s">
        <v>30</v>
      </c>
      <c r="AA930" s="3" t="s">
        <v>122</v>
      </c>
      <c r="AB930" s="46">
        <v>2.5</v>
      </c>
    </row>
    <row r="931" spans="15:28" x14ac:dyDescent="0.25">
      <c r="O931" s="3" t="e">
        <f ca="1">_xll.RiskDiscrete($A$6:$A$35,$E$6:$E$35)</f>
        <v>#NAME?</v>
      </c>
      <c r="P931" s="3" t="e">
        <f ca="1">_xll.RiskDuniform($L$5:$L$16)</f>
        <v>#NAME?</v>
      </c>
      <c r="Q931" s="3" t="e">
        <f ca="1">IF(_xll.RiskUniform(0,1)&lt;0.5,"uptown","downtown")</f>
        <v>#NAME?</v>
      </c>
      <c r="R931" s="3" t="e">
        <f t="shared" ca="1" si="60"/>
        <v>#NAME?</v>
      </c>
      <c r="S931" s="3" t="e">
        <f t="shared" ca="1" si="61"/>
        <v>#NAME?</v>
      </c>
      <c r="T931" s="3" t="e">
        <f t="shared" ca="1" si="62"/>
        <v>#NAME?</v>
      </c>
      <c r="U931" s="3" t="e">
        <f t="shared" ca="1" si="63"/>
        <v>#NAME?</v>
      </c>
      <c r="Y931" s="3" t="s">
        <v>126</v>
      </c>
      <c r="Z931" s="3" t="s">
        <v>28</v>
      </c>
      <c r="AA931" s="3" t="s">
        <v>122</v>
      </c>
      <c r="AB931" s="46">
        <v>2.5</v>
      </c>
    </row>
    <row r="932" spans="15:28" x14ac:dyDescent="0.25">
      <c r="O932" s="3" t="e">
        <f ca="1">_xll.RiskDiscrete($A$6:$A$35,$E$6:$E$35)</f>
        <v>#NAME?</v>
      </c>
      <c r="P932" s="3" t="e">
        <f ca="1">_xll.RiskDuniform($L$5:$L$16)</f>
        <v>#NAME?</v>
      </c>
      <c r="Q932" s="3" t="e">
        <f ca="1">IF(_xll.RiskUniform(0,1)&lt;0.5,"uptown","downtown")</f>
        <v>#NAME?</v>
      </c>
      <c r="R932" s="3" t="e">
        <f t="shared" ca="1" si="60"/>
        <v>#NAME?</v>
      </c>
      <c r="S932" s="3" t="e">
        <f t="shared" ca="1" si="61"/>
        <v>#NAME?</v>
      </c>
      <c r="T932" s="3" t="e">
        <f t="shared" ca="1" si="62"/>
        <v>#NAME?</v>
      </c>
      <c r="U932" s="3" t="e">
        <f t="shared" ca="1" si="63"/>
        <v>#NAME?</v>
      </c>
      <c r="Y932" s="3" t="s">
        <v>124</v>
      </c>
      <c r="Z932" s="3" t="s">
        <v>29</v>
      </c>
      <c r="AA932" s="3" t="s">
        <v>122</v>
      </c>
      <c r="AB932" s="46">
        <v>10</v>
      </c>
    </row>
    <row r="933" spans="15:28" x14ac:dyDescent="0.25">
      <c r="O933" s="3" t="e">
        <f ca="1">_xll.RiskDiscrete($A$6:$A$35,$E$6:$E$35)</f>
        <v>#NAME?</v>
      </c>
      <c r="P933" s="3" t="e">
        <f ca="1">_xll.RiskDuniform($L$5:$L$16)</f>
        <v>#NAME?</v>
      </c>
      <c r="Q933" s="3" t="e">
        <f ca="1">IF(_xll.RiskUniform(0,1)&lt;0.5,"uptown","downtown")</f>
        <v>#NAME?</v>
      </c>
      <c r="R933" s="3" t="e">
        <f t="shared" ca="1" si="60"/>
        <v>#NAME?</v>
      </c>
      <c r="S933" s="3" t="e">
        <f t="shared" ca="1" si="61"/>
        <v>#NAME?</v>
      </c>
      <c r="T933" s="3" t="e">
        <f t="shared" ca="1" si="62"/>
        <v>#NAME?</v>
      </c>
      <c r="U933" s="3" t="e">
        <f t="shared" ca="1" si="63"/>
        <v>#NAME?</v>
      </c>
      <c r="Y933" s="3" t="s">
        <v>123</v>
      </c>
      <c r="Z933" s="3" t="s">
        <v>27</v>
      </c>
      <c r="AA933" s="3" t="s">
        <v>122</v>
      </c>
      <c r="AB933" s="46">
        <v>2.5</v>
      </c>
    </row>
    <row r="934" spans="15:28" x14ac:dyDescent="0.25">
      <c r="O934" s="3" t="e">
        <f ca="1">_xll.RiskDiscrete($A$6:$A$35,$E$6:$E$35)</f>
        <v>#NAME?</v>
      </c>
      <c r="P934" s="3" t="e">
        <f ca="1">_xll.RiskDuniform($L$5:$L$16)</f>
        <v>#NAME?</v>
      </c>
      <c r="Q934" s="3" t="e">
        <f ca="1">IF(_xll.RiskUniform(0,1)&lt;0.5,"uptown","downtown")</f>
        <v>#NAME?</v>
      </c>
      <c r="R934" s="3" t="e">
        <f t="shared" ca="1" si="60"/>
        <v>#NAME?</v>
      </c>
      <c r="S934" s="3" t="e">
        <f t="shared" ca="1" si="61"/>
        <v>#NAME?</v>
      </c>
      <c r="T934" s="3" t="e">
        <f t="shared" ca="1" si="62"/>
        <v>#NAME?</v>
      </c>
      <c r="U934" s="3" t="e">
        <f t="shared" ca="1" si="63"/>
        <v>#NAME?</v>
      </c>
      <c r="Y934" s="3" t="s">
        <v>127</v>
      </c>
      <c r="Z934" s="3" t="s">
        <v>33</v>
      </c>
      <c r="AA934" s="3" t="s">
        <v>122</v>
      </c>
      <c r="AB934" s="46">
        <v>10</v>
      </c>
    </row>
    <row r="935" spans="15:28" x14ac:dyDescent="0.25">
      <c r="O935" s="3" t="e">
        <f ca="1">_xll.RiskDiscrete($A$6:$A$35,$E$6:$E$35)</f>
        <v>#NAME?</v>
      </c>
      <c r="P935" s="3" t="e">
        <f ca="1">_xll.RiskDuniform($L$5:$L$16)</f>
        <v>#NAME?</v>
      </c>
      <c r="Q935" s="3" t="e">
        <f ca="1">IF(_xll.RiskUniform(0,1)&lt;0.5,"uptown","downtown")</f>
        <v>#NAME?</v>
      </c>
      <c r="R935" s="3" t="e">
        <f t="shared" ca="1" si="60"/>
        <v>#NAME?</v>
      </c>
      <c r="S935" s="3" t="e">
        <f t="shared" ca="1" si="61"/>
        <v>#NAME?</v>
      </c>
      <c r="T935" s="3" t="e">
        <f t="shared" ca="1" si="62"/>
        <v>#NAME?</v>
      </c>
      <c r="U935" s="3" t="e">
        <f t="shared" ca="1" si="63"/>
        <v>#NAME?</v>
      </c>
      <c r="Y935" s="3" t="s">
        <v>121</v>
      </c>
      <c r="Z935" s="3" t="s">
        <v>31</v>
      </c>
      <c r="AA935" s="3" t="s">
        <v>122</v>
      </c>
      <c r="AB935" s="46">
        <v>2.5</v>
      </c>
    </row>
    <row r="936" spans="15:28" x14ac:dyDescent="0.25">
      <c r="O936" s="3" t="e">
        <f ca="1">_xll.RiskDiscrete($A$6:$A$35,$E$6:$E$35)</f>
        <v>#NAME?</v>
      </c>
      <c r="P936" s="3" t="e">
        <f ca="1">_xll.RiskDuniform($L$5:$L$16)</f>
        <v>#NAME?</v>
      </c>
      <c r="Q936" s="3" t="e">
        <f ca="1">IF(_xll.RiskUniform(0,1)&lt;0.5,"uptown","downtown")</f>
        <v>#NAME?</v>
      </c>
      <c r="R936" s="3" t="e">
        <f t="shared" ca="1" si="60"/>
        <v>#NAME?</v>
      </c>
      <c r="S936" s="3" t="e">
        <f t="shared" ca="1" si="61"/>
        <v>#NAME?</v>
      </c>
      <c r="T936" s="3" t="e">
        <f t="shared" ca="1" si="62"/>
        <v>#NAME?</v>
      </c>
      <c r="U936" s="3" t="e">
        <f t="shared" ca="1" si="63"/>
        <v>#NAME?</v>
      </c>
      <c r="Y936" s="3" t="s">
        <v>133</v>
      </c>
      <c r="Z936" s="3" t="s">
        <v>28</v>
      </c>
      <c r="AA936" s="3" t="s">
        <v>122</v>
      </c>
      <c r="AB936" s="46">
        <v>7</v>
      </c>
    </row>
    <row r="937" spans="15:28" x14ac:dyDescent="0.25">
      <c r="O937" s="3" t="e">
        <f ca="1">_xll.RiskDiscrete($A$6:$A$35,$E$6:$E$35)</f>
        <v>#NAME?</v>
      </c>
      <c r="P937" s="3" t="e">
        <f ca="1">_xll.RiskDuniform($L$5:$L$16)</f>
        <v>#NAME?</v>
      </c>
      <c r="Q937" s="3" t="e">
        <f ca="1">IF(_xll.RiskUniform(0,1)&lt;0.5,"uptown","downtown")</f>
        <v>#NAME?</v>
      </c>
      <c r="R937" s="3" t="e">
        <f t="shared" ca="1" si="60"/>
        <v>#NAME?</v>
      </c>
      <c r="S937" s="3" t="e">
        <f t="shared" ca="1" si="61"/>
        <v>#NAME?</v>
      </c>
      <c r="T937" s="3" t="e">
        <f t="shared" ca="1" si="62"/>
        <v>#NAME?</v>
      </c>
      <c r="U937" s="3" t="e">
        <f t="shared" ca="1" si="63"/>
        <v>#NAME?</v>
      </c>
      <c r="Y937" s="3" t="s">
        <v>124</v>
      </c>
      <c r="Z937" s="3" t="s">
        <v>33</v>
      </c>
      <c r="AA937" s="3" t="s">
        <v>122</v>
      </c>
      <c r="AB937" s="46">
        <v>10</v>
      </c>
    </row>
    <row r="938" spans="15:28" x14ac:dyDescent="0.25">
      <c r="O938" s="3" t="e">
        <f ca="1">_xll.RiskDiscrete($A$6:$A$35,$E$6:$E$35)</f>
        <v>#NAME?</v>
      </c>
      <c r="P938" s="3" t="e">
        <f ca="1">_xll.RiskDuniform($L$5:$L$16)</f>
        <v>#NAME?</v>
      </c>
      <c r="Q938" s="3" t="e">
        <f ca="1">IF(_xll.RiskUniform(0,1)&lt;0.5,"uptown","downtown")</f>
        <v>#NAME?</v>
      </c>
      <c r="R938" s="3" t="e">
        <f t="shared" ca="1" si="60"/>
        <v>#NAME?</v>
      </c>
      <c r="S938" s="3" t="e">
        <f t="shared" ca="1" si="61"/>
        <v>#NAME?</v>
      </c>
      <c r="T938" s="3" t="e">
        <f t="shared" ca="1" si="62"/>
        <v>#NAME?</v>
      </c>
      <c r="U938" s="3" t="e">
        <f t="shared" ca="1" si="63"/>
        <v>#NAME?</v>
      </c>
      <c r="Y938" s="3" t="s">
        <v>129</v>
      </c>
      <c r="Z938" s="3" t="s">
        <v>29</v>
      </c>
      <c r="AA938" s="3" t="s">
        <v>122</v>
      </c>
      <c r="AB938" s="46">
        <v>2.5</v>
      </c>
    </row>
    <row r="939" spans="15:28" x14ac:dyDescent="0.25">
      <c r="O939" s="3" t="e">
        <f ca="1">_xll.RiskDiscrete($A$6:$A$35,$E$6:$E$35)</f>
        <v>#NAME?</v>
      </c>
      <c r="P939" s="3" t="e">
        <f ca="1">_xll.RiskDuniform($L$5:$L$16)</f>
        <v>#NAME?</v>
      </c>
      <c r="Q939" s="3" t="e">
        <f ca="1">IF(_xll.RiskUniform(0,1)&lt;0.5,"uptown","downtown")</f>
        <v>#NAME?</v>
      </c>
      <c r="R939" s="3" t="e">
        <f t="shared" ca="1" si="60"/>
        <v>#NAME?</v>
      </c>
      <c r="S939" s="3" t="e">
        <f t="shared" ca="1" si="61"/>
        <v>#NAME?</v>
      </c>
      <c r="T939" s="3" t="e">
        <f t="shared" ca="1" si="62"/>
        <v>#NAME?</v>
      </c>
      <c r="U939" s="3" t="e">
        <f t="shared" ca="1" si="63"/>
        <v>#NAME?</v>
      </c>
      <c r="Y939" s="3" t="s">
        <v>121</v>
      </c>
      <c r="Z939" s="3" t="s">
        <v>28</v>
      </c>
      <c r="AA939" s="3" t="s">
        <v>125</v>
      </c>
      <c r="AB939" s="46">
        <v>2.5</v>
      </c>
    </row>
    <row r="940" spans="15:28" x14ac:dyDescent="0.25">
      <c r="O940" s="3" t="e">
        <f ca="1">_xll.RiskDiscrete($A$6:$A$35,$E$6:$E$35)</f>
        <v>#NAME?</v>
      </c>
      <c r="P940" s="3" t="e">
        <f ca="1">_xll.RiskDuniform($L$5:$L$16)</f>
        <v>#NAME?</v>
      </c>
      <c r="Q940" s="3" t="e">
        <f ca="1">IF(_xll.RiskUniform(0,1)&lt;0.5,"uptown","downtown")</f>
        <v>#NAME?</v>
      </c>
      <c r="R940" s="3" t="e">
        <f t="shared" ca="1" si="60"/>
        <v>#NAME?</v>
      </c>
      <c r="S940" s="3" t="e">
        <f t="shared" ca="1" si="61"/>
        <v>#NAME?</v>
      </c>
      <c r="T940" s="3" t="e">
        <f t="shared" ca="1" si="62"/>
        <v>#NAME?</v>
      </c>
      <c r="U940" s="3" t="e">
        <f t="shared" ca="1" si="63"/>
        <v>#NAME?</v>
      </c>
      <c r="Y940" s="3" t="s">
        <v>124</v>
      </c>
      <c r="Z940" s="3" t="s">
        <v>27</v>
      </c>
      <c r="AA940" s="3" t="s">
        <v>125</v>
      </c>
      <c r="AB940" s="46">
        <v>10</v>
      </c>
    </row>
    <row r="941" spans="15:28" x14ac:dyDescent="0.25">
      <c r="O941" s="3" t="e">
        <f ca="1">_xll.RiskDiscrete($A$6:$A$35,$E$6:$E$35)</f>
        <v>#NAME?</v>
      </c>
      <c r="P941" s="3" t="e">
        <f ca="1">_xll.RiskDuniform($L$5:$L$16)</f>
        <v>#NAME?</v>
      </c>
      <c r="Q941" s="3" t="e">
        <f ca="1">IF(_xll.RiskUniform(0,1)&lt;0.5,"uptown","downtown")</f>
        <v>#NAME?</v>
      </c>
      <c r="R941" s="3" t="e">
        <f t="shared" ca="1" si="60"/>
        <v>#NAME?</v>
      </c>
      <c r="S941" s="3" t="e">
        <f t="shared" ca="1" si="61"/>
        <v>#NAME?</v>
      </c>
      <c r="T941" s="3" t="e">
        <f t="shared" ca="1" si="62"/>
        <v>#NAME?</v>
      </c>
      <c r="U941" s="3" t="e">
        <f t="shared" ca="1" si="63"/>
        <v>#NAME?</v>
      </c>
      <c r="Y941" s="3" t="s">
        <v>129</v>
      </c>
      <c r="Z941" s="3" t="s">
        <v>33</v>
      </c>
      <c r="AA941" s="3" t="s">
        <v>125</v>
      </c>
      <c r="AB941" s="46">
        <v>2.5</v>
      </c>
    </row>
    <row r="942" spans="15:28" x14ac:dyDescent="0.25">
      <c r="O942" s="3" t="e">
        <f ca="1">_xll.RiskDiscrete($A$6:$A$35,$E$6:$E$35)</f>
        <v>#NAME?</v>
      </c>
      <c r="P942" s="3" t="e">
        <f ca="1">_xll.RiskDuniform($L$5:$L$16)</f>
        <v>#NAME?</v>
      </c>
      <c r="Q942" s="3" t="e">
        <f ca="1">IF(_xll.RiskUniform(0,1)&lt;0.5,"uptown","downtown")</f>
        <v>#NAME?</v>
      </c>
      <c r="R942" s="3" t="e">
        <f t="shared" ca="1" si="60"/>
        <v>#NAME?</v>
      </c>
      <c r="S942" s="3" t="e">
        <f t="shared" ca="1" si="61"/>
        <v>#NAME?</v>
      </c>
      <c r="T942" s="3" t="e">
        <f t="shared" ca="1" si="62"/>
        <v>#NAME?</v>
      </c>
      <c r="U942" s="3" t="e">
        <f t="shared" ca="1" si="63"/>
        <v>#NAME?</v>
      </c>
      <c r="Y942" s="3" t="s">
        <v>124</v>
      </c>
      <c r="Z942" s="3" t="s">
        <v>28</v>
      </c>
      <c r="AA942" s="3" t="s">
        <v>125</v>
      </c>
      <c r="AB942" s="46">
        <v>10</v>
      </c>
    </row>
    <row r="943" spans="15:28" x14ac:dyDescent="0.25">
      <c r="O943" s="3" t="e">
        <f ca="1">_xll.RiskDiscrete($A$6:$A$35,$E$6:$E$35)</f>
        <v>#NAME?</v>
      </c>
      <c r="P943" s="3" t="e">
        <f ca="1">_xll.RiskDuniform($L$5:$L$16)</f>
        <v>#NAME?</v>
      </c>
      <c r="Q943" s="3" t="e">
        <f ca="1">IF(_xll.RiskUniform(0,1)&lt;0.5,"uptown","downtown")</f>
        <v>#NAME?</v>
      </c>
      <c r="R943" s="3" t="e">
        <f t="shared" ca="1" si="60"/>
        <v>#NAME?</v>
      </c>
      <c r="S943" s="3" t="e">
        <f t="shared" ca="1" si="61"/>
        <v>#NAME?</v>
      </c>
      <c r="T943" s="3" t="e">
        <f t="shared" ca="1" si="62"/>
        <v>#NAME?</v>
      </c>
      <c r="U943" s="3" t="e">
        <f t="shared" ca="1" si="63"/>
        <v>#NAME?</v>
      </c>
      <c r="Y943" s="3" t="s">
        <v>137</v>
      </c>
      <c r="Z943" s="3" t="s">
        <v>6</v>
      </c>
      <c r="AA943" s="3" t="s">
        <v>125</v>
      </c>
      <c r="AB943" s="46">
        <v>10</v>
      </c>
    </row>
    <row r="944" spans="15:28" x14ac:dyDescent="0.25">
      <c r="O944" s="3" t="e">
        <f ca="1">_xll.RiskDiscrete($A$6:$A$35,$E$6:$E$35)</f>
        <v>#NAME?</v>
      </c>
      <c r="P944" s="3" t="e">
        <f ca="1">_xll.RiskDuniform($L$5:$L$16)</f>
        <v>#NAME?</v>
      </c>
      <c r="Q944" s="3" t="e">
        <f ca="1">IF(_xll.RiskUniform(0,1)&lt;0.5,"uptown","downtown")</f>
        <v>#NAME?</v>
      </c>
      <c r="R944" s="3" t="e">
        <f t="shared" ca="1" si="60"/>
        <v>#NAME?</v>
      </c>
      <c r="S944" s="3" t="e">
        <f t="shared" ca="1" si="61"/>
        <v>#NAME?</v>
      </c>
      <c r="T944" s="3" t="e">
        <f t="shared" ca="1" si="62"/>
        <v>#NAME?</v>
      </c>
      <c r="U944" s="3" t="e">
        <f t="shared" ca="1" si="63"/>
        <v>#NAME?</v>
      </c>
      <c r="Y944" s="3" t="s">
        <v>129</v>
      </c>
      <c r="Z944" s="3" t="s">
        <v>33</v>
      </c>
      <c r="AA944" s="3" t="s">
        <v>125</v>
      </c>
      <c r="AB944" s="46">
        <v>2.5</v>
      </c>
    </row>
    <row r="945" spans="15:28" x14ac:dyDescent="0.25">
      <c r="O945" s="3" t="e">
        <f ca="1">_xll.RiskDiscrete($A$6:$A$35,$E$6:$E$35)</f>
        <v>#NAME?</v>
      </c>
      <c r="P945" s="3" t="e">
        <f ca="1">_xll.RiskDuniform($L$5:$L$16)</f>
        <v>#NAME?</v>
      </c>
      <c r="Q945" s="3" t="e">
        <f ca="1">IF(_xll.RiskUniform(0,1)&lt;0.5,"uptown","downtown")</f>
        <v>#NAME?</v>
      </c>
      <c r="R945" s="3" t="e">
        <f t="shared" ca="1" si="60"/>
        <v>#NAME?</v>
      </c>
      <c r="S945" s="3" t="e">
        <f t="shared" ca="1" si="61"/>
        <v>#NAME?</v>
      </c>
      <c r="T945" s="3" t="e">
        <f t="shared" ca="1" si="62"/>
        <v>#NAME?</v>
      </c>
      <c r="U945" s="3" t="e">
        <f t="shared" ca="1" si="63"/>
        <v>#NAME?</v>
      </c>
      <c r="Y945" s="3" t="s">
        <v>121</v>
      </c>
      <c r="Z945" s="3" t="s">
        <v>31</v>
      </c>
      <c r="AA945" s="3" t="s">
        <v>122</v>
      </c>
      <c r="AB945" s="46">
        <v>2.5</v>
      </c>
    </row>
    <row r="946" spans="15:28" x14ac:dyDescent="0.25">
      <c r="O946" s="3" t="e">
        <f ca="1">_xll.RiskDiscrete($A$6:$A$35,$E$6:$E$35)</f>
        <v>#NAME?</v>
      </c>
      <c r="P946" s="3" t="e">
        <f ca="1">_xll.RiskDuniform($L$5:$L$16)</f>
        <v>#NAME?</v>
      </c>
      <c r="Q946" s="3" t="e">
        <f ca="1">IF(_xll.RiskUniform(0,1)&lt;0.5,"uptown","downtown")</f>
        <v>#NAME?</v>
      </c>
      <c r="R946" s="3" t="e">
        <f t="shared" ca="1" si="60"/>
        <v>#NAME?</v>
      </c>
      <c r="S946" s="3" t="e">
        <f t="shared" ca="1" si="61"/>
        <v>#NAME?</v>
      </c>
      <c r="T946" s="3" t="e">
        <f t="shared" ca="1" si="62"/>
        <v>#NAME?</v>
      </c>
      <c r="U946" s="3" t="e">
        <f t="shared" ca="1" si="63"/>
        <v>#NAME?</v>
      </c>
      <c r="Y946" s="3" t="s">
        <v>120</v>
      </c>
      <c r="Z946" s="3" t="s">
        <v>28</v>
      </c>
      <c r="AA946" s="3" t="s">
        <v>122</v>
      </c>
      <c r="AB946" s="46">
        <v>2.5</v>
      </c>
    </row>
    <row r="947" spans="15:28" x14ac:dyDescent="0.25">
      <c r="O947" s="3" t="e">
        <f ca="1">_xll.RiskDiscrete($A$6:$A$35,$E$6:$E$35)</f>
        <v>#NAME?</v>
      </c>
      <c r="P947" s="3" t="e">
        <f ca="1">_xll.RiskDuniform($L$5:$L$16)</f>
        <v>#NAME?</v>
      </c>
      <c r="Q947" s="3" t="e">
        <f ca="1">IF(_xll.RiskUniform(0,1)&lt;0.5,"uptown","downtown")</f>
        <v>#NAME?</v>
      </c>
      <c r="R947" s="3" t="e">
        <f t="shared" ca="1" si="60"/>
        <v>#NAME?</v>
      </c>
      <c r="S947" s="3" t="e">
        <f t="shared" ca="1" si="61"/>
        <v>#NAME?</v>
      </c>
      <c r="T947" s="3" t="e">
        <f t="shared" ca="1" si="62"/>
        <v>#NAME?</v>
      </c>
      <c r="U947" s="3" t="e">
        <f t="shared" ca="1" si="63"/>
        <v>#NAME?</v>
      </c>
      <c r="Y947" s="3" t="s">
        <v>121</v>
      </c>
      <c r="Z947" s="3" t="s">
        <v>24</v>
      </c>
      <c r="AA947" s="3" t="s">
        <v>125</v>
      </c>
      <c r="AB947" s="46">
        <v>2.5</v>
      </c>
    </row>
    <row r="948" spans="15:28" x14ac:dyDescent="0.25">
      <c r="O948" s="3" t="e">
        <f ca="1">_xll.RiskDiscrete($A$6:$A$35,$E$6:$E$35)</f>
        <v>#NAME?</v>
      </c>
      <c r="P948" s="3" t="e">
        <f ca="1">_xll.RiskDuniform($L$5:$L$16)</f>
        <v>#NAME?</v>
      </c>
      <c r="Q948" s="3" t="e">
        <f ca="1">IF(_xll.RiskUniform(0,1)&lt;0.5,"uptown","downtown")</f>
        <v>#NAME?</v>
      </c>
      <c r="R948" s="3" t="e">
        <f t="shared" ca="1" si="60"/>
        <v>#NAME?</v>
      </c>
      <c r="S948" s="3" t="e">
        <f t="shared" ca="1" si="61"/>
        <v>#NAME?</v>
      </c>
      <c r="T948" s="3" t="e">
        <f t="shared" ca="1" si="62"/>
        <v>#NAME?</v>
      </c>
      <c r="U948" s="3" t="e">
        <f t="shared" ca="1" si="63"/>
        <v>#NAME?</v>
      </c>
      <c r="Y948" s="3" t="s">
        <v>136</v>
      </c>
      <c r="Z948" s="3" t="s">
        <v>33</v>
      </c>
      <c r="AA948" s="3" t="s">
        <v>125</v>
      </c>
      <c r="AB948" s="46">
        <v>10</v>
      </c>
    </row>
    <row r="949" spans="15:28" x14ac:dyDescent="0.25">
      <c r="O949" s="3" t="e">
        <f ca="1">_xll.RiskDiscrete($A$6:$A$35,$E$6:$E$35)</f>
        <v>#NAME?</v>
      </c>
      <c r="P949" s="3" t="e">
        <f ca="1">_xll.RiskDuniform($L$5:$L$16)</f>
        <v>#NAME?</v>
      </c>
      <c r="Q949" s="3" t="e">
        <f ca="1">IF(_xll.RiskUniform(0,1)&lt;0.5,"uptown","downtown")</f>
        <v>#NAME?</v>
      </c>
      <c r="R949" s="3" t="e">
        <f t="shared" ca="1" si="60"/>
        <v>#NAME?</v>
      </c>
      <c r="S949" s="3" t="e">
        <f t="shared" ca="1" si="61"/>
        <v>#NAME?</v>
      </c>
      <c r="T949" s="3" t="e">
        <f t="shared" ca="1" si="62"/>
        <v>#NAME?</v>
      </c>
      <c r="U949" s="3" t="e">
        <f t="shared" ca="1" si="63"/>
        <v>#NAME?</v>
      </c>
      <c r="Y949" s="3" t="s">
        <v>124</v>
      </c>
      <c r="Z949" s="3" t="s">
        <v>33</v>
      </c>
      <c r="AA949" s="3" t="s">
        <v>122</v>
      </c>
      <c r="AB949" s="46">
        <v>10</v>
      </c>
    </row>
    <row r="950" spans="15:28" x14ac:dyDescent="0.25">
      <c r="O950" s="3" t="e">
        <f ca="1">_xll.RiskDiscrete($A$6:$A$35,$E$6:$E$35)</f>
        <v>#NAME?</v>
      </c>
      <c r="P950" s="3" t="e">
        <f ca="1">_xll.RiskDuniform($L$5:$L$16)</f>
        <v>#NAME?</v>
      </c>
      <c r="Q950" s="3" t="e">
        <f ca="1">IF(_xll.RiskUniform(0,1)&lt;0.5,"uptown","downtown")</f>
        <v>#NAME?</v>
      </c>
      <c r="R950" s="3" t="e">
        <f t="shared" ca="1" si="60"/>
        <v>#NAME?</v>
      </c>
      <c r="S950" s="3" t="e">
        <f t="shared" ca="1" si="61"/>
        <v>#NAME?</v>
      </c>
      <c r="T950" s="3" t="e">
        <f t="shared" ca="1" si="62"/>
        <v>#NAME?</v>
      </c>
      <c r="U950" s="3" t="e">
        <f t="shared" ca="1" si="63"/>
        <v>#NAME?</v>
      </c>
      <c r="Y950" s="3" t="s">
        <v>126</v>
      </c>
      <c r="Z950" s="3" t="s">
        <v>28</v>
      </c>
      <c r="AA950" s="3" t="s">
        <v>122</v>
      </c>
      <c r="AB950" s="46">
        <v>2.5</v>
      </c>
    </row>
    <row r="951" spans="15:28" x14ac:dyDescent="0.25">
      <c r="O951" s="3" t="e">
        <f ca="1">_xll.RiskDiscrete($A$6:$A$35,$E$6:$E$35)</f>
        <v>#NAME?</v>
      </c>
      <c r="P951" s="3" t="e">
        <f ca="1">_xll.RiskDuniform($L$5:$L$16)</f>
        <v>#NAME?</v>
      </c>
      <c r="Q951" s="3" t="e">
        <f ca="1">IF(_xll.RiskUniform(0,1)&lt;0.5,"uptown","downtown")</f>
        <v>#NAME?</v>
      </c>
      <c r="R951" s="3" t="e">
        <f t="shared" ca="1" si="60"/>
        <v>#NAME?</v>
      </c>
      <c r="S951" s="3" t="e">
        <f t="shared" ca="1" si="61"/>
        <v>#NAME?</v>
      </c>
      <c r="T951" s="3" t="e">
        <f t="shared" ca="1" si="62"/>
        <v>#NAME?</v>
      </c>
      <c r="U951" s="3" t="e">
        <f t="shared" ca="1" si="63"/>
        <v>#NAME?</v>
      </c>
      <c r="Y951" s="3" t="s">
        <v>124</v>
      </c>
      <c r="Z951" s="3" t="s">
        <v>31</v>
      </c>
      <c r="AA951" s="3" t="s">
        <v>122</v>
      </c>
      <c r="AB951" s="46">
        <v>10</v>
      </c>
    </row>
    <row r="952" spans="15:28" x14ac:dyDescent="0.25">
      <c r="O952" s="3" t="e">
        <f ca="1">_xll.RiskDiscrete($A$6:$A$35,$E$6:$E$35)</f>
        <v>#NAME?</v>
      </c>
      <c r="P952" s="3" t="e">
        <f ca="1">_xll.RiskDuniform($L$5:$L$16)</f>
        <v>#NAME?</v>
      </c>
      <c r="Q952" s="3" t="e">
        <f ca="1">IF(_xll.RiskUniform(0,1)&lt;0.5,"uptown","downtown")</f>
        <v>#NAME?</v>
      </c>
      <c r="R952" s="3" t="e">
        <f t="shared" ca="1" si="60"/>
        <v>#NAME?</v>
      </c>
      <c r="S952" s="3" t="e">
        <f t="shared" ca="1" si="61"/>
        <v>#NAME?</v>
      </c>
      <c r="T952" s="3" t="e">
        <f t="shared" ca="1" si="62"/>
        <v>#NAME?</v>
      </c>
      <c r="U952" s="3" t="e">
        <f t="shared" ca="1" si="63"/>
        <v>#NAME?</v>
      </c>
      <c r="Y952" s="3" t="s">
        <v>124</v>
      </c>
      <c r="Z952" s="3" t="s">
        <v>27</v>
      </c>
      <c r="AA952" s="3" t="s">
        <v>122</v>
      </c>
      <c r="AB952" s="46">
        <v>10</v>
      </c>
    </row>
    <row r="953" spans="15:28" x14ac:dyDescent="0.25">
      <c r="O953" s="3" t="e">
        <f ca="1">_xll.RiskDiscrete($A$6:$A$35,$E$6:$E$35)</f>
        <v>#NAME?</v>
      </c>
      <c r="P953" s="3" t="e">
        <f ca="1">_xll.RiskDuniform($L$5:$L$16)</f>
        <v>#NAME?</v>
      </c>
      <c r="Q953" s="3" t="e">
        <f ca="1">IF(_xll.RiskUniform(0,1)&lt;0.5,"uptown","downtown")</f>
        <v>#NAME?</v>
      </c>
      <c r="R953" s="3" t="e">
        <f t="shared" ca="1" si="60"/>
        <v>#NAME?</v>
      </c>
      <c r="S953" s="3" t="e">
        <f t="shared" ca="1" si="61"/>
        <v>#NAME?</v>
      </c>
      <c r="T953" s="3" t="e">
        <f t="shared" ca="1" si="62"/>
        <v>#NAME?</v>
      </c>
      <c r="U953" s="3" t="e">
        <f t="shared" ca="1" si="63"/>
        <v>#NAME?</v>
      </c>
      <c r="Y953" s="3" t="s">
        <v>141</v>
      </c>
      <c r="Z953" s="3" t="s">
        <v>33</v>
      </c>
      <c r="AA953" s="3" t="s">
        <v>122</v>
      </c>
      <c r="AB953" s="46">
        <v>7</v>
      </c>
    </row>
    <row r="954" spans="15:28" x14ac:dyDescent="0.25">
      <c r="O954" s="3" t="e">
        <f ca="1">_xll.RiskDiscrete($A$6:$A$35,$E$6:$E$35)</f>
        <v>#NAME?</v>
      </c>
      <c r="P954" s="3" t="e">
        <f ca="1">_xll.RiskDuniform($L$5:$L$16)</f>
        <v>#NAME?</v>
      </c>
      <c r="Q954" s="3" t="e">
        <f ca="1">IF(_xll.RiskUniform(0,1)&lt;0.5,"uptown","downtown")</f>
        <v>#NAME?</v>
      </c>
      <c r="R954" s="3" t="e">
        <f t="shared" ca="1" si="60"/>
        <v>#NAME?</v>
      </c>
      <c r="S954" s="3" t="e">
        <f t="shared" ca="1" si="61"/>
        <v>#NAME?</v>
      </c>
      <c r="T954" s="3" t="e">
        <f t="shared" ca="1" si="62"/>
        <v>#NAME?</v>
      </c>
      <c r="U954" s="3" t="e">
        <f t="shared" ca="1" si="63"/>
        <v>#NAME?</v>
      </c>
      <c r="Y954" s="3" t="s">
        <v>124</v>
      </c>
      <c r="Z954" s="3" t="s">
        <v>28</v>
      </c>
      <c r="AA954" s="3" t="s">
        <v>122</v>
      </c>
      <c r="AB954" s="46">
        <v>10</v>
      </c>
    </row>
    <row r="955" spans="15:28" x14ac:dyDescent="0.25">
      <c r="O955" s="3" t="e">
        <f ca="1">_xll.RiskDiscrete($A$6:$A$35,$E$6:$E$35)</f>
        <v>#NAME?</v>
      </c>
      <c r="P955" s="3" t="e">
        <f ca="1">_xll.RiskDuniform($L$5:$L$16)</f>
        <v>#NAME?</v>
      </c>
      <c r="Q955" s="3" t="e">
        <f ca="1">IF(_xll.RiskUniform(0,1)&lt;0.5,"uptown","downtown")</f>
        <v>#NAME?</v>
      </c>
      <c r="R955" s="3" t="e">
        <f t="shared" ca="1" si="60"/>
        <v>#NAME?</v>
      </c>
      <c r="S955" s="3" t="e">
        <f t="shared" ca="1" si="61"/>
        <v>#NAME?</v>
      </c>
      <c r="T955" s="3" t="e">
        <f t="shared" ca="1" si="62"/>
        <v>#NAME?</v>
      </c>
      <c r="U955" s="3" t="e">
        <f t="shared" ca="1" si="63"/>
        <v>#NAME?</v>
      </c>
      <c r="Y955" s="3" t="s">
        <v>121</v>
      </c>
      <c r="Z955" s="3" t="s">
        <v>30</v>
      </c>
      <c r="AA955" s="3" t="s">
        <v>122</v>
      </c>
      <c r="AB955" s="46">
        <v>2.5</v>
      </c>
    </row>
    <row r="956" spans="15:28" x14ac:dyDescent="0.25">
      <c r="O956" s="3" t="e">
        <f ca="1">_xll.RiskDiscrete($A$6:$A$35,$E$6:$E$35)</f>
        <v>#NAME?</v>
      </c>
      <c r="P956" s="3" t="e">
        <f ca="1">_xll.RiskDuniform($L$5:$L$16)</f>
        <v>#NAME?</v>
      </c>
      <c r="Q956" s="3" t="e">
        <f ca="1">IF(_xll.RiskUniform(0,1)&lt;0.5,"uptown","downtown")</f>
        <v>#NAME?</v>
      </c>
      <c r="R956" s="3" t="e">
        <f t="shared" ca="1" si="60"/>
        <v>#NAME?</v>
      </c>
      <c r="S956" s="3" t="e">
        <f t="shared" ca="1" si="61"/>
        <v>#NAME?</v>
      </c>
      <c r="T956" s="3" t="e">
        <f t="shared" ca="1" si="62"/>
        <v>#NAME?</v>
      </c>
      <c r="U956" s="3" t="e">
        <f t="shared" ca="1" si="63"/>
        <v>#NAME?</v>
      </c>
      <c r="Y956" s="3" t="s">
        <v>138</v>
      </c>
      <c r="Z956" s="3" t="s">
        <v>6</v>
      </c>
      <c r="AA956" s="3" t="s">
        <v>122</v>
      </c>
      <c r="AB956" s="46">
        <v>10</v>
      </c>
    </row>
    <row r="957" spans="15:28" x14ac:dyDescent="0.25">
      <c r="O957" s="3" t="e">
        <f ca="1">_xll.RiskDiscrete($A$6:$A$35,$E$6:$E$35)</f>
        <v>#NAME?</v>
      </c>
      <c r="P957" s="3" t="e">
        <f ca="1">_xll.RiskDuniform($L$5:$L$16)</f>
        <v>#NAME?</v>
      </c>
      <c r="Q957" s="3" t="e">
        <f ca="1">IF(_xll.RiskUniform(0,1)&lt;0.5,"uptown","downtown")</f>
        <v>#NAME?</v>
      </c>
      <c r="R957" s="3" t="e">
        <f t="shared" ca="1" si="60"/>
        <v>#NAME?</v>
      </c>
      <c r="S957" s="3" t="e">
        <f t="shared" ca="1" si="61"/>
        <v>#NAME?</v>
      </c>
      <c r="T957" s="3" t="e">
        <f t="shared" ca="1" si="62"/>
        <v>#NAME?</v>
      </c>
      <c r="U957" s="3" t="e">
        <f t="shared" ca="1" si="63"/>
        <v>#NAME?</v>
      </c>
      <c r="Y957" s="3" t="s">
        <v>139</v>
      </c>
      <c r="Z957" s="3" t="s">
        <v>33</v>
      </c>
      <c r="AA957" s="3" t="s">
        <v>122</v>
      </c>
      <c r="AB957" s="46">
        <v>10</v>
      </c>
    </row>
    <row r="958" spans="15:28" x14ac:dyDescent="0.25">
      <c r="O958" s="3" t="e">
        <f ca="1">_xll.RiskDiscrete($A$6:$A$35,$E$6:$E$35)</f>
        <v>#NAME?</v>
      </c>
      <c r="P958" s="3" t="e">
        <f ca="1">_xll.RiskDuniform($L$5:$L$16)</f>
        <v>#NAME?</v>
      </c>
      <c r="Q958" s="3" t="e">
        <f ca="1">IF(_xll.RiskUniform(0,1)&lt;0.5,"uptown","downtown")</f>
        <v>#NAME?</v>
      </c>
      <c r="R958" s="3" t="e">
        <f t="shared" ca="1" si="60"/>
        <v>#NAME?</v>
      </c>
      <c r="S958" s="3" t="e">
        <f t="shared" ca="1" si="61"/>
        <v>#NAME?</v>
      </c>
      <c r="T958" s="3" t="e">
        <f t="shared" ca="1" si="62"/>
        <v>#NAME?</v>
      </c>
      <c r="U958" s="3" t="e">
        <f t="shared" ca="1" si="63"/>
        <v>#NAME?</v>
      </c>
      <c r="Y958" s="3" t="s">
        <v>124</v>
      </c>
      <c r="Z958" s="3" t="s">
        <v>6</v>
      </c>
      <c r="AA958" s="3" t="s">
        <v>122</v>
      </c>
      <c r="AB958" s="46">
        <v>10</v>
      </c>
    </row>
    <row r="959" spans="15:28" x14ac:dyDescent="0.25">
      <c r="O959" s="3" t="e">
        <f ca="1">_xll.RiskDiscrete($A$6:$A$35,$E$6:$E$35)</f>
        <v>#NAME?</v>
      </c>
      <c r="P959" s="3" t="e">
        <f ca="1">_xll.RiskDuniform($L$5:$L$16)</f>
        <v>#NAME?</v>
      </c>
      <c r="Q959" s="3" t="e">
        <f ca="1">IF(_xll.RiskUniform(0,1)&lt;0.5,"uptown","downtown")</f>
        <v>#NAME?</v>
      </c>
      <c r="R959" s="3" t="e">
        <f t="shared" ca="1" si="60"/>
        <v>#NAME?</v>
      </c>
      <c r="S959" s="3" t="e">
        <f t="shared" ca="1" si="61"/>
        <v>#NAME?</v>
      </c>
      <c r="T959" s="3" t="e">
        <f t="shared" ca="1" si="62"/>
        <v>#NAME?</v>
      </c>
      <c r="U959" s="3" t="e">
        <f t="shared" ca="1" si="63"/>
        <v>#NAME?</v>
      </c>
      <c r="Y959" s="3" t="s">
        <v>124</v>
      </c>
      <c r="Z959" s="3" t="s">
        <v>33</v>
      </c>
      <c r="AA959" s="3" t="s">
        <v>122</v>
      </c>
      <c r="AB959" s="46">
        <v>10</v>
      </c>
    </row>
    <row r="960" spans="15:28" x14ac:dyDescent="0.25">
      <c r="O960" s="3" t="e">
        <f ca="1">_xll.RiskDiscrete($A$6:$A$35,$E$6:$E$35)</f>
        <v>#NAME?</v>
      </c>
      <c r="P960" s="3" t="e">
        <f ca="1">_xll.RiskDuniform($L$5:$L$16)</f>
        <v>#NAME?</v>
      </c>
      <c r="Q960" s="3" t="e">
        <f ca="1">IF(_xll.RiskUniform(0,1)&lt;0.5,"uptown","downtown")</f>
        <v>#NAME?</v>
      </c>
      <c r="R960" s="3" t="e">
        <f t="shared" ca="1" si="60"/>
        <v>#NAME?</v>
      </c>
      <c r="S960" s="3" t="e">
        <f t="shared" ca="1" si="61"/>
        <v>#NAME?</v>
      </c>
      <c r="T960" s="3" t="e">
        <f t="shared" ca="1" si="62"/>
        <v>#NAME?</v>
      </c>
      <c r="U960" s="3" t="e">
        <f t="shared" ca="1" si="63"/>
        <v>#NAME?</v>
      </c>
      <c r="Y960" s="3" t="s">
        <v>124</v>
      </c>
      <c r="Z960" s="3" t="s">
        <v>33</v>
      </c>
      <c r="AA960" s="3" t="s">
        <v>122</v>
      </c>
      <c r="AB960" s="46">
        <v>10</v>
      </c>
    </row>
    <row r="961" spans="15:28" x14ac:dyDescent="0.25">
      <c r="O961" s="3" t="e">
        <f ca="1">_xll.RiskDiscrete($A$6:$A$35,$E$6:$E$35)</f>
        <v>#NAME?</v>
      </c>
      <c r="P961" s="3" t="e">
        <f ca="1">_xll.RiskDuniform($L$5:$L$16)</f>
        <v>#NAME?</v>
      </c>
      <c r="Q961" s="3" t="e">
        <f ca="1">IF(_xll.RiskUniform(0,1)&lt;0.5,"uptown","downtown")</f>
        <v>#NAME?</v>
      </c>
      <c r="R961" s="3" t="e">
        <f t="shared" ca="1" si="60"/>
        <v>#NAME?</v>
      </c>
      <c r="S961" s="3" t="e">
        <f t="shared" ca="1" si="61"/>
        <v>#NAME?</v>
      </c>
      <c r="T961" s="3" t="e">
        <f t="shared" ca="1" si="62"/>
        <v>#NAME?</v>
      </c>
      <c r="U961" s="3" t="e">
        <f t="shared" ca="1" si="63"/>
        <v>#NAME?</v>
      </c>
      <c r="Y961" s="3" t="s">
        <v>126</v>
      </c>
      <c r="Z961" s="3" t="s">
        <v>29</v>
      </c>
      <c r="AA961" s="3" t="s">
        <v>125</v>
      </c>
      <c r="AB961" s="46">
        <v>2.5</v>
      </c>
    </row>
    <row r="962" spans="15:28" x14ac:dyDescent="0.25">
      <c r="O962" s="3" t="e">
        <f ca="1">_xll.RiskDiscrete($A$6:$A$35,$E$6:$E$35)</f>
        <v>#NAME?</v>
      </c>
      <c r="P962" s="3" t="e">
        <f ca="1">_xll.RiskDuniform($L$5:$L$16)</f>
        <v>#NAME?</v>
      </c>
      <c r="Q962" s="3" t="e">
        <f ca="1">IF(_xll.RiskUniform(0,1)&lt;0.5,"uptown","downtown")</f>
        <v>#NAME?</v>
      </c>
      <c r="R962" s="3" t="e">
        <f t="shared" ca="1" si="60"/>
        <v>#NAME?</v>
      </c>
      <c r="S962" s="3" t="e">
        <f t="shared" ca="1" si="61"/>
        <v>#NAME?</v>
      </c>
      <c r="T962" s="3" t="e">
        <f t="shared" ca="1" si="62"/>
        <v>#NAME?</v>
      </c>
      <c r="U962" s="3" t="e">
        <f t="shared" ca="1" si="63"/>
        <v>#NAME?</v>
      </c>
      <c r="Y962" s="3" t="s">
        <v>139</v>
      </c>
      <c r="Z962" s="3" t="s">
        <v>6</v>
      </c>
      <c r="AA962" s="3" t="s">
        <v>125</v>
      </c>
      <c r="AB962" s="46">
        <v>10</v>
      </c>
    </row>
    <row r="963" spans="15:28" x14ac:dyDescent="0.25">
      <c r="O963" s="3" t="e">
        <f ca="1">_xll.RiskDiscrete($A$6:$A$35,$E$6:$E$35)</f>
        <v>#NAME?</v>
      </c>
      <c r="P963" s="3" t="e">
        <f ca="1">_xll.RiskDuniform($L$5:$L$16)</f>
        <v>#NAME?</v>
      </c>
      <c r="Q963" s="3" t="e">
        <f ca="1">IF(_xll.RiskUniform(0,1)&lt;0.5,"uptown","downtown")</f>
        <v>#NAME?</v>
      </c>
      <c r="R963" s="3" t="e">
        <f t="shared" ca="1" si="60"/>
        <v>#NAME?</v>
      </c>
      <c r="S963" s="3" t="e">
        <f t="shared" ca="1" si="61"/>
        <v>#NAME?</v>
      </c>
      <c r="T963" s="3" t="e">
        <f t="shared" ca="1" si="62"/>
        <v>#NAME?</v>
      </c>
      <c r="U963" s="3" t="e">
        <f t="shared" ca="1" si="63"/>
        <v>#NAME?</v>
      </c>
      <c r="Y963" s="3" t="s">
        <v>124</v>
      </c>
      <c r="Z963" s="3" t="s">
        <v>34</v>
      </c>
      <c r="AA963" s="3" t="s">
        <v>122</v>
      </c>
      <c r="AB963" s="46">
        <v>10</v>
      </c>
    </row>
    <row r="964" spans="15:28" x14ac:dyDescent="0.25">
      <c r="O964" s="3" t="e">
        <f ca="1">_xll.RiskDiscrete($A$6:$A$35,$E$6:$E$35)</f>
        <v>#NAME?</v>
      </c>
      <c r="P964" s="3" t="e">
        <f ca="1">_xll.RiskDuniform($L$5:$L$16)</f>
        <v>#NAME?</v>
      </c>
      <c r="Q964" s="3" t="e">
        <f ca="1">IF(_xll.RiskUniform(0,1)&lt;0.5,"uptown","downtown")</f>
        <v>#NAME?</v>
      </c>
      <c r="R964" s="3" t="e">
        <f t="shared" ca="1" si="60"/>
        <v>#NAME?</v>
      </c>
      <c r="S964" s="3" t="e">
        <f t="shared" ca="1" si="61"/>
        <v>#NAME?</v>
      </c>
      <c r="T964" s="3" t="e">
        <f t="shared" ca="1" si="62"/>
        <v>#NAME?</v>
      </c>
      <c r="U964" s="3" t="e">
        <f t="shared" ca="1" si="63"/>
        <v>#NAME?</v>
      </c>
      <c r="Y964" s="3" t="s">
        <v>133</v>
      </c>
      <c r="Z964" s="3" t="s">
        <v>40</v>
      </c>
      <c r="AA964" s="3" t="s">
        <v>122</v>
      </c>
      <c r="AB964" s="46">
        <v>7</v>
      </c>
    </row>
    <row r="965" spans="15:28" x14ac:dyDescent="0.25">
      <c r="O965" s="3" t="e">
        <f ca="1">_xll.RiskDiscrete($A$6:$A$35,$E$6:$E$35)</f>
        <v>#NAME?</v>
      </c>
      <c r="P965" s="3" t="e">
        <f ca="1">_xll.RiskDuniform($L$5:$L$16)</f>
        <v>#NAME?</v>
      </c>
      <c r="Q965" s="3" t="e">
        <f ca="1">IF(_xll.RiskUniform(0,1)&lt;0.5,"uptown","downtown")</f>
        <v>#NAME?</v>
      </c>
      <c r="R965" s="3" t="e">
        <f t="shared" ca="1" si="60"/>
        <v>#NAME?</v>
      </c>
      <c r="S965" s="3" t="e">
        <f t="shared" ca="1" si="61"/>
        <v>#NAME?</v>
      </c>
      <c r="T965" s="3" t="e">
        <f t="shared" ca="1" si="62"/>
        <v>#NAME?</v>
      </c>
      <c r="U965" s="3" t="e">
        <f t="shared" ca="1" si="63"/>
        <v>#NAME?</v>
      </c>
      <c r="Y965" s="3" t="s">
        <v>124</v>
      </c>
      <c r="Z965" s="3" t="s">
        <v>32</v>
      </c>
      <c r="AA965" s="3" t="s">
        <v>122</v>
      </c>
      <c r="AB965" s="46">
        <v>10</v>
      </c>
    </row>
    <row r="966" spans="15:28" x14ac:dyDescent="0.25">
      <c r="O966" s="3" t="e">
        <f ca="1">_xll.RiskDiscrete($A$6:$A$35,$E$6:$E$35)</f>
        <v>#NAME?</v>
      </c>
      <c r="P966" s="3" t="e">
        <f ca="1">_xll.RiskDuniform($L$5:$L$16)</f>
        <v>#NAME?</v>
      </c>
      <c r="Q966" s="3" t="e">
        <f ca="1">IF(_xll.RiskUniform(0,1)&lt;0.5,"uptown","downtown")</f>
        <v>#NAME?</v>
      </c>
      <c r="R966" s="3" t="e">
        <f t="shared" ca="1" si="60"/>
        <v>#NAME?</v>
      </c>
      <c r="S966" s="3" t="e">
        <f t="shared" ca="1" si="61"/>
        <v>#NAME?</v>
      </c>
      <c r="T966" s="3" t="e">
        <f t="shared" ca="1" si="62"/>
        <v>#NAME?</v>
      </c>
      <c r="U966" s="3" t="e">
        <f t="shared" ca="1" si="63"/>
        <v>#NAME?</v>
      </c>
      <c r="Y966" s="3" t="s">
        <v>129</v>
      </c>
      <c r="Z966" s="3" t="s">
        <v>27</v>
      </c>
      <c r="AA966" s="3" t="s">
        <v>125</v>
      </c>
      <c r="AB966" s="46">
        <v>2.5</v>
      </c>
    </row>
    <row r="967" spans="15:28" x14ac:dyDescent="0.25">
      <c r="O967" s="3" t="e">
        <f ca="1">_xll.RiskDiscrete($A$6:$A$35,$E$6:$E$35)</f>
        <v>#NAME?</v>
      </c>
      <c r="P967" s="3" t="e">
        <f ca="1">_xll.RiskDuniform($L$5:$L$16)</f>
        <v>#NAME?</v>
      </c>
      <c r="Q967" s="3" t="e">
        <f ca="1">IF(_xll.RiskUniform(0,1)&lt;0.5,"uptown","downtown")</f>
        <v>#NAME?</v>
      </c>
      <c r="R967" s="3" t="e">
        <f t="shared" ca="1" si="60"/>
        <v>#NAME?</v>
      </c>
      <c r="S967" s="3" t="e">
        <f t="shared" ca="1" si="61"/>
        <v>#NAME?</v>
      </c>
      <c r="T967" s="3" t="e">
        <f t="shared" ca="1" si="62"/>
        <v>#NAME?</v>
      </c>
      <c r="U967" s="3" t="e">
        <f t="shared" ca="1" si="63"/>
        <v>#NAME?</v>
      </c>
      <c r="Y967" s="3" t="s">
        <v>121</v>
      </c>
      <c r="Z967" s="3" t="s">
        <v>30</v>
      </c>
      <c r="AA967" s="3" t="s">
        <v>125</v>
      </c>
      <c r="AB967" s="46">
        <v>2.5</v>
      </c>
    </row>
    <row r="968" spans="15:28" x14ac:dyDescent="0.25">
      <c r="O968" s="3" t="e">
        <f ca="1">_xll.RiskDiscrete($A$6:$A$35,$E$6:$E$35)</f>
        <v>#NAME?</v>
      </c>
      <c r="P968" s="3" t="e">
        <f ca="1">_xll.RiskDuniform($L$5:$L$16)</f>
        <v>#NAME?</v>
      </c>
      <c r="Q968" s="3" t="e">
        <f ca="1">IF(_xll.RiskUniform(0,1)&lt;0.5,"uptown","downtown")</f>
        <v>#NAME?</v>
      </c>
      <c r="R968" s="3" t="e">
        <f t="shared" ref="R968:R1031" ca="1" si="64">VLOOKUP(O968,lookprice,2)</f>
        <v>#NAME?</v>
      </c>
      <c r="S968" s="3" t="e">
        <f t="shared" ref="S968:S1031" ca="1" si="65">VLOOKUP(O968,lookname,2)</f>
        <v>#NAME?</v>
      </c>
      <c r="T968" s="3" t="e">
        <f t="shared" ref="T968:T1031" ca="1" si="66">VLOOKUP(P968,lookmonth,2)</f>
        <v>#NAME?</v>
      </c>
      <c r="U968" s="3" t="e">
        <f t="shared" ca="1" si="63"/>
        <v>#NAME?</v>
      </c>
      <c r="Y968" s="3" t="s">
        <v>124</v>
      </c>
      <c r="Z968" s="3" t="s">
        <v>31</v>
      </c>
      <c r="AA968" s="3" t="s">
        <v>125</v>
      </c>
      <c r="AB968" s="46">
        <v>10</v>
      </c>
    </row>
    <row r="969" spans="15:28" x14ac:dyDescent="0.25">
      <c r="O969" s="3" t="e">
        <f ca="1">_xll.RiskDiscrete($A$6:$A$35,$E$6:$E$35)</f>
        <v>#NAME?</v>
      </c>
      <c r="P969" s="3" t="e">
        <f ca="1">_xll.RiskDuniform($L$5:$L$16)</f>
        <v>#NAME?</v>
      </c>
      <c r="Q969" s="3" t="e">
        <f ca="1">IF(_xll.RiskUniform(0,1)&lt;0.5,"uptown","downtown")</f>
        <v>#NAME?</v>
      </c>
      <c r="R969" s="3" t="e">
        <f t="shared" ca="1" si="64"/>
        <v>#NAME?</v>
      </c>
      <c r="S969" s="3" t="e">
        <f t="shared" ca="1" si="65"/>
        <v>#NAME?</v>
      </c>
      <c r="T969" s="3" t="e">
        <f t="shared" ca="1" si="66"/>
        <v>#NAME?</v>
      </c>
      <c r="U969" s="3" t="e">
        <f t="shared" ref="U969:U1032" ca="1" si="67">Q969</f>
        <v>#NAME?</v>
      </c>
      <c r="Y969" s="3" t="s">
        <v>124</v>
      </c>
      <c r="Z969" s="3" t="s">
        <v>40</v>
      </c>
      <c r="AA969" s="3" t="s">
        <v>125</v>
      </c>
      <c r="AB969" s="46">
        <v>10</v>
      </c>
    </row>
    <row r="970" spans="15:28" x14ac:dyDescent="0.25">
      <c r="O970" s="3" t="e">
        <f ca="1">_xll.RiskDiscrete($A$6:$A$35,$E$6:$E$35)</f>
        <v>#NAME?</v>
      </c>
      <c r="P970" s="3" t="e">
        <f ca="1">_xll.RiskDuniform($L$5:$L$16)</f>
        <v>#NAME?</v>
      </c>
      <c r="Q970" s="3" t="e">
        <f ca="1">IF(_xll.RiskUniform(0,1)&lt;0.5,"uptown","downtown")</f>
        <v>#NAME?</v>
      </c>
      <c r="R970" s="3" t="e">
        <f t="shared" ca="1" si="64"/>
        <v>#NAME?</v>
      </c>
      <c r="S970" s="3" t="e">
        <f t="shared" ca="1" si="65"/>
        <v>#NAME?</v>
      </c>
      <c r="T970" s="3" t="e">
        <f t="shared" ca="1" si="66"/>
        <v>#NAME?</v>
      </c>
      <c r="U970" s="3" t="e">
        <f t="shared" ca="1" si="67"/>
        <v>#NAME?</v>
      </c>
      <c r="Y970" s="3" t="s">
        <v>147</v>
      </c>
      <c r="Z970" s="3" t="s">
        <v>34</v>
      </c>
      <c r="AA970" s="3" t="s">
        <v>125</v>
      </c>
      <c r="AB970" s="46">
        <v>7</v>
      </c>
    </row>
    <row r="971" spans="15:28" x14ac:dyDescent="0.25">
      <c r="O971" s="3" t="e">
        <f ca="1">_xll.RiskDiscrete($A$6:$A$35,$E$6:$E$35)</f>
        <v>#NAME?</v>
      </c>
      <c r="P971" s="3" t="e">
        <f ca="1">_xll.RiskDuniform($L$5:$L$16)</f>
        <v>#NAME?</v>
      </c>
      <c r="Q971" s="3" t="e">
        <f ca="1">IF(_xll.RiskUniform(0,1)&lt;0.5,"uptown","downtown")</f>
        <v>#NAME?</v>
      </c>
      <c r="R971" s="3" t="e">
        <f t="shared" ca="1" si="64"/>
        <v>#NAME?</v>
      </c>
      <c r="S971" s="3" t="e">
        <f t="shared" ca="1" si="65"/>
        <v>#NAME?</v>
      </c>
      <c r="T971" s="3" t="e">
        <f t="shared" ca="1" si="66"/>
        <v>#NAME?</v>
      </c>
      <c r="U971" s="3" t="e">
        <f t="shared" ca="1" si="67"/>
        <v>#NAME?</v>
      </c>
      <c r="Y971" s="3" t="s">
        <v>129</v>
      </c>
      <c r="Z971" s="3" t="s">
        <v>31</v>
      </c>
      <c r="AA971" s="3" t="s">
        <v>122</v>
      </c>
      <c r="AB971" s="46">
        <v>2.5</v>
      </c>
    </row>
    <row r="972" spans="15:28" x14ac:dyDescent="0.25">
      <c r="O972" s="3" t="e">
        <f ca="1">_xll.RiskDiscrete($A$6:$A$35,$E$6:$E$35)</f>
        <v>#NAME?</v>
      </c>
      <c r="P972" s="3" t="e">
        <f ca="1">_xll.RiskDuniform($L$5:$L$16)</f>
        <v>#NAME?</v>
      </c>
      <c r="Q972" s="3" t="e">
        <f ca="1">IF(_xll.RiskUniform(0,1)&lt;0.5,"uptown","downtown")</f>
        <v>#NAME?</v>
      </c>
      <c r="R972" s="3" t="e">
        <f t="shared" ca="1" si="64"/>
        <v>#NAME?</v>
      </c>
      <c r="S972" s="3" t="e">
        <f t="shared" ca="1" si="65"/>
        <v>#NAME?</v>
      </c>
      <c r="T972" s="3" t="e">
        <f t="shared" ca="1" si="66"/>
        <v>#NAME?</v>
      </c>
      <c r="U972" s="3" t="e">
        <f t="shared" ca="1" si="67"/>
        <v>#NAME?</v>
      </c>
      <c r="Y972" s="3" t="s">
        <v>126</v>
      </c>
      <c r="Z972" s="3" t="s">
        <v>31</v>
      </c>
      <c r="AA972" s="3" t="s">
        <v>122</v>
      </c>
      <c r="AB972" s="46">
        <v>2.5</v>
      </c>
    </row>
    <row r="973" spans="15:28" x14ac:dyDescent="0.25">
      <c r="O973" s="3" t="e">
        <f ca="1">_xll.RiskDiscrete($A$6:$A$35,$E$6:$E$35)</f>
        <v>#NAME?</v>
      </c>
      <c r="P973" s="3" t="e">
        <f ca="1">_xll.RiskDuniform($L$5:$L$16)</f>
        <v>#NAME?</v>
      </c>
      <c r="Q973" s="3" t="e">
        <f ca="1">IF(_xll.RiskUniform(0,1)&lt;0.5,"uptown","downtown")</f>
        <v>#NAME?</v>
      </c>
      <c r="R973" s="3" t="e">
        <f t="shared" ca="1" si="64"/>
        <v>#NAME?</v>
      </c>
      <c r="S973" s="3" t="e">
        <f t="shared" ca="1" si="65"/>
        <v>#NAME?</v>
      </c>
      <c r="T973" s="3" t="e">
        <f t="shared" ca="1" si="66"/>
        <v>#NAME?</v>
      </c>
      <c r="U973" s="3" t="e">
        <f t="shared" ca="1" si="67"/>
        <v>#NAME?</v>
      </c>
      <c r="Y973" s="3" t="s">
        <v>124</v>
      </c>
      <c r="Z973" s="3" t="s">
        <v>34</v>
      </c>
      <c r="AA973" s="3" t="s">
        <v>122</v>
      </c>
      <c r="AB973" s="46">
        <v>10</v>
      </c>
    </row>
    <row r="974" spans="15:28" x14ac:dyDescent="0.25">
      <c r="O974" s="3" t="e">
        <f ca="1">_xll.RiskDiscrete($A$6:$A$35,$E$6:$E$35)</f>
        <v>#NAME?</v>
      </c>
      <c r="P974" s="3" t="e">
        <f ca="1">_xll.RiskDuniform($L$5:$L$16)</f>
        <v>#NAME?</v>
      </c>
      <c r="Q974" s="3" t="e">
        <f ca="1">IF(_xll.RiskUniform(0,1)&lt;0.5,"uptown","downtown")</f>
        <v>#NAME?</v>
      </c>
      <c r="R974" s="3" t="e">
        <f t="shared" ca="1" si="64"/>
        <v>#NAME?</v>
      </c>
      <c r="S974" s="3" t="e">
        <f t="shared" ca="1" si="65"/>
        <v>#NAME?</v>
      </c>
      <c r="T974" s="3" t="e">
        <f t="shared" ca="1" si="66"/>
        <v>#NAME?</v>
      </c>
      <c r="U974" s="3" t="e">
        <f t="shared" ca="1" si="67"/>
        <v>#NAME?</v>
      </c>
      <c r="Y974" s="3" t="s">
        <v>121</v>
      </c>
      <c r="Z974" s="3" t="s">
        <v>32</v>
      </c>
      <c r="AA974" s="3" t="s">
        <v>125</v>
      </c>
      <c r="AB974" s="46">
        <v>2.5</v>
      </c>
    </row>
    <row r="975" spans="15:28" x14ac:dyDescent="0.25">
      <c r="O975" s="3" t="e">
        <f ca="1">_xll.RiskDiscrete($A$6:$A$35,$E$6:$E$35)</f>
        <v>#NAME?</v>
      </c>
      <c r="P975" s="3" t="e">
        <f ca="1">_xll.RiskDuniform($L$5:$L$16)</f>
        <v>#NAME?</v>
      </c>
      <c r="Q975" s="3" t="e">
        <f ca="1">IF(_xll.RiskUniform(0,1)&lt;0.5,"uptown","downtown")</f>
        <v>#NAME?</v>
      </c>
      <c r="R975" s="3" t="e">
        <f t="shared" ca="1" si="64"/>
        <v>#NAME?</v>
      </c>
      <c r="S975" s="3" t="e">
        <f t="shared" ca="1" si="65"/>
        <v>#NAME?</v>
      </c>
      <c r="T975" s="3" t="e">
        <f t="shared" ca="1" si="66"/>
        <v>#NAME?</v>
      </c>
      <c r="U975" s="3" t="e">
        <f t="shared" ca="1" si="67"/>
        <v>#NAME?</v>
      </c>
      <c r="Y975" s="3" t="s">
        <v>132</v>
      </c>
      <c r="Z975" s="3" t="s">
        <v>40</v>
      </c>
      <c r="AA975" s="3" t="s">
        <v>122</v>
      </c>
      <c r="AB975" s="46">
        <v>12</v>
      </c>
    </row>
    <row r="976" spans="15:28" x14ac:dyDescent="0.25">
      <c r="O976" s="3" t="e">
        <f ca="1">_xll.RiskDiscrete($A$6:$A$35,$E$6:$E$35)</f>
        <v>#NAME?</v>
      </c>
      <c r="P976" s="3" t="e">
        <f ca="1">_xll.RiskDuniform($L$5:$L$16)</f>
        <v>#NAME?</v>
      </c>
      <c r="Q976" s="3" t="e">
        <f ca="1">IF(_xll.RiskUniform(0,1)&lt;0.5,"uptown","downtown")</f>
        <v>#NAME?</v>
      </c>
      <c r="R976" s="3" t="e">
        <f t="shared" ca="1" si="64"/>
        <v>#NAME?</v>
      </c>
      <c r="S976" s="3" t="e">
        <f t="shared" ca="1" si="65"/>
        <v>#NAME?</v>
      </c>
      <c r="T976" s="3" t="e">
        <f t="shared" ca="1" si="66"/>
        <v>#NAME?</v>
      </c>
      <c r="U976" s="3" t="e">
        <f t="shared" ca="1" si="67"/>
        <v>#NAME?</v>
      </c>
      <c r="Y976" s="3" t="s">
        <v>124</v>
      </c>
      <c r="Z976" s="3" t="s">
        <v>30</v>
      </c>
      <c r="AA976" s="3" t="s">
        <v>122</v>
      </c>
      <c r="AB976" s="46">
        <v>10</v>
      </c>
    </row>
    <row r="977" spans="15:28" x14ac:dyDescent="0.25">
      <c r="O977" s="3" t="e">
        <f ca="1">_xll.RiskDiscrete($A$6:$A$35,$E$6:$E$35)</f>
        <v>#NAME?</v>
      </c>
      <c r="P977" s="3" t="e">
        <f ca="1">_xll.RiskDuniform($L$5:$L$16)</f>
        <v>#NAME?</v>
      </c>
      <c r="Q977" s="3" t="e">
        <f ca="1">IF(_xll.RiskUniform(0,1)&lt;0.5,"uptown","downtown")</f>
        <v>#NAME?</v>
      </c>
      <c r="R977" s="3" t="e">
        <f t="shared" ca="1" si="64"/>
        <v>#NAME?</v>
      </c>
      <c r="S977" s="3" t="e">
        <f t="shared" ca="1" si="65"/>
        <v>#NAME?</v>
      </c>
      <c r="T977" s="3" t="e">
        <f t="shared" ca="1" si="66"/>
        <v>#NAME?</v>
      </c>
      <c r="U977" s="3" t="e">
        <f t="shared" ca="1" si="67"/>
        <v>#NAME?</v>
      </c>
      <c r="Y977" s="3" t="s">
        <v>131</v>
      </c>
      <c r="Z977" s="3" t="s">
        <v>32</v>
      </c>
      <c r="AA977" s="3" t="s">
        <v>125</v>
      </c>
      <c r="AB977" s="46">
        <v>2.5</v>
      </c>
    </row>
    <row r="978" spans="15:28" x14ac:dyDescent="0.25">
      <c r="O978" s="3" t="e">
        <f ca="1">_xll.RiskDiscrete($A$6:$A$35,$E$6:$E$35)</f>
        <v>#NAME?</v>
      </c>
      <c r="P978" s="3" t="e">
        <f ca="1">_xll.RiskDuniform($L$5:$L$16)</f>
        <v>#NAME?</v>
      </c>
      <c r="Q978" s="3" t="e">
        <f ca="1">IF(_xll.RiskUniform(0,1)&lt;0.5,"uptown","downtown")</f>
        <v>#NAME?</v>
      </c>
      <c r="R978" s="3" t="e">
        <f t="shared" ca="1" si="64"/>
        <v>#NAME?</v>
      </c>
      <c r="S978" s="3" t="e">
        <f t="shared" ca="1" si="65"/>
        <v>#NAME?</v>
      </c>
      <c r="T978" s="3" t="e">
        <f t="shared" ca="1" si="66"/>
        <v>#NAME?</v>
      </c>
      <c r="U978" s="3" t="e">
        <f t="shared" ca="1" si="67"/>
        <v>#NAME?</v>
      </c>
      <c r="Y978" s="3" t="s">
        <v>124</v>
      </c>
      <c r="Z978" s="3" t="s">
        <v>30</v>
      </c>
      <c r="AA978" s="3" t="s">
        <v>122</v>
      </c>
      <c r="AB978" s="46">
        <v>10</v>
      </c>
    </row>
    <row r="979" spans="15:28" x14ac:dyDescent="0.25">
      <c r="O979" s="3" t="e">
        <f ca="1">_xll.RiskDiscrete($A$6:$A$35,$E$6:$E$35)</f>
        <v>#NAME?</v>
      </c>
      <c r="P979" s="3" t="e">
        <f ca="1">_xll.RiskDuniform($L$5:$L$16)</f>
        <v>#NAME?</v>
      </c>
      <c r="Q979" s="3" t="e">
        <f ca="1">IF(_xll.RiskUniform(0,1)&lt;0.5,"uptown","downtown")</f>
        <v>#NAME?</v>
      </c>
      <c r="R979" s="3" t="e">
        <f t="shared" ca="1" si="64"/>
        <v>#NAME?</v>
      </c>
      <c r="S979" s="3" t="e">
        <f t="shared" ca="1" si="65"/>
        <v>#NAME?</v>
      </c>
      <c r="T979" s="3" t="e">
        <f t="shared" ca="1" si="66"/>
        <v>#NAME?</v>
      </c>
      <c r="U979" s="3" t="e">
        <f t="shared" ca="1" si="67"/>
        <v>#NAME?</v>
      </c>
      <c r="Y979" s="3" t="s">
        <v>121</v>
      </c>
      <c r="Z979" s="3" t="s">
        <v>40</v>
      </c>
      <c r="AA979" s="3" t="s">
        <v>125</v>
      </c>
      <c r="AB979" s="46">
        <v>2.5</v>
      </c>
    </row>
    <row r="980" spans="15:28" x14ac:dyDescent="0.25">
      <c r="O980" s="3" t="e">
        <f ca="1">_xll.RiskDiscrete($A$6:$A$35,$E$6:$E$35)</f>
        <v>#NAME?</v>
      </c>
      <c r="P980" s="3" t="e">
        <f ca="1">_xll.RiskDuniform($L$5:$L$16)</f>
        <v>#NAME?</v>
      </c>
      <c r="Q980" s="3" t="e">
        <f ca="1">IF(_xll.RiskUniform(0,1)&lt;0.5,"uptown","downtown")</f>
        <v>#NAME?</v>
      </c>
      <c r="R980" s="3" t="e">
        <f t="shared" ca="1" si="64"/>
        <v>#NAME?</v>
      </c>
      <c r="S980" s="3" t="e">
        <f t="shared" ca="1" si="65"/>
        <v>#NAME?</v>
      </c>
      <c r="T980" s="3" t="e">
        <f t="shared" ca="1" si="66"/>
        <v>#NAME?</v>
      </c>
      <c r="U980" s="3" t="e">
        <f t="shared" ca="1" si="67"/>
        <v>#NAME?</v>
      </c>
      <c r="Y980" s="3" t="s">
        <v>124</v>
      </c>
      <c r="Z980" s="3" t="s">
        <v>39</v>
      </c>
      <c r="AA980" s="3" t="s">
        <v>125</v>
      </c>
      <c r="AB980" s="46">
        <v>10</v>
      </c>
    </row>
    <row r="981" spans="15:28" x14ac:dyDescent="0.25">
      <c r="O981" s="3" t="e">
        <f ca="1">_xll.RiskDiscrete($A$6:$A$35,$E$6:$E$35)</f>
        <v>#NAME?</v>
      </c>
      <c r="P981" s="3" t="e">
        <f ca="1">_xll.RiskDuniform($L$5:$L$16)</f>
        <v>#NAME?</v>
      </c>
      <c r="Q981" s="3" t="e">
        <f ca="1">IF(_xll.RiskUniform(0,1)&lt;0.5,"uptown","downtown")</f>
        <v>#NAME?</v>
      </c>
      <c r="R981" s="3" t="e">
        <f t="shared" ca="1" si="64"/>
        <v>#NAME?</v>
      </c>
      <c r="S981" s="3" t="e">
        <f t="shared" ca="1" si="65"/>
        <v>#NAME?</v>
      </c>
      <c r="T981" s="3" t="e">
        <f t="shared" ca="1" si="66"/>
        <v>#NAME?</v>
      </c>
      <c r="U981" s="3" t="e">
        <f t="shared" ca="1" si="67"/>
        <v>#NAME?</v>
      </c>
      <c r="Y981" s="3" t="s">
        <v>145</v>
      </c>
      <c r="Z981" s="3" t="s">
        <v>30</v>
      </c>
      <c r="AA981" s="3" t="s">
        <v>122</v>
      </c>
      <c r="AB981" s="46">
        <v>7</v>
      </c>
    </row>
    <row r="982" spans="15:28" x14ac:dyDescent="0.25">
      <c r="O982" s="3" t="e">
        <f ca="1">_xll.RiskDiscrete($A$6:$A$35,$E$6:$E$35)</f>
        <v>#NAME?</v>
      </c>
      <c r="P982" s="3" t="e">
        <f ca="1">_xll.RiskDuniform($L$5:$L$16)</f>
        <v>#NAME?</v>
      </c>
      <c r="Q982" s="3" t="e">
        <f ca="1">IF(_xll.RiskUniform(0,1)&lt;0.5,"uptown","downtown")</f>
        <v>#NAME?</v>
      </c>
      <c r="R982" s="3" t="e">
        <f t="shared" ca="1" si="64"/>
        <v>#NAME?</v>
      </c>
      <c r="S982" s="3" t="e">
        <f t="shared" ca="1" si="65"/>
        <v>#NAME?</v>
      </c>
      <c r="T982" s="3" t="e">
        <f t="shared" ca="1" si="66"/>
        <v>#NAME?</v>
      </c>
      <c r="U982" s="3" t="e">
        <f t="shared" ca="1" si="67"/>
        <v>#NAME?</v>
      </c>
      <c r="Y982" s="3" t="s">
        <v>132</v>
      </c>
      <c r="Z982" s="3" t="s">
        <v>31</v>
      </c>
      <c r="AA982" s="3" t="s">
        <v>125</v>
      </c>
      <c r="AB982" s="46">
        <v>12</v>
      </c>
    </row>
    <row r="983" spans="15:28" x14ac:dyDescent="0.25">
      <c r="O983" s="3" t="e">
        <f ca="1">_xll.RiskDiscrete($A$6:$A$35,$E$6:$E$35)</f>
        <v>#NAME?</v>
      </c>
      <c r="P983" s="3" t="e">
        <f ca="1">_xll.RiskDuniform($L$5:$L$16)</f>
        <v>#NAME?</v>
      </c>
      <c r="Q983" s="3" t="e">
        <f ca="1">IF(_xll.RiskUniform(0,1)&lt;0.5,"uptown","downtown")</f>
        <v>#NAME?</v>
      </c>
      <c r="R983" s="3" t="e">
        <f t="shared" ca="1" si="64"/>
        <v>#NAME?</v>
      </c>
      <c r="S983" s="3" t="e">
        <f t="shared" ca="1" si="65"/>
        <v>#NAME?</v>
      </c>
      <c r="T983" s="3" t="e">
        <f t="shared" ca="1" si="66"/>
        <v>#NAME?</v>
      </c>
      <c r="U983" s="3" t="e">
        <f t="shared" ca="1" si="67"/>
        <v>#NAME?</v>
      </c>
      <c r="Y983" s="3" t="s">
        <v>121</v>
      </c>
      <c r="Z983" s="3" t="s">
        <v>28</v>
      </c>
      <c r="AA983" s="3" t="s">
        <v>125</v>
      </c>
      <c r="AB983" s="46">
        <v>2.5</v>
      </c>
    </row>
    <row r="984" spans="15:28" x14ac:dyDescent="0.25">
      <c r="O984" s="3" t="e">
        <f ca="1">_xll.RiskDiscrete($A$6:$A$35,$E$6:$E$35)</f>
        <v>#NAME?</v>
      </c>
      <c r="P984" s="3" t="e">
        <f ca="1">_xll.RiskDuniform($L$5:$L$16)</f>
        <v>#NAME?</v>
      </c>
      <c r="Q984" s="3" t="e">
        <f ca="1">IF(_xll.RiskUniform(0,1)&lt;0.5,"uptown","downtown")</f>
        <v>#NAME?</v>
      </c>
      <c r="R984" s="3" t="e">
        <f t="shared" ca="1" si="64"/>
        <v>#NAME?</v>
      </c>
      <c r="S984" s="3" t="e">
        <f t="shared" ca="1" si="65"/>
        <v>#NAME?</v>
      </c>
      <c r="T984" s="3" t="e">
        <f t="shared" ca="1" si="66"/>
        <v>#NAME?</v>
      </c>
      <c r="U984" s="3" t="e">
        <f t="shared" ca="1" si="67"/>
        <v>#NAME?</v>
      </c>
      <c r="Y984" s="3" t="s">
        <v>129</v>
      </c>
      <c r="Z984" s="3" t="s">
        <v>31</v>
      </c>
      <c r="AA984" s="3" t="s">
        <v>122</v>
      </c>
      <c r="AB984" s="46">
        <v>2.5</v>
      </c>
    </row>
    <row r="985" spans="15:28" x14ac:dyDescent="0.25">
      <c r="O985" s="3" t="e">
        <f ca="1">_xll.RiskDiscrete($A$6:$A$35,$E$6:$E$35)</f>
        <v>#NAME?</v>
      </c>
      <c r="P985" s="3" t="e">
        <f ca="1">_xll.RiskDuniform($L$5:$L$16)</f>
        <v>#NAME?</v>
      </c>
      <c r="Q985" s="3" t="e">
        <f ca="1">IF(_xll.RiskUniform(0,1)&lt;0.5,"uptown","downtown")</f>
        <v>#NAME?</v>
      </c>
      <c r="R985" s="3" t="e">
        <f t="shared" ca="1" si="64"/>
        <v>#NAME?</v>
      </c>
      <c r="S985" s="3" t="e">
        <f t="shared" ca="1" si="65"/>
        <v>#NAME?</v>
      </c>
      <c r="T985" s="3" t="e">
        <f t="shared" ca="1" si="66"/>
        <v>#NAME?</v>
      </c>
      <c r="U985" s="3" t="e">
        <f t="shared" ca="1" si="67"/>
        <v>#NAME?</v>
      </c>
      <c r="Y985" s="3" t="s">
        <v>139</v>
      </c>
      <c r="Z985" s="3" t="s">
        <v>31</v>
      </c>
      <c r="AA985" s="3" t="s">
        <v>122</v>
      </c>
      <c r="AB985" s="46">
        <v>10</v>
      </c>
    </row>
    <row r="986" spans="15:28" x14ac:dyDescent="0.25">
      <c r="O986" s="3" t="e">
        <f ca="1">_xll.RiskDiscrete($A$6:$A$35,$E$6:$E$35)</f>
        <v>#NAME?</v>
      </c>
      <c r="P986" s="3" t="e">
        <f ca="1">_xll.RiskDuniform($L$5:$L$16)</f>
        <v>#NAME?</v>
      </c>
      <c r="Q986" s="3" t="e">
        <f ca="1">IF(_xll.RiskUniform(0,1)&lt;0.5,"uptown","downtown")</f>
        <v>#NAME?</v>
      </c>
      <c r="R986" s="3" t="e">
        <f t="shared" ca="1" si="64"/>
        <v>#NAME?</v>
      </c>
      <c r="S986" s="3" t="e">
        <f t="shared" ca="1" si="65"/>
        <v>#NAME?</v>
      </c>
      <c r="T986" s="3" t="e">
        <f t="shared" ca="1" si="66"/>
        <v>#NAME?</v>
      </c>
      <c r="U986" s="3" t="e">
        <f t="shared" ca="1" si="67"/>
        <v>#NAME?</v>
      </c>
      <c r="Y986" s="3" t="s">
        <v>124</v>
      </c>
      <c r="Z986" s="3" t="s">
        <v>24</v>
      </c>
      <c r="AA986" s="3" t="s">
        <v>125</v>
      </c>
      <c r="AB986" s="46">
        <v>10</v>
      </c>
    </row>
    <row r="987" spans="15:28" x14ac:dyDescent="0.25">
      <c r="O987" s="3" t="e">
        <f ca="1">_xll.RiskDiscrete($A$6:$A$35,$E$6:$E$35)</f>
        <v>#NAME?</v>
      </c>
      <c r="P987" s="3" t="e">
        <f ca="1">_xll.RiskDuniform($L$5:$L$16)</f>
        <v>#NAME?</v>
      </c>
      <c r="Q987" s="3" t="e">
        <f ca="1">IF(_xll.RiskUniform(0,1)&lt;0.5,"uptown","downtown")</f>
        <v>#NAME?</v>
      </c>
      <c r="R987" s="3" t="e">
        <f t="shared" ca="1" si="64"/>
        <v>#NAME?</v>
      </c>
      <c r="S987" s="3" t="e">
        <f t="shared" ca="1" si="65"/>
        <v>#NAME?</v>
      </c>
      <c r="T987" s="3" t="e">
        <f t="shared" ca="1" si="66"/>
        <v>#NAME?</v>
      </c>
      <c r="U987" s="3" t="e">
        <f t="shared" ca="1" si="67"/>
        <v>#NAME?</v>
      </c>
      <c r="Y987" s="3" t="s">
        <v>127</v>
      </c>
      <c r="Z987" s="3" t="s">
        <v>30</v>
      </c>
      <c r="AA987" s="3" t="s">
        <v>122</v>
      </c>
      <c r="AB987" s="46">
        <v>10</v>
      </c>
    </row>
    <row r="988" spans="15:28" x14ac:dyDescent="0.25">
      <c r="O988" s="3" t="e">
        <f ca="1">_xll.RiskDiscrete($A$6:$A$35,$E$6:$E$35)</f>
        <v>#NAME?</v>
      </c>
      <c r="P988" s="3" t="e">
        <f ca="1">_xll.RiskDuniform($L$5:$L$16)</f>
        <v>#NAME?</v>
      </c>
      <c r="Q988" s="3" t="e">
        <f ca="1">IF(_xll.RiskUniform(0,1)&lt;0.5,"uptown","downtown")</f>
        <v>#NAME?</v>
      </c>
      <c r="R988" s="3" t="e">
        <f t="shared" ca="1" si="64"/>
        <v>#NAME?</v>
      </c>
      <c r="S988" s="3" t="e">
        <f t="shared" ca="1" si="65"/>
        <v>#NAME?</v>
      </c>
      <c r="T988" s="3" t="e">
        <f t="shared" ca="1" si="66"/>
        <v>#NAME?</v>
      </c>
      <c r="U988" s="3" t="e">
        <f t="shared" ca="1" si="67"/>
        <v>#NAME?</v>
      </c>
      <c r="Y988" s="3" t="s">
        <v>124</v>
      </c>
      <c r="Z988" s="3" t="s">
        <v>31</v>
      </c>
      <c r="AA988" s="3" t="s">
        <v>125</v>
      </c>
      <c r="AB988" s="46">
        <v>10</v>
      </c>
    </row>
    <row r="989" spans="15:28" x14ac:dyDescent="0.25">
      <c r="O989" s="3" t="e">
        <f ca="1">_xll.RiskDiscrete($A$6:$A$35,$E$6:$E$35)</f>
        <v>#NAME?</v>
      </c>
      <c r="P989" s="3" t="e">
        <f ca="1">_xll.RiskDuniform($L$5:$L$16)</f>
        <v>#NAME?</v>
      </c>
      <c r="Q989" s="3" t="e">
        <f ca="1">IF(_xll.RiskUniform(0,1)&lt;0.5,"uptown","downtown")</f>
        <v>#NAME?</v>
      </c>
      <c r="R989" s="3" t="e">
        <f t="shared" ca="1" si="64"/>
        <v>#NAME?</v>
      </c>
      <c r="S989" s="3" t="e">
        <f t="shared" ca="1" si="65"/>
        <v>#NAME?</v>
      </c>
      <c r="T989" s="3" t="e">
        <f t="shared" ca="1" si="66"/>
        <v>#NAME?</v>
      </c>
      <c r="U989" s="3" t="e">
        <f t="shared" ca="1" si="67"/>
        <v>#NAME?</v>
      </c>
      <c r="Y989" s="3" t="s">
        <v>124</v>
      </c>
      <c r="Z989" s="3" t="s">
        <v>31</v>
      </c>
      <c r="AA989" s="3" t="s">
        <v>125</v>
      </c>
      <c r="AB989" s="46">
        <v>10</v>
      </c>
    </row>
    <row r="990" spans="15:28" x14ac:dyDescent="0.25">
      <c r="O990" s="3" t="e">
        <f ca="1">_xll.RiskDiscrete($A$6:$A$35,$E$6:$E$35)</f>
        <v>#NAME?</v>
      </c>
      <c r="P990" s="3" t="e">
        <f ca="1">_xll.RiskDuniform($L$5:$L$16)</f>
        <v>#NAME?</v>
      </c>
      <c r="Q990" s="3" t="e">
        <f ca="1">IF(_xll.RiskUniform(0,1)&lt;0.5,"uptown","downtown")</f>
        <v>#NAME?</v>
      </c>
      <c r="R990" s="3" t="e">
        <f t="shared" ca="1" si="64"/>
        <v>#NAME?</v>
      </c>
      <c r="S990" s="3" t="e">
        <f t="shared" ca="1" si="65"/>
        <v>#NAME?</v>
      </c>
      <c r="T990" s="3" t="e">
        <f t="shared" ca="1" si="66"/>
        <v>#NAME?</v>
      </c>
      <c r="U990" s="3" t="e">
        <f t="shared" ca="1" si="67"/>
        <v>#NAME?</v>
      </c>
      <c r="Y990" s="3" t="s">
        <v>139</v>
      </c>
      <c r="Z990" s="3" t="s">
        <v>29</v>
      </c>
      <c r="AA990" s="3" t="s">
        <v>122</v>
      </c>
      <c r="AB990" s="46">
        <v>10</v>
      </c>
    </row>
    <row r="991" spans="15:28" x14ac:dyDescent="0.25">
      <c r="O991" s="3" t="e">
        <f ca="1">_xll.RiskDiscrete($A$6:$A$35,$E$6:$E$35)</f>
        <v>#NAME?</v>
      </c>
      <c r="P991" s="3" t="e">
        <f ca="1">_xll.RiskDuniform($L$5:$L$16)</f>
        <v>#NAME?</v>
      </c>
      <c r="Q991" s="3" t="e">
        <f ca="1">IF(_xll.RiskUniform(0,1)&lt;0.5,"uptown","downtown")</f>
        <v>#NAME?</v>
      </c>
      <c r="R991" s="3" t="e">
        <f t="shared" ca="1" si="64"/>
        <v>#NAME?</v>
      </c>
      <c r="S991" s="3" t="e">
        <f t="shared" ca="1" si="65"/>
        <v>#NAME?</v>
      </c>
      <c r="T991" s="3" t="e">
        <f t="shared" ca="1" si="66"/>
        <v>#NAME?</v>
      </c>
      <c r="U991" s="3" t="e">
        <f t="shared" ca="1" si="67"/>
        <v>#NAME?</v>
      </c>
      <c r="Y991" s="3" t="s">
        <v>121</v>
      </c>
      <c r="Z991" s="3" t="s">
        <v>28</v>
      </c>
      <c r="AA991" s="3" t="s">
        <v>122</v>
      </c>
      <c r="AB991" s="46">
        <v>2.5</v>
      </c>
    </row>
    <row r="992" spans="15:28" x14ac:dyDescent="0.25">
      <c r="O992" s="3" t="e">
        <f ca="1">_xll.RiskDiscrete($A$6:$A$35,$E$6:$E$35)</f>
        <v>#NAME?</v>
      </c>
      <c r="P992" s="3" t="e">
        <f ca="1">_xll.RiskDuniform($L$5:$L$16)</f>
        <v>#NAME?</v>
      </c>
      <c r="Q992" s="3" t="e">
        <f ca="1">IF(_xll.RiskUniform(0,1)&lt;0.5,"uptown","downtown")</f>
        <v>#NAME?</v>
      </c>
      <c r="R992" s="3" t="e">
        <f t="shared" ca="1" si="64"/>
        <v>#NAME?</v>
      </c>
      <c r="S992" s="3" t="e">
        <f t="shared" ca="1" si="65"/>
        <v>#NAME?</v>
      </c>
      <c r="T992" s="3" t="e">
        <f t="shared" ca="1" si="66"/>
        <v>#NAME?</v>
      </c>
      <c r="U992" s="3" t="e">
        <f t="shared" ca="1" si="67"/>
        <v>#NAME?</v>
      </c>
      <c r="Y992" s="3" t="s">
        <v>114</v>
      </c>
      <c r="Z992" s="3" t="s">
        <v>39</v>
      </c>
      <c r="AA992" s="3" t="s">
        <v>122</v>
      </c>
      <c r="AB992" s="46">
        <v>3</v>
      </c>
    </row>
    <row r="993" spans="15:28" x14ac:dyDescent="0.25">
      <c r="O993" s="3" t="e">
        <f ca="1">_xll.RiskDiscrete($A$6:$A$35,$E$6:$E$35)</f>
        <v>#NAME?</v>
      </c>
      <c r="P993" s="3" t="e">
        <f ca="1">_xll.RiskDuniform($L$5:$L$16)</f>
        <v>#NAME?</v>
      </c>
      <c r="Q993" s="3" t="e">
        <f ca="1">IF(_xll.RiskUniform(0,1)&lt;0.5,"uptown","downtown")</f>
        <v>#NAME?</v>
      </c>
      <c r="R993" s="3" t="e">
        <f t="shared" ca="1" si="64"/>
        <v>#NAME?</v>
      </c>
      <c r="S993" s="3" t="e">
        <f t="shared" ca="1" si="65"/>
        <v>#NAME?</v>
      </c>
      <c r="T993" s="3" t="e">
        <f t="shared" ca="1" si="66"/>
        <v>#NAME?</v>
      </c>
      <c r="U993" s="3" t="e">
        <f t="shared" ca="1" si="67"/>
        <v>#NAME?</v>
      </c>
      <c r="Y993" s="3" t="s">
        <v>126</v>
      </c>
      <c r="Z993" s="3" t="s">
        <v>39</v>
      </c>
      <c r="AA993" s="3" t="s">
        <v>125</v>
      </c>
      <c r="AB993" s="46">
        <v>2.5</v>
      </c>
    </row>
    <row r="994" spans="15:28" x14ac:dyDescent="0.25">
      <c r="O994" s="3" t="e">
        <f ca="1">_xll.RiskDiscrete($A$6:$A$35,$E$6:$E$35)</f>
        <v>#NAME?</v>
      </c>
      <c r="P994" s="3" t="e">
        <f ca="1">_xll.RiskDuniform($L$5:$L$16)</f>
        <v>#NAME?</v>
      </c>
      <c r="Q994" s="3" t="e">
        <f ca="1">IF(_xll.RiskUniform(0,1)&lt;0.5,"uptown","downtown")</f>
        <v>#NAME?</v>
      </c>
      <c r="R994" s="3" t="e">
        <f t="shared" ca="1" si="64"/>
        <v>#NAME?</v>
      </c>
      <c r="S994" s="3" t="e">
        <f t="shared" ca="1" si="65"/>
        <v>#NAME?</v>
      </c>
      <c r="T994" s="3" t="e">
        <f t="shared" ca="1" si="66"/>
        <v>#NAME?</v>
      </c>
      <c r="U994" s="3" t="e">
        <f t="shared" ca="1" si="67"/>
        <v>#NAME?</v>
      </c>
      <c r="Y994" s="3" t="s">
        <v>127</v>
      </c>
      <c r="Z994" s="3" t="s">
        <v>27</v>
      </c>
      <c r="AA994" s="3" t="s">
        <v>125</v>
      </c>
      <c r="AB994" s="46">
        <v>10</v>
      </c>
    </row>
    <row r="995" spans="15:28" x14ac:dyDescent="0.25">
      <c r="O995" s="3" t="e">
        <f ca="1">_xll.RiskDiscrete($A$6:$A$35,$E$6:$E$35)</f>
        <v>#NAME?</v>
      </c>
      <c r="P995" s="3" t="e">
        <f ca="1">_xll.RiskDuniform($L$5:$L$16)</f>
        <v>#NAME?</v>
      </c>
      <c r="Q995" s="3" t="e">
        <f ca="1">IF(_xll.RiskUniform(0,1)&lt;0.5,"uptown","downtown")</f>
        <v>#NAME?</v>
      </c>
      <c r="R995" s="3" t="e">
        <f t="shared" ca="1" si="64"/>
        <v>#NAME?</v>
      </c>
      <c r="S995" s="3" t="e">
        <f t="shared" ca="1" si="65"/>
        <v>#NAME?</v>
      </c>
      <c r="T995" s="3" t="e">
        <f t="shared" ca="1" si="66"/>
        <v>#NAME?</v>
      </c>
      <c r="U995" s="3" t="e">
        <f t="shared" ca="1" si="67"/>
        <v>#NAME?</v>
      </c>
      <c r="Y995" s="3" t="s">
        <v>124</v>
      </c>
      <c r="Z995" s="3" t="s">
        <v>27</v>
      </c>
      <c r="AA995" s="3" t="s">
        <v>122</v>
      </c>
      <c r="AB995" s="46">
        <v>10</v>
      </c>
    </row>
    <row r="996" spans="15:28" x14ac:dyDescent="0.25">
      <c r="O996" s="3" t="e">
        <f ca="1">_xll.RiskDiscrete($A$6:$A$35,$E$6:$E$35)</f>
        <v>#NAME?</v>
      </c>
      <c r="P996" s="3" t="e">
        <f ca="1">_xll.RiskDuniform($L$5:$L$16)</f>
        <v>#NAME?</v>
      </c>
      <c r="Q996" s="3" t="e">
        <f ca="1">IF(_xll.RiskUniform(0,1)&lt;0.5,"uptown","downtown")</f>
        <v>#NAME?</v>
      </c>
      <c r="R996" s="3" t="e">
        <f t="shared" ca="1" si="64"/>
        <v>#NAME?</v>
      </c>
      <c r="S996" s="3" t="e">
        <f t="shared" ca="1" si="65"/>
        <v>#NAME?</v>
      </c>
      <c r="T996" s="3" t="e">
        <f t="shared" ca="1" si="66"/>
        <v>#NAME?</v>
      </c>
      <c r="U996" s="3" t="e">
        <f t="shared" ca="1" si="67"/>
        <v>#NAME?</v>
      </c>
      <c r="Y996" s="3" t="s">
        <v>129</v>
      </c>
      <c r="Z996" s="3" t="s">
        <v>34</v>
      </c>
      <c r="AA996" s="3" t="s">
        <v>122</v>
      </c>
      <c r="AB996" s="46">
        <v>2.5</v>
      </c>
    </row>
    <row r="997" spans="15:28" x14ac:dyDescent="0.25">
      <c r="O997" s="3" t="e">
        <f ca="1">_xll.RiskDiscrete($A$6:$A$35,$E$6:$E$35)</f>
        <v>#NAME?</v>
      </c>
      <c r="P997" s="3" t="e">
        <f ca="1">_xll.RiskDuniform($L$5:$L$16)</f>
        <v>#NAME?</v>
      </c>
      <c r="Q997" s="3" t="e">
        <f ca="1">IF(_xll.RiskUniform(0,1)&lt;0.5,"uptown","downtown")</f>
        <v>#NAME?</v>
      </c>
      <c r="R997" s="3" t="e">
        <f t="shared" ca="1" si="64"/>
        <v>#NAME?</v>
      </c>
      <c r="S997" s="3" t="e">
        <f t="shared" ca="1" si="65"/>
        <v>#NAME?</v>
      </c>
      <c r="T997" s="3" t="e">
        <f t="shared" ca="1" si="66"/>
        <v>#NAME?</v>
      </c>
      <c r="U997" s="3" t="e">
        <f t="shared" ca="1" si="67"/>
        <v>#NAME?</v>
      </c>
      <c r="Y997" s="3" t="s">
        <v>124</v>
      </c>
      <c r="Z997" s="3" t="s">
        <v>29</v>
      </c>
      <c r="AA997" s="3" t="s">
        <v>122</v>
      </c>
      <c r="AB997" s="46">
        <v>10</v>
      </c>
    </row>
    <row r="998" spans="15:28" x14ac:dyDescent="0.25">
      <c r="O998" s="3" t="e">
        <f ca="1">_xll.RiskDiscrete($A$6:$A$35,$E$6:$E$35)</f>
        <v>#NAME?</v>
      </c>
      <c r="P998" s="3" t="e">
        <f ca="1">_xll.RiskDuniform($L$5:$L$16)</f>
        <v>#NAME?</v>
      </c>
      <c r="Q998" s="3" t="e">
        <f ca="1">IF(_xll.RiskUniform(0,1)&lt;0.5,"uptown","downtown")</f>
        <v>#NAME?</v>
      </c>
      <c r="R998" s="3" t="e">
        <f t="shared" ca="1" si="64"/>
        <v>#NAME?</v>
      </c>
      <c r="S998" s="3" t="e">
        <f t="shared" ca="1" si="65"/>
        <v>#NAME?</v>
      </c>
      <c r="T998" s="3" t="e">
        <f t="shared" ca="1" si="66"/>
        <v>#NAME?</v>
      </c>
      <c r="U998" s="3" t="e">
        <f t="shared" ca="1" si="67"/>
        <v>#NAME?</v>
      </c>
      <c r="Y998" s="3" t="s">
        <v>124</v>
      </c>
      <c r="Z998" s="3" t="s">
        <v>6</v>
      </c>
      <c r="AA998" s="3" t="s">
        <v>125</v>
      </c>
      <c r="AB998" s="46">
        <v>10</v>
      </c>
    </row>
    <row r="999" spans="15:28" x14ac:dyDescent="0.25">
      <c r="O999" s="3" t="e">
        <f ca="1">_xll.RiskDiscrete($A$6:$A$35,$E$6:$E$35)</f>
        <v>#NAME?</v>
      </c>
      <c r="P999" s="3" t="e">
        <f ca="1">_xll.RiskDuniform($L$5:$L$16)</f>
        <v>#NAME?</v>
      </c>
      <c r="Q999" s="3" t="e">
        <f ca="1">IF(_xll.RiskUniform(0,1)&lt;0.5,"uptown","downtown")</f>
        <v>#NAME?</v>
      </c>
      <c r="R999" s="3" t="e">
        <f t="shared" ca="1" si="64"/>
        <v>#NAME?</v>
      </c>
      <c r="S999" s="3" t="e">
        <f t="shared" ca="1" si="65"/>
        <v>#NAME?</v>
      </c>
      <c r="T999" s="3" t="e">
        <f t="shared" ca="1" si="66"/>
        <v>#NAME?</v>
      </c>
      <c r="U999" s="3" t="e">
        <f t="shared" ca="1" si="67"/>
        <v>#NAME?</v>
      </c>
      <c r="Y999" s="3" t="s">
        <v>124</v>
      </c>
      <c r="Z999" s="3" t="s">
        <v>30</v>
      </c>
      <c r="AA999" s="3" t="s">
        <v>122</v>
      </c>
      <c r="AB999" s="46">
        <v>10</v>
      </c>
    </row>
    <row r="1000" spans="15:28" x14ac:dyDescent="0.25">
      <c r="O1000" s="3" t="e">
        <f ca="1">_xll.RiskDiscrete($A$6:$A$35,$E$6:$E$35)</f>
        <v>#NAME?</v>
      </c>
      <c r="P1000" s="3" t="e">
        <f ca="1">_xll.RiskDuniform($L$5:$L$16)</f>
        <v>#NAME?</v>
      </c>
      <c r="Q1000" s="3" t="e">
        <f ca="1">IF(_xll.RiskUniform(0,1)&lt;0.5,"uptown","downtown")</f>
        <v>#NAME?</v>
      </c>
      <c r="R1000" s="3" t="e">
        <f t="shared" ca="1" si="64"/>
        <v>#NAME?</v>
      </c>
      <c r="S1000" s="3" t="e">
        <f t="shared" ca="1" si="65"/>
        <v>#NAME?</v>
      </c>
      <c r="T1000" s="3" t="e">
        <f t="shared" ca="1" si="66"/>
        <v>#NAME?</v>
      </c>
      <c r="U1000" s="3" t="e">
        <f t="shared" ca="1" si="67"/>
        <v>#NAME?</v>
      </c>
      <c r="Y1000" s="3" t="s">
        <v>124</v>
      </c>
      <c r="Z1000" s="3" t="s">
        <v>33</v>
      </c>
      <c r="AA1000" s="3" t="s">
        <v>122</v>
      </c>
      <c r="AB1000" s="46">
        <v>10</v>
      </c>
    </row>
    <row r="1001" spans="15:28" x14ac:dyDescent="0.25">
      <c r="O1001" s="3" t="e">
        <f ca="1">_xll.RiskDiscrete($A$6:$A$35,$E$6:$E$35)</f>
        <v>#NAME?</v>
      </c>
      <c r="P1001" s="3" t="e">
        <f ca="1">_xll.RiskDuniform($L$5:$L$16)</f>
        <v>#NAME?</v>
      </c>
      <c r="Q1001" s="3" t="e">
        <f ca="1">IF(_xll.RiskUniform(0,1)&lt;0.5,"uptown","downtown")</f>
        <v>#NAME?</v>
      </c>
      <c r="R1001" s="3" t="e">
        <f t="shared" ca="1" si="64"/>
        <v>#NAME?</v>
      </c>
      <c r="S1001" s="3" t="e">
        <f t="shared" ca="1" si="65"/>
        <v>#NAME?</v>
      </c>
      <c r="T1001" s="3" t="e">
        <f t="shared" ca="1" si="66"/>
        <v>#NAME?</v>
      </c>
      <c r="U1001" s="3" t="e">
        <f t="shared" ca="1" si="67"/>
        <v>#NAME?</v>
      </c>
      <c r="Y1001" s="3" t="s">
        <v>121</v>
      </c>
      <c r="Z1001" s="3" t="s">
        <v>27</v>
      </c>
      <c r="AA1001" s="3" t="s">
        <v>122</v>
      </c>
      <c r="AB1001" s="46">
        <v>2.5</v>
      </c>
    </row>
    <row r="1002" spans="15:28" x14ac:dyDescent="0.25">
      <c r="O1002" s="3" t="e">
        <f ca="1">_xll.RiskDiscrete($A$6:$A$35,$E$6:$E$35)</f>
        <v>#NAME?</v>
      </c>
      <c r="P1002" s="3" t="e">
        <f ca="1">_xll.RiskDuniform($L$5:$L$16)</f>
        <v>#NAME?</v>
      </c>
      <c r="Q1002" s="3" t="e">
        <f ca="1">IF(_xll.RiskUniform(0,1)&lt;0.5,"uptown","downtown")</f>
        <v>#NAME?</v>
      </c>
      <c r="R1002" s="3" t="e">
        <f t="shared" ca="1" si="64"/>
        <v>#NAME?</v>
      </c>
      <c r="S1002" s="3" t="e">
        <f t="shared" ca="1" si="65"/>
        <v>#NAME?</v>
      </c>
      <c r="T1002" s="3" t="e">
        <f t="shared" ca="1" si="66"/>
        <v>#NAME?</v>
      </c>
      <c r="U1002" s="3" t="e">
        <f t="shared" ca="1" si="67"/>
        <v>#NAME?</v>
      </c>
      <c r="Y1002" s="3" t="s">
        <v>124</v>
      </c>
      <c r="Z1002" s="3" t="s">
        <v>33</v>
      </c>
      <c r="AA1002" s="3" t="s">
        <v>122</v>
      </c>
      <c r="AB1002" s="46">
        <v>10</v>
      </c>
    </row>
    <row r="1003" spans="15:28" x14ac:dyDescent="0.25">
      <c r="O1003" s="3" t="e">
        <f ca="1">_xll.RiskDiscrete($A$6:$A$35,$E$6:$E$35)</f>
        <v>#NAME?</v>
      </c>
      <c r="P1003" s="3" t="e">
        <f ca="1">_xll.RiskDuniform($L$5:$L$16)</f>
        <v>#NAME?</v>
      </c>
      <c r="Q1003" s="3" t="e">
        <f ca="1">IF(_xll.RiskUniform(0,1)&lt;0.5,"uptown","downtown")</f>
        <v>#NAME?</v>
      </c>
      <c r="R1003" s="3" t="e">
        <f t="shared" ca="1" si="64"/>
        <v>#NAME?</v>
      </c>
      <c r="S1003" s="3" t="e">
        <f t="shared" ca="1" si="65"/>
        <v>#NAME?</v>
      </c>
      <c r="T1003" s="3" t="e">
        <f t="shared" ca="1" si="66"/>
        <v>#NAME?</v>
      </c>
      <c r="U1003" s="3" t="e">
        <f t="shared" ca="1" si="67"/>
        <v>#NAME?</v>
      </c>
      <c r="Y1003" s="3" t="s">
        <v>124</v>
      </c>
      <c r="Z1003" s="3" t="s">
        <v>34</v>
      </c>
      <c r="AA1003" s="3" t="s">
        <v>122</v>
      </c>
      <c r="AB1003" s="46">
        <v>10</v>
      </c>
    </row>
    <row r="1004" spans="15:28" x14ac:dyDescent="0.25">
      <c r="O1004" s="3" t="e">
        <f ca="1">_xll.RiskDiscrete($A$6:$A$35,$E$6:$E$35)</f>
        <v>#NAME?</v>
      </c>
      <c r="P1004" s="3" t="e">
        <f ca="1">_xll.RiskDuniform($L$5:$L$16)</f>
        <v>#NAME?</v>
      </c>
      <c r="Q1004" s="3" t="e">
        <f ca="1">IF(_xll.RiskUniform(0,1)&lt;0.5,"uptown","downtown")</f>
        <v>#NAME?</v>
      </c>
      <c r="R1004" s="3" t="e">
        <f t="shared" ca="1" si="64"/>
        <v>#NAME?</v>
      </c>
      <c r="S1004" s="3" t="e">
        <f t="shared" ca="1" si="65"/>
        <v>#NAME?</v>
      </c>
      <c r="T1004" s="3" t="e">
        <f t="shared" ca="1" si="66"/>
        <v>#NAME?</v>
      </c>
      <c r="U1004" s="3" t="e">
        <f t="shared" ca="1" si="67"/>
        <v>#NAME?</v>
      </c>
      <c r="Y1004" s="3" t="s">
        <v>139</v>
      </c>
      <c r="Z1004" s="3" t="s">
        <v>34</v>
      </c>
      <c r="AA1004" s="3" t="s">
        <v>125</v>
      </c>
      <c r="AB1004" s="46">
        <v>10</v>
      </c>
    </row>
    <row r="1005" spans="15:28" x14ac:dyDescent="0.25">
      <c r="O1005" s="3" t="e">
        <f ca="1">_xll.RiskDiscrete($A$6:$A$35,$E$6:$E$35)</f>
        <v>#NAME?</v>
      </c>
      <c r="P1005" s="3" t="e">
        <f ca="1">_xll.RiskDuniform($L$5:$L$16)</f>
        <v>#NAME?</v>
      </c>
      <c r="Q1005" s="3" t="e">
        <f ca="1">IF(_xll.RiskUniform(0,1)&lt;0.5,"uptown","downtown")</f>
        <v>#NAME?</v>
      </c>
      <c r="R1005" s="3" t="e">
        <f t="shared" ca="1" si="64"/>
        <v>#NAME?</v>
      </c>
      <c r="S1005" s="3" t="e">
        <f t="shared" ca="1" si="65"/>
        <v>#NAME?</v>
      </c>
      <c r="T1005" s="3" t="e">
        <f t="shared" ca="1" si="66"/>
        <v>#NAME?</v>
      </c>
      <c r="U1005" s="3" t="e">
        <f t="shared" ca="1" si="67"/>
        <v>#NAME?</v>
      </c>
      <c r="Y1005" s="3" t="s">
        <v>136</v>
      </c>
      <c r="Z1005" s="3" t="s">
        <v>34</v>
      </c>
      <c r="AA1005" s="3" t="s">
        <v>125</v>
      </c>
      <c r="AB1005" s="46">
        <v>10</v>
      </c>
    </row>
    <row r="1006" spans="15:28" x14ac:dyDescent="0.25">
      <c r="O1006" s="3" t="e">
        <f ca="1">_xll.RiskDiscrete($A$6:$A$35,$E$6:$E$35)</f>
        <v>#NAME?</v>
      </c>
      <c r="P1006" s="3" t="e">
        <f ca="1">_xll.RiskDuniform($L$5:$L$16)</f>
        <v>#NAME?</v>
      </c>
      <c r="Q1006" s="3" t="e">
        <f ca="1">IF(_xll.RiskUniform(0,1)&lt;0.5,"uptown","downtown")</f>
        <v>#NAME?</v>
      </c>
      <c r="R1006" s="3" t="e">
        <f t="shared" ca="1" si="64"/>
        <v>#NAME?</v>
      </c>
      <c r="S1006" s="3" t="e">
        <f t="shared" ca="1" si="65"/>
        <v>#NAME?</v>
      </c>
      <c r="T1006" s="3" t="e">
        <f t="shared" ca="1" si="66"/>
        <v>#NAME?</v>
      </c>
      <c r="U1006" s="3" t="e">
        <f t="shared" ca="1" si="67"/>
        <v>#NAME?</v>
      </c>
      <c r="Y1006" s="3" t="s">
        <v>124</v>
      </c>
      <c r="Z1006" s="3" t="s">
        <v>30</v>
      </c>
      <c r="AA1006" s="3" t="s">
        <v>122</v>
      </c>
      <c r="AB1006" s="46">
        <v>10</v>
      </c>
    </row>
    <row r="1007" spans="15:28" x14ac:dyDescent="0.25">
      <c r="O1007" s="3" t="e">
        <f ca="1">_xll.RiskDiscrete($A$6:$A$35,$E$6:$E$35)</f>
        <v>#NAME?</v>
      </c>
      <c r="P1007" s="3" t="e">
        <f ca="1">_xll.RiskDuniform($L$5:$L$16)</f>
        <v>#NAME?</v>
      </c>
      <c r="Q1007" s="3" t="e">
        <f ca="1">IF(_xll.RiskUniform(0,1)&lt;0.5,"uptown","downtown")</f>
        <v>#NAME?</v>
      </c>
      <c r="R1007" s="3" t="e">
        <f t="shared" ca="1" si="64"/>
        <v>#NAME?</v>
      </c>
      <c r="S1007" s="3" t="e">
        <f t="shared" ca="1" si="65"/>
        <v>#NAME?</v>
      </c>
      <c r="T1007" s="3" t="e">
        <f t="shared" ca="1" si="66"/>
        <v>#NAME?</v>
      </c>
      <c r="U1007" s="3" t="e">
        <f t="shared" ca="1" si="67"/>
        <v>#NAME?</v>
      </c>
      <c r="Y1007" s="3" t="s">
        <v>134</v>
      </c>
      <c r="Z1007" s="3" t="s">
        <v>33</v>
      </c>
      <c r="AA1007" s="3" t="s">
        <v>125</v>
      </c>
      <c r="AB1007" s="46">
        <v>10</v>
      </c>
    </row>
    <row r="1008" spans="15:28" x14ac:dyDescent="0.25">
      <c r="O1008" s="3" t="e">
        <f ca="1">_xll.RiskDiscrete($A$6:$A$35,$E$6:$E$35)</f>
        <v>#NAME?</v>
      </c>
      <c r="P1008" s="3" t="e">
        <f ca="1">_xll.RiskDuniform($L$5:$L$16)</f>
        <v>#NAME?</v>
      </c>
      <c r="Q1008" s="3" t="e">
        <f ca="1">IF(_xll.RiskUniform(0,1)&lt;0.5,"uptown","downtown")</f>
        <v>#NAME?</v>
      </c>
      <c r="R1008" s="3" t="e">
        <f t="shared" ca="1" si="64"/>
        <v>#NAME?</v>
      </c>
      <c r="S1008" s="3" t="e">
        <f t="shared" ca="1" si="65"/>
        <v>#NAME?</v>
      </c>
      <c r="T1008" s="3" t="e">
        <f t="shared" ca="1" si="66"/>
        <v>#NAME?</v>
      </c>
      <c r="U1008" s="3" t="e">
        <f t="shared" ca="1" si="67"/>
        <v>#NAME?</v>
      </c>
      <c r="Y1008" s="3" t="s">
        <v>132</v>
      </c>
      <c r="Z1008" s="3" t="s">
        <v>28</v>
      </c>
      <c r="AA1008" s="3" t="s">
        <v>122</v>
      </c>
      <c r="AB1008" s="46">
        <v>12</v>
      </c>
    </row>
    <row r="1009" spans="15:28" x14ac:dyDescent="0.25">
      <c r="O1009" s="3" t="e">
        <f ca="1">_xll.RiskDiscrete($A$6:$A$35,$E$6:$E$35)</f>
        <v>#NAME?</v>
      </c>
      <c r="P1009" s="3" t="e">
        <f ca="1">_xll.RiskDuniform($L$5:$L$16)</f>
        <v>#NAME?</v>
      </c>
      <c r="Q1009" s="3" t="e">
        <f ca="1">IF(_xll.RiskUniform(0,1)&lt;0.5,"uptown","downtown")</f>
        <v>#NAME?</v>
      </c>
      <c r="R1009" s="3" t="e">
        <f t="shared" ca="1" si="64"/>
        <v>#NAME?</v>
      </c>
      <c r="S1009" s="3" t="e">
        <f t="shared" ca="1" si="65"/>
        <v>#NAME?</v>
      </c>
      <c r="T1009" s="3" t="e">
        <f t="shared" ca="1" si="66"/>
        <v>#NAME?</v>
      </c>
      <c r="U1009" s="3" t="e">
        <f t="shared" ca="1" si="67"/>
        <v>#NAME?</v>
      </c>
      <c r="Y1009" s="3" t="s">
        <v>124</v>
      </c>
      <c r="Z1009" s="3" t="s">
        <v>28</v>
      </c>
      <c r="AA1009" s="3" t="s">
        <v>125</v>
      </c>
      <c r="AB1009" s="46">
        <v>10</v>
      </c>
    </row>
    <row r="1010" spans="15:28" x14ac:dyDescent="0.25">
      <c r="O1010" s="3" t="e">
        <f ca="1">_xll.RiskDiscrete($A$6:$A$35,$E$6:$E$35)</f>
        <v>#NAME?</v>
      </c>
      <c r="P1010" s="3" t="e">
        <f ca="1">_xll.RiskDuniform($L$5:$L$16)</f>
        <v>#NAME?</v>
      </c>
      <c r="Q1010" s="3" t="e">
        <f ca="1">IF(_xll.RiskUniform(0,1)&lt;0.5,"uptown","downtown")</f>
        <v>#NAME?</v>
      </c>
      <c r="R1010" s="3" t="e">
        <f t="shared" ca="1" si="64"/>
        <v>#NAME?</v>
      </c>
      <c r="S1010" s="3" t="e">
        <f t="shared" ca="1" si="65"/>
        <v>#NAME?</v>
      </c>
      <c r="T1010" s="3" t="e">
        <f t="shared" ca="1" si="66"/>
        <v>#NAME?</v>
      </c>
      <c r="U1010" s="3" t="e">
        <f t="shared" ca="1" si="67"/>
        <v>#NAME?</v>
      </c>
      <c r="Y1010" s="3" t="s">
        <v>129</v>
      </c>
      <c r="Z1010" s="3" t="s">
        <v>24</v>
      </c>
      <c r="AA1010" s="3" t="s">
        <v>125</v>
      </c>
      <c r="AB1010" s="46">
        <v>2.5</v>
      </c>
    </row>
    <row r="1011" spans="15:28" x14ac:dyDescent="0.25">
      <c r="O1011" s="3" t="e">
        <f ca="1">_xll.RiskDiscrete($A$6:$A$35,$E$6:$E$35)</f>
        <v>#NAME?</v>
      </c>
      <c r="P1011" s="3" t="e">
        <f ca="1">_xll.RiskDuniform($L$5:$L$16)</f>
        <v>#NAME?</v>
      </c>
      <c r="Q1011" s="3" t="e">
        <f ca="1">IF(_xll.RiskUniform(0,1)&lt;0.5,"uptown","downtown")</f>
        <v>#NAME?</v>
      </c>
      <c r="R1011" s="3" t="e">
        <f t="shared" ca="1" si="64"/>
        <v>#NAME?</v>
      </c>
      <c r="S1011" s="3" t="e">
        <f t="shared" ca="1" si="65"/>
        <v>#NAME?</v>
      </c>
      <c r="T1011" s="3" t="e">
        <f t="shared" ca="1" si="66"/>
        <v>#NAME?</v>
      </c>
      <c r="U1011" s="3" t="e">
        <f t="shared" ca="1" si="67"/>
        <v>#NAME?</v>
      </c>
      <c r="Y1011" s="3" t="s">
        <v>123</v>
      </c>
      <c r="Z1011" s="3" t="s">
        <v>39</v>
      </c>
      <c r="AA1011" s="3" t="s">
        <v>125</v>
      </c>
      <c r="AB1011" s="46">
        <v>2.5</v>
      </c>
    </row>
    <row r="1012" spans="15:28" x14ac:dyDescent="0.25">
      <c r="O1012" s="3" t="e">
        <f ca="1">_xll.RiskDiscrete($A$6:$A$35,$E$6:$E$35)</f>
        <v>#NAME?</v>
      </c>
      <c r="P1012" s="3" t="e">
        <f ca="1">_xll.RiskDuniform($L$5:$L$16)</f>
        <v>#NAME?</v>
      </c>
      <c r="Q1012" s="3" t="e">
        <f ca="1">IF(_xll.RiskUniform(0,1)&lt;0.5,"uptown","downtown")</f>
        <v>#NAME?</v>
      </c>
      <c r="R1012" s="3" t="e">
        <f t="shared" ca="1" si="64"/>
        <v>#NAME?</v>
      </c>
      <c r="S1012" s="3" t="e">
        <f t="shared" ca="1" si="65"/>
        <v>#NAME?</v>
      </c>
      <c r="T1012" s="3" t="e">
        <f t="shared" ca="1" si="66"/>
        <v>#NAME?</v>
      </c>
      <c r="U1012" s="3" t="e">
        <f t="shared" ca="1" si="67"/>
        <v>#NAME?</v>
      </c>
      <c r="Y1012" s="3" t="s">
        <v>124</v>
      </c>
      <c r="Z1012" s="3" t="s">
        <v>29</v>
      </c>
      <c r="AA1012" s="3" t="s">
        <v>122</v>
      </c>
      <c r="AB1012" s="46">
        <v>10</v>
      </c>
    </row>
    <row r="1013" spans="15:28" x14ac:dyDescent="0.25">
      <c r="O1013" s="3" t="e">
        <f ca="1">_xll.RiskDiscrete($A$6:$A$35,$E$6:$E$35)</f>
        <v>#NAME?</v>
      </c>
      <c r="P1013" s="3" t="e">
        <f ca="1">_xll.RiskDuniform($L$5:$L$16)</f>
        <v>#NAME?</v>
      </c>
      <c r="Q1013" s="3" t="e">
        <f ca="1">IF(_xll.RiskUniform(0,1)&lt;0.5,"uptown","downtown")</f>
        <v>#NAME?</v>
      </c>
      <c r="R1013" s="3" t="e">
        <f t="shared" ca="1" si="64"/>
        <v>#NAME?</v>
      </c>
      <c r="S1013" s="3" t="e">
        <f t="shared" ca="1" si="65"/>
        <v>#NAME?</v>
      </c>
      <c r="T1013" s="3" t="e">
        <f t="shared" ca="1" si="66"/>
        <v>#NAME?</v>
      </c>
      <c r="U1013" s="3" t="e">
        <f t="shared" ca="1" si="67"/>
        <v>#NAME?</v>
      </c>
      <c r="Y1013" s="3" t="s">
        <v>114</v>
      </c>
      <c r="Z1013" s="3" t="s">
        <v>30</v>
      </c>
      <c r="AA1013" s="3" t="s">
        <v>122</v>
      </c>
      <c r="AB1013" s="46">
        <v>3</v>
      </c>
    </row>
    <row r="1014" spans="15:28" x14ac:dyDescent="0.25">
      <c r="O1014" s="3" t="e">
        <f ca="1">_xll.RiskDiscrete($A$6:$A$35,$E$6:$E$35)</f>
        <v>#NAME?</v>
      </c>
      <c r="P1014" s="3" t="e">
        <f ca="1">_xll.RiskDuniform($L$5:$L$16)</f>
        <v>#NAME?</v>
      </c>
      <c r="Q1014" s="3" t="e">
        <f ca="1">IF(_xll.RiskUniform(0,1)&lt;0.5,"uptown","downtown")</f>
        <v>#NAME?</v>
      </c>
      <c r="R1014" s="3" t="e">
        <f t="shared" ca="1" si="64"/>
        <v>#NAME?</v>
      </c>
      <c r="S1014" s="3" t="e">
        <f t="shared" ca="1" si="65"/>
        <v>#NAME?</v>
      </c>
      <c r="T1014" s="3" t="e">
        <f t="shared" ca="1" si="66"/>
        <v>#NAME?</v>
      </c>
      <c r="U1014" s="3" t="e">
        <f t="shared" ca="1" si="67"/>
        <v>#NAME?</v>
      </c>
      <c r="Y1014" s="3" t="s">
        <v>124</v>
      </c>
      <c r="Z1014" s="3" t="s">
        <v>6</v>
      </c>
      <c r="AA1014" s="3" t="s">
        <v>125</v>
      </c>
      <c r="AB1014" s="46">
        <v>10</v>
      </c>
    </row>
    <row r="1015" spans="15:28" x14ac:dyDescent="0.25">
      <c r="O1015" s="3" t="e">
        <f ca="1">_xll.RiskDiscrete($A$6:$A$35,$E$6:$E$35)</f>
        <v>#NAME?</v>
      </c>
      <c r="P1015" s="3" t="e">
        <f ca="1">_xll.RiskDuniform($L$5:$L$16)</f>
        <v>#NAME?</v>
      </c>
      <c r="Q1015" s="3" t="e">
        <f ca="1">IF(_xll.RiskUniform(0,1)&lt;0.5,"uptown","downtown")</f>
        <v>#NAME?</v>
      </c>
      <c r="R1015" s="3" t="e">
        <f t="shared" ca="1" si="64"/>
        <v>#NAME?</v>
      </c>
      <c r="S1015" s="3" t="e">
        <f t="shared" ca="1" si="65"/>
        <v>#NAME?</v>
      </c>
      <c r="T1015" s="3" t="e">
        <f t="shared" ca="1" si="66"/>
        <v>#NAME?</v>
      </c>
      <c r="U1015" s="3" t="e">
        <f t="shared" ca="1" si="67"/>
        <v>#NAME?</v>
      </c>
      <c r="Y1015" s="3" t="s">
        <v>124</v>
      </c>
      <c r="Z1015" s="3" t="s">
        <v>27</v>
      </c>
      <c r="AA1015" s="3" t="s">
        <v>125</v>
      </c>
      <c r="AB1015" s="46">
        <v>10</v>
      </c>
    </row>
    <row r="1016" spans="15:28" x14ac:dyDescent="0.25">
      <c r="O1016" s="3" t="e">
        <f ca="1">_xll.RiskDiscrete($A$6:$A$35,$E$6:$E$35)</f>
        <v>#NAME?</v>
      </c>
      <c r="P1016" s="3" t="e">
        <f ca="1">_xll.RiskDuniform($L$5:$L$16)</f>
        <v>#NAME?</v>
      </c>
      <c r="Q1016" s="3" t="e">
        <f ca="1">IF(_xll.RiskUniform(0,1)&lt;0.5,"uptown","downtown")</f>
        <v>#NAME?</v>
      </c>
      <c r="R1016" s="3" t="e">
        <f t="shared" ca="1" si="64"/>
        <v>#NAME?</v>
      </c>
      <c r="S1016" s="3" t="e">
        <f t="shared" ca="1" si="65"/>
        <v>#NAME?</v>
      </c>
      <c r="T1016" s="3" t="e">
        <f t="shared" ca="1" si="66"/>
        <v>#NAME?</v>
      </c>
      <c r="U1016" s="3" t="e">
        <f t="shared" ca="1" si="67"/>
        <v>#NAME?</v>
      </c>
      <c r="Y1016" s="3" t="s">
        <v>121</v>
      </c>
      <c r="Z1016" s="3" t="s">
        <v>34</v>
      </c>
      <c r="AA1016" s="3" t="s">
        <v>125</v>
      </c>
      <c r="AB1016" s="46">
        <v>2.5</v>
      </c>
    </row>
    <row r="1017" spans="15:28" x14ac:dyDescent="0.25">
      <c r="O1017" s="3" t="e">
        <f ca="1">_xll.RiskDiscrete($A$6:$A$35,$E$6:$E$35)</f>
        <v>#NAME?</v>
      </c>
      <c r="P1017" s="3" t="e">
        <f ca="1">_xll.RiskDuniform($L$5:$L$16)</f>
        <v>#NAME?</v>
      </c>
      <c r="Q1017" s="3" t="e">
        <f ca="1">IF(_xll.RiskUniform(0,1)&lt;0.5,"uptown","downtown")</f>
        <v>#NAME?</v>
      </c>
      <c r="R1017" s="3" t="e">
        <f t="shared" ca="1" si="64"/>
        <v>#NAME?</v>
      </c>
      <c r="S1017" s="3" t="e">
        <f t="shared" ca="1" si="65"/>
        <v>#NAME?</v>
      </c>
      <c r="T1017" s="3" t="e">
        <f t="shared" ca="1" si="66"/>
        <v>#NAME?</v>
      </c>
      <c r="U1017" s="3" t="e">
        <f t="shared" ca="1" si="67"/>
        <v>#NAME?</v>
      </c>
      <c r="Y1017" s="3" t="s">
        <v>124</v>
      </c>
      <c r="Z1017" s="3" t="s">
        <v>34</v>
      </c>
      <c r="AA1017" s="3" t="s">
        <v>122</v>
      </c>
      <c r="AB1017" s="46">
        <v>10</v>
      </c>
    </row>
    <row r="1018" spans="15:28" x14ac:dyDescent="0.25">
      <c r="O1018" s="3" t="e">
        <f ca="1">_xll.RiskDiscrete($A$6:$A$35,$E$6:$E$35)</f>
        <v>#NAME?</v>
      </c>
      <c r="P1018" s="3" t="e">
        <f ca="1">_xll.RiskDuniform($L$5:$L$16)</f>
        <v>#NAME?</v>
      </c>
      <c r="Q1018" s="3" t="e">
        <f ca="1">IF(_xll.RiskUniform(0,1)&lt;0.5,"uptown","downtown")</f>
        <v>#NAME?</v>
      </c>
      <c r="R1018" s="3" t="e">
        <f t="shared" ca="1" si="64"/>
        <v>#NAME?</v>
      </c>
      <c r="S1018" s="3" t="e">
        <f t="shared" ca="1" si="65"/>
        <v>#NAME?</v>
      </c>
      <c r="T1018" s="3" t="e">
        <f t="shared" ca="1" si="66"/>
        <v>#NAME?</v>
      </c>
      <c r="U1018" s="3" t="e">
        <f t="shared" ca="1" si="67"/>
        <v>#NAME?</v>
      </c>
      <c r="Y1018" s="3" t="s">
        <v>124</v>
      </c>
      <c r="Z1018" s="3" t="s">
        <v>24</v>
      </c>
      <c r="AA1018" s="3" t="s">
        <v>125</v>
      </c>
      <c r="AB1018" s="46">
        <v>10</v>
      </c>
    </row>
    <row r="1019" spans="15:28" x14ac:dyDescent="0.25">
      <c r="O1019" s="3" t="e">
        <f ca="1">_xll.RiskDiscrete($A$6:$A$35,$E$6:$E$35)</f>
        <v>#NAME?</v>
      </c>
      <c r="P1019" s="3" t="e">
        <f ca="1">_xll.RiskDuniform($L$5:$L$16)</f>
        <v>#NAME?</v>
      </c>
      <c r="Q1019" s="3" t="e">
        <f ca="1">IF(_xll.RiskUniform(0,1)&lt;0.5,"uptown","downtown")</f>
        <v>#NAME?</v>
      </c>
      <c r="R1019" s="3" t="e">
        <f t="shared" ca="1" si="64"/>
        <v>#NAME?</v>
      </c>
      <c r="S1019" s="3" t="e">
        <f t="shared" ca="1" si="65"/>
        <v>#NAME?</v>
      </c>
      <c r="T1019" s="3" t="e">
        <f t="shared" ca="1" si="66"/>
        <v>#NAME?</v>
      </c>
      <c r="U1019" s="3" t="e">
        <f t="shared" ca="1" si="67"/>
        <v>#NAME?</v>
      </c>
      <c r="Y1019" s="3" t="s">
        <v>124</v>
      </c>
      <c r="Z1019" s="3" t="s">
        <v>30</v>
      </c>
      <c r="AA1019" s="3" t="s">
        <v>122</v>
      </c>
      <c r="AB1019" s="46">
        <v>10</v>
      </c>
    </row>
    <row r="1020" spans="15:28" x14ac:dyDescent="0.25">
      <c r="O1020" s="3" t="e">
        <f ca="1">_xll.RiskDiscrete($A$6:$A$35,$E$6:$E$35)</f>
        <v>#NAME?</v>
      </c>
      <c r="P1020" s="3" t="e">
        <f ca="1">_xll.RiskDuniform($L$5:$L$16)</f>
        <v>#NAME?</v>
      </c>
      <c r="Q1020" s="3" t="e">
        <f ca="1">IF(_xll.RiskUniform(0,1)&lt;0.5,"uptown","downtown")</f>
        <v>#NAME?</v>
      </c>
      <c r="R1020" s="3" t="e">
        <f t="shared" ca="1" si="64"/>
        <v>#NAME?</v>
      </c>
      <c r="S1020" s="3" t="e">
        <f t="shared" ca="1" si="65"/>
        <v>#NAME?</v>
      </c>
      <c r="T1020" s="3" t="e">
        <f t="shared" ca="1" si="66"/>
        <v>#NAME?</v>
      </c>
      <c r="U1020" s="3" t="e">
        <f t="shared" ca="1" si="67"/>
        <v>#NAME?</v>
      </c>
      <c r="Y1020" s="3" t="s">
        <v>129</v>
      </c>
      <c r="Z1020" s="3" t="s">
        <v>24</v>
      </c>
      <c r="AA1020" s="3" t="s">
        <v>125</v>
      </c>
      <c r="AB1020" s="46">
        <v>2.5</v>
      </c>
    </row>
    <row r="1021" spans="15:28" x14ac:dyDescent="0.25">
      <c r="O1021" s="3" t="e">
        <f ca="1">_xll.RiskDiscrete($A$6:$A$35,$E$6:$E$35)</f>
        <v>#NAME?</v>
      </c>
      <c r="P1021" s="3" t="e">
        <f ca="1">_xll.RiskDuniform($L$5:$L$16)</f>
        <v>#NAME?</v>
      </c>
      <c r="Q1021" s="3" t="e">
        <f ca="1">IF(_xll.RiskUniform(0,1)&lt;0.5,"uptown","downtown")</f>
        <v>#NAME?</v>
      </c>
      <c r="R1021" s="3" t="e">
        <f t="shared" ca="1" si="64"/>
        <v>#NAME?</v>
      </c>
      <c r="S1021" s="3" t="e">
        <f t="shared" ca="1" si="65"/>
        <v>#NAME?</v>
      </c>
      <c r="T1021" s="3" t="e">
        <f t="shared" ca="1" si="66"/>
        <v>#NAME?</v>
      </c>
      <c r="U1021" s="3" t="e">
        <f t="shared" ca="1" si="67"/>
        <v>#NAME?</v>
      </c>
      <c r="Y1021" s="3" t="s">
        <v>124</v>
      </c>
      <c r="Z1021" s="3" t="s">
        <v>30</v>
      </c>
      <c r="AA1021" s="3" t="s">
        <v>125</v>
      </c>
      <c r="AB1021" s="46">
        <v>10</v>
      </c>
    </row>
    <row r="1022" spans="15:28" x14ac:dyDescent="0.25">
      <c r="O1022" s="3" t="e">
        <f ca="1">_xll.RiskDiscrete($A$6:$A$35,$E$6:$E$35)</f>
        <v>#NAME?</v>
      </c>
      <c r="P1022" s="3" t="e">
        <f ca="1">_xll.RiskDuniform($L$5:$L$16)</f>
        <v>#NAME?</v>
      </c>
      <c r="Q1022" s="3" t="e">
        <f ca="1">IF(_xll.RiskUniform(0,1)&lt;0.5,"uptown","downtown")</f>
        <v>#NAME?</v>
      </c>
      <c r="R1022" s="3" t="e">
        <f t="shared" ca="1" si="64"/>
        <v>#NAME?</v>
      </c>
      <c r="S1022" s="3" t="e">
        <f t="shared" ca="1" si="65"/>
        <v>#NAME?</v>
      </c>
      <c r="T1022" s="3" t="e">
        <f t="shared" ca="1" si="66"/>
        <v>#NAME?</v>
      </c>
      <c r="U1022" s="3" t="e">
        <f t="shared" ca="1" si="67"/>
        <v>#NAME?</v>
      </c>
      <c r="Y1022" s="3" t="s">
        <v>124</v>
      </c>
      <c r="Z1022" s="3" t="s">
        <v>33</v>
      </c>
      <c r="AA1022" s="3" t="s">
        <v>122</v>
      </c>
      <c r="AB1022" s="46">
        <v>10</v>
      </c>
    </row>
    <row r="1023" spans="15:28" x14ac:dyDescent="0.25">
      <c r="O1023" s="3" t="e">
        <f ca="1">_xll.RiskDiscrete($A$6:$A$35,$E$6:$E$35)</f>
        <v>#NAME?</v>
      </c>
      <c r="P1023" s="3" t="e">
        <f ca="1">_xll.RiskDuniform($L$5:$L$16)</f>
        <v>#NAME?</v>
      </c>
      <c r="Q1023" s="3" t="e">
        <f ca="1">IF(_xll.RiskUniform(0,1)&lt;0.5,"uptown","downtown")</f>
        <v>#NAME?</v>
      </c>
      <c r="R1023" s="3" t="e">
        <f t="shared" ca="1" si="64"/>
        <v>#NAME?</v>
      </c>
      <c r="S1023" s="3" t="e">
        <f t="shared" ca="1" si="65"/>
        <v>#NAME?</v>
      </c>
      <c r="T1023" s="3" t="e">
        <f t="shared" ca="1" si="66"/>
        <v>#NAME?</v>
      </c>
      <c r="U1023" s="3" t="e">
        <f t="shared" ca="1" si="67"/>
        <v>#NAME?</v>
      </c>
      <c r="Y1023" s="3" t="s">
        <v>124</v>
      </c>
      <c r="Z1023" s="3" t="s">
        <v>30</v>
      </c>
      <c r="AA1023" s="3" t="s">
        <v>122</v>
      </c>
      <c r="AB1023" s="46">
        <v>10</v>
      </c>
    </row>
    <row r="1024" spans="15:28" x14ac:dyDescent="0.25">
      <c r="O1024" s="3" t="e">
        <f ca="1">_xll.RiskDiscrete($A$6:$A$35,$E$6:$E$35)</f>
        <v>#NAME?</v>
      </c>
      <c r="P1024" s="3" t="e">
        <f ca="1">_xll.RiskDuniform($L$5:$L$16)</f>
        <v>#NAME?</v>
      </c>
      <c r="Q1024" s="3" t="e">
        <f ca="1">IF(_xll.RiskUniform(0,1)&lt;0.5,"uptown","downtown")</f>
        <v>#NAME?</v>
      </c>
      <c r="R1024" s="3" t="e">
        <f t="shared" ca="1" si="64"/>
        <v>#NAME?</v>
      </c>
      <c r="S1024" s="3" t="e">
        <f t="shared" ca="1" si="65"/>
        <v>#NAME?</v>
      </c>
      <c r="T1024" s="3" t="e">
        <f t="shared" ca="1" si="66"/>
        <v>#NAME?</v>
      </c>
      <c r="U1024" s="3" t="e">
        <f t="shared" ca="1" si="67"/>
        <v>#NAME?</v>
      </c>
      <c r="Y1024" s="3" t="s">
        <v>127</v>
      </c>
      <c r="Z1024" s="3" t="s">
        <v>39</v>
      </c>
      <c r="AA1024" s="3" t="s">
        <v>125</v>
      </c>
      <c r="AB1024" s="46">
        <v>10</v>
      </c>
    </row>
    <row r="1025" spans="15:28" x14ac:dyDescent="0.25">
      <c r="O1025" s="3" t="e">
        <f ca="1">_xll.RiskDiscrete($A$6:$A$35,$E$6:$E$35)</f>
        <v>#NAME?</v>
      </c>
      <c r="P1025" s="3" t="e">
        <f ca="1">_xll.RiskDuniform($L$5:$L$16)</f>
        <v>#NAME?</v>
      </c>
      <c r="Q1025" s="3" t="e">
        <f ca="1">IF(_xll.RiskUniform(0,1)&lt;0.5,"uptown","downtown")</f>
        <v>#NAME?</v>
      </c>
      <c r="R1025" s="3" t="e">
        <f t="shared" ca="1" si="64"/>
        <v>#NAME?</v>
      </c>
      <c r="S1025" s="3" t="e">
        <f t="shared" ca="1" si="65"/>
        <v>#NAME?</v>
      </c>
      <c r="T1025" s="3" t="e">
        <f t="shared" ca="1" si="66"/>
        <v>#NAME?</v>
      </c>
      <c r="U1025" s="3" t="e">
        <f t="shared" ca="1" si="67"/>
        <v>#NAME?</v>
      </c>
      <c r="Y1025" s="3" t="s">
        <v>134</v>
      </c>
      <c r="Z1025" s="3" t="s">
        <v>30</v>
      </c>
      <c r="AA1025" s="3" t="s">
        <v>125</v>
      </c>
      <c r="AB1025" s="46">
        <v>10</v>
      </c>
    </row>
    <row r="1026" spans="15:28" x14ac:dyDescent="0.25">
      <c r="O1026" s="3" t="e">
        <f ca="1">_xll.RiskDiscrete($A$6:$A$35,$E$6:$E$35)</f>
        <v>#NAME?</v>
      </c>
      <c r="P1026" s="3" t="e">
        <f ca="1">_xll.RiskDuniform($L$5:$L$16)</f>
        <v>#NAME?</v>
      </c>
      <c r="Q1026" s="3" t="e">
        <f ca="1">IF(_xll.RiskUniform(0,1)&lt;0.5,"uptown","downtown")</f>
        <v>#NAME?</v>
      </c>
      <c r="R1026" s="3" t="e">
        <f t="shared" ca="1" si="64"/>
        <v>#NAME?</v>
      </c>
      <c r="S1026" s="3" t="e">
        <f t="shared" ca="1" si="65"/>
        <v>#NAME?</v>
      </c>
      <c r="T1026" s="3" t="e">
        <f t="shared" ca="1" si="66"/>
        <v>#NAME?</v>
      </c>
      <c r="U1026" s="3" t="e">
        <f t="shared" ca="1" si="67"/>
        <v>#NAME?</v>
      </c>
      <c r="Y1026" s="3" t="s">
        <v>132</v>
      </c>
      <c r="Z1026" s="3" t="s">
        <v>32</v>
      </c>
      <c r="AA1026" s="3" t="s">
        <v>125</v>
      </c>
      <c r="AB1026" s="46">
        <v>12</v>
      </c>
    </row>
    <row r="1027" spans="15:28" x14ac:dyDescent="0.25">
      <c r="O1027" s="3" t="e">
        <f ca="1">_xll.RiskDiscrete($A$6:$A$35,$E$6:$E$35)</f>
        <v>#NAME?</v>
      </c>
      <c r="P1027" s="3" t="e">
        <f ca="1">_xll.RiskDuniform($L$5:$L$16)</f>
        <v>#NAME?</v>
      </c>
      <c r="Q1027" s="3" t="e">
        <f ca="1">IF(_xll.RiskUniform(0,1)&lt;0.5,"uptown","downtown")</f>
        <v>#NAME?</v>
      </c>
      <c r="R1027" s="3" t="e">
        <f t="shared" ca="1" si="64"/>
        <v>#NAME?</v>
      </c>
      <c r="S1027" s="3" t="e">
        <f t="shared" ca="1" si="65"/>
        <v>#NAME?</v>
      </c>
      <c r="T1027" s="3" t="e">
        <f t="shared" ca="1" si="66"/>
        <v>#NAME?</v>
      </c>
      <c r="U1027" s="3" t="e">
        <f t="shared" ca="1" si="67"/>
        <v>#NAME?</v>
      </c>
      <c r="Y1027" s="3" t="s">
        <v>124</v>
      </c>
      <c r="Z1027" s="3" t="s">
        <v>28</v>
      </c>
      <c r="AA1027" s="3" t="s">
        <v>125</v>
      </c>
      <c r="AB1027" s="46">
        <v>10</v>
      </c>
    </row>
    <row r="1028" spans="15:28" x14ac:dyDescent="0.25">
      <c r="O1028" s="3" t="e">
        <f ca="1">_xll.RiskDiscrete($A$6:$A$35,$E$6:$E$35)</f>
        <v>#NAME?</v>
      </c>
      <c r="P1028" s="3" t="e">
        <f ca="1">_xll.RiskDuniform($L$5:$L$16)</f>
        <v>#NAME?</v>
      </c>
      <c r="Q1028" s="3" t="e">
        <f ca="1">IF(_xll.RiskUniform(0,1)&lt;0.5,"uptown","downtown")</f>
        <v>#NAME?</v>
      </c>
      <c r="R1028" s="3" t="e">
        <f t="shared" ca="1" si="64"/>
        <v>#NAME?</v>
      </c>
      <c r="S1028" s="3" t="e">
        <f t="shared" ca="1" si="65"/>
        <v>#NAME?</v>
      </c>
      <c r="T1028" s="3" t="e">
        <f t="shared" ca="1" si="66"/>
        <v>#NAME?</v>
      </c>
      <c r="U1028" s="3" t="e">
        <f t="shared" ca="1" si="67"/>
        <v>#NAME?</v>
      </c>
      <c r="Y1028" s="3" t="s">
        <v>124</v>
      </c>
      <c r="Z1028" s="3" t="s">
        <v>32</v>
      </c>
      <c r="AA1028" s="3" t="s">
        <v>125</v>
      </c>
      <c r="AB1028" s="46">
        <v>10</v>
      </c>
    </row>
    <row r="1029" spans="15:28" x14ac:dyDescent="0.25">
      <c r="O1029" s="3" t="e">
        <f ca="1">_xll.RiskDiscrete($A$6:$A$35,$E$6:$E$35)</f>
        <v>#NAME?</v>
      </c>
      <c r="P1029" s="3" t="e">
        <f ca="1">_xll.RiskDuniform($L$5:$L$16)</f>
        <v>#NAME?</v>
      </c>
      <c r="Q1029" s="3" t="e">
        <f ca="1">IF(_xll.RiskUniform(0,1)&lt;0.5,"uptown","downtown")</f>
        <v>#NAME?</v>
      </c>
      <c r="R1029" s="3" t="e">
        <f t="shared" ca="1" si="64"/>
        <v>#NAME?</v>
      </c>
      <c r="S1029" s="3" t="e">
        <f t="shared" ca="1" si="65"/>
        <v>#NAME?</v>
      </c>
      <c r="T1029" s="3" t="e">
        <f t="shared" ca="1" si="66"/>
        <v>#NAME?</v>
      </c>
      <c r="U1029" s="3" t="e">
        <f t="shared" ca="1" si="67"/>
        <v>#NAME?</v>
      </c>
      <c r="Y1029" s="3" t="s">
        <v>133</v>
      </c>
      <c r="Z1029" s="3" t="s">
        <v>30</v>
      </c>
      <c r="AA1029" s="3" t="s">
        <v>125</v>
      </c>
      <c r="AB1029" s="46">
        <v>7</v>
      </c>
    </row>
    <row r="1030" spans="15:28" x14ac:dyDescent="0.25">
      <c r="O1030" s="3" t="e">
        <f ca="1">_xll.RiskDiscrete($A$6:$A$35,$E$6:$E$35)</f>
        <v>#NAME?</v>
      </c>
      <c r="P1030" s="3" t="e">
        <f ca="1">_xll.RiskDuniform($L$5:$L$16)</f>
        <v>#NAME?</v>
      </c>
      <c r="Q1030" s="3" t="e">
        <f ca="1">IF(_xll.RiskUniform(0,1)&lt;0.5,"uptown","downtown")</f>
        <v>#NAME?</v>
      </c>
      <c r="R1030" s="3" t="e">
        <f t="shared" ca="1" si="64"/>
        <v>#NAME?</v>
      </c>
      <c r="S1030" s="3" t="e">
        <f t="shared" ca="1" si="65"/>
        <v>#NAME?</v>
      </c>
      <c r="T1030" s="3" t="e">
        <f t="shared" ca="1" si="66"/>
        <v>#NAME?</v>
      </c>
      <c r="U1030" s="3" t="e">
        <f t="shared" ca="1" si="67"/>
        <v>#NAME?</v>
      </c>
      <c r="Y1030" s="3" t="s">
        <v>124</v>
      </c>
      <c r="Z1030" s="3" t="s">
        <v>33</v>
      </c>
      <c r="AA1030" s="3" t="s">
        <v>122</v>
      </c>
      <c r="AB1030" s="46">
        <v>10</v>
      </c>
    </row>
    <row r="1031" spans="15:28" x14ac:dyDescent="0.25">
      <c r="O1031" s="3" t="e">
        <f ca="1">_xll.RiskDiscrete($A$6:$A$35,$E$6:$E$35)</f>
        <v>#NAME?</v>
      </c>
      <c r="P1031" s="3" t="e">
        <f ca="1">_xll.RiskDuniform($L$5:$L$16)</f>
        <v>#NAME?</v>
      </c>
      <c r="Q1031" s="3" t="e">
        <f ca="1">IF(_xll.RiskUniform(0,1)&lt;0.5,"uptown","downtown")</f>
        <v>#NAME?</v>
      </c>
      <c r="R1031" s="3" t="e">
        <f t="shared" ca="1" si="64"/>
        <v>#NAME?</v>
      </c>
      <c r="S1031" s="3" t="e">
        <f t="shared" ca="1" si="65"/>
        <v>#NAME?</v>
      </c>
      <c r="T1031" s="3" t="e">
        <f t="shared" ca="1" si="66"/>
        <v>#NAME?</v>
      </c>
      <c r="U1031" s="3" t="e">
        <f t="shared" ca="1" si="67"/>
        <v>#NAME?</v>
      </c>
      <c r="Y1031" s="3" t="s">
        <v>121</v>
      </c>
      <c r="Z1031" s="3" t="s">
        <v>31</v>
      </c>
      <c r="AA1031" s="3" t="s">
        <v>122</v>
      </c>
      <c r="AB1031" s="46">
        <v>2.5</v>
      </c>
    </row>
    <row r="1032" spans="15:28" x14ac:dyDescent="0.25">
      <c r="O1032" s="3" t="e">
        <f ca="1">_xll.RiskDiscrete($A$6:$A$35,$E$6:$E$35)</f>
        <v>#NAME?</v>
      </c>
      <c r="P1032" s="3" t="e">
        <f ca="1">_xll.RiskDuniform($L$5:$L$16)</f>
        <v>#NAME?</v>
      </c>
      <c r="Q1032" s="3" t="e">
        <f ca="1">IF(_xll.RiskUniform(0,1)&lt;0.5,"uptown","downtown")</f>
        <v>#NAME?</v>
      </c>
      <c r="R1032" s="3" t="e">
        <f t="shared" ref="R1032:R1095" ca="1" si="68">VLOOKUP(O1032,lookprice,2)</f>
        <v>#NAME?</v>
      </c>
      <c r="S1032" s="3" t="e">
        <f t="shared" ref="S1032:S1095" ca="1" si="69">VLOOKUP(O1032,lookname,2)</f>
        <v>#NAME?</v>
      </c>
      <c r="T1032" s="3" t="e">
        <f t="shared" ref="T1032:T1095" ca="1" si="70">VLOOKUP(P1032,lookmonth,2)</f>
        <v>#NAME?</v>
      </c>
      <c r="U1032" s="3" t="e">
        <f t="shared" ca="1" si="67"/>
        <v>#NAME?</v>
      </c>
      <c r="Y1032" s="3" t="s">
        <v>149</v>
      </c>
      <c r="Z1032" s="3" t="s">
        <v>28</v>
      </c>
      <c r="AA1032" s="3" t="s">
        <v>122</v>
      </c>
      <c r="AB1032" s="46">
        <v>7</v>
      </c>
    </row>
    <row r="1033" spans="15:28" x14ac:dyDescent="0.25">
      <c r="O1033" s="3" t="e">
        <f ca="1">_xll.RiskDiscrete($A$6:$A$35,$E$6:$E$35)</f>
        <v>#NAME?</v>
      </c>
      <c r="P1033" s="3" t="e">
        <f ca="1">_xll.RiskDuniform($L$5:$L$16)</f>
        <v>#NAME?</v>
      </c>
      <c r="Q1033" s="3" t="e">
        <f ca="1">IF(_xll.RiskUniform(0,1)&lt;0.5,"uptown","downtown")</f>
        <v>#NAME?</v>
      </c>
      <c r="R1033" s="3" t="e">
        <f t="shared" ca="1" si="68"/>
        <v>#NAME?</v>
      </c>
      <c r="S1033" s="3" t="e">
        <f t="shared" ca="1" si="69"/>
        <v>#NAME?</v>
      </c>
      <c r="T1033" s="3" t="e">
        <f t="shared" ca="1" si="70"/>
        <v>#NAME?</v>
      </c>
      <c r="U1033" s="3" t="e">
        <f t="shared" ref="U1033:U1096" ca="1" si="71">Q1033</f>
        <v>#NAME?</v>
      </c>
      <c r="Y1033" s="3" t="s">
        <v>129</v>
      </c>
      <c r="Z1033" s="3" t="s">
        <v>28</v>
      </c>
      <c r="AA1033" s="3" t="s">
        <v>125</v>
      </c>
      <c r="AB1033" s="46">
        <v>2.5</v>
      </c>
    </row>
    <row r="1034" spans="15:28" x14ac:dyDescent="0.25">
      <c r="O1034" s="3" t="e">
        <f ca="1">_xll.RiskDiscrete($A$6:$A$35,$E$6:$E$35)</f>
        <v>#NAME?</v>
      </c>
      <c r="P1034" s="3" t="e">
        <f ca="1">_xll.RiskDuniform($L$5:$L$16)</f>
        <v>#NAME?</v>
      </c>
      <c r="Q1034" s="3" t="e">
        <f ca="1">IF(_xll.RiskUniform(0,1)&lt;0.5,"uptown","downtown")</f>
        <v>#NAME?</v>
      </c>
      <c r="R1034" s="3" t="e">
        <f t="shared" ca="1" si="68"/>
        <v>#NAME?</v>
      </c>
      <c r="S1034" s="3" t="e">
        <f t="shared" ca="1" si="69"/>
        <v>#NAME?</v>
      </c>
      <c r="T1034" s="3" t="e">
        <f t="shared" ca="1" si="70"/>
        <v>#NAME?</v>
      </c>
      <c r="U1034" s="3" t="e">
        <f t="shared" ca="1" si="71"/>
        <v>#NAME?</v>
      </c>
      <c r="Y1034" s="3" t="s">
        <v>132</v>
      </c>
      <c r="Z1034" s="3" t="s">
        <v>28</v>
      </c>
      <c r="AA1034" s="3" t="s">
        <v>122</v>
      </c>
      <c r="AB1034" s="46">
        <v>12</v>
      </c>
    </row>
    <row r="1035" spans="15:28" x14ac:dyDescent="0.25">
      <c r="O1035" s="3" t="e">
        <f ca="1">_xll.RiskDiscrete($A$6:$A$35,$E$6:$E$35)</f>
        <v>#NAME?</v>
      </c>
      <c r="P1035" s="3" t="e">
        <f ca="1">_xll.RiskDuniform($L$5:$L$16)</f>
        <v>#NAME?</v>
      </c>
      <c r="Q1035" s="3" t="e">
        <f ca="1">IF(_xll.RiskUniform(0,1)&lt;0.5,"uptown","downtown")</f>
        <v>#NAME?</v>
      </c>
      <c r="R1035" s="3" t="e">
        <f t="shared" ca="1" si="68"/>
        <v>#NAME?</v>
      </c>
      <c r="S1035" s="3" t="e">
        <f t="shared" ca="1" si="69"/>
        <v>#NAME?</v>
      </c>
      <c r="T1035" s="3" t="e">
        <f t="shared" ca="1" si="70"/>
        <v>#NAME?</v>
      </c>
      <c r="U1035" s="3" t="e">
        <f t="shared" ca="1" si="71"/>
        <v>#NAME?</v>
      </c>
      <c r="Y1035" s="3" t="s">
        <v>135</v>
      </c>
      <c r="Z1035" s="3" t="s">
        <v>40</v>
      </c>
      <c r="AA1035" s="3" t="s">
        <v>122</v>
      </c>
      <c r="AB1035" s="46">
        <v>7</v>
      </c>
    </row>
    <row r="1036" spans="15:28" x14ac:dyDescent="0.25">
      <c r="O1036" s="3" t="e">
        <f ca="1">_xll.RiskDiscrete($A$6:$A$35,$E$6:$E$35)</f>
        <v>#NAME?</v>
      </c>
      <c r="P1036" s="3" t="e">
        <f ca="1">_xll.RiskDuniform($L$5:$L$16)</f>
        <v>#NAME?</v>
      </c>
      <c r="Q1036" s="3" t="e">
        <f ca="1">IF(_xll.RiskUniform(0,1)&lt;0.5,"uptown","downtown")</f>
        <v>#NAME?</v>
      </c>
      <c r="R1036" s="3" t="e">
        <f t="shared" ca="1" si="68"/>
        <v>#NAME?</v>
      </c>
      <c r="S1036" s="3" t="e">
        <f t="shared" ca="1" si="69"/>
        <v>#NAME?</v>
      </c>
      <c r="T1036" s="3" t="e">
        <f t="shared" ca="1" si="70"/>
        <v>#NAME?</v>
      </c>
      <c r="U1036" s="3" t="e">
        <f t="shared" ca="1" si="71"/>
        <v>#NAME?</v>
      </c>
      <c r="Y1036" s="3" t="s">
        <v>124</v>
      </c>
      <c r="Z1036" s="3" t="s">
        <v>28</v>
      </c>
      <c r="AA1036" s="3" t="s">
        <v>122</v>
      </c>
      <c r="AB1036" s="46">
        <v>10</v>
      </c>
    </row>
    <row r="1037" spans="15:28" x14ac:dyDescent="0.25">
      <c r="O1037" s="3" t="e">
        <f ca="1">_xll.RiskDiscrete($A$6:$A$35,$E$6:$E$35)</f>
        <v>#NAME?</v>
      </c>
      <c r="P1037" s="3" t="e">
        <f ca="1">_xll.RiskDuniform($L$5:$L$16)</f>
        <v>#NAME?</v>
      </c>
      <c r="Q1037" s="3" t="e">
        <f ca="1">IF(_xll.RiskUniform(0,1)&lt;0.5,"uptown","downtown")</f>
        <v>#NAME?</v>
      </c>
      <c r="R1037" s="3" t="e">
        <f t="shared" ca="1" si="68"/>
        <v>#NAME?</v>
      </c>
      <c r="S1037" s="3" t="e">
        <f t="shared" ca="1" si="69"/>
        <v>#NAME?</v>
      </c>
      <c r="T1037" s="3" t="e">
        <f t="shared" ca="1" si="70"/>
        <v>#NAME?</v>
      </c>
      <c r="U1037" s="3" t="e">
        <f t="shared" ca="1" si="71"/>
        <v>#NAME?</v>
      </c>
      <c r="Y1037" s="3" t="s">
        <v>114</v>
      </c>
      <c r="Z1037" s="3" t="s">
        <v>27</v>
      </c>
      <c r="AA1037" s="3" t="s">
        <v>122</v>
      </c>
      <c r="AB1037" s="46">
        <v>3</v>
      </c>
    </row>
    <row r="1038" spans="15:28" x14ac:dyDescent="0.25">
      <c r="O1038" s="3" t="e">
        <f ca="1">_xll.RiskDiscrete($A$6:$A$35,$E$6:$E$35)</f>
        <v>#NAME?</v>
      </c>
      <c r="P1038" s="3" t="e">
        <f ca="1">_xll.RiskDuniform($L$5:$L$16)</f>
        <v>#NAME?</v>
      </c>
      <c r="Q1038" s="3" t="e">
        <f ca="1">IF(_xll.RiskUniform(0,1)&lt;0.5,"uptown","downtown")</f>
        <v>#NAME?</v>
      </c>
      <c r="R1038" s="3" t="e">
        <f t="shared" ca="1" si="68"/>
        <v>#NAME?</v>
      </c>
      <c r="S1038" s="3" t="e">
        <f t="shared" ca="1" si="69"/>
        <v>#NAME?</v>
      </c>
      <c r="T1038" s="3" t="e">
        <f t="shared" ca="1" si="70"/>
        <v>#NAME?</v>
      </c>
      <c r="U1038" s="3" t="e">
        <f t="shared" ca="1" si="71"/>
        <v>#NAME?</v>
      </c>
      <c r="Y1038" s="3" t="s">
        <v>132</v>
      </c>
      <c r="Z1038" s="3" t="s">
        <v>39</v>
      </c>
      <c r="AA1038" s="3" t="s">
        <v>125</v>
      </c>
      <c r="AB1038" s="46">
        <v>12</v>
      </c>
    </row>
    <row r="1039" spans="15:28" x14ac:dyDescent="0.25">
      <c r="O1039" s="3" t="e">
        <f ca="1">_xll.RiskDiscrete($A$6:$A$35,$E$6:$E$35)</f>
        <v>#NAME?</v>
      </c>
      <c r="P1039" s="3" t="e">
        <f ca="1">_xll.RiskDuniform($L$5:$L$16)</f>
        <v>#NAME?</v>
      </c>
      <c r="Q1039" s="3" t="e">
        <f ca="1">IF(_xll.RiskUniform(0,1)&lt;0.5,"uptown","downtown")</f>
        <v>#NAME?</v>
      </c>
      <c r="R1039" s="3" t="e">
        <f t="shared" ca="1" si="68"/>
        <v>#NAME?</v>
      </c>
      <c r="S1039" s="3" t="e">
        <f t="shared" ca="1" si="69"/>
        <v>#NAME?</v>
      </c>
      <c r="T1039" s="3" t="e">
        <f t="shared" ca="1" si="70"/>
        <v>#NAME?</v>
      </c>
      <c r="U1039" s="3" t="e">
        <f t="shared" ca="1" si="71"/>
        <v>#NAME?</v>
      </c>
      <c r="Y1039" s="3" t="s">
        <v>121</v>
      </c>
      <c r="Z1039" s="3" t="s">
        <v>28</v>
      </c>
      <c r="AA1039" s="3" t="s">
        <v>122</v>
      </c>
      <c r="AB1039" s="46">
        <v>2.5</v>
      </c>
    </row>
    <row r="1040" spans="15:28" x14ac:dyDescent="0.25">
      <c r="O1040" s="3" t="e">
        <f ca="1">_xll.RiskDiscrete($A$6:$A$35,$E$6:$E$35)</f>
        <v>#NAME?</v>
      </c>
      <c r="P1040" s="3" t="e">
        <f ca="1">_xll.RiskDuniform($L$5:$L$16)</f>
        <v>#NAME?</v>
      </c>
      <c r="Q1040" s="3" t="e">
        <f ca="1">IF(_xll.RiskUniform(0,1)&lt;0.5,"uptown","downtown")</f>
        <v>#NAME?</v>
      </c>
      <c r="R1040" s="3" t="e">
        <f t="shared" ca="1" si="68"/>
        <v>#NAME?</v>
      </c>
      <c r="S1040" s="3" t="e">
        <f t="shared" ca="1" si="69"/>
        <v>#NAME?</v>
      </c>
      <c r="T1040" s="3" t="e">
        <f t="shared" ca="1" si="70"/>
        <v>#NAME?</v>
      </c>
      <c r="U1040" s="3" t="e">
        <f t="shared" ca="1" si="71"/>
        <v>#NAME?</v>
      </c>
      <c r="Y1040" s="3" t="s">
        <v>129</v>
      </c>
      <c r="Z1040" s="3" t="s">
        <v>33</v>
      </c>
      <c r="AA1040" s="3" t="s">
        <v>125</v>
      </c>
      <c r="AB1040" s="46">
        <v>2.5</v>
      </c>
    </row>
    <row r="1041" spans="15:28" x14ac:dyDescent="0.25">
      <c r="O1041" s="3" t="e">
        <f ca="1">_xll.RiskDiscrete($A$6:$A$35,$E$6:$E$35)</f>
        <v>#NAME?</v>
      </c>
      <c r="P1041" s="3" t="e">
        <f ca="1">_xll.RiskDuniform($L$5:$L$16)</f>
        <v>#NAME?</v>
      </c>
      <c r="Q1041" s="3" t="e">
        <f ca="1">IF(_xll.RiskUniform(0,1)&lt;0.5,"uptown","downtown")</f>
        <v>#NAME?</v>
      </c>
      <c r="R1041" s="3" t="e">
        <f t="shared" ca="1" si="68"/>
        <v>#NAME?</v>
      </c>
      <c r="S1041" s="3" t="e">
        <f t="shared" ca="1" si="69"/>
        <v>#NAME?</v>
      </c>
      <c r="T1041" s="3" t="e">
        <f t="shared" ca="1" si="70"/>
        <v>#NAME?</v>
      </c>
      <c r="U1041" s="3" t="e">
        <f t="shared" ca="1" si="71"/>
        <v>#NAME?</v>
      </c>
      <c r="Y1041" s="3" t="s">
        <v>132</v>
      </c>
      <c r="Z1041" s="3" t="s">
        <v>32</v>
      </c>
      <c r="AA1041" s="3" t="s">
        <v>125</v>
      </c>
      <c r="AB1041" s="46">
        <v>12</v>
      </c>
    </row>
    <row r="1042" spans="15:28" x14ac:dyDescent="0.25">
      <c r="O1042" s="3" t="e">
        <f ca="1">_xll.RiskDiscrete($A$6:$A$35,$E$6:$E$35)</f>
        <v>#NAME?</v>
      </c>
      <c r="P1042" s="3" t="e">
        <f ca="1">_xll.RiskDuniform($L$5:$L$16)</f>
        <v>#NAME?</v>
      </c>
      <c r="Q1042" s="3" t="e">
        <f ca="1">IF(_xll.RiskUniform(0,1)&lt;0.5,"uptown","downtown")</f>
        <v>#NAME?</v>
      </c>
      <c r="R1042" s="3" t="e">
        <f t="shared" ca="1" si="68"/>
        <v>#NAME?</v>
      </c>
      <c r="S1042" s="3" t="e">
        <f t="shared" ca="1" si="69"/>
        <v>#NAME?</v>
      </c>
      <c r="T1042" s="3" t="e">
        <f t="shared" ca="1" si="70"/>
        <v>#NAME?</v>
      </c>
      <c r="U1042" s="3" t="e">
        <f t="shared" ca="1" si="71"/>
        <v>#NAME?</v>
      </c>
      <c r="Y1042" s="3" t="s">
        <v>146</v>
      </c>
      <c r="Z1042" s="3" t="s">
        <v>39</v>
      </c>
      <c r="AA1042" s="3" t="s">
        <v>125</v>
      </c>
      <c r="AB1042" s="46">
        <v>7</v>
      </c>
    </row>
    <row r="1043" spans="15:28" x14ac:dyDescent="0.25">
      <c r="O1043" s="3" t="e">
        <f ca="1">_xll.RiskDiscrete($A$6:$A$35,$E$6:$E$35)</f>
        <v>#NAME?</v>
      </c>
      <c r="P1043" s="3" t="e">
        <f ca="1">_xll.RiskDuniform($L$5:$L$16)</f>
        <v>#NAME?</v>
      </c>
      <c r="Q1043" s="3" t="e">
        <f ca="1">IF(_xll.RiskUniform(0,1)&lt;0.5,"uptown","downtown")</f>
        <v>#NAME?</v>
      </c>
      <c r="R1043" s="3" t="e">
        <f t="shared" ca="1" si="68"/>
        <v>#NAME?</v>
      </c>
      <c r="S1043" s="3" t="e">
        <f t="shared" ca="1" si="69"/>
        <v>#NAME?</v>
      </c>
      <c r="T1043" s="3" t="e">
        <f t="shared" ca="1" si="70"/>
        <v>#NAME?</v>
      </c>
      <c r="U1043" s="3" t="e">
        <f t="shared" ca="1" si="71"/>
        <v>#NAME?</v>
      </c>
      <c r="Y1043" s="3" t="s">
        <v>124</v>
      </c>
      <c r="Z1043" s="3" t="s">
        <v>27</v>
      </c>
      <c r="AA1043" s="3" t="s">
        <v>122</v>
      </c>
      <c r="AB1043" s="46">
        <v>10</v>
      </c>
    </row>
    <row r="1044" spans="15:28" x14ac:dyDescent="0.25">
      <c r="O1044" s="3" t="e">
        <f ca="1">_xll.RiskDiscrete($A$6:$A$35,$E$6:$E$35)</f>
        <v>#NAME?</v>
      </c>
      <c r="P1044" s="3" t="e">
        <f ca="1">_xll.RiskDuniform($L$5:$L$16)</f>
        <v>#NAME?</v>
      </c>
      <c r="Q1044" s="3" t="e">
        <f ca="1">IF(_xll.RiskUniform(0,1)&lt;0.5,"uptown","downtown")</f>
        <v>#NAME?</v>
      </c>
      <c r="R1044" s="3" t="e">
        <f t="shared" ca="1" si="68"/>
        <v>#NAME?</v>
      </c>
      <c r="S1044" s="3" t="e">
        <f t="shared" ca="1" si="69"/>
        <v>#NAME?</v>
      </c>
      <c r="T1044" s="3" t="e">
        <f t="shared" ca="1" si="70"/>
        <v>#NAME?</v>
      </c>
      <c r="U1044" s="3" t="e">
        <f t="shared" ca="1" si="71"/>
        <v>#NAME?</v>
      </c>
      <c r="Y1044" s="3" t="s">
        <v>144</v>
      </c>
      <c r="Z1044" s="3" t="s">
        <v>24</v>
      </c>
      <c r="AA1044" s="3" t="s">
        <v>122</v>
      </c>
      <c r="AB1044" s="46">
        <v>7</v>
      </c>
    </row>
    <row r="1045" spans="15:28" x14ac:dyDescent="0.25">
      <c r="O1045" s="3" t="e">
        <f ca="1">_xll.RiskDiscrete($A$6:$A$35,$E$6:$E$35)</f>
        <v>#NAME?</v>
      </c>
      <c r="P1045" s="3" t="e">
        <f ca="1">_xll.RiskDuniform($L$5:$L$16)</f>
        <v>#NAME?</v>
      </c>
      <c r="Q1045" s="3" t="e">
        <f ca="1">IF(_xll.RiskUniform(0,1)&lt;0.5,"uptown","downtown")</f>
        <v>#NAME?</v>
      </c>
      <c r="R1045" s="3" t="e">
        <f t="shared" ca="1" si="68"/>
        <v>#NAME?</v>
      </c>
      <c r="S1045" s="3" t="e">
        <f t="shared" ca="1" si="69"/>
        <v>#NAME?</v>
      </c>
      <c r="T1045" s="3" t="e">
        <f t="shared" ca="1" si="70"/>
        <v>#NAME?</v>
      </c>
      <c r="U1045" s="3" t="e">
        <f t="shared" ca="1" si="71"/>
        <v>#NAME?</v>
      </c>
      <c r="Y1045" s="3" t="s">
        <v>135</v>
      </c>
      <c r="Z1045" s="3" t="s">
        <v>28</v>
      </c>
      <c r="AA1045" s="3" t="s">
        <v>122</v>
      </c>
      <c r="AB1045" s="46">
        <v>7</v>
      </c>
    </row>
    <row r="1046" spans="15:28" x14ac:dyDescent="0.25">
      <c r="O1046" s="3" t="e">
        <f ca="1">_xll.RiskDiscrete($A$6:$A$35,$E$6:$E$35)</f>
        <v>#NAME?</v>
      </c>
      <c r="P1046" s="3" t="e">
        <f ca="1">_xll.RiskDuniform($L$5:$L$16)</f>
        <v>#NAME?</v>
      </c>
      <c r="Q1046" s="3" t="e">
        <f ca="1">IF(_xll.RiskUniform(0,1)&lt;0.5,"uptown","downtown")</f>
        <v>#NAME?</v>
      </c>
      <c r="R1046" s="3" t="e">
        <f t="shared" ca="1" si="68"/>
        <v>#NAME?</v>
      </c>
      <c r="S1046" s="3" t="e">
        <f t="shared" ca="1" si="69"/>
        <v>#NAME?</v>
      </c>
      <c r="T1046" s="3" t="e">
        <f t="shared" ca="1" si="70"/>
        <v>#NAME?</v>
      </c>
      <c r="U1046" s="3" t="e">
        <f t="shared" ca="1" si="71"/>
        <v>#NAME?</v>
      </c>
      <c r="Y1046" s="3" t="s">
        <v>139</v>
      </c>
      <c r="Z1046" s="3" t="s">
        <v>32</v>
      </c>
      <c r="AA1046" s="3" t="s">
        <v>122</v>
      </c>
      <c r="AB1046" s="46">
        <v>10</v>
      </c>
    </row>
    <row r="1047" spans="15:28" x14ac:dyDescent="0.25">
      <c r="O1047" s="3" t="e">
        <f ca="1">_xll.RiskDiscrete($A$6:$A$35,$E$6:$E$35)</f>
        <v>#NAME?</v>
      </c>
      <c r="P1047" s="3" t="e">
        <f ca="1">_xll.RiskDuniform($L$5:$L$16)</f>
        <v>#NAME?</v>
      </c>
      <c r="Q1047" s="3" t="e">
        <f ca="1">IF(_xll.RiskUniform(0,1)&lt;0.5,"uptown","downtown")</f>
        <v>#NAME?</v>
      </c>
      <c r="R1047" s="3" t="e">
        <f t="shared" ca="1" si="68"/>
        <v>#NAME?</v>
      </c>
      <c r="S1047" s="3" t="e">
        <f t="shared" ca="1" si="69"/>
        <v>#NAME?</v>
      </c>
      <c r="T1047" s="3" t="e">
        <f t="shared" ca="1" si="70"/>
        <v>#NAME?</v>
      </c>
      <c r="U1047" s="3" t="e">
        <f t="shared" ca="1" si="71"/>
        <v>#NAME?</v>
      </c>
      <c r="Y1047" s="3" t="s">
        <v>126</v>
      </c>
      <c r="Z1047" s="3" t="s">
        <v>24</v>
      </c>
      <c r="AA1047" s="3" t="s">
        <v>122</v>
      </c>
      <c r="AB1047" s="46">
        <v>2.5</v>
      </c>
    </row>
    <row r="1048" spans="15:28" x14ac:dyDescent="0.25">
      <c r="O1048" s="3" t="e">
        <f ca="1">_xll.RiskDiscrete($A$6:$A$35,$E$6:$E$35)</f>
        <v>#NAME?</v>
      </c>
      <c r="P1048" s="3" t="e">
        <f ca="1">_xll.RiskDuniform($L$5:$L$16)</f>
        <v>#NAME?</v>
      </c>
      <c r="Q1048" s="3" t="e">
        <f ca="1">IF(_xll.RiskUniform(0,1)&lt;0.5,"uptown","downtown")</f>
        <v>#NAME?</v>
      </c>
      <c r="R1048" s="3" t="e">
        <f t="shared" ca="1" si="68"/>
        <v>#NAME?</v>
      </c>
      <c r="S1048" s="3" t="e">
        <f t="shared" ca="1" si="69"/>
        <v>#NAME?</v>
      </c>
      <c r="T1048" s="3" t="e">
        <f t="shared" ca="1" si="70"/>
        <v>#NAME?</v>
      </c>
      <c r="U1048" s="3" t="e">
        <f t="shared" ca="1" si="71"/>
        <v>#NAME?</v>
      </c>
      <c r="Y1048" s="3" t="s">
        <v>132</v>
      </c>
      <c r="Z1048" s="3" t="s">
        <v>24</v>
      </c>
      <c r="AA1048" s="3" t="s">
        <v>125</v>
      </c>
      <c r="AB1048" s="46">
        <v>12</v>
      </c>
    </row>
    <row r="1049" spans="15:28" x14ac:dyDescent="0.25">
      <c r="O1049" s="3" t="e">
        <f ca="1">_xll.RiskDiscrete($A$6:$A$35,$E$6:$E$35)</f>
        <v>#NAME?</v>
      </c>
      <c r="P1049" s="3" t="e">
        <f ca="1">_xll.RiskDuniform($L$5:$L$16)</f>
        <v>#NAME?</v>
      </c>
      <c r="Q1049" s="3" t="e">
        <f ca="1">IF(_xll.RiskUniform(0,1)&lt;0.5,"uptown","downtown")</f>
        <v>#NAME?</v>
      </c>
      <c r="R1049" s="3" t="e">
        <f t="shared" ca="1" si="68"/>
        <v>#NAME?</v>
      </c>
      <c r="S1049" s="3" t="e">
        <f t="shared" ca="1" si="69"/>
        <v>#NAME?</v>
      </c>
      <c r="T1049" s="3" t="e">
        <f t="shared" ca="1" si="70"/>
        <v>#NAME?</v>
      </c>
      <c r="U1049" s="3" t="e">
        <f t="shared" ca="1" si="71"/>
        <v>#NAME?</v>
      </c>
      <c r="Y1049" s="3" t="s">
        <v>133</v>
      </c>
      <c r="Z1049" s="3" t="s">
        <v>30</v>
      </c>
      <c r="AA1049" s="3" t="s">
        <v>125</v>
      </c>
      <c r="AB1049" s="46">
        <v>7</v>
      </c>
    </row>
    <row r="1050" spans="15:28" x14ac:dyDescent="0.25">
      <c r="O1050" s="3" t="e">
        <f ca="1">_xll.RiskDiscrete($A$6:$A$35,$E$6:$E$35)</f>
        <v>#NAME?</v>
      </c>
      <c r="P1050" s="3" t="e">
        <f ca="1">_xll.RiskDuniform($L$5:$L$16)</f>
        <v>#NAME?</v>
      </c>
      <c r="Q1050" s="3" t="e">
        <f ca="1">IF(_xll.RiskUniform(0,1)&lt;0.5,"uptown","downtown")</f>
        <v>#NAME?</v>
      </c>
      <c r="R1050" s="3" t="e">
        <f t="shared" ca="1" si="68"/>
        <v>#NAME?</v>
      </c>
      <c r="S1050" s="3" t="e">
        <f t="shared" ca="1" si="69"/>
        <v>#NAME?</v>
      </c>
      <c r="T1050" s="3" t="e">
        <f t="shared" ca="1" si="70"/>
        <v>#NAME?</v>
      </c>
      <c r="U1050" s="3" t="e">
        <f t="shared" ca="1" si="71"/>
        <v>#NAME?</v>
      </c>
      <c r="Y1050" s="3" t="s">
        <v>127</v>
      </c>
      <c r="Z1050" s="3" t="s">
        <v>6</v>
      </c>
      <c r="AA1050" s="3" t="s">
        <v>122</v>
      </c>
      <c r="AB1050" s="46">
        <v>10</v>
      </c>
    </row>
    <row r="1051" spans="15:28" x14ac:dyDescent="0.25">
      <c r="O1051" s="3" t="e">
        <f ca="1">_xll.RiskDiscrete($A$6:$A$35,$E$6:$E$35)</f>
        <v>#NAME?</v>
      </c>
      <c r="P1051" s="3" t="e">
        <f ca="1">_xll.RiskDuniform($L$5:$L$16)</f>
        <v>#NAME?</v>
      </c>
      <c r="Q1051" s="3" t="e">
        <f ca="1">IF(_xll.RiskUniform(0,1)&lt;0.5,"uptown","downtown")</f>
        <v>#NAME?</v>
      </c>
      <c r="R1051" s="3" t="e">
        <f t="shared" ca="1" si="68"/>
        <v>#NAME?</v>
      </c>
      <c r="S1051" s="3" t="e">
        <f t="shared" ca="1" si="69"/>
        <v>#NAME?</v>
      </c>
      <c r="T1051" s="3" t="e">
        <f t="shared" ca="1" si="70"/>
        <v>#NAME?</v>
      </c>
      <c r="U1051" s="3" t="e">
        <f t="shared" ca="1" si="71"/>
        <v>#NAME?</v>
      </c>
      <c r="Y1051" s="3" t="s">
        <v>129</v>
      </c>
      <c r="Z1051" s="3" t="s">
        <v>39</v>
      </c>
      <c r="AA1051" s="3" t="s">
        <v>125</v>
      </c>
      <c r="AB1051" s="46">
        <v>2.5</v>
      </c>
    </row>
    <row r="1052" spans="15:28" x14ac:dyDescent="0.25">
      <c r="O1052" s="3" t="e">
        <f ca="1">_xll.RiskDiscrete($A$6:$A$35,$E$6:$E$35)</f>
        <v>#NAME?</v>
      </c>
      <c r="P1052" s="3" t="e">
        <f ca="1">_xll.RiskDuniform($L$5:$L$16)</f>
        <v>#NAME?</v>
      </c>
      <c r="Q1052" s="3" t="e">
        <f ca="1">IF(_xll.RiskUniform(0,1)&lt;0.5,"uptown","downtown")</f>
        <v>#NAME?</v>
      </c>
      <c r="R1052" s="3" t="e">
        <f t="shared" ca="1" si="68"/>
        <v>#NAME?</v>
      </c>
      <c r="S1052" s="3" t="e">
        <f t="shared" ca="1" si="69"/>
        <v>#NAME?</v>
      </c>
      <c r="T1052" s="3" t="e">
        <f t="shared" ca="1" si="70"/>
        <v>#NAME?</v>
      </c>
      <c r="U1052" s="3" t="e">
        <f t="shared" ca="1" si="71"/>
        <v>#NAME?</v>
      </c>
      <c r="Y1052" s="3" t="s">
        <v>124</v>
      </c>
      <c r="Z1052" s="3" t="s">
        <v>6</v>
      </c>
      <c r="AA1052" s="3" t="s">
        <v>125</v>
      </c>
      <c r="AB1052" s="46">
        <v>10</v>
      </c>
    </row>
    <row r="1053" spans="15:28" x14ac:dyDescent="0.25">
      <c r="O1053" s="3" t="e">
        <f ca="1">_xll.RiskDiscrete($A$6:$A$35,$E$6:$E$35)</f>
        <v>#NAME?</v>
      </c>
      <c r="P1053" s="3" t="e">
        <f ca="1">_xll.RiskDuniform($L$5:$L$16)</f>
        <v>#NAME?</v>
      </c>
      <c r="Q1053" s="3" t="e">
        <f ca="1">IF(_xll.RiskUniform(0,1)&lt;0.5,"uptown","downtown")</f>
        <v>#NAME?</v>
      </c>
      <c r="R1053" s="3" t="e">
        <f t="shared" ca="1" si="68"/>
        <v>#NAME?</v>
      </c>
      <c r="S1053" s="3" t="e">
        <f t="shared" ca="1" si="69"/>
        <v>#NAME?</v>
      </c>
      <c r="T1053" s="3" t="e">
        <f t="shared" ca="1" si="70"/>
        <v>#NAME?</v>
      </c>
      <c r="U1053" s="3" t="e">
        <f t="shared" ca="1" si="71"/>
        <v>#NAME?</v>
      </c>
      <c r="Y1053" s="3" t="s">
        <v>115</v>
      </c>
      <c r="Z1053" s="3" t="s">
        <v>31</v>
      </c>
      <c r="AA1053" s="3" t="s">
        <v>125</v>
      </c>
      <c r="AB1053" s="46">
        <v>2.5</v>
      </c>
    </row>
    <row r="1054" spans="15:28" x14ac:dyDescent="0.25">
      <c r="O1054" s="3" t="e">
        <f ca="1">_xll.RiskDiscrete($A$6:$A$35,$E$6:$E$35)</f>
        <v>#NAME?</v>
      </c>
      <c r="P1054" s="3" t="e">
        <f ca="1">_xll.RiskDuniform($L$5:$L$16)</f>
        <v>#NAME?</v>
      </c>
      <c r="Q1054" s="3" t="e">
        <f ca="1">IF(_xll.RiskUniform(0,1)&lt;0.5,"uptown","downtown")</f>
        <v>#NAME?</v>
      </c>
      <c r="R1054" s="3" t="e">
        <f t="shared" ca="1" si="68"/>
        <v>#NAME?</v>
      </c>
      <c r="S1054" s="3" t="e">
        <f t="shared" ca="1" si="69"/>
        <v>#NAME?</v>
      </c>
      <c r="T1054" s="3" t="e">
        <f t="shared" ca="1" si="70"/>
        <v>#NAME?</v>
      </c>
      <c r="U1054" s="3" t="e">
        <f t="shared" ca="1" si="71"/>
        <v>#NAME?</v>
      </c>
      <c r="Y1054" s="3" t="s">
        <v>124</v>
      </c>
      <c r="Z1054" s="3" t="s">
        <v>24</v>
      </c>
      <c r="AA1054" s="3" t="s">
        <v>125</v>
      </c>
      <c r="AB1054" s="46">
        <v>10</v>
      </c>
    </row>
    <row r="1055" spans="15:28" x14ac:dyDescent="0.25">
      <c r="O1055" s="3" t="e">
        <f ca="1">_xll.RiskDiscrete($A$6:$A$35,$E$6:$E$35)</f>
        <v>#NAME?</v>
      </c>
      <c r="P1055" s="3" t="e">
        <f ca="1">_xll.RiskDuniform($L$5:$L$16)</f>
        <v>#NAME?</v>
      </c>
      <c r="Q1055" s="3" t="e">
        <f ca="1">IF(_xll.RiskUniform(0,1)&lt;0.5,"uptown","downtown")</f>
        <v>#NAME?</v>
      </c>
      <c r="R1055" s="3" t="e">
        <f t="shared" ca="1" si="68"/>
        <v>#NAME?</v>
      </c>
      <c r="S1055" s="3" t="e">
        <f t="shared" ca="1" si="69"/>
        <v>#NAME?</v>
      </c>
      <c r="T1055" s="3" t="e">
        <f t="shared" ca="1" si="70"/>
        <v>#NAME?</v>
      </c>
      <c r="U1055" s="3" t="e">
        <f t="shared" ca="1" si="71"/>
        <v>#NAME?</v>
      </c>
      <c r="Y1055" s="3" t="s">
        <v>124</v>
      </c>
      <c r="Z1055" s="3" t="s">
        <v>29</v>
      </c>
      <c r="AA1055" s="3" t="s">
        <v>125</v>
      </c>
      <c r="AB1055" s="46">
        <v>10</v>
      </c>
    </row>
    <row r="1056" spans="15:28" x14ac:dyDescent="0.25">
      <c r="O1056" s="3" t="e">
        <f ca="1">_xll.RiskDiscrete($A$6:$A$35,$E$6:$E$35)</f>
        <v>#NAME?</v>
      </c>
      <c r="P1056" s="3" t="e">
        <f ca="1">_xll.RiskDuniform($L$5:$L$16)</f>
        <v>#NAME?</v>
      </c>
      <c r="Q1056" s="3" t="e">
        <f ca="1">IF(_xll.RiskUniform(0,1)&lt;0.5,"uptown","downtown")</f>
        <v>#NAME?</v>
      </c>
      <c r="R1056" s="3" t="e">
        <f t="shared" ca="1" si="68"/>
        <v>#NAME?</v>
      </c>
      <c r="S1056" s="3" t="e">
        <f t="shared" ca="1" si="69"/>
        <v>#NAME?</v>
      </c>
      <c r="T1056" s="3" t="e">
        <f t="shared" ca="1" si="70"/>
        <v>#NAME?</v>
      </c>
      <c r="U1056" s="3" t="e">
        <f t="shared" ca="1" si="71"/>
        <v>#NAME?</v>
      </c>
      <c r="Y1056" s="3" t="s">
        <v>139</v>
      </c>
      <c r="Z1056" s="3" t="s">
        <v>24</v>
      </c>
      <c r="AA1056" s="3" t="s">
        <v>125</v>
      </c>
      <c r="AB1056" s="46">
        <v>10</v>
      </c>
    </row>
    <row r="1057" spans="15:28" x14ac:dyDescent="0.25">
      <c r="O1057" s="3" t="e">
        <f ca="1">_xll.RiskDiscrete($A$6:$A$35,$E$6:$E$35)</f>
        <v>#NAME?</v>
      </c>
      <c r="P1057" s="3" t="e">
        <f ca="1">_xll.RiskDuniform($L$5:$L$16)</f>
        <v>#NAME?</v>
      </c>
      <c r="Q1057" s="3" t="e">
        <f ca="1">IF(_xll.RiskUniform(0,1)&lt;0.5,"uptown","downtown")</f>
        <v>#NAME?</v>
      </c>
      <c r="R1057" s="3" t="e">
        <f t="shared" ca="1" si="68"/>
        <v>#NAME?</v>
      </c>
      <c r="S1057" s="3" t="e">
        <f t="shared" ca="1" si="69"/>
        <v>#NAME?</v>
      </c>
      <c r="T1057" s="3" t="e">
        <f t="shared" ca="1" si="70"/>
        <v>#NAME?</v>
      </c>
      <c r="U1057" s="3" t="e">
        <f t="shared" ca="1" si="71"/>
        <v>#NAME?</v>
      </c>
      <c r="Y1057" s="3" t="s">
        <v>136</v>
      </c>
      <c r="Z1057" s="3" t="s">
        <v>6</v>
      </c>
      <c r="AA1057" s="3" t="s">
        <v>122</v>
      </c>
      <c r="AB1057" s="46">
        <v>10</v>
      </c>
    </row>
    <row r="1058" spans="15:28" x14ac:dyDescent="0.25">
      <c r="O1058" s="3" t="e">
        <f ca="1">_xll.RiskDiscrete($A$6:$A$35,$E$6:$E$35)</f>
        <v>#NAME?</v>
      </c>
      <c r="P1058" s="3" t="e">
        <f ca="1">_xll.RiskDuniform($L$5:$L$16)</f>
        <v>#NAME?</v>
      </c>
      <c r="Q1058" s="3" t="e">
        <f ca="1">IF(_xll.RiskUniform(0,1)&lt;0.5,"uptown","downtown")</f>
        <v>#NAME?</v>
      </c>
      <c r="R1058" s="3" t="e">
        <f t="shared" ca="1" si="68"/>
        <v>#NAME?</v>
      </c>
      <c r="S1058" s="3" t="e">
        <f t="shared" ca="1" si="69"/>
        <v>#NAME?</v>
      </c>
      <c r="T1058" s="3" t="e">
        <f t="shared" ca="1" si="70"/>
        <v>#NAME?</v>
      </c>
      <c r="U1058" s="3" t="e">
        <f t="shared" ca="1" si="71"/>
        <v>#NAME?</v>
      </c>
      <c r="Y1058" s="3" t="s">
        <v>121</v>
      </c>
      <c r="Z1058" s="3" t="s">
        <v>30</v>
      </c>
      <c r="AA1058" s="3" t="s">
        <v>122</v>
      </c>
      <c r="AB1058" s="46">
        <v>2.5</v>
      </c>
    </row>
    <row r="1059" spans="15:28" x14ac:dyDescent="0.25">
      <c r="O1059" s="3" t="e">
        <f ca="1">_xll.RiskDiscrete($A$6:$A$35,$E$6:$E$35)</f>
        <v>#NAME?</v>
      </c>
      <c r="P1059" s="3" t="e">
        <f ca="1">_xll.RiskDuniform($L$5:$L$16)</f>
        <v>#NAME?</v>
      </c>
      <c r="Q1059" s="3" t="e">
        <f ca="1">IF(_xll.RiskUniform(0,1)&lt;0.5,"uptown","downtown")</f>
        <v>#NAME?</v>
      </c>
      <c r="R1059" s="3" t="e">
        <f t="shared" ca="1" si="68"/>
        <v>#NAME?</v>
      </c>
      <c r="S1059" s="3" t="e">
        <f t="shared" ca="1" si="69"/>
        <v>#NAME?</v>
      </c>
      <c r="T1059" s="3" t="e">
        <f t="shared" ca="1" si="70"/>
        <v>#NAME?</v>
      </c>
      <c r="U1059" s="3" t="e">
        <f t="shared" ca="1" si="71"/>
        <v>#NAME?</v>
      </c>
      <c r="Y1059" s="3" t="s">
        <v>143</v>
      </c>
      <c r="Z1059" s="3" t="s">
        <v>34</v>
      </c>
      <c r="AA1059" s="3" t="s">
        <v>122</v>
      </c>
      <c r="AB1059" s="46">
        <v>8</v>
      </c>
    </row>
    <row r="1060" spans="15:28" x14ac:dyDescent="0.25">
      <c r="O1060" s="3" t="e">
        <f ca="1">_xll.RiskDiscrete($A$6:$A$35,$E$6:$E$35)</f>
        <v>#NAME?</v>
      </c>
      <c r="P1060" s="3" t="e">
        <f ca="1">_xll.RiskDuniform($L$5:$L$16)</f>
        <v>#NAME?</v>
      </c>
      <c r="Q1060" s="3" t="e">
        <f ca="1">IF(_xll.RiskUniform(0,1)&lt;0.5,"uptown","downtown")</f>
        <v>#NAME?</v>
      </c>
      <c r="R1060" s="3" t="e">
        <f t="shared" ca="1" si="68"/>
        <v>#NAME?</v>
      </c>
      <c r="S1060" s="3" t="e">
        <f t="shared" ca="1" si="69"/>
        <v>#NAME?</v>
      </c>
      <c r="T1060" s="3" t="e">
        <f t="shared" ca="1" si="70"/>
        <v>#NAME?</v>
      </c>
      <c r="U1060" s="3" t="e">
        <f t="shared" ca="1" si="71"/>
        <v>#NAME?</v>
      </c>
      <c r="Y1060" s="3" t="s">
        <v>139</v>
      </c>
      <c r="Z1060" s="3" t="s">
        <v>32</v>
      </c>
      <c r="AA1060" s="3" t="s">
        <v>125</v>
      </c>
      <c r="AB1060" s="46">
        <v>10</v>
      </c>
    </row>
    <row r="1061" spans="15:28" x14ac:dyDescent="0.25">
      <c r="O1061" s="3" t="e">
        <f ca="1">_xll.RiskDiscrete($A$6:$A$35,$E$6:$E$35)</f>
        <v>#NAME?</v>
      </c>
      <c r="P1061" s="3" t="e">
        <f ca="1">_xll.RiskDuniform($L$5:$L$16)</f>
        <v>#NAME?</v>
      </c>
      <c r="Q1061" s="3" t="e">
        <f ca="1">IF(_xll.RiskUniform(0,1)&lt;0.5,"uptown","downtown")</f>
        <v>#NAME?</v>
      </c>
      <c r="R1061" s="3" t="e">
        <f t="shared" ca="1" si="68"/>
        <v>#NAME?</v>
      </c>
      <c r="S1061" s="3" t="e">
        <f t="shared" ca="1" si="69"/>
        <v>#NAME?</v>
      </c>
      <c r="T1061" s="3" t="e">
        <f t="shared" ca="1" si="70"/>
        <v>#NAME?</v>
      </c>
      <c r="U1061" s="3" t="e">
        <f t="shared" ca="1" si="71"/>
        <v>#NAME?</v>
      </c>
      <c r="Y1061" s="3" t="s">
        <v>129</v>
      </c>
      <c r="Z1061" s="3" t="s">
        <v>30</v>
      </c>
      <c r="AA1061" s="3" t="s">
        <v>125</v>
      </c>
      <c r="AB1061" s="46">
        <v>2.5</v>
      </c>
    </row>
    <row r="1062" spans="15:28" x14ac:dyDescent="0.25">
      <c r="O1062" s="3" t="e">
        <f ca="1">_xll.RiskDiscrete($A$6:$A$35,$E$6:$E$35)</f>
        <v>#NAME?</v>
      </c>
      <c r="P1062" s="3" t="e">
        <f ca="1">_xll.RiskDuniform($L$5:$L$16)</f>
        <v>#NAME?</v>
      </c>
      <c r="Q1062" s="3" t="e">
        <f ca="1">IF(_xll.RiskUniform(0,1)&lt;0.5,"uptown","downtown")</f>
        <v>#NAME?</v>
      </c>
      <c r="R1062" s="3" t="e">
        <f t="shared" ca="1" si="68"/>
        <v>#NAME?</v>
      </c>
      <c r="S1062" s="3" t="e">
        <f t="shared" ca="1" si="69"/>
        <v>#NAME?</v>
      </c>
      <c r="T1062" s="3" t="e">
        <f t="shared" ca="1" si="70"/>
        <v>#NAME?</v>
      </c>
      <c r="U1062" s="3" t="e">
        <f t="shared" ca="1" si="71"/>
        <v>#NAME?</v>
      </c>
      <c r="Y1062" s="3" t="s">
        <v>138</v>
      </c>
      <c r="Z1062" s="3" t="s">
        <v>27</v>
      </c>
      <c r="AA1062" s="3" t="s">
        <v>125</v>
      </c>
      <c r="AB1062" s="46">
        <v>10</v>
      </c>
    </row>
    <row r="1063" spans="15:28" x14ac:dyDescent="0.25">
      <c r="O1063" s="3" t="e">
        <f ca="1">_xll.RiskDiscrete($A$6:$A$35,$E$6:$E$35)</f>
        <v>#NAME?</v>
      </c>
      <c r="P1063" s="3" t="e">
        <f ca="1">_xll.RiskDuniform($L$5:$L$16)</f>
        <v>#NAME?</v>
      </c>
      <c r="Q1063" s="3" t="e">
        <f ca="1">IF(_xll.RiskUniform(0,1)&lt;0.5,"uptown","downtown")</f>
        <v>#NAME?</v>
      </c>
      <c r="R1063" s="3" t="e">
        <f t="shared" ca="1" si="68"/>
        <v>#NAME?</v>
      </c>
      <c r="S1063" s="3" t="e">
        <f t="shared" ca="1" si="69"/>
        <v>#NAME?</v>
      </c>
      <c r="T1063" s="3" t="e">
        <f t="shared" ca="1" si="70"/>
        <v>#NAME?</v>
      </c>
      <c r="U1063" s="3" t="e">
        <f t="shared" ca="1" si="71"/>
        <v>#NAME?</v>
      </c>
      <c r="Y1063" s="3" t="s">
        <v>121</v>
      </c>
      <c r="Z1063" s="3" t="s">
        <v>33</v>
      </c>
      <c r="AA1063" s="3" t="s">
        <v>122</v>
      </c>
      <c r="AB1063" s="46">
        <v>2.5</v>
      </c>
    </row>
    <row r="1064" spans="15:28" x14ac:dyDescent="0.25">
      <c r="O1064" s="3" t="e">
        <f ca="1">_xll.RiskDiscrete($A$6:$A$35,$E$6:$E$35)</f>
        <v>#NAME?</v>
      </c>
      <c r="P1064" s="3" t="e">
        <f ca="1">_xll.RiskDuniform($L$5:$L$16)</f>
        <v>#NAME?</v>
      </c>
      <c r="Q1064" s="3" t="e">
        <f ca="1">IF(_xll.RiskUniform(0,1)&lt;0.5,"uptown","downtown")</f>
        <v>#NAME?</v>
      </c>
      <c r="R1064" s="3" t="e">
        <f t="shared" ca="1" si="68"/>
        <v>#NAME?</v>
      </c>
      <c r="S1064" s="3" t="e">
        <f t="shared" ca="1" si="69"/>
        <v>#NAME?</v>
      </c>
      <c r="T1064" s="3" t="e">
        <f t="shared" ca="1" si="70"/>
        <v>#NAME?</v>
      </c>
      <c r="U1064" s="3" t="e">
        <f t="shared" ca="1" si="71"/>
        <v>#NAME?</v>
      </c>
      <c r="Y1064" s="3" t="s">
        <v>124</v>
      </c>
      <c r="Z1064" s="3" t="s">
        <v>39</v>
      </c>
      <c r="AA1064" s="3" t="s">
        <v>122</v>
      </c>
      <c r="AB1064" s="46">
        <v>10</v>
      </c>
    </row>
    <row r="1065" spans="15:28" x14ac:dyDescent="0.25">
      <c r="O1065" s="3" t="e">
        <f ca="1">_xll.RiskDiscrete($A$6:$A$35,$E$6:$E$35)</f>
        <v>#NAME?</v>
      </c>
      <c r="P1065" s="3" t="e">
        <f ca="1">_xll.RiskDuniform($L$5:$L$16)</f>
        <v>#NAME?</v>
      </c>
      <c r="Q1065" s="3" t="e">
        <f ca="1">IF(_xll.RiskUniform(0,1)&lt;0.5,"uptown","downtown")</f>
        <v>#NAME?</v>
      </c>
      <c r="R1065" s="3" t="e">
        <f t="shared" ca="1" si="68"/>
        <v>#NAME?</v>
      </c>
      <c r="S1065" s="3" t="e">
        <f t="shared" ca="1" si="69"/>
        <v>#NAME?</v>
      </c>
      <c r="T1065" s="3" t="e">
        <f t="shared" ca="1" si="70"/>
        <v>#NAME?</v>
      </c>
      <c r="U1065" s="3" t="e">
        <f t="shared" ca="1" si="71"/>
        <v>#NAME?</v>
      </c>
      <c r="Y1065" s="3" t="s">
        <v>124</v>
      </c>
      <c r="Z1065" s="3" t="s">
        <v>29</v>
      </c>
      <c r="AA1065" s="3" t="s">
        <v>125</v>
      </c>
      <c r="AB1065" s="46">
        <v>10</v>
      </c>
    </row>
    <row r="1066" spans="15:28" x14ac:dyDescent="0.25">
      <c r="O1066" s="3" t="e">
        <f ca="1">_xll.RiskDiscrete($A$6:$A$35,$E$6:$E$35)</f>
        <v>#NAME?</v>
      </c>
      <c r="P1066" s="3" t="e">
        <f ca="1">_xll.RiskDuniform($L$5:$L$16)</f>
        <v>#NAME?</v>
      </c>
      <c r="Q1066" s="3" t="e">
        <f ca="1">IF(_xll.RiskUniform(0,1)&lt;0.5,"uptown","downtown")</f>
        <v>#NAME?</v>
      </c>
      <c r="R1066" s="3" t="e">
        <f t="shared" ca="1" si="68"/>
        <v>#NAME?</v>
      </c>
      <c r="S1066" s="3" t="e">
        <f t="shared" ca="1" si="69"/>
        <v>#NAME?</v>
      </c>
      <c r="T1066" s="3" t="e">
        <f t="shared" ca="1" si="70"/>
        <v>#NAME?</v>
      </c>
      <c r="U1066" s="3" t="e">
        <f t="shared" ca="1" si="71"/>
        <v>#NAME?</v>
      </c>
      <c r="Y1066" s="3" t="s">
        <v>121</v>
      </c>
      <c r="Z1066" s="3" t="s">
        <v>24</v>
      </c>
      <c r="AA1066" s="3" t="s">
        <v>122</v>
      </c>
      <c r="AB1066" s="46">
        <v>2.5</v>
      </c>
    </row>
    <row r="1067" spans="15:28" x14ac:dyDescent="0.25">
      <c r="O1067" s="3" t="e">
        <f ca="1">_xll.RiskDiscrete($A$6:$A$35,$E$6:$E$35)</f>
        <v>#NAME?</v>
      </c>
      <c r="P1067" s="3" t="e">
        <f ca="1">_xll.RiskDuniform($L$5:$L$16)</f>
        <v>#NAME?</v>
      </c>
      <c r="Q1067" s="3" t="e">
        <f ca="1">IF(_xll.RiskUniform(0,1)&lt;0.5,"uptown","downtown")</f>
        <v>#NAME?</v>
      </c>
      <c r="R1067" s="3" t="e">
        <f t="shared" ca="1" si="68"/>
        <v>#NAME?</v>
      </c>
      <c r="S1067" s="3" t="e">
        <f t="shared" ca="1" si="69"/>
        <v>#NAME?</v>
      </c>
      <c r="T1067" s="3" t="e">
        <f t="shared" ca="1" si="70"/>
        <v>#NAME?</v>
      </c>
      <c r="U1067" s="3" t="e">
        <f t="shared" ca="1" si="71"/>
        <v>#NAME?</v>
      </c>
      <c r="Y1067" s="3" t="s">
        <v>121</v>
      </c>
      <c r="Z1067" s="3" t="s">
        <v>27</v>
      </c>
      <c r="AA1067" s="3" t="s">
        <v>122</v>
      </c>
      <c r="AB1067" s="46">
        <v>2.5</v>
      </c>
    </row>
    <row r="1068" spans="15:28" x14ac:dyDescent="0.25">
      <c r="O1068" s="3" t="e">
        <f ca="1">_xll.RiskDiscrete($A$6:$A$35,$E$6:$E$35)</f>
        <v>#NAME?</v>
      </c>
      <c r="P1068" s="3" t="e">
        <f ca="1">_xll.RiskDuniform($L$5:$L$16)</f>
        <v>#NAME?</v>
      </c>
      <c r="Q1068" s="3" t="e">
        <f ca="1">IF(_xll.RiskUniform(0,1)&lt;0.5,"uptown","downtown")</f>
        <v>#NAME?</v>
      </c>
      <c r="R1068" s="3" t="e">
        <f t="shared" ca="1" si="68"/>
        <v>#NAME?</v>
      </c>
      <c r="S1068" s="3" t="e">
        <f t="shared" ca="1" si="69"/>
        <v>#NAME?</v>
      </c>
      <c r="T1068" s="3" t="e">
        <f t="shared" ca="1" si="70"/>
        <v>#NAME?</v>
      </c>
      <c r="U1068" s="3" t="e">
        <f t="shared" ca="1" si="71"/>
        <v>#NAME?</v>
      </c>
      <c r="Y1068" s="3" t="s">
        <v>121</v>
      </c>
      <c r="Z1068" s="3" t="s">
        <v>33</v>
      </c>
      <c r="AA1068" s="3" t="s">
        <v>125</v>
      </c>
      <c r="AB1068" s="46">
        <v>2.5</v>
      </c>
    </row>
    <row r="1069" spans="15:28" x14ac:dyDescent="0.25">
      <c r="O1069" s="3" t="e">
        <f ca="1">_xll.RiskDiscrete($A$6:$A$35,$E$6:$E$35)</f>
        <v>#NAME?</v>
      </c>
      <c r="P1069" s="3" t="e">
        <f ca="1">_xll.RiskDuniform($L$5:$L$16)</f>
        <v>#NAME?</v>
      </c>
      <c r="Q1069" s="3" t="e">
        <f ca="1">IF(_xll.RiskUniform(0,1)&lt;0.5,"uptown","downtown")</f>
        <v>#NAME?</v>
      </c>
      <c r="R1069" s="3" t="e">
        <f t="shared" ca="1" si="68"/>
        <v>#NAME?</v>
      </c>
      <c r="S1069" s="3" t="e">
        <f t="shared" ca="1" si="69"/>
        <v>#NAME?</v>
      </c>
      <c r="T1069" s="3" t="e">
        <f t="shared" ca="1" si="70"/>
        <v>#NAME?</v>
      </c>
      <c r="U1069" s="3" t="e">
        <f t="shared" ca="1" si="71"/>
        <v>#NAME?</v>
      </c>
      <c r="Y1069" s="3" t="s">
        <v>134</v>
      </c>
      <c r="Z1069" s="3" t="s">
        <v>31</v>
      </c>
      <c r="AA1069" s="3" t="s">
        <v>125</v>
      </c>
      <c r="AB1069" s="46">
        <v>10</v>
      </c>
    </row>
    <row r="1070" spans="15:28" x14ac:dyDescent="0.25">
      <c r="O1070" s="3" t="e">
        <f ca="1">_xll.RiskDiscrete($A$6:$A$35,$E$6:$E$35)</f>
        <v>#NAME?</v>
      </c>
      <c r="P1070" s="3" t="e">
        <f ca="1">_xll.RiskDuniform($L$5:$L$16)</f>
        <v>#NAME?</v>
      </c>
      <c r="Q1070" s="3" t="e">
        <f ca="1">IF(_xll.RiskUniform(0,1)&lt;0.5,"uptown","downtown")</f>
        <v>#NAME?</v>
      </c>
      <c r="R1070" s="3" t="e">
        <f t="shared" ca="1" si="68"/>
        <v>#NAME?</v>
      </c>
      <c r="S1070" s="3" t="e">
        <f t="shared" ca="1" si="69"/>
        <v>#NAME?</v>
      </c>
      <c r="T1070" s="3" t="e">
        <f t="shared" ca="1" si="70"/>
        <v>#NAME?</v>
      </c>
      <c r="U1070" s="3" t="e">
        <f t="shared" ca="1" si="71"/>
        <v>#NAME?</v>
      </c>
      <c r="Y1070" s="3" t="s">
        <v>124</v>
      </c>
      <c r="Z1070" s="3" t="s">
        <v>24</v>
      </c>
      <c r="AA1070" s="3" t="s">
        <v>122</v>
      </c>
      <c r="AB1070" s="46">
        <v>10</v>
      </c>
    </row>
    <row r="1071" spans="15:28" x14ac:dyDescent="0.25">
      <c r="O1071" s="3" t="e">
        <f ca="1">_xll.RiskDiscrete($A$6:$A$35,$E$6:$E$35)</f>
        <v>#NAME?</v>
      </c>
      <c r="P1071" s="3" t="e">
        <f ca="1">_xll.RiskDuniform($L$5:$L$16)</f>
        <v>#NAME?</v>
      </c>
      <c r="Q1071" s="3" t="e">
        <f ca="1">IF(_xll.RiskUniform(0,1)&lt;0.5,"uptown","downtown")</f>
        <v>#NAME?</v>
      </c>
      <c r="R1071" s="3" t="e">
        <f t="shared" ca="1" si="68"/>
        <v>#NAME?</v>
      </c>
      <c r="S1071" s="3" t="e">
        <f t="shared" ca="1" si="69"/>
        <v>#NAME?</v>
      </c>
      <c r="T1071" s="3" t="e">
        <f t="shared" ca="1" si="70"/>
        <v>#NAME?</v>
      </c>
      <c r="U1071" s="3" t="e">
        <f t="shared" ca="1" si="71"/>
        <v>#NAME?</v>
      </c>
      <c r="Y1071" s="3" t="s">
        <v>124</v>
      </c>
      <c r="Z1071" s="3" t="s">
        <v>30</v>
      </c>
      <c r="AA1071" s="3" t="s">
        <v>122</v>
      </c>
      <c r="AB1071" s="46">
        <v>10</v>
      </c>
    </row>
    <row r="1072" spans="15:28" x14ac:dyDescent="0.25">
      <c r="O1072" s="3" t="e">
        <f ca="1">_xll.RiskDiscrete($A$6:$A$35,$E$6:$E$35)</f>
        <v>#NAME?</v>
      </c>
      <c r="P1072" s="3" t="e">
        <f ca="1">_xll.RiskDuniform($L$5:$L$16)</f>
        <v>#NAME?</v>
      </c>
      <c r="Q1072" s="3" t="e">
        <f ca="1">IF(_xll.RiskUniform(0,1)&lt;0.5,"uptown","downtown")</f>
        <v>#NAME?</v>
      </c>
      <c r="R1072" s="3" t="e">
        <f t="shared" ca="1" si="68"/>
        <v>#NAME?</v>
      </c>
      <c r="S1072" s="3" t="e">
        <f t="shared" ca="1" si="69"/>
        <v>#NAME?</v>
      </c>
      <c r="T1072" s="3" t="e">
        <f t="shared" ca="1" si="70"/>
        <v>#NAME?</v>
      </c>
      <c r="U1072" s="3" t="e">
        <f t="shared" ca="1" si="71"/>
        <v>#NAME?</v>
      </c>
      <c r="Y1072" s="3" t="s">
        <v>133</v>
      </c>
      <c r="Z1072" s="3" t="s">
        <v>27</v>
      </c>
      <c r="AA1072" s="3" t="s">
        <v>122</v>
      </c>
      <c r="AB1072" s="46">
        <v>7</v>
      </c>
    </row>
    <row r="1073" spans="15:28" x14ac:dyDescent="0.25">
      <c r="O1073" s="3" t="e">
        <f ca="1">_xll.RiskDiscrete($A$6:$A$35,$E$6:$E$35)</f>
        <v>#NAME?</v>
      </c>
      <c r="P1073" s="3" t="e">
        <f ca="1">_xll.RiskDuniform($L$5:$L$16)</f>
        <v>#NAME?</v>
      </c>
      <c r="Q1073" s="3" t="e">
        <f ca="1">IF(_xll.RiskUniform(0,1)&lt;0.5,"uptown","downtown")</f>
        <v>#NAME?</v>
      </c>
      <c r="R1073" s="3" t="e">
        <f t="shared" ca="1" si="68"/>
        <v>#NAME?</v>
      </c>
      <c r="S1073" s="3" t="e">
        <f t="shared" ca="1" si="69"/>
        <v>#NAME?</v>
      </c>
      <c r="T1073" s="3" t="e">
        <f t="shared" ca="1" si="70"/>
        <v>#NAME?</v>
      </c>
      <c r="U1073" s="3" t="e">
        <f t="shared" ca="1" si="71"/>
        <v>#NAME?</v>
      </c>
      <c r="Y1073" s="3" t="s">
        <v>124</v>
      </c>
      <c r="Z1073" s="3" t="s">
        <v>40</v>
      </c>
      <c r="AA1073" s="3" t="s">
        <v>125</v>
      </c>
      <c r="AB1073" s="46">
        <v>10</v>
      </c>
    </row>
    <row r="1074" spans="15:28" x14ac:dyDescent="0.25">
      <c r="O1074" s="3" t="e">
        <f ca="1">_xll.RiskDiscrete($A$6:$A$35,$E$6:$E$35)</f>
        <v>#NAME?</v>
      </c>
      <c r="P1074" s="3" t="e">
        <f ca="1">_xll.RiskDuniform($L$5:$L$16)</f>
        <v>#NAME?</v>
      </c>
      <c r="Q1074" s="3" t="e">
        <f ca="1">IF(_xll.RiskUniform(0,1)&lt;0.5,"uptown","downtown")</f>
        <v>#NAME?</v>
      </c>
      <c r="R1074" s="3" t="e">
        <f t="shared" ca="1" si="68"/>
        <v>#NAME?</v>
      </c>
      <c r="S1074" s="3" t="e">
        <f t="shared" ca="1" si="69"/>
        <v>#NAME?</v>
      </c>
      <c r="T1074" s="3" t="e">
        <f t="shared" ca="1" si="70"/>
        <v>#NAME?</v>
      </c>
      <c r="U1074" s="3" t="e">
        <f t="shared" ca="1" si="71"/>
        <v>#NAME?</v>
      </c>
      <c r="Y1074" s="3" t="s">
        <v>131</v>
      </c>
      <c r="Z1074" s="3" t="s">
        <v>29</v>
      </c>
      <c r="AA1074" s="3" t="s">
        <v>125</v>
      </c>
      <c r="AB1074" s="46">
        <v>2.5</v>
      </c>
    </row>
    <row r="1075" spans="15:28" x14ac:dyDescent="0.25">
      <c r="O1075" s="3" t="e">
        <f ca="1">_xll.RiskDiscrete($A$6:$A$35,$E$6:$E$35)</f>
        <v>#NAME?</v>
      </c>
      <c r="P1075" s="3" t="e">
        <f ca="1">_xll.RiskDuniform($L$5:$L$16)</f>
        <v>#NAME?</v>
      </c>
      <c r="Q1075" s="3" t="e">
        <f ca="1">IF(_xll.RiskUniform(0,1)&lt;0.5,"uptown","downtown")</f>
        <v>#NAME?</v>
      </c>
      <c r="R1075" s="3" t="e">
        <f t="shared" ca="1" si="68"/>
        <v>#NAME?</v>
      </c>
      <c r="S1075" s="3" t="e">
        <f t="shared" ca="1" si="69"/>
        <v>#NAME?</v>
      </c>
      <c r="T1075" s="3" t="e">
        <f t="shared" ca="1" si="70"/>
        <v>#NAME?</v>
      </c>
      <c r="U1075" s="3" t="e">
        <f t="shared" ca="1" si="71"/>
        <v>#NAME?</v>
      </c>
      <c r="Y1075" s="3" t="s">
        <v>127</v>
      </c>
      <c r="Z1075" s="3" t="s">
        <v>32</v>
      </c>
      <c r="AA1075" s="3" t="s">
        <v>122</v>
      </c>
      <c r="AB1075" s="46">
        <v>10</v>
      </c>
    </row>
    <row r="1076" spans="15:28" x14ac:dyDescent="0.25">
      <c r="O1076" s="3" t="e">
        <f ca="1">_xll.RiskDiscrete($A$6:$A$35,$E$6:$E$35)</f>
        <v>#NAME?</v>
      </c>
      <c r="P1076" s="3" t="e">
        <f ca="1">_xll.RiskDuniform($L$5:$L$16)</f>
        <v>#NAME?</v>
      </c>
      <c r="Q1076" s="3" t="e">
        <f ca="1">IF(_xll.RiskUniform(0,1)&lt;0.5,"uptown","downtown")</f>
        <v>#NAME?</v>
      </c>
      <c r="R1076" s="3" t="e">
        <f t="shared" ca="1" si="68"/>
        <v>#NAME?</v>
      </c>
      <c r="S1076" s="3" t="e">
        <f t="shared" ca="1" si="69"/>
        <v>#NAME?</v>
      </c>
      <c r="T1076" s="3" t="e">
        <f t="shared" ca="1" si="70"/>
        <v>#NAME?</v>
      </c>
      <c r="U1076" s="3" t="e">
        <f t="shared" ca="1" si="71"/>
        <v>#NAME?</v>
      </c>
      <c r="Y1076" s="3" t="s">
        <v>127</v>
      </c>
      <c r="Z1076" s="3" t="s">
        <v>32</v>
      </c>
      <c r="AA1076" s="3" t="s">
        <v>125</v>
      </c>
      <c r="AB1076" s="46">
        <v>10</v>
      </c>
    </row>
    <row r="1077" spans="15:28" x14ac:dyDescent="0.25">
      <c r="O1077" s="3" t="e">
        <f ca="1">_xll.RiskDiscrete($A$6:$A$35,$E$6:$E$35)</f>
        <v>#NAME?</v>
      </c>
      <c r="P1077" s="3" t="e">
        <f ca="1">_xll.RiskDuniform($L$5:$L$16)</f>
        <v>#NAME?</v>
      </c>
      <c r="Q1077" s="3" t="e">
        <f ca="1">IF(_xll.RiskUniform(0,1)&lt;0.5,"uptown","downtown")</f>
        <v>#NAME?</v>
      </c>
      <c r="R1077" s="3" t="e">
        <f t="shared" ca="1" si="68"/>
        <v>#NAME?</v>
      </c>
      <c r="S1077" s="3" t="e">
        <f t="shared" ca="1" si="69"/>
        <v>#NAME?</v>
      </c>
      <c r="T1077" s="3" t="e">
        <f t="shared" ca="1" si="70"/>
        <v>#NAME?</v>
      </c>
      <c r="U1077" s="3" t="e">
        <f t="shared" ca="1" si="71"/>
        <v>#NAME?</v>
      </c>
      <c r="Y1077" s="3" t="s">
        <v>124</v>
      </c>
      <c r="Z1077" s="3" t="s">
        <v>32</v>
      </c>
      <c r="AA1077" s="3" t="s">
        <v>125</v>
      </c>
      <c r="AB1077" s="46">
        <v>10</v>
      </c>
    </row>
    <row r="1078" spans="15:28" x14ac:dyDescent="0.25">
      <c r="O1078" s="3" t="e">
        <f ca="1">_xll.RiskDiscrete($A$6:$A$35,$E$6:$E$35)</f>
        <v>#NAME?</v>
      </c>
      <c r="P1078" s="3" t="e">
        <f ca="1">_xll.RiskDuniform($L$5:$L$16)</f>
        <v>#NAME?</v>
      </c>
      <c r="Q1078" s="3" t="e">
        <f ca="1">IF(_xll.RiskUniform(0,1)&lt;0.5,"uptown","downtown")</f>
        <v>#NAME?</v>
      </c>
      <c r="R1078" s="3" t="e">
        <f t="shared" ca="1" si="68"/>
        <v>#NAME?</v>
      </c>
      <c r="S1078" s="3" t="e">
        <f t="shared" ca="1" si="69"/>
        <v>#NAME?</v>
      </c>
      <c r="T1078" s="3" t="e">
        <f t="shared" ca="1" si="70"/>
        <v>#NAME?</v>
      </c>
      <c r="U1078" s="3" t="e">
        <f t="shared" ca="1" si="71"/>
        <v>#NAME?</v>
      </c>
      <c r="Y1078" s="3" t="s">
        <v>142</v>
      </c>
      <c r="Z1078" s="3" t="s">
        <v>40</v>
      </c>
      <c r="AA1078" s="3" t="s">
        <v>122</v>
      </c>
      <c r="AB1078" s="46">
        <v>10</v>
      </c>
    </row>
    <row r="1079" spans="15:28" x14ac:dyDescent="0.25">
      <c r="O1079" s="3" t="e">
        <f ca="1">_xll.RiskDiscrete($A$6:$A$35,$E$6:$E$35)</f>
        <v>#NAME?</v>
      </c>
      <c r="P1079" s="3" t="e">
        <f ca="1">_xll.RiskDuniform($L$5:$L$16)</f>
        <v>#NAME?</v>
      </c>
      <c r="Q1079" s="3" t="e">
        <f ca="1">IF(_xll.RiskUniform(0,1)&lt;0.5,"uptown","downtown")</f>
        <v>#NAME?</v>
      </c>
      <c r="R1079" s="3" t="e">
        <f t="shared" ca="1" si="68"/>
        <v>#NAME?</v>
      </c>
      <c r="S1079" s="3" t="e">
        <f t="shared" ca="1" si="69"/>
        <v>#NAME?</v>
      </c>
      <c r="T1079" s="3" t="e">
        <f t="shared" ca="1" si="70"/>
        <v>#NAME?</v>
      </c>
      <c r="U1079" s="3" t="e">
        <f t="shared" ca="1" si="71"/>
        <v>#NAME?</v>
      </c>
      <c r="Y1079" s="3" t="s">
        <v>121</v>
      </c>
      <c r="Z1079" s="3" t="s">
        <v>28</v>
      </c>
      <c r="AA1079" s="3" t="s">
        <v>122</v>
      </c>
      <c r="AB1079" s="46">
        <v>2.5</v>
      </c>
    </row>
    <row r="1080" spans="15:28" x14ac:dyDescent="0.25">
      <c r="O1080" s="3" t="e">
        <f ca="1">_xll.RiskDiscrete($A$6:$A$35,$E$6:$E$35)</f>
        <v>#NAME?</v>
      </c>
      <c r="P1080" s="3" t="e">
        <f ca="1">_xll.RiskDuniform($L$5:$L$16)</f>
        <v>#NAME?</v>
      </c>
      <c r="Q1080" s="3" t="e">
        <f ca="1">IF(_xll.RiskUniform(0,1)&lt;0.5,"uptown","downtown")</f>
        <v>#NAME?</v>
      </c>
      <c r="R1080" s="3" t="e">
        <f t="shared" ca="1" si="68"/>
        <v>#NAME?</v>
      </c>
      <c r="S1080" s="3" t="e">
        <f t="shared" ca="1" si="69"/>
        <v>#NAME?</v>
      </c>
      <c r="T1080" s="3" t="e">
        <f t="shared" ca="1" si="70"/>
        <v>#NAME?</v>
      </c>
      <c r="U1080" s="3" t="e">
        <f t="shared" ca="1" si="71"/>
        <v>#NAME?</v>
      </c>
      <c r="Y1080" s="3" t="s">
        <v>129</v>
      </c>
      <c r="Z1080" s="3" t="s">
        <v>39</v>
      </c>
      <c r="AA1080" s="3" t="s">
        <v>125</v>
      </c>
      <c r="AB1080" s="46">
        <v>2.5</v>
      </c>
    </row>
    <row r="1081" spans="15:28" x14ac:dyDescent="0.25">
      <c r="O1081" s="3" t="e">
        <f ca="1">_xll.RiskDiscrete($A$6:$A$35,$E$6:$E$35)</f>
        <v>#NAME?</v>
      </c>
      <c r="P1081" s="3" t="e">
        <f ca="1">_xll.RiskDuniform($L$5:$L$16)</f>
        <v>#NAME?</v>
      </c>
      <c r="Q1081" s="3" t="e">
        <f ca="1">IF(_xll.RiskUniform(0,1)&lt;0.5,"uptown","downtown")</f>
        <v>#NAME?</v>
      </c>
      <c r="R1081" s="3" t="e">
        <f t="shared" ca="1" si="68"/>
        <v>#NAME?</v>
      </c>
      <c r="S1081" s="3" t="e">
        <f t="shared" ca="1" si="69"/>
        <v>#NAME?</v>
      </c>
      <c r="T1081" s="3" t="e">
        <f t="shared" ca="1" si="70"/>
        <v>#NAME?</v>
      </c>
      <c r="U1081" s="3" t="e">
        <f t="shared" ca="1" si="71"/>
        <v>#NAME?</v>
      </c>
      <c r="Y1081" s="3" t="s">
        <v>124</v>
      </c>
      <c r="Z1081" s="3" t="s">
        <v>27</v>
      </c>
      <c r="AA1081" s="3" t="s">
        <v>122</v>
      </c>
      <c r="AB1081" s="46">
        <v>10</v>
      </c>
    </row>
    <row r="1082" spans="15:28" x14ac:dyDescent="0.25">
      <c r="O1082" s="3" t="e">
        <f ca="1">_xll.RiskDiscrete($A$6:$A$35,$E$6:$E$35)</f>
        <v>#NAME?</v>
      </c>
      <c r="P1082" s="3" t="e">
        <f ca="1">_xll.RiskDuniform($L$5:$L$16)</f>
        <v>#NAME?</v>
      </c>
      <c r="Q1082" s="3" t="e">
        <f ca="1">IF(_xll.RiskUniform(0,1)&lt;0.5,"uptown","downtown")</f>
        <v>#NAME?</v>
      </c>
      <c r="R1082" s="3" t="e">
        <f t="shared" ca="1" si="68"/>
        <v>#NAME?</v>
      </c>
      <c r="S1082" s="3" t="e">
        <f t="shared" ca="1" si="69"/>
        <v>#NAME?</v>
      </c>
      <c r="T1082" s="3" t="e">
        <f t="shared" ca="1" si="70"/>
        <v>#NAME?</v>
      </c>
      <c r="U1082" s="3" t="e">
        <f t="shared" ca="1" si="71"/>
        <v>#NAME?</v>
      </c>
      <c r="Y1082" s="3" t="s">
        <v>124</v>
      </c>
      <c r="Z1082" s="3" t="s">
        <v>40</v>
      </c>
      <c r="AA1082" s="3" t="s">
        <v>125</v>
      </c>
      <c r="AB1082" s="46">
        <v>10</v>
      </c>
    </row>
    <row r="1083" spans="15:28" x14ac:dyDescent="0.25">
      <c r="O1083" s="3" t="e">
        <f ca="1">_xll.RiskDiscrete($A$6:$A$35,$E$6:$E$35)</f>
        <v>#NAME?</v>
      </c>
      <c r="P1083" s="3" t="e">
        <f ca="1">_xll.RiskDuniform($L$5:$L$16)</f>
        <v>#NAME?</v>
      </c>
      <c r="Q1083" s="3" t="e">
        <f ca="1">IF(_xll.RiskUniform(0,1)&lt;0.5,"uptown","downtown")</f>
        <v>#NAME?</v>
      </c>
      <c r="R1083" s="3" t="e">
        <f t="shared" ca="1" si="68"/>
        <v>#NAME?</v>
      </c>
      <c r="S1083" s="3" t="e">
        <f t="shared" ca="1" si="69"/>
        <v>#NAME?</v>
      </c>
      <c r="T1083" s="3" t="e">
        <f t="shared" ca="1" si="70"/>
        <v>#NAME?</v>
      </c>
      <c r="U1083" s="3" t="e">
        <f t="shared" ca="1" si="71"/>
        <v>#NAME?</v>
      </c>
      <c r="Y1083" s="3" t="s">
        <v>124</v>
      </c>
      <c r="Z1083" s="3" t="s">
        <v>33</v>
      </c>
      <c r="AA1083" s="3" t="s">
        <v>125</v>
      </c>
      <c r="AB1083" s="46">
        <v>10</v>
      </c>
    </row>
    <row r="1084" spans="15:28" x14ac:dyDescent="0.25">
      <c r="O1084" s="3" t="e">
        <f ca="1">_xll.RiskDiscrete($A$6:$A$35,$E$6:$E$35)</f>
        <v>#NAME?</v>
      </c>
      <c r="P1084" s="3" t="e">
        <f ca="1">_xll.RiskDuniform($L$5:$L$16)</f>
        <v>#NAME?</v>
      </c>
      <c r="Q1084" s="3" t="e">
        <f ca="1">IF(_xll.RiskUniform(0,1)&lt;0.5,"uptown","downtown")</f>
        <v>#NAME?</v>
      </c>
      <c r="R1084" s="3" t="e">
        <f t="shared" ca="1" si="68"/>
        <v>#NAME?</v>
      </c>
      <c r="S1084" s="3" t="e">
        <f t="shared" ca="1" si="69"/>
        <v>#NAME?</v>
      </c>
      <c r="T1084" s="3" t="e">
        <f t="shared" ca="1" si="70"/>
        <v>#NAME?</v>
      </c>
      <c r="U1084" s="3" t="e">
        <f t="shared" ca="1" si="71"/>
        <v>#NAME?</v>
      </c>
      <c r="Y1084" s="3" t="s">
        <v>133</v>
      </c>
      <c r="Z1084" s="3" t="s">
        <v>39</v>
      </c>
      <c r="AA1084" s="3" t="s">
        <v>122</v>
      </c>
      <c r="AB1084" s="46">
        <v>7</v>
      </c>
    </row>
    <row r="1085" spans="15:28" x14ac:dyDescent="0.25">
      <c r="O1085" s="3" t="e">
        <f ca="1">_xll.RiskDiscrete($A$6:$A$35,$E$6:$E$35)</f>
        <v>#NAME?</v>
      </c>
      <c r="P1085" s="3" t="e">
        <f ca="1">_xll.RiskDuniform($L$5:$L$16)</f>
        <v>#NAME?</v>
      </c>
      <c r="Q1085" s="3" t="e">
        <f ca="1">IF(_xll.RiskUniform(0,1)&lt;0.5,"uptown","downtown")</f>
        <v>#NAME?</v>
      </c>
      <c r="R1085" s="3" t="e">
        <f t="shared" ca="1" si="68"/>
        <v>#NAME?</v>
      </c>
      <c r="S1085" s="3" t="e">
        <f t="shared" ca="1" si="69"/>
        <v>#NAME?</v>
      </c>
      <c r="T1085" s="3" t="e">
        <f t="shared" ca="1" si="70"/>
        <v>#NAME?</v>
      </c>
      <c r="U1085" s="3" t="e">
        <f t="shared" ca="1" si="71"/>
        <v>#NAME?</v>
      </c>
      <c r="Y1085" s="3" t="s">
        <v>124</v>
      </c>
      <c r="Z1085" s="3" t="s">
        <v>6</v>
      </c>
      <c r="AA1085" s="3" t="s">
        <v>122</v>
      </c>
      <c r="AB1085" s="46">
        <v>10</v>
      </c>
    </row>
    <row r="1086" spans="15:28" x14ac:dyDescent="0.25">
      <c r="O1086" s="3" t="e">
        <f ca="1">_xll.RiskDiscrete($A$6:$A$35,$E$6:$E$35)</f>
        <v>#NAME?</v>
      </c>
      <c r="P1086" s="3" t="e">
        <f ca="1">_xll.RiskDuniform($L$5:$L$16)</f>
        <v>#NAME?</v>
      </c>
      <c r="Q1086" s="3" t="e">
        <f ca="1">IF(_xll.RiskUniform(0,1)&lt;0.5,"uptown","downtown")</f>
        <v>#NAME?</v>
      </c>
      <c r="R1086" s="3" t="e">
        <f t="shared" ca="1" si="68"/>
        <v>#NAME?</v>
      </c>
      <c r="S1086" s="3" t="e">
        <f t="shared" ca="1" si="69"/>
        <v>#NAME?</v>
      </c>
      <c r="T1086" s="3" t="e">
        <f t="shared" ca="1" si="70"/>
        <v>#NAME?</v>
      </c>
      <c r="U1086" s="3" t="e">
        <f t="shared" ca="1" si="71"/>
        <v>#NAME?</v>
      </c>
      <c r="Y1086" s="3" t="s">
        <v>124</v>
      </c>
      <c r="Z1086" s="3" t="s">
        <v>39</v>
      </c>
      <c r="AA1086" s="3" t="s">
        <v>125</v>
      </c>
      <c r="AB1086" s="46">
        <v>10</v>
      </c>
    </row>
    <row r="1087" spans="15:28" x14ac:dyDescent="0.25">
      <c r="O1087" s="3" t="e">
        <f ca="1">_xll.RiskDiscrete($A$6:$A$35,$E$6:$E$35)</f>
        <v>#NAME?</v>
      </c>
      <c r="P1087" s="3" t="e">
        <f ca="1">_xll.RiskDuniform($L$5:$L$16)</f>
        <v>#NAME?</v>
      </c>
      <c r="Q1087" s="3" t="e">
        <f ca="1">IF(_xll.RiskUniform(0,1)&lt;0.5,"uptown","downtown")</f>
        <v>#NAME?</v>
      </c>
      <c r="R1087" s="3" t="e">
        <f t="shared" ca="1" si="68"/>
        <v>#NAME?</v>
      </c>
      <c r="S1087" s="3" t="e">
        <f t="shared" ca="1" si="69"/>
        <v>#NAME?</v>
      </c>
      <c r="T1087" s="3" t="e">
        <f t="shared" ca="1" si="70"/>
        <v>#NAME?</v>
      </c>
      <c r="U1087" s="3" t="e">
        <f t="shared" ca="1" si="71"/>
        <v>#NAME?</v>
      </c>
      <c r="Y1087" s="3" t="s">
        <v>124</v>
      </c>
      <c r="Z1087" s="3" t="s">
        <v>34</v>
      </c>
      <c r="AA1087" s="3" t="s">
        <v>122</v>
      </c>
      <c r="AB1087" s="46">
        <v>10</v>
      </c>
    </row>
    <row r="1088" spans="15:28" x14ac:dyDescent="0.25">
      <c r="O1088" s="3" t="e">
        <f ca="1">_xll.RiskDiscrete($A$6:$A$35,$E$6:$E$35)</f>
        <v>#NAME?</v>
      </c>
      <c r="P1088" s="3" t="e">
        <f ca="1">_xll.RiskDuniform($L$5:$L$16)</f>
        <v>#NAME?</v>
      </c>
      <c r="Q1088" s="3" t="e">
        <f ca="1">IF(_xll.RiskUniform(0,1)&lt;0.5,"uptown","downtown")</f>
        <v>#NAME?</v>
      </c>
      <c r="R1088" s="3" t="e">
        <f t="shared" ca="1" si="68"/>
        <v>#NAME?</v>
      </c>
      <c r="S1088" s="3" t="e">
        <f t="shared" ca="1" si="69"/>
        <v>#NAME?</v>
      </c>
      <c r="T1088" s="3" t="e">
        <f t="shared" ca="1" si="70"/>
        <v>#NAME?</v>
      </c>
      <c r="U1088" s="3" t="e">
        <f t="shared" ca="1" si="71"/>
        <v>#NAME?</v>
      </c>
      <c r="Y1088" s="3" t="s">
        <v>129</v>
      </c>
      <c r="Z1088" s="3" t="s">
        <v>31</v>
      </c>
      <c r="AA1088" s="3" t="s">
        <v>122</v>
      </c>
      <c r="AB1088" s="46">
        <v>2.5</v>
      </c>
    </row>
    <row r="1089" spans="15:28" x14ac:dyDescent="0.25">
      <c r="O1089" s="3" t="e">
        <f ca="1">_xll.RiskDiscrete($A$6:$A$35,$E$6:$E$35)</f>
        <v>#NAME?</v>
      </c>
      <c r="P1089" s="3" t="e">
        <f ca="1">_xll.RiskDuniform($L$5:$L$16)</f>
        <v>#NAME?</v>
      </c>
      <c r="Q1089" s="3" t="e">
        <f ca="1">IF(_xll.RiskUniform(0,1)&lt;0.5,"uptown","downtown")</f>
        <v>#NAME?</v>
      </c>
      <c r="R1089" s="3" t="e">
        <f t="shared" ca="1" si="68"/>
        <v>#NAME?</v>
      </c>
      <c r="S1089" s="3" t="e">
        <f t="shared" ca="1" si="69"/>
        <v>#NAME?</v>
      </c>
      <c r="T1089" s="3" t="e">
        <f t="shared" ca="1" si="70"/>
        <v>#NAME?</v>
      </c>
      <c r="U1089" s="3" t="e">
        <f t="shared" ca="1" si="71"/>
        <v>#NAME?</v>
      </c>
      <c r="Y1089" s="3" t="s">
        <v>131</v>
      </c>
      <c r="Z1089" s="3" t="s">
        <v>29</v>
      </c>
      <c r="AA1089" s="3" t="s">
        <v>122</v>
      </c>
      <c r="AB1089" s="46">
        <v>2.5</v>
      </c>
    </row>
    <row r="1090" spans="15:28" x14ac:dyDescent="0.25">
      <c r="O1090" s="3" t="e">
        <f ca="1">_xll.RiskDiscrete($A$6:$A$35,$E$6:$E$35)</f>
        <v>#NAME?</v>
      </c>
      <c r="P1090" s="3" t="e">
        <f ca="1">_xll.RiskDuniform($L$5:$L$16)</f>
        <v>#NAME?</v>
      </c>
      <c r="Q1090" s="3" t="e">
        <f ca="1">IF(_xll.RiskUniform(0,1)&lt;0.5,"uptown","downtown")</f>
        <v>#NAME?</v>
      </c>
      <c r="R1090" s="3" t="e">
        <f t="shared" ca="1" si="68"/>
        <v>#NAME?</v>
      </c>
      <c r="S1090" s="3" t="e">
        <f t="shared" ca="1" si="69"/>
        <v>#NAME?</v>
      </c>
      <c r="T1090" s="3" t="e">
        <f t="shared" ca="1" si="70"/>
        <v>#NAME?</v>
      </c>
      <c r="U1090" s="3" t="e">
        <f t="shared" ca="1" si="71"/>
        <v>#NAME?</v>
      </c>
      <c r="Y1090" s="3" t="s">
        <v>121</v>
      </c>
      <c r="Z1090" s="3" t="s">
        <v>28</v>
      </c>
      <c r="AA1090" s="3" t="s">
        <v>122</v>
      </c>
      <c r="AB1090" s="46">
        <v>2.5</v>
      </c>
    </row>
    <row r="1091" spans="15:28" x14ac:dyDescent="0.25">
      <c r="O1091" s="3" t="e">
        <f ca="1">_xll.RiskDiscrete($A$6:$A$35,$E$6:$E$35)</f>
        <v>#NAME?</v>
      </c>
      <c r="P1091" s="3" t="e">
        <f ca="1">_xll.RiskDuniform($L$5:$L$16)</f>
        <v>#NAME?</v>
      </c>
      <c r="Q1091" s="3" t="e">
        <f ca="1">IF(_xll.RiskUniform(0,1)&lt;0.5,"uptown","downtown")</f>
        <v>#NAME?</v>
      </c>
      <c r="R1091" s="3" t="e">
        <f t="shared" ca="1" si="68"/>
        <v>#NAME?</v>
      </c>
      <c r="S1091" s="3" t="e">
        <f t="shared" ca="1" si="69"/>
        <v>#NAME?</v>
      </c>
      <c r="T1091" s="3" t="e">
        <f t="shared" ca="1" si="70"/>
        <v>#NAME?</v>
      </c>
      <c r="U1091" s="3" t="e">
        <f t="shared" ca="1" si="71"/>
        <v>#NAME?</v>
      </c>
      <c r="Y1091" s="3" t="s">
        <v>124</v>
      </c>
      <c r="Z1091" s="3" t="s">
        <v>33</v>
      </c>
      <c r="AA1091" s="3" t="s">
        <v>122</v>
      </c>
      <c r="AB1091" s="46">
        <v>10</v>
      </c>
    </row>
    <row r="1092" spans="15:28" x14ac:dyDescent="0.25">
      <c r="O1092" s="3" t="e">
        <f ca="1">_xll.RiskDiscrete($A$6:$A$35,$E$6:$E$35)</f>
        <v>#NAME?</v>
      </c>
      <c r="P1092" s="3" t="e">
        <f ca="1">_xll.RiskDuniform($L$5:$L$16)</f>
        <v>#NAME?</v>
      </c>
      <c r="Q1092" s="3" t="e">
        <f ca="1">IF(_xll.RiskUniform(0,1)&lt;0.5,"uptown","downtown")</f>
        <v>#NAME?</v>
      </c>
      <c r="R1092" s="3" t="e">
        <f t="shared" ca="1" si="68"/>
        <v>#NAME?</v>
      </c>
      <c r="S1092" s="3" t="e">
        <f t="shared" ca="1" si="69"/>
        <v>#NAME?</v>
      </c>
      <c r="T1092" s="3" t="e">
        <f t="shared" ca="1" si="70"/>
        <v>#NAME?</v>
      </c>
      <c r="U1092" s="3" t="e">
        <f t="shared" ca="1" si="71"/>
        <v>#NAME?</v>
      </c>
      <c r="Y1092" s="3" t="s">
        <v>124</v>
      </c>
      <c r="Z1092" s="3" t="s">
        <v>40</v>
      </c>
      <c r="AA1092" s="3" t="s">
        <v>122</v>
      </c>
      <c r="AB1092" s="46">
        <v>10</v>
      </c>
    </row>
    <row r="1093" spans="15:28" x14ac:dyDescent="0.25">
      <c r="O1093" s="3" t="e">
        <f ca="1">_xll.RiskDiscrete($A$6:$A$35,$E$6:$E$35)</f>
        <v>#NAME?</v>
      </c>
      <c r="P1093" s="3" t="e">
        <f ca="1">_xll.RiskDuniform($L$5:$L$16)</f>
        <v>#NAME?</v>
      </c>
      <c r="Q1093" s="3" t="e">
        <f ca="1">IF(_xll.RiskUniform(0,1)&lt;0.5,"uptown","downtown")</f>
        <v>#NAME?</v>
      </c>
      <c r="R1093" s="3" t="e">
        <f t="shared" ca="1" si="68"/>
        <v>#NAME?</v>
      </c>
      <c r="S1093" s="3" t="e">
        <f t="shared" ca="1" si="69"/>
        <v>#NAME?</v>
      </c>
      <c r="T1093" s="3" t="e">
        <f t="shared" ca="1" si="70"/>
        <v>#NAME?</v>
      </c>
      <c r="U1093" s="3" t="e">
        <f t="shared" ca="1" si="71"/>
        <v>#NAME?</v>
      </c>
      <c r="Y1093" s="3" t="s">
        <v>124</v>
      </c>
      <c r="Z1093" s="3" t="s">
        <v>27</v>
      </c>
      <c r="AA1093" s="3" t="s">
        <v>125</v>
      </c>
      <c r="AB1093" s="46">
        <v>10</v>
      </c>
    </row>
    <row r="1094" spans="15:28" x14ac:dyDescent="0.25">
      <c r="O1094" s="3" t="e">
        <f ca="1">_xll.RiskDiscrete($A$6:$A$35,$E$6:$E$35)</f>
        <v>#NAME?</v>
      </c>
      <c r="P1094" s="3" t="e">
        <f ca="1">_xll.RiskDuniform($L$5:$L$16)</f>
        <v>#NAME?</v>
      </c>
      <c r="Q1094" s="3" t="e">
        <f ca="1">IF(_xll.RiskUniform(0,1)&lt;0.5,"uptown","downtown")</f>
        <v>#NAME?</v>
      </c>
      <c r="R1094" s="3" t="e">
        <f t="shared" ca="1" si="68"/>
        <v>#NAME?</v>
      </c>
      <c r="S1094" s="3" t="e">
        <f t="shared" ca="1" si="69"/>
        <v>#NAME?</v>
      </c>
      <c r="T1094" s="3" t="e">
        <f t="shared" ca="1" si="70"/>
        <v>#NAME?</v>
      </c>
      <c r="U1094" s="3" t="e">
        <f t="shared" ca="1" si="71"/>
        <v>#NAME?</v>
      </c>
      <c r="Y1094" s="3" t="s">
        <v>124</v>
      </c>
      <c r="Z1094" s="3" t="s">
        <v>31</v>
      </c>
      <c r="AA1094" s="3" t="s">
        <v>125</v>
      </c>
      <c r="AB1094" s="46">
        <v>10</v>
      </c>
    </row>
    <row r="1095" spans="15:28" x14ac:dyDescent="0.25">
      <c r="O1095" s="3" t="e">
        <f ca="1">_xll.RiskDiscrete($A$6:$A$35,$E$6:$E$35)</f>
        <v>#NAME?</v>
      </c>
      <c r="P1095" s="3" t="e">
        <f ca="1">_xll.RiskDuniform($L$5:$L$16)</f>
        <v>#NAME?</v>
      </c>
      <c r="Q1095" s="3" t="e">
        <f ca="1">IF(_xll.RiskUniform(0,1)&lt;0.5,"uptown","downtown")</f>
        <v>#NAME?</v>
      </c>
      <c r="R1095" s="3" t="e">
        <f t="shared" ca="1" si="68"/>
        <v>#NAME?</v>
      </c>
      <c r="S1095" s="3" t="e">
        <f t="shared" ca="1" si="69"/>
        <v>#NAME?</v>
      </c>
      <c r="T1095" s="3" t="e">
        <f t="shared" ca="1" si="70"/>
        <v>#NAME?</v>
      </c>
      <c r="U1095" s="3" t="e">
        <f t="shared" ca="1" si="71"/>
        <v>#NAME?</v>
      </c>
      <c r="Y1095" s="3" t="s">
        <v>124</v>
      </c>
      <c r="Z1095" s="3" t="s">
        <v>24</v>
      </c>
      <c r="AA1095" s="3" t="s">
        <v>122</v>
      </c>
      <c r="AB1095" s="46">
        <v>10</v>
      </c>
    </row>
    <row r="1096" spans="15:28" x14ac:dyDescent="0.25">
      <c r="O1096" s="3" t="e">
        <f ca="1">_xll.RiskDiscrete($A$6:$A$35,$E$6:$E$35)</f>
        <v>#NAME?</v>
      </c>
      <c r="P1096" s="3" t="e">
        <f ca="1">_xll.RiskDuniform($L$5:$L$16)</f>
        <v>#NAME?</v>
      </c>
      <c r="Q1096" s="3" t="e">
        <f ca="1">IF(_xll.RiskUniform(0,1)&lt;0.5,"uptown","downtown")</f>
        <v>#NAME?</v>
      </c>
      <c r="R1096" s="3" t="e">
        <f t="shared" ref="R1096:R1159" ca="1" si="72">VLOOKUP(O1096,lookprice,2)</f>
        <v>#NAME?</v>
      </c>
      <c r="S1096" s="3" t="e">
        <f t="shared" ref="S1096:S1159" ca="1" si="73">VLOOKUP(O1096,lookname,2)</f>
        <v>#NAME?</v>
      </c>
      <c r="T1096" s="3" t="e">
        <f t="shared" ref="T1096:T1159" ca="1" si="74">VLOOKUP(P1096,lookmonth,2)</f>
        <v>#NAME?</v>
      </c>
      <c r="U1096" s="3" t="e">
        <f t="shared" ca="1" si="71"/>
        <v>#NAME?</v>
      </c>
      <c r="Y1096" s="3" t="s">
        <v>124</v>
      </c>
      <c r="Z1096" s="3" t="s">
        <v>33</v>
      </c>
      <c r="AA1096" s="3" t="s">
        <v>122</v>
      </c>
      <c r="AB1096" s="46">
        <v>10</v>
      </c>
    </row>
    <row r="1097" spans="15:28" x14ac:dyDescent="0.25">
      <c r="O1097" s="3" t="e">
        <f ca="1">_xll.RiskDiscrete($A$6:$A$35,$E$6:$E$35)</f>
        <v>#NAME?</v>
      </c>
      <c r="P1097" s="3" t="e">
        <f ca="1">_xll.RiskDuniform($L$5:$L$16)</f>
        <v>#NAME?</v>
      </c>
      <c r="Q1097" s="3" t="e">
        <f ca="1">IF(_xll.RiskUniform(0,1)&lt;0.5,"uptown","downtown")</f>
        <v>#NAME?</v>
      </c>
      <c r="R1097" s="3" t="e">
        <f t="shared" ca="1" si="72"/>
        <v>#NAME?</v>
      </c>
      <c r="S1097" s="3" t="e">
        <f t="shared" ca="1" si="73"/>
        <v>#NAME?</v>
      </c>
      <c r="T1097" s="3" t="e">
        <f t="shared" ca="1" si="74"/>
        <v>#NAME?</v>
      </c>
      <c r="U1097" s="3" t="e">
        <f t="shared" ref="U1097:U1160" ca="1" si="75">Q1097</f>
        <v>#NAME?</v>
      </c>
      <c r="Y1097" s="3" t="s">
        <v>121</v>
      </c>
      <c r="Z1097" s="3" t="s">
        <v>39</v>
      </c>
      <c r="AA1097" s="3" t="s">
        <v>125</v>
      </c>
      <c r="AB1097" s="46">
        <v>2.5</v>
      </c>
    </row>
    <row r="1098" spans="15:28" x14ac:dyDescent="0.25">
      <c r="O1098" s="3" t="e">
        <f ca="1">_xll.RiskDiscrete($A$6:$A$35,$E$6:$E$35)</f>
        <v>#NAME?</v>
      </c>
      <c r="P1098" s="3" t="e">
        <f ca="1">_xll.RiskDuniform($L$5:$L$16)</f>
        <v>#NAME?</v>
      </c>
      <c r="Q1098" s="3" t="e">
        <f ca="1">IF(_xll.RiskUniform(0,1)&lt;0.5,"uptown","downtown")</f>
        <v>#NAME?</v>
      </c>
      <c r="R1098" s="3" t="e">
        <f t="shared" ca="1" si="72"/>
        <v>#NAME?</v>
      </c>
      <c r="S1098" s="3" t="e">
        <f t="shared" ca="1" si="73"/>
        <v>#NAME?</v>
      </c>
      <c r="T1098" s="3" t="e">
        <f t="shared" ca="1" si="74"/>
        <v>#NAME?</v>
      </c>
      <c r="U1098" s="3" t="e">
        <f t="shared" ca="1" si="75"/>
        <v>#NAME?</v>
      </c>
      <c r="Y1098" s="3" t="s">
        <v>124</v>
      </c>
      <c r="Z1098" s="3" t="s">
        <v>31</v>
      </c>
      <c r="AA1098" s="3" t="s">
        <v>125</v>
      </c>
      <c r="AB1098" s="46">
        <v>10</v>
      </c>
    </row>
    <row r="1099" spans="15:28" x14ac:dyDescent="0.25">
      <c r="O1099" s="3" t="e">
        <f ca="1">_xll.RiskDiscrete($A$6:$A$35,$E$6:$E$35)</f>
        <v>#NAME?</v>
      </c>
      <c r="P1099" s="3" t="e">
        <f ca="1">_xll.RiskDuniform($L$5:$L$16)</f>
        <v>#NAME?</v>
      </c>
      <c r="Q1099" s="3" t="e">
        <f ca="1">IF(_xll.RiskUniform(0,1)&lt;0.5,"uptown","downtown")</f>
        <v>#NAME?</v>
      </c>
      <c r="R1099" s="3" t="e">
        <f t="shared" ca="1" si="72"/>
        <v>#NAME?</v>
      </c>
      <c r="S1099" s="3" t="e">
        <f t="shared" ca="1" si="73"/>
        <v>#NAME?</v>
      </c>
      <c r="T1099" s="3" t="e">
        <f t="shared" ca="1" si="74"/>
        <v>#NAME?</v>
      </c>
      <c r="U1099" s="3" t="e">
        <f t="shared" ca="1" si="75"/>
        <v>#NAME?</v>
      </c>
      <c r="Y1099" s="3" t="s">
        <v>141</v>
      </c>
      <c r="Z1099" s="3" t="s">
        <v>30</v>
      </c>
      <c r="AA1099" s="3" t="s">
        <v>125</v>
      </c>
      <c r="AB1099" s="46">
        <v>7</v>
      </c>
    </row>
    <row r="1100" spans="15:28" x14ac:dyDescent="0.25">
      <c r="O1100" s="3" t="e">
        <f ca="1">_xll.RiskDiscrete($A$6:$A$35,$E$6:$E$35)</f>
        <v>#NAME?</v>
      </c>
      <c r="P1100" s="3" t="e">
        <f ca="1">_xll.RiskDuniform($L$5:$L$16)</f>
        <v>#NAME?</v>
      </c>
      <c r="Q1100" s="3" t="e">
        <f ca="1">IF(_xll.RiskUniform(0,1)&lt;0.5,"uptown","downtown")</f>
        <v>#NAME?</v>
      </c>
      <c r="R1100" s="3" t="e">
        <f t="shared" ca="1" si="72"/>
        <v>#NAME?</v>
      </c>
      <c r="S1100" s="3" t="e">
        <f t="shared" ca="1" si="73"/>
        <v>#NAME?</v>
      </c>
      <c r="T1100" s="3" t="e">
        <f t="shared" ca="1" si="74"/>
        <v>#NAME?</v>
      </c>
      <c r="U1100" s="3" t="e">
        <f t="shared" ca="1" si="75"/>
        <v>#NAME?</v>
      </c>
      <c r="Y1100" s="3" t="s">
        <v>124</v>
      </c>
      <c r="Z1100" s="3" t="s">
        <v>34</v>
      </c>
      <c r="AA1100" s="3" t="s">
        <v>125</v>
      </c>
      <c r="AB1100" s="46">
        <v>10</v>
      </c>
    </row>
    <row r="1101" spans="15:28" x14ac:dyDescent="0.25">
      <c r="O1101" s="3" t="e">
        <f ca="1">_xll.RiskDiscrete($A$6:$A$35,$E$6:$E$35)</f>
        <v>#NAME?</v>
      </c>
      <c r="P1101" s="3" t="e">
        <f ca="1">_xll.RiskDuniform($L$5:$L$16)</f>
        <v>#NAME?</v>
      </c>
      <c r="Q1101" s="3" t="e">
        <f ca="1">IF(_xll.RiskUniform(0,1)&lt;0.5,"uptown","downtown")</f>
        <v>#NAME?</v>
      </c>
      <c r="R1101" s="3" t="e">
        <f t="shared" ca="1" si="72"/>
        <v>#NAME?</v>
      </c>
      <c r="S1101" s="3" t="e">
        <f t="shared" ca="1" si="73"/>
        <v>#NAME?</v>
      </c>
      <c r="T1101" s="3" t="e">
        <f t="shared" ca="1" si="74"/>
        <v>#NAME?</v>
      </c>
      <c r="U1101" s="3" t="e">
        <f t="shared" ca="1" si="75"/>
        <v>#NAME?</v>
      </c>
      <c r="Y1101" s="3" t="s">
        <v>124</v>
      </c>
      <c r="Z1101" s="3" t="s">
        <v>27</v>
      </c>
      <c r="AA1101" s="3" t="s">
        <v>122</v>
      </c>
      <c r="AB1101" s="46">
        <v>10</v>
      </c>
    </row>
    <row r="1102" spans="15:28" x14ac:dyDescent="0.25">
      <c r="O1102" s="3" t="e">
        <f ca="1">_xll.RiskDiscrete($A$6:$A$35,$E$6:$E$35)</f>
        <v>#NAME?</v>
      </c>
      <c r="P1102" s="3" t="e">
        <f ca="1">_xll.RiskDuniform($L$5:$L$16)</f>
        <v>#NAME?</v>
      </c>
      <c r="Q1102" s="3" t="e">
        <f ca="1">IF(_xll.RiskUniform(0,1)&lt;0.5,"uptown","downtown")</f>
        <v>#NAME?</v>
      </c>
      <c r="R1102" s="3" t="e">
        <f t="shared" ca="1" si="72"/>
        <v>#NAME?</v>
      </c>
      <c r="S1102" s="3" t="e">
        <f t="shared" ca="1" si="73"/>
        <v>#NAME?</v>
      </c>
      <c r="T1102" s="3" t="e">
        <f t="shared" ca="1" si="74"/>
        <v>#NAME?</v>
      </c>
      <c r="U1102" s="3" t="e">
        <f t="shared" ca="1" si="75"/>
        <v>#NAME?</v>
      </c>
      <c r="Y1102" s="3" t="s">
        <v>121</v>
      </c>
      <c r="Z1102" s="3" t="s">
        <v>31</v>
      </c>
      <c r="AA1102" s="3" t="s">
        <v>125</v>
      </c>
      <c r="AB1102" s="46">
        <v>2.5</v>
      </c>
    </row>
    <row r="1103" spans="15:28" x14ac:dyDescent="0.25">
      <c r="O1103" s="3" t="e">
        <f ca="1">_xll.RiskDiscrete($A$6:$A$35,$E$6:$E$35)</f>
        <v>#NAME?</v>
      </c>
      <c r="P1103" s="3" t="e">
        <f ca="1">_xll.RiskDuniform($L$5:$L$16)</f>
        <v>#NAME?</v>
      </c>
      <c r="Q1103" s="3" t="e">
        <f ca="1">IF(_xll.RiskUniform(0,1)&lt;0.5,"uptown","downtown")</f>
        <v>#NAME?</v>
      </c>
      <c r="R1103" s="3" t="e">
        <f t="shared" ca="1" si="72"/>
        <v>#NAME?</v>
      </c>
      <c r="S1103" s="3" t="e">
        <f t="shared" ca="1" si="73"/>
        <v>#NAME?</v>
      </c>
      <c r="T1103" s="3" t="e">
        <f t="shared" ca="1" si="74"/>
        <v>#NAME?</v>
      </c>
      <c r="U1103" s="3" t="e">
        <f t="shared" ca="1" si="75"/>
        <v>#NAME?</v>
      </c>
      <c r="Y1103" s="3" t="s">
        <v>121</v>
      </c>
      <c r="Z1103" s="3" t="s">
        <v>28</v>
      </c>
      <c r="AA1103" s="3" t="s">
        <v>125</v>
      </c>
      <c r="AB1103" s="46">
        <v>2.5</v>
      </c>
    </row>
    <row r="1104" spans="15:28" x14ac:dyDescent="0.25">
      <c r="O1104" s="3" t="e">
        <f ca="1">_xll.RiskDiscrete($A$6:$A$35,$E$6:$E$35)</f>
        <v>#NAME?</v>
      </c>
      <c r="P1104" s="3" t="e">
        <f ca="1">_xll.RiskDuniform($L$5:$L$16)</f>
        <v>#NAME?</v>
      </c>
      <c r="Q1104" s="3" t="e">
        <f ca="1">IF(_xll.RiskUniform(0,1)&lt;0.5,"uptown","downtown")</f>
        <v>#NAME?</v>
      </c>
      <c r="R1104" s="3" t="e">
        <f t="shared" ca="1" si="72"/>
        <v>#NAME?</v>
      </c>
      <c r="S1104" s="3" t="e">
        <f t="shared" ca="1" si="73"/>
        <v>#NAME?</v>
      </c>
      <c r="T1104" s="3" t="e">
        <f t="shared" ca="1" si="74"/>
        <v>#NAME?</v>
      </c>
      <c r="U1104" s="3" t="e">
        <f t="shared" ca="1" si="75"/>
        <v>#NAME?</v>
      </c>
      <c r="Y1104" s="3" t="s">
        <v>124</v>
      </c>
      <c r="Z1104" s="3" t="s">
        <v>6</v>
      </c>
      <c r="AA1104" s="3" t="s">
        <v>122</v>
      </c>
      <c r="AB1104" s="46">
        <v>10</v>
      </c>
    </row>
    <row r="1105" spans="15:28" x14ac:dyDescent="0.25">
      <c r="O1105" s="3" t="e">
        <f ca="1">_xll.RiskDiscrete($A$6:$A$35,$E$6:$E$35)</f>
        <v>#NAME?</v>
      </c>
      <c r="P1105" s="3" t="e">
        <f ca="1">_xll.RiskDuniform($L$5:$L$16)</f>
        <v>#NAME?</v>
      </c>
      <c r="Q1105" s="3" t="e">
        <f ca="1">IF(_xll.RiskUniform(0,1)&lt;0.5,"uptown","downtown")</f>
        <v>#NAME?</v>
      </c>
      <c r="R1105" s="3" t="e">
        <f t="shared" ca="1" si="72"/>
        <v>#NAME?</v>
      </c>
      <c r="S1105" s="3" t="e">
        <f t="shared" ca="1" si="73"/>
        <v>#NAME?</v>
      </c>
      <c r="T1105" s="3" t="e">
        <f t="shared" ca="1" si="74"/>
        <v>#NAME?</v>
      </c>
      <c r="U1105" s="3" t="e">
        <f t="shared" ca="1" si="75"/>
        <v>#NAME?</v>
      </c>
      <c r="Y1105" s="3" t="s">
        <v>129</v>
      </c>
      <c r="Z1105" s="3" t="s">
        <v>39</v>
      </c>
      <c r="AA1105" s="3" t="s">
        <v>125</v>
      </c>
      <c r="AB1105" s="46">
        <v>2.5</v>
      </c>
    </row>
    <row r="1106" spans="15:28" x14ac:dyDescent="0.25">
      <c r="O1106" s="3" t="e">
        <f ca="1">_xll.RiskDiscrete($A$6:$A$35,$E$6:$E$35)</f>
        <v>#NAME?</v>
      </c>
      <c r="P1106" s="3" t="e">
        <f ca="1">_xll.RiskDuniform($L$5:$L$16)</f>
        <v>#NAME?</v>
      </c>
      <c r="Q1106" s="3" t="e">
        <f ca="1">IF(_xll.RiskUniform(0,1)&lt;0.5,"uptown","downtown")</f>
        <v>#NAME?</v>
      </c>
      <c r="R1106" s="3" t="e">
        <f t="shared" ca="1" si="72"/>
        <v>#NAME?</v>
      </c>
      <c r="S1106" s="3" t="e">
        <f t="shared" ca="1" si="73"/>
        <v>#NAME?</v>
      </c>
      <c r="T1106" s="3" t="e">
        <f t="shared" ca="1" si="74"/>
        <v>#NAME?</v>
      </c>
      <c r="U1106" s="3" t="e">
        <f t="shared" ca="1" si="75"/>
        <v>#NAME?</v>
      </c>
      <c r="Y1106" s="3" t="s">
        <v>128</v>
      </c>
      <c r="Z1106" s="3" t="s">
        <v>33</v>
      </c>
      <c r="AA1106" s="3" t="s">
        <v>122</v>
      </c>
      <c r="AB1106" s="46">
        <v>2.5</v>
      </c>
    </row>
    <row r="1107" spans="15:28" x14ac:dyDescent="0.25">
      <c r="O1107" s="3" t="e">
        <f ca="1">_xll.RiskDiscrete($A$6:$A$35,$E$6:$E$35)</f>
        <v>#NAME?</v>
      </c>
      <c r="P1107" s="3" t="e">
        <f ca="1">_xll.RiskDuniform($L$5:$L$16)</f>
        <v>#NAME?</v>
      </c>
      <c r="Q1107" s="3" t="e">
        <f ca="1">IF(_xll.RiskUniform(0,1)&lt;0.5,"uptown","downtown")</f>
        <v>#NAME?</v>
      </c>
      <c r="R1107" s="3" t="e">
        <f t="shared" ca="1" si="72"/>
        <v>#NAME?</v>
      </c>
      <c r="S1107" s="3" t="e">
        <f t="shared" ca="1" si="73"/>
        <v>#NAME?</v>
      </c>
      <c r="T1107" s="3" t="e">
        <f t="shared" ca="1" si="74"/>
        <v>#NAME?</v>
      </c>
      <c r="U1107" s="3" t="e">
        <f t="shared" ca="1" si="75"/>
        <v>#NAME?</v>
      </c>
      <c r="Y1107" s="3" t="s">
        <v>124</v>
      </c>
      <c r="Z1107" s="3" t="s">
        <v>32</v>
      </c>
      <c r="AA1107" s="3" t="s">
        <v>122</v>
      </c>
      <c r="AB1107" s="46">
        <v>10</v>
      </c>
    </row>
    <row r="1108" spans="15:28" x14ac:dyDescent="0.25">
      <c r="O1108" s="3" t="e">
        <f ca="1">_xll.RiskDiscrete($A$6:$A$35,$E$6:$E$35)</f>
        <v>#NAME?</v>
      </c>
      <c r="P1108" s="3" t="e">
        <f ca="1">_xll.RiskDuniform($L$5:$L$16)</f>
        <v>#NAME?</v>
      </c>
      <c r="Q1108" s="3" t="e">
        <f ca="1">IF(_xll.RiskUniform(0,1)&lt;0.5,"uptown","downtown")</f>
        <v>#NAME?</v>
      </c>
      <c r="R1108" s="3" t="e">
        <f t="shared" ca="1" si="72"/>
        <v>#NAME?</v>
      </c>
      <c r="S1108" s="3" t="e">
        <f t="shared" ca="1" si="73"/>
        <v>#NAME?</v>
      </c>
      <c r="T1108" s="3" t="e">
        <f t="shared" ca="1" si="74"/>
        <v>#NAME?</v>
      </c>
      <c r="U1108" s="3" t="e">
        <f t="shared" ca="1" si="75"/>
        <v>#NAME?</v>
      </c>
      <c r="Y1108" s="3" t="s">
        <v>124</v>
      </c>
      <c r="Z1108" s="3" t="s">
        <v>32</v>
      </c>
      <c r="AA1108" s="3" t="s">
        <v>125</v>
      </c>
      <c r="AB1108" s="46">
        <v>10</v>
      </c>
    </row>
    <row r="1109" spans="15:28" x14ac:dyDescent="0.25">
      <c r="O1109" s="3" t="e">
        <f ca="1">_xll.RiskDiscrete($A$6:$A$35,$E$6:$E$35)</f>
        <v>#NAME?</v>
      </c>
      <c r="P1109" s="3" t="e">
        <f ca="1">_xll.RiskDuniform($L$5:$L$16)</f>
        <v>#NAME?</v>
      </c>
      <c r="Q1109" s="3" t="e">
        <f ca="1">IF(_xll.RiskUniform(0,1)&lt;0.5,"uptown","downtown")</f>
        <v>#NAME?</v>
      </c>
      <c r="R1109" s="3" t="e">
        <f t="shared" ca="1" si="72"/>
        <v>#NAME?</v>
      </c>
      <c r="S1109" s="3" t="e">
        <f t="shared" ca="1" si="73"/>
        <v>#NAME?</v>
      </c>
      <c r="T1109" s="3" t="e">
        <f t="shared" ca="1" si="74"/>
        <v>#NAME?</v>
      </c>
      <c r="U1109" s="3" t="e">
        <f t="shared" ca="1" si="75"/>
        <v>#NAME?</v>
      </c>
      <c r="Y1109" s="3" t="s">
        <v>131</v>
      </c>
      <c r="Z1109" s="3" t="s">
        <v>32</v>
      </c>
      <c r="AA1109" s="3" t="s">
        <v>122</v>
      </c>
      <c r="AB1109" s="46">
        <v>2.5</v>
      </c>
    </row>
    <row r="1110" spans="15:28" x14ac:dyDescent="0.25">
      <c r="O1110" s="3" t="e">
        <f ca="1">_xll.RiskDiscrete($A$6:$A$35,$E$6:$E$35)</f>
        <v>#NAME?</v>
      </c>
      <c r="P1110" s="3" t="e">
        <f ca="1">_xll.RiskDuniform($L$5:$L$16)</f>
        <v>#NAME?</v>
      </c>
      <c r="Q1110" s="3" t="e">
        <f ca="1">IF(_xll.RiskUniform(0,1)&lt;0.5,"uptown","downtown")</f>
        <v>#NAME?</v>
      </c>
      <c r="R1110" s="3" t="e">
        <f t="shared" ca="1" si="72"/>
        <v>#NAME?</v>
      </c>
      <c r="S1110" s="3" t="e">
        <f t="shared" ca="1" si="73"/>
        <v>#NAME?</v>
      </c>
      <c r="T1110" s="3" t="e">
        <f t="shared" ca="1" si="74"/>
        <v>#NAME?</v>
      </c>
      <c r="U1110" s="3" t="e">
        <f t="shared" ca="1" si="75"/>
        <v>#NAME?</v>
      </c>
      <c r="Y1110" s="3" t="s">
        <v>121</v>
      </c>
      <c r="Z1110" s="3" t="s">
        <v>34</v>
      </c>
      <c r="AA1110" s="3" t="s">
        <v>122</v>
      </c>
      <c r="AB1110" s="46">
        <v>2.5</v>
      </c>
    </row>
    <row r="1111" spans="15:28" x14ac:dyDescent="0.25">
      <c r="O1111" s="3" t="e">
        <f ca="1">_xll.RiskDiscrete($A$6:$A$35,$E$6:$E$35)</f>
        <v>#NAME?</v>
      </c>
      <c r="P1111" s="3" t="e">
        <f ca="1">_xll.RiskDuniform($L$5:$L$16)</f>
        <v>#NAME?</v>
      </c>
      <c r="Q1111" s="3" t="e">
        <f ca="1">IF(_xll.RiskUniform(0,1)&lt;0.5,"uptown","downtown")</f>
        <v>#NAME?</v>
      </c>
      <c r="R1111" s="3" t="e">
        <f t="shared" ca="1" si="72"/>
        <v>#NAME?</v>
      </c>
      <c r="S1111" s="3" t="e">
        <f t="shared" ca="1" si="73"/>
        <v>#NAME?</v>
      </c>
      <c r="T1111" s="3" t="e">
        <f t="shared" ca="1" si="74"/>
        <v>#NAME?</v>
      </c>
      <c r="U1111" s="3" t="e">
        <f t="shared" ca="1" si="75"/>
        <v>#NAME?</v>
      </c>
      <c r="Y1111" s="3" t="s">
        <v>124</v>
      </c>
      <c r="Z1111" s="3" t="s">
        <v>34</v>
      </c>
      <c r="AA1111" s="3" t="s">
        <v>122</v>
      </c>
      <c r="AB1111" s="46">
        <v>10</v>
      </c>
    </row>
    <row r="1112" spans="15:28" x14ac:dyDescent="0.25">
      <c r="O1112" s="3" t="e">
        <f ca="1">_xll.RiskDiscrete($A$6:$A$35,$E$6:$E$35)</f>
        <v>#NAME?</v>
      </c>
      <c r="P1112" s="3" t="e">
        <f ca="1">_xll.RiskDuniform($L$5:$L$16)</f>
        <v>#NAME?</v>
      </c>
      <c r="Q1112" s="3" t="e">
        <f ca="1">IF(_xll.RiskUniform(0,1)&lt;0.5,"uptown","downtown")</f>
        <v>#NAME?</v>
      </c>
      <c r="R1112" s="3" t="e">
        <f t="shared" ca="1" si="72"/>
        <v>#NAME?</v>
      </c>
      <c r="S1112" s="3" t="e">
        <f t="shared" ca="1" si="73"/>
        <v>#NAME?</v>
      </c>
      <c r="T1112" s="3" t="e">
        <f t="shared" ca="1" si="74"/>
        <v>#NAME?</v>
      </c>
      <c r="U1112" s="3" t="e">
        <f t="shared" ca="1" si="75"/>
        <v>#NAME?</v>
      </c>
      <c r="Y1112" s="3" t="s">
        <v>132</v>
      </c>
      <c r="Z1112" s="3" t="s">
        <v>33</v>
      </c>
      <c r="AA1112" s="3" t="s">
        <v>122</v>
      </c>
      <c r="AB1112" s="46">
        <v>12</v>
      </c>
    </row>
    <row r="1113" spans="15:28" x14ac:dyDescent="0.25">
      <c r="O1113" s="3" t="e">
        <f ca="1">_xll.RiskDiscrete($A$6:$A$35,$E$6:$E$35)</f>
        <v>#NAME?</v>
      </c>
      <c r="P1113" s="3" t="e">
        <f ca="1">_xll.RiskDuniform($L$5:$L$16)</f>
        <v>#NAME?</v>
      </c>
      <c r="Q1113" s="3" t="e">
        <f ca="1">IF(_xll.RiskUniform(0,1)&lt;0.5,"uptown","downtown")</f>
        <v>#NAME?</v>
      </c>
      <c r="R1113" s="3" t="e">
        <f t="shared" ca="1" si="72"/>
        <v>#NAME?</v>
      </c>
      <c r="S1113" s="3" t="e">
        <f t="shared" ca="1" si="73"/>
        <v>#NAME?</v>
      </c>
      <c r="T1113" s="3" t="e">
        <f t="shared" ca="1" si="74"/>
        <v>#NAME?</v>
      </c>
      <c r="U1113" s="3" t="e">
        <f t="shared" ca="1" si="75"/>
        <v>#NAME?</v>
      </c>
      <c r="Y1113" s="3" t="s">
        <v>138</v>
      </c>
      <c r="Z1113" s="3" t="s">
        <v>34</v>
      </c>
      <c r="AA1113" s="3" t="s">
        <v>125</v>
      </c>
      <c r="AB1113" s="46">
        <v>10</v>
      </c>
    </row>
    <row r="1114" spans="15:28" x14ac:dyDescent="0.25">
      <c r="O1114" s="3" t="e">
        <f ca="1">_xll.RiskDiscrete($A$6:$A$35,$E$6:$E$35)</f>
        <v>#NAME?</v>
      </c>
      <c r="P1114" s="3" t="e">
        <f ca="1">_xll.RiskDuniform($L$5:$L$16)</f>
        <v>#NAME?</v>
      </c>
      <c r="Q1114" s="3" t="e">
        <f ca="1">IF(_xll.RiskUniform(0,1)&lt;0.5,"uptown","downtown")</f>
        <v>#NAME?</v>
      </c>
      <c r="R1114" s="3" t="e">
        <f t="shared" ca="1" si="72"/>
        <v>#NAME?</v>
      </c>
      <c r="S1114" s="3" t="e">
        <f t="shared" ca="1" si="73"/>
        <v>#NAME?</v>
      </c>
      <c r="T1114" s="3" t="e">
        <f t="shared" ca="1" si="74"/>
        <v>#NAME?</v>
      </c>
      <c r="U1114" s="3" t="e">
        <f t="shared" ca="1" si="75"/>
        <v>#NAME?</v>
      </c>
      <c r="Y1114" s="3" t="s">
        <v>133</v>
      </c>
      <c r="Z1114" s="3" t="s">
        <v>29</v>
      </c>
      <c r="AA1114" s="3" t="s">
        <v>122</v>
      </c>
      <c r="AB1114" s="46">
        <v>7</v>
      </c>
    </row>
    <row r="1115" spans="15:28" x14ac:dyDescent="0.25">
      <c r="O1115" s="3" t="e">
        <f ca="1">_xll.RiskDiscrete($A$6:$A$35,$E$6:$E$35)</f>
        <v>#NAME?</v>
      </c>
      <c r="P1115" s="3" t="e">
        <f ca="1">_xll.RiskDuniform($L$5:$L$16)</f>
        <v>#NAME?</v>
      </c>
      <c r="Q1115" s="3" t="e">
        <f ca="1">IF(_xll.RiskUniform(0,1)&lt;0.5,"uptown","downtown")</f>
        <v>#NAME?</v>
      </c>
      <c r="R1115" s="3" t="e">
        <f t="shared" ca="1" si="72"/>
        <v>#NAME?</v>
      </c>
      <c r="S1115" s="3" t="e">
        <f t="shared" ca="1" si="73"/>
        <v>#NAME?</v>
      </c>
      <c r="T1115" s="3" t="e">
        <f t="shared" ca="1" si="74"/>
        <v>#NAME?</v>
      </c>
      <c r="U1115" s="3" t="e">
        <f t="shared" ca="1" si="75"/>
        <v>#NAME?</v>
      </c>
      <c r="Y1115" s="3" t="s">
        <v>124</v>
      </c>
      <c r="Z1115" s="3" t="s">
        <v>6</v>
      </c>
      <c r="AA1115" s="3" t="s">
        <v>125</v>
      </c>
      <c r="AB1115" s="46">
        <v>10</v>
      </c>
    </row>
    <row r="1116" spans="15:28" x14ac:dyDescent="0.25">
      <c r="O1116" s="3" t="e">
        <f ca="1">_xll.RiskDiscrete($A$6:$A$35,$E$6:$E$35)</f>
        <v>#NAME?</v>
      </c>
      <c r="P1116" s="3" t="e">
        <f ca="1">_xll.RiskDuniform($L$5:$L$16)</f>
        <v>#NAME?</v>
      </c>
      <c r="Q1116" s="3" t="e">
        <f ca="1">IF(_xll.RiskUniform(0,1)&lt;0.5,"uptown","downtown")</f>
        <v>#NAME?</v>
      </c>
      <c r="R1116" s="3" t="e">
        <f t="shared" ca="1" si="72"/>
        <v>#NAME?</v>
      </c>
      <c r="S1116" s="3" t="e">
        <f t="shared" ca="1" si="73"/>
        <v>#NAME?</v>
      </c>
      <c r="T1116" s="3" t="e">
        <f t="shared" ca="1" si="74"/>
        <v>#NAME?</v>
      </c>
      <c r="U1116" s="3" t="e">
        <f t="shared" ca="1" si="75"/>
        <v>#NAME?</v>
      </c>
      <c r="Y1116" s="3" t="s">
        <v>121</v>
      </c>
      <c r="Z1116" s="3" t="s">
        <v>24</v>
      </c>
      <c r="AA1116" s="3" t="s">
        <v>125</v>
      </c>
      <c r="AB1116" s="46">
        <v>2.5</v>
      </c>
    </row>
    <row r="1117" spans="15:28" x14ac:dyDescent="0.25">
      <c r="O1117" s="3" t="e">
        <f ca="1">_xll.RiskDiscrete($A$6:$A$35,$E$6:$E$35)</f>
        <v>#NAME?</v>
      </c>
      <c r="P1117" s="3" t="e">
        <f ca="1">_xll.RiskDuniform($L$5:$L$16)</f>
        <v>#NAME?</v>
      </c>
      <c r="Q1117" s="3" t="e">
        <f ca="1">IF(_xll.RiskUniform(0,1)&lt;0.5,"uptown","downtown")</f>
        <v>#NAME?</v>
      </c>
      <c r="R1117" s="3" t="e">
        <f t="shared" ca="1" si="72"/>
        <v>#NAME?</v>
      </c>
      <c r="S1117" s="3" t="e">
        <f t="shared" ca="1" si="73"/>
        <v>#NAME?</v>
      </c>
      <c r="T1117" s="3" t="e">
        <f t="shared" ca="1" si="74"/>
        <v>#NAME?</v>
      </c>
      <c r="U1117" s="3" t="e">
        <f t="shared" ca="1" si="75"/>
        <v>#NAME?</v>
      </c>
      <c r="Y1117" s="3" t="s">
        <v>127</v>
      </c>
      <c r="Z1117" s="3" t="s">
        <v>27</v>
      </c>
      <c r="AA1117" s="3" t="s">
        <v>125</v>
      </c>
      <c r="AB1117" s="46">
        <v>10</v>
      </c>
    </row>
    <row r="1118" spans="15:28" x14ac:dyDescent="0.25">
      <c r="O1118" s="3" t="e">
        <f ca="1">_xll.RiskDiscrete($A$6:$A$35,$E$6:$E$35)</f>
        <v>#NAME?</v>
      </c>
      <c r="P1118" s="3" t="e">
        <f ca="1">_xll.RiskDuniform($L$5:$L$16)</f>
        <v>#NAME?</v>
      </c>
      <c r="Q1118" s="3" t="e">
        <f ca="1">IF(_xll.RiskUniform(0,1)&lt;0.5,"uptown","downtown")</f>
        <v>#NAME?</v>
      </c>
      <c r="R1118" s="3" t="e">
        <f t="shared" ca="1" si="72"/>
        <v>#NAME?</v>
      </c>
      <c r="S1118" s="3" t="e">
        <f t="shared" ca="1" si="73"/>
        <v>#NAME?</v>
      </c>
      <c r="T1118" s="3" t="e">
        <f t="shared" ca="1" si="74"/>
        <v>#NAME?</v>
      </c>
      <c r="U1118" s="3" t="e">
        <f t="shared" ca="1" si="75"/>
        <v>#NAME?</v>
      </c>
      <c r="Y1118" s="3" t="s">
        <v>124</v>
      </c>
      <c r="Z1118" s="3" t="s">
        <v>28</v>
      </c>
      <c r="AA1118" s="3" t="s">
        <v>125</v>
      </c>
      <c r="AB1118" s="46">
        <v>10</v>
      </c>
    </row>
    <row r="1119" spans="15:28" x14ac:dyDescent="0.25">
      <c r="O1119" s="3" t="e">
        <f ca="1">_xll.RiskDiscrete($A$6:$A$35,$E$6:$E$35)</f>
        <v>#NAME?</v>
      </c>
      <c r="P1119" s="3" t="e">
        <f ca="1">_xll.RiskDuniform($L$5:$L$16)</f>
        <v>#NAME?</v>
      </c>
      <c r="Q1119" s="3" t="e">
        <f ca="1">IF(_xll.RiskUniform(0,1)&lt;0.5,"uptown","downtown")</f>
        <v>#NAME?</v>
      </c>
      <c r="R1119" s="3" t="e">
        <f t="shared" ca="1" si="72"/>
        <v>#NAME?</v>
      </c>
      <c r="S1119" s="3" t="e">
        <f t="shared" ca="1" si="73"/>
        <v>#NAME?</v>
      </c>
      <c r="T1119" s="3" t="e">
        <f t="shared" ca="1" si="74"/>
        <v>#NAME?</v>
      </c>
      <c r="U1119" s="3" t="e">
        <f t="shared" ca="1" si="75"/>
        <v>#NAME?</v>
      </c>
      <c r="Y1119" s="3" t="s">
        <v>121</v>
      </c>
      <c r="Z1119" s="3" t="s">
        <v>33</v>
      </c>
      <c r="AA1119" s="3" t="s">
        <v>122</v>
      </c>
      <c r="AB1119" s="46">
        <v>2.5</v>
      </c>
    </row>
    <row r="1120" spans="15:28" x14ac:dyDescent="0.25">
      <c r="O1120" s="3" t="e">
        <f ca="1">_xll.RiskDiscrete($A$6:$A$35,$E$6:$E$35)</f>
        <v>#NAME?</v>
      </c>
      <c r="P1120" s="3" t="e">
        <f ca="1">_xll.RiskDuniform($L$5:$L$16)</f>
        <v>#NAME?</v>
      </c>
      <c r="Q1120" s="3" t="e">
        <f ca="1">IF(_xll.RiskUniform(0,1)&lt;0.5,"uptown","downtown")</f>
        <v>#NAME?</v>
      </c>
      <c r="R1120" s="3" t="e">
        <f t="shared" ca="1" si="72"/>
        <v>#NAME?</v>
      </c>
      <c r="S1120" s="3" t="e">
        <f t="shared" ca="1" si="73"/>
        <v>#NAME?</v>
      </c>
      <c r="T1120" s="3" t="e">
        <f t="shared" ca="1" si="74"/>
        <v>#NAME?</v>
      </c>
      <c r="U1120" s="3" t="e">
        <f t="shared" ca="1" si="75"/>
        <v>#NAME?</v>
      </c>
      <c r="Y1120" s="3" t="s">
        <v>129</v>
      </c>
      <c r="Z1120" s="3" t="s">
        <v>30</v>
      </c>
      <c r="AA1120" s="3" t="s">
        <v>122</v>
      </c>
      <c r="AB1120" s="46">
        <v>2.5</v>
      </c>
    </row>
    <row r="1121" spans="15:28" x14ac:dyDescent="0.25">
      <c r="O1121" s="3" t="e">
        <f ca="1">_xll.RiskDiscrete($A$6:$A$35,$E$6:$E$35)</f>
        <v>#NAME?</v>
      </c>
      <c r="P1121" s="3" t="e">
        <f ca="1">_xll.RiskDuniform($L$5:$L$16)</f>
        <v>#NAME?</v>
      </c>
      <c r="Q1121" s="3" t="e">
        <f ca="1">IF(_xll.RiskUniform(0,1)&lt;0.5,"uptown","downtown")</f>
        <v>#NAME?</v>
      </c>
      <c r="R1121" s="3" t="e">
        <f t="shared" ca="1" si="72"/>
        <v>#NAME?</v>
      </c>
      <c r="S1121" s="3" t="e">
        <f t="shared" ca="1" si="73"/>
        <v>#NAME?</v>
      </c>
      <c r="T1121" s="3" t="e">
        <f t="shared" ca="1" si="74"/>
        <v>#NAME?</v>
      </c>
      <c r="U1121" s="3" t="e">
        <f t="shared" ca="1" si="75"/>
        <v>#NAME?</v>
      </c>
      <c r="Y1121" s="3" t="s">
        <v>128</v>
      </c>
      <c r="Z1121" s="3" t="s">
        <v>40</v>
      </c>
      <c r="AA1121" s="3" t="s">
        <v>125</v>
      </c>
      <c r="AB1121" s="46">
        <v>2.5</v>
      </c>
    </row>
    <row r="1122" spans="15:28" x14ac:dyDescent="0.25">
      <c r="O1122" s="3" t="e">
        <f ca="1">_xll.RiskDiscrete($A$6:$A$35,$E$6:$E$35)</f>
        <v>#NAME?</v>
      </c>
      <c r="P1122" s="3" t="e">
        <f ca="1">_xll.RiskDuniform($L$5:$L$16)</f>
        <v>#NAME?</v>
      </c>
      <c r="Q1122" s="3" t="e">
        <f ca="1">IF(_xll.RiskUniform(0,1)&lt;0.5,"uptown","downtown")</f>
        <v>#NAME?</v>
      </c>
      <c r="R1122" s="3" t="e">
        <f t="shared" ca="1" si="72"/>
        <v>#NAME?</v>
      </c>
      <c r="S1122" s="3" t="e">
        <f t="shared" ca="1" si="73"/>
        <v>#NAME?</v>
      </c>
      <c r="T1122" s="3" t="e">
        <f t="shared" ca="1" si="74"/>
        <v>#NAME?</v>
      </c>
      <c r="U1122" s="3" t="e">
        <f t="shared" ca="1" si="75"/>
        <v>#NAME?</v>
      </c>
      <c r="Y1122" s="3" t="s">
        <v>124</v>
      </c>
      <c r="Z1122" s="3" t="s">
        <v>30</v>
      </c>
      <c r="AA1122" s="3" t="s">
        <v>125</v>
      </c>
      <c r="AB1122" s="46">
        <v>10</v>
      </c>
    </row>
    <row r="1123" spans="15:28" x14ac:dyDescent="0.25">
      <c r="O1123" s="3" t="e">
        <f ca="1">_xll.RiskDiscrete($A$6:$A$35,$E$6:$E$35)</f>
        <v>#NAME?</v>
      </c>
      <c r="P1123" s="3" t="e">
        <f ca="1">_xll.RiskDuniform($L$5:$L$16)</f>
        <v>#NAME?</v>
      </c>
      <c r="Q1123" s="3" t="e">
        <f ca="1">IF(_xll.RiskUniform(0,1)&lt;0.5,"uptown","downtown")</f>
        <v>#NAME?</v>
      </c>
      <c r="R1123" s="3" t="e">
        <f t="shared" ca="1" si="72"/>
        <v>#NAME?</v>
      </c>
      <c r="S1123" s="3" t="e">
        <f t="shared" ca="1" si="73"/>
        <v>#NAME?</v>
      </c>
      <c r="T1123" s="3" t="e">
        <f t="shared" ca="1" si="74"/>
        <v>#NAME?</v>
      </c>
      <c r="U1123" s="3" t="e">
        <f t="shared" ca="1" si="75"/>
        <v>#NAME?</v>
      </c>
      <c r="Y1123" s="3" t="s">
        <v>124</v>
      </c>
      <c r="Z1123" s="3" t="s">
        <v>33</v>
      </c>
      <c r="AA1123" s="3" t="s">
        <v>122</v>
      </c>
      <c r="AB1123" s="46">
        <v>10</v>
      </c>
    </row>
    <row r="1124" spans="15:28" x14ac:dyDescent="0.25">
      <c r="O1124" s="3" t="e">
        <f ca="1">_xll.RiskDiscrete($A$6:$A$35,$E$6:$E$35)</f>
        <v>#NAME?</v>
      </c>
      <c r="P1124" s="3" t="e">
        <f ca="1">_xll.RiskDuniform($L$5:$L$16)</f>
        <v>#NAME?</v>
      </c>
      <c r="Q1124" s="3" t="e">
        <f ca="1">IF(_xll.RiskUniform(0,1)&lt;0.5,"uptown","downtown")</f>
        <v>#NAME?</v>
      </c>
      <c r="R1124" s="3" t="e">
        <f t="shared" ca="1" si="72"/>
        <v>#NAME?</v>
      </c>
      <c r="S1124" s="3" t="e">
        <f t="shared" ca="1" si="73"/>
        <v>#NAME?</v>
      </c>
      <c r="T1124" s="3" t="e">
        <f t="shared" ca="1" si="74"/>
        <v>#NAME?</v>
      </c>
      <c r="U1124" s="3" t="e">
        <f t="shared" ca="1" si="75"/>
        <v>#NAME?</v>
      </c>
      <c r="Y1124" s="3" t="s">
        <v>129</v>
      </c>
      <c r="Z1124" s="3" t="s">
        <v>40</v>
      </c>
      <c r="AA1124" s="3" t="s">
        <v>122</v>
      </c>
      <c r="AB1124" s="46">
        <v>2.5</v>
      </c>
    </row>
    <row r="1125" spans="15:28" x14ac:dyDescent="0.25">
      <c r="O1125" s="3" t="e">
        <f ca="1">_xll.RiskDiscrete($A$6:$A$35,$E$6:$E$35)</f>
        <v>#NAME?</v>
      </c>
      <c r="P1125" s="3" t="e">
        <f ca="1">_xll.RiskDuniform($L$5:$L$16)</f>
        <v>#NAME?</v>
      </c>
      <c r="Q1125" s="3" t="e">
        <f ca="1">IF(_xll.RiskUniform(0,1)&lt;0.5,"uptown","downtown")</f>
        <v>#NAME?</v>
      </c>
      <c r="R1125" s="3" t="e">
        <f t="shared" ca="1" si="72"/>
        <v>#NAME?</v>
      </c>
      <c r="S1125" s="3" t="e">
        <f t="shared" ca="1" si="73"/>
        <v>#NAME?</v>
      </c>
      <c r="T1125" s="3" t="e">
        <f t="shared" ca="1" si="74"/>
        <v>#NAME?</v>
      </c>
      <c r="U1125" s="3" t="e">
        <f t="shared" ca="1" si="75"/>
        <v>#NAME?</v>
      </c>
      <c r="Y1125" s="3" t="s">
        <v>127</v>
      </c>
      <c r="Z1125" s="3" t="s">
        <v>29</v>
      </c>
      <c r="AA1125" s="3" t="s">
        <v>125</v>
      </c>
      <c r="AB1125" s="46">
        <v>10</v>
      </c>
    </row>
    <row r="1126" spans="15:28" x14ac:dyDescent="0.25">
      <c r="O1126" s="3" t="e">
        <f ca="1">_xll.RiskDiscrete($A$6:$A$35,$E$6:$E$35)</f>
        <v>#NAME?</v>
      </c>
      <c r="P1126" s="3" t="e">
        <f ca="1">_xll.RiskDuniform($L$5:$L$16)</f>
        <v>#NAME?</v>
      </c>
      <c r="Q1126" s="3" t="e">
        <f ca="1">IF(_xll.RiskUniform(0,1)&lt;0.5,"uptown","downtown")</f>
        <v>#NAME?</v>
      </c>
      <c r="R1126" s="3" t="e">
        <f t="shared" ca="1" si="72"/>
        <v>#NAME?</v>
      </c>
      <c r="S1126" s="3" t="e">
        <f t="shared" ca="1" si="73"/>
        <v>#NAME?</v>
      </c>
      <c r="T1126" s="3" t="e">
        <f t="shared" ca="1" si="74"/>
        <v>#NAME?</v>
      </c>
      <c r="U1126" s="3" t="e">
        <f t="shared" ca="1" si="75"/>
        <v>#NAME?</v>
      </c>
      <c r="Y1126" s="3" t="s">
        <v>121</v>
      </c>
      <c r="Z1126" s="3" t="s">
        <v>29</v>
      </c>
      <c r="AA1126" s="3" t="s">
        <v>125</v>
      </c>
      <c r="AB1126" s="46">
        <v>2.5</v>
      </c>
    </row>
    <row r="1127" spans="15:28" x14ac:dyDescent="0.25">
      <c r="O1127" s="3" t="e">
        <f ca="1">_xll.RiskDiscrete($A$6:$A$35,$E$6:$E$35)</f>
        <v>#NAME?</v>
      </c>
      <c r="P1127" s="3" t="e">
        <f ca="1">_xll.RiskDuniform($L$5:$L$16)</f>
        <v>#NAME?</v>
      </c>
      <c r="Q1127" s="3" t="e">
        <f ca="1">IF(_xll.RiskUniform(0,1)&lt;0.5,"uptown","downtown")</f>
        <v>#NAME?</v>
      </c>
      <c r="R1127" s="3" t="e">
        <f t="shared" ca="1" si="72"/>
        <v>#NAME?</v>
      </c>
      <c r="S1127" s="3" t="e">
        <f t="shared" ca="1" si="73"/>
        <v>#NAME?</v>
      </c>
      <c r="T1127" s="3" t="e">
        <f t="shared" ca="1" si="74"/>
        <v>#NAME?</v>
      </c>
      <c r="U1127" s="3" t="e">
        <f t="shared" ca="1" si="75"/>
        <v>#NAME?</v>
      </c>
      <c r="Y1127" s="3" t="s">
        <v>124</v>
      </c>
      <c r="Z1127" s="3" t="s">
        <v>39</v>
      </c>
      <c r="AA1127" s="3" t="s">
        <v>125</v>
      </c>
      <c r="AB1127" s="46">
        <v>10</v>
      </c>
    </row>
    <row r="1128" spans="15:28" x14ac:dyDescent="0.25">
      <c r="O1128" s="3" t="e">
        <f ca="1">_xll.RiskDiscrete($A$6:$A$35,$E$6:$E$35)</f>
        <v>#NAME?</v>
      </c>
      <c r="P1128" s="3" t="e">
        <f ca="1">_xll.RiskDuniform($L$5:$L$16)</f>
        <v>#NAME?</v>
      </c>
      <c r="Q1128" s="3" t="e">
        <f ca="1">IF(_xll.RiskUniform(0,1)&lt;0.5,"uptown","downtown")</f>
        <v>#NAME?</v>
      </c>
      <c r="R1128" s="3" t="e">
        <f t="shared" ca="1" si="72"/>
        <v>#NAME?</v>
      </c>
      <c r="S1128" s="3" t="e">
        <f t="shared" ca="1" si="73"/>
        <v>#NAME?</v>
      </c>
      <c r="T1128" s="3" t="e">
        <f t="shared" ca="1" si="74"/>
        <v>#NAME?</v>
      </c>
      <c r="U1128" s="3" t="e">
        <f t="shared" ca="1" si="75"/>
        <v>#NAME?</v>
      </c>
      <c r="Y1128" s="3" t="s">
        <v>132</v>
      </c>
      <c r="Z1128" s="3" t="s">
        <v>33</v>
      </c>
      <c r="AA1128" s="3" t="s">
        <v>125</v>
      </c>
      <c r="AB1128" s="46">
        <v>12</v>
      </c>
    </row>
    <row r="1129" spans="15:28" x14ac:dyDescent="0.25">
      <c r="O1129" s="3" t="e">
        <f ca="1">_xll.RiskDiscrete($A$6:$A$35,$E$6:$E$35)</f>
        <v>#NAME?</v>
      </c>
      <c r="P1129" s="3" t="e">
        <f ca="1">_xll.RiskDuniform($L$5:$L$16)</f>
        <v>#NAME?</v>
      </c>
      <c r="Q1129" s="3" t="e">
        <f ca="1">IF(_xll.RiskUniform(0,1)&lt;0.5,"uptown","downtown")</f>
        <v>#NAME?</v>
      </c>
      <c r="R1129" s="3" t="e">
        <f t="shared" ca="1" si="72"/>
        <v>#NAME?</v>
      </c>
      <c r="S1129" s="3" t="e">
        <f t="shared" ca="1" si="73"/>
        <v>#NAME?</v>
      </c>
      <c r="T1129" s="3" t="e">
        <f t="shared" ca="1" si="74"/>
        <v>#NAME?</v>
      </c>
      <c r="U1129" s="3" t="e">
        <f t="shared" ca="1" si="75"/>
        <v>#NAME?</v>
      </c>
      <c r="Y1129" s="3" t="s">
        <v>124</v>
      </c>
      <c r="Z1129" s="3" t="s">
        <v>29</v>
      </c>
      <c r="AA1129" s="3" t="s">
        <v>122</v>
      </c>
      <c r="AB1129" s="46">
        <v>10</v>
      </c>
    </row>
    <row r="1130" spans="15:28" x14ac:dyDescent="0.25">
      <c r="O1130" s="3" t="e">
        <f ca="1">_xll.RiskDiscrete($A$6:$A$35,$E$6:$E$35)</f>
        <v>#NAME?</v>
      </c>
      <c r="P1130" s="3" t="e">
        <f ca="1">_xll.RiskDuniform($L$5:$L$16)</f>
        <v>#NAME?</v>
      </c>
      <c r="Q1130" s="3" t="e">
        <f ca="1">IF(_xll.RiskUniform(0,1)&lt;0.5,"uptown","downtown")</f>
        <v>#NAME?</v>
      </c>
      <c r="R1130" s="3" t="e">
        <f t="shared" ca="1" si="72"/>
        <v>#NAME?</v>
      </c>
      <c r="S1130" s="3" t="e">
        <f t="shared" ca="1" si="73"/>
        <v>#NAME?</v>
      </c>
      <c r="T1130" s="3" t="e">
        <f t="shared" ca="1" si="74"/>
        <v>#NAME?</v>
      </c>
      <c r="U1130" s="3" t="e">
        <f t="shared" ca="1" si="75"/>
        <v>#NAME?</v>
      </c>
      <c r="Y1130" s="3" t="s">
        <v>124</v>
      </c>
      <c r="Z1130" s="3" t="s">
        <v>28</v>
      </c>
      <c r="AA1130" s="3" t="s">
        <v>125</v>
      </c>
      <c r="AB1130" s="46">
        <v>10</v>
      </c>
    </row>
    <row r="1131" spans="15:28" x14ac:dyDescent="0.25">
      <c r="O1131" s="3" t="e">
        <f ca="1">_xll.RiskDiscrete($A$6:$A$35,$E$6:$E$35)</f>
        <v>#NAME?</v>
      </c>
      <c r="P1131" s="3" t="e">
        <f ca="1">_xll.RiskDuniform($L$5:$L$16)</f>
        <v>#NAME?</v>
      </c>
      <c r="Q1131" s="3" t="e">
        <f ca="1">IF(_xll.RiskUniform(0,1)&lt;0.5,"uptown","downtown")</f>
        <v>#NAME?</v>
      </c>
      <c r="R1131" s="3" t="e">
        <f t="shared" ca="1" si="72"/>
        <v>#NAME?</v>
      </c>
      <c r="S1131" s="3" t="e">
        <f t="shared" ca="1" si="73"/>
        <v>#NAME?</v>
      </c>
      <c r="T1131" s="3" t="e">
        <f t="shared" ca="1" si="74"/>
        <v>#NAME?</v>
      </c>
      <c r="U1131" s="3" t="e">
        <f t="shared" ca="1" si="75"/>
        <v>#NAME?</v>
      </c>
      <c r="Y1131" s="3" t="s">
        <v>148</v>
      </c>
      <c r="Z1131" s="3" t="s">
        <v>27</v>
      </c>
      <c r="AA1131" s="3" t="s">
        <v>125</v>
      </c>
      <c r="AB1131" s="46">
        <v>7</v>
      </c>
    </row>
    <row r="1132" spans="15:28" x14ac:dyDescent="0.25">
      <c r="O1132" s="3" t="e">
        <f ca="1">_xll.RiskDiscrete($A$6:$A$35,$E$6:$E$35)</f>
        <v>#NAME?</v>
      </c>
      <c r="P1132" s="3" t="e">
        <f ca="1">_xll.RiskDuniform($L$5:$L$16)</f>
        <v>#NAME?</v>
      </c>
      <c r="Q1132" s="3" t="e">
        <f ca="1">IF(_xll.RiskUniform(0,1)&lt;0.5,"uptown","downtown")</f>
        <v>#NAME?</v>
      </c>
      <c r="R1132" s="3" t="e">
        <f t="shared" ca="1" si="72"/>
        <v>#NAME?</v>
      </c>
      <c r="S1132" s="3" t="e">
        <f t="shared" ca="1" si="73"/>
        <v>#NAME?</v>
      </c>
      <c r="T1132" s="3" t="e">
        <f t="shared" ca="1" si="74"/>
        <v>#NAME?</v>
      </c>
      <c r="U1132" s="3" t="e">
        <f t="shared" ca="1" si="75"/>
        <v>#NAME?</v>
      </c>
      <c r="Y1132" s="3" t="s">
        <v>124</v>
      </c>
      <c r="Z1132" s="3" t="s">
        <v>28</v>
      </c>
      <c r="AA1132" s="3" t="s">
        <v>122</v>
      </c>
      <c r="AB1132" s="46">
        <v>10</v>
      </c>
    </row>
    <row r="1133" spans="15:28" x14ac:dyDescent="0.25">
      <c r="O1133" s="3" t="e">
        <f ca="1">_xll.RiskDiscrete($A$6:$A$35,$E$6:$E$35)</f>
        <v>#NAME?</v>
      </c>
      <c r="P1133" s="3" t="e">
        <f ca="1">_xll.RiskDuniform($L$5:$L$16)</f>
        <v>#NAME?</v>
      </c>
      <c r="Q1133" s="3" t="e">
        <f ca="1">IF(_xll.RiskUniform(0,1)&lt;0.5,"uptown","downtown")</f>
        <v>#NAME?</v>
      </c>
      <c r="R1133" s="3" t="e">
        <f t="shared" ca="1" si="72"/>
        <v>#NAME?</v>
      </c>
      <c r="S1133" s="3" t="e">
        <f t="shared" ca="1" si="73"/>
        <v>#NAME?</v>
      </c>
      <c r="T1133" s="3" t="e">
        <f t="shared" ca="1" si="74"/>
        <v>#NAME?</v>
      </c>
      <c r="U1133" s="3" t="e">
        <f t="shared" ca="1" si="75"/>
        <v>#NAME?</v>
      </c>
      <c r="Y1133" s="3" t="s">
        <v>121</v>
      </c>
      <c r="Z1133" s="3" t="s">
        <v>39</v>
      </c>
      <c r="AA1133" s="3" t="s">
        <v>122</v>
      </c>
      <c r="AB1133" s="46">
        <v>2.5</v>
      </c>
    </row>
    <row r="1134" spans="15:28" x14ac:dyDescent="0.25">
      <c r="O1134" s="3" t="e">
        <f ca="1">_xll.RiskDiscrete($A$6:$A$35,$E$6:$E$35)</f>
        <v>#NAME?</v>
      </c>
      <c r="P1134" s="3" t="e">
        <f ca="1">_xll.RiskDuniform($L$5:$L$16)</f>
        <v>#NAME?</v>
      </c>
      <c r="Q1134" s="3" t="e">
        <f ca="1">IF(_xll.RiskUniform(0,1)&lt;0.5,"uptown","downtown")</f>
        <v>#NAME?</v>
      </c>
      <c r="R1134" s="3" t="e">
        <f t="shared" ca="1" si="72"/>
        <v>#NAME?</v>
      </c>
      <c r="S1134" s="3" t="e">
        <f t="shared" ca="1" si="73"/>
        <v>#NAME?</v>
      </c>
      <c r="T1134" s="3" t="e">
        <f t="shared" ca="1" si="74"/>
        <v>#NAME?</v>
      </c>
      <c r="U1134" s="3" t="e">
        <f t="shared" ca="1" si="75"/>
        <v>#NAME?</v>
      </c>
      <c r="Y1134" s="3" t="s">
        <v>121</v>
      </c>
      <c r="Z1134" s="3" t="s">
        <v>29</v>
      </c>
      <c r="AA1134" s="3" t="s">
        <v>122</v>
      </c>
      <c r="AB1134" s="46">
        <v>2.5</v>
      </c>
    </row>
    <row r="1135" spans="15:28" x14ac:dyDescent="0.25">
      <c r="O1135" s="3" t="e">
        <f ca="1">_xll.RiskDiscrete($A$6:$A$35,$E$6:$E$35)</f>
        <v>#NAME?</v>
      </c>
      <c r="P1135" s="3" t="e">
        <f ca="1">_xll.RiskDuniform($L$5:$L$16)</f>
        <v>#NAME?</v>
      </c>
      <c r="Q1135" s="3" t="e">
        <f ca="1">IF(_xll.RiskUniform(0,1)&lt;0.5,"uptown","downtown")</f>
        <v>#NAME?</v>
      </c>
      <c r="R1135" s="3" t="e">
        <f t="shared" ca="1" si="72"/>
        <v>#NAME?</v>
      </c>
      <c r="S1135" s="3" t="e">
        <f t="shared" ca="1" si="73"/>
        <v>#NAME?</v>
      </c>
      <c r="T1135" s="3" t="e">
        <f t="shared" ca="1" si="74"/>
        <v>#NAME?</v>
      </c>
      <c r="U1135" s="3" t="e">
        <f t="shared" ca="1" si="75"/>
        <v>#NAME?</v>
      </c>
      <c r="Y1135" s="3" t="s">
        <v>124</v>
      </c>
      <c r="Z1135" s="3" t="s">
        <v>39</v>
      </c>
      <c r="AA1135" s="3" t="s">
        <v>122</v>
      </c>
      <c r="AB1135" s="46">
        <v>10</v>
      </c>
    </row>
    <row r="1136" spans="15:28" x14ac:dyDescent="0.25">
      <c r="O1136" s="3" t="e">
        <f ca="1">_xll.RiskDiscrete($A$6:$A$35,$E$6:$E$35)</f>
        <v>#NAME?</v>
      </c>
      <c r="P1136" s="3" t="e">
        <f ca="1">_xll.RiskDuniform($L$5:$L$16)</f>
        <v>#NAME?</v>
      </c>
      <c r="Q1136" s="3" t="e">
        <f ca="1">IF(_xll.RiskUniform(0,1)&lt;0.5,"uptown","downtown")</f>
        <v>#NAME?</v>
      </c>
      <c r="R1136" s="3" t="e">
        <f t="shared" ca="1" si="72"/>
        <v>#NAME?</v>
      </c>
      <c r="S1136" s="3" t="e">
        <f t="shared" ca="1" si="73"/>
        <v>#NAME?</v>
      </c>
      <c r="T1136" s="3" t="e">
        <f t="shared" ca="1" si="74"/>
        <v>#NAME?</v>
      </c>
      <c r="U1136" s="3" t="e">
        <f t="shared" ca="1" si="75"/>
        <v>#NAME?</v>
      </c>
      <c r="Y1136" s="3" t="s">
        <v>141</v>
      </c>
      <c r="Z1136" s="3" t="s">
        <v>24</v>
      </c>
      <c r="AA1136" s="3" t="s">
        <v>125</v>
      </c>
      <c r="AB1136" s="46">
        <v>7</v>
      </c>
    </row>
    <row r="1137" spans="15:28" x14ac:dyDescent="0.25">
      <c r="O1137" s="3" t="e">
        <f ca="1">_xll.RiskDiscrete($A$6:$A$35,$E$6:$E$35)</f>
        <v>#NAME?</v>
      </c>
      <c r="P1137" s="3" t="e">
        <f ca="1">_xll.RiskDuniform($L$5:$L$16)</f>
        <v>#NAME?</v>
      </c>
      <c r="Q1137" s="3" t="e">
        <f ca="1">IF(_xll.RiskUniform(0,1)&lt;0.5,"uptown","downtown")</f>
        <v>#NAME?</v>
      </c>
      <c r="R1137" s="3" t="e">
        <f t="shared" ca="1" si="72"/>
        <v>#NAME?</v>
      </c>
      <c r="S1137" s="3" t="e">
        <f t="shared" ca="1" si="73"/>
        <v>#NAME?</v>
      </c>
      <c r="T1137" s="3" t="e">
        <f t="shared" ca="1" si="74"/>
        <v>#NAME?</v>
      </c>
      <c r="U1137" s="3" t="e">
        <f t="shared" ca="1" si="75"/>
        <v>#NAME?</v>
      </c>
      <c r="Y1137" s="3" t="s">
        <v>146</v>
      </c>
      <c r="Z1137" s="3" t="s">
        <v>27</v>
      </c>
      <c r="AA1137" s="3" t="s">
        <v>122</v>
      </c>
      <c r="AB1137" s="46">
        <v>7</v>
      </c>
    </row>
    <row r="1138" spans="15:28" x14ac:dyDescent="0.25">
      <c r="O1138" s="3" t="e">
        <f ca="1">_xll.RiskDiscrete($A$6:$A$35,$E$6:$E$35)</f>
        <v>#NAME?</v>
      </c>
      <c r="P1138" s="3" t="e">
        <f ca="1">_xll.RiskDuniform($L$5:$L$16)</f>
        <v>#NAME?</v>
      </c>
      <c r="Q1138" s="3" t="e">
        <f ca="1">IF(_xll.RiskUniform(0,1)&lt;0.5,"uptown","downtown")</f>
        <v>#NAME?</v>
      </c>
      <c r="R1138" s="3" t="e">
        <f t="shared" ca="1" si="72"/>
        <v>#NAME?</v>
      </c>
      <c r="S1138" s="3" t="e">
        <f t="shared" ca="1" si="73"/>
        <v>#NAME?</v>
      </c>
      <c r="T1138" s="3" t="e">
        <f t="shared" ca="1" si="74"/>
        <v>#NAME?</v>
      </c>
      <c r="U1138" s="3" t="e">
        <f t="shared" ca="1" si="75"/>
        <v>#NAME?</v>
      </c>
      <c r="Y1138" s="3" t="s">
        <v>124</v>
      </c>
      <c r="Z1138" s="3" t="s">
        <v>40</v>
      </c>
      <c r="AA1138" s="3" t="s">
        <v>125</v>
      </c>
      <c r="AB1138" s="46">
        <v>10</v>
      </c>
    </row>
    <row r="1139" spans="15:28" x14ac:dyDescent="0.25">
      <c r="O1139" s="3" t="e">
        <f ca="1">_xll.RiskDiscrete($A$6:$A$35,$E$6:$E$35)</f>
        <v>#NAME?</v>
      </c>
      <c r="P1139" s="3" t="e">
        <f ca="1">_xll.RiskDuniform($L$5:$L$16)</f>
        <v>#NAME?</v>
      </c>
      <c r="Q1139" s="3" t="e">
        <f ca="1">IF(_xll.RiskUniform(0,1)&lt;0.5,"uptown","downtown")</f>
        <v>#NAME?</v>
      </c>
      <c r="R1139" s="3" t="e">
        <f t="shared" ca="1" si="72"/>
        <v>#NAME?</v>
      </c>
      <c r="S1139" s="3" t="e">
        <f t="shared" ca="1" si="73"/>
        <v>#NAME?</v>
      </c>
      <c r="T1139" s="3" t="e">
        <f t="shared" ca="1" si="74"/>
        <v>#NAME?</v>
      </c>
      <c r="U1139" s="3" t="e">
        <f t="shared" ca="1" si="75"/>
        <v>#NAME?</v>
      </c>
      <c r="Y1139" s="3" t="s">
        <v>129</v>
      </c>
      <c r="Z1139" s="3" t="s">
        <v>30</v>
      </c>
      <c r="AA1139" s="3" t="s">
        <v>122</v>
      </c>
      <c r="AB1139" s="46">
        <v>2.5</v>
      </c>
    </row>
    <row r="1140" spans="15:28" x14ac:dyDescent="0.25">
      <c r="O1140" s="3" t="e">
        <f ca="1">_xll.RiskDiscrete($A$6:$A$35,$E$6:$E$35)</f>
        <v>#NAME?</v>
      </c>
      <c r="P1140" s="3" t="e">
        <f ca="1">_xll.RiskDuniform($L$5:$L$16)</f>
        <v>#NAME?</v>
      </c>
      <c r="Q1140" s="3" t="e">
        <f ca="1">IF(_xll.RiskUniform(0,1)&lt;0.5,"uptown","downtown")</f>
        <v>#NAME?</v>
      </c>
      <c r="R1140" s="3" t="e">
        <f t="shared" ca="1" si="72"/>
        <v>#NAME?</v>
      </c>
      <c r="S1140" s="3" t="e">
        <f t="shared" ca="1" si="73"/>
        <v>#NAME?</v>
      </c>
      <c r="T1140" s="3" t="e">
        <f t="shared" ca="1" si="74"/>
        <v>#NAME?</v>
      </c>
      <c r="U1140" s="3" t="e">
        <f t="shared" ca="1" si="75"/>
        <v>#NAME?</v>
      </c>
      <c r="Y1140" s="3" t="s">
        <v>132</v>
      </c>
      <c r="Z1140" s="3" t="s">
        <v>27</v>
      </c>
      <c r="AA1140" s="3" t="s">
        <v>125</v>
      </c>
      <c r="AB1140" s="46">
        <v>12</v>
      </c>
    </row>
    <row r="1141" spans="15:28" x14ac:dyDescent="0.25">
      <c r="O1141" s="3" t="e">
        <f ca="1">_xll.RiskDiscrete($A$6:$A$35,$E$6:$E$35)</f>
        <v>#NAME?</v>
      </c>
      <c r="P1141" s="3" t="e">
        <f ca="1">_xll.RiskDuniform($L$5:$L$16)</f>
        <v>#NAME?</v>
      </c>
      <c r="Q1141" s="3" t="e">
        <f ca="1">IF(_xll.RiskUniform(0,1)&lt;0.5,"uptown","downtown")</f>
        <v>#NAME?</v>
      </c>
      <c r="R1141" s="3" t="e">
        <f t="shared" ca="1" si="72"/>
        <v>#NAME?</v>
      </c>
      <c r="S1141" s="3" t="e">
        <f t="shared" ca="1" si="73"/>
        <v>#NAME?</v>
      </c>
      <c r="T1141" s="3" t="e">
        <f t="shared" ca="1" si="74"/>
        <v>#NAME?</v>
      </c>
      <c r="U1141" s="3" t="e">
        <f t="shared" ca="1" si="75"/>
        <v>#NAME?</v>
      </c>
      <c r="Y1141" s="3" t="s">
        <v>129</v>
      </c>
      <c r="Z1141" s="3" t="s">
        <v>40</v>
      </c>
      <c r="AA1141" s="3" t="s">
        <v>125</v>
      </c>
      <c r="AB1141" s="46">
        <v>2.5</v>
      </c>
    </row>
    <row r="1142" spans="15:28" x14ac:dyDescent="0.25">
      <c r="O1142" s="3" t="e">
        <f ca="1">_xll.RiskDiscrete($A$6:$A$35,$E$6:$E$35)</f>
        <v>#NAME?</v>
      </c>
      <c r="P1142" s="3" t="e">
        <f ca="1">_xll.RiskDuniform($L$5:$L$16)</f>
        <v>#NAME?</v>
      </c>
      <c r="Q1142" s="3" t="e">
        <f ca="1">IF(_xll.RiskUniform(0,1)&lt;0.5,"uptown","downtown")</f>
        <v>#NAME?</v>
      </c>
      <c r="R1142" s="3" t="e">
        <f t="shared" ca="1" si="72"/>
        <v>#NAME?</v>
      </c>
      <c r="S1142" s="3" t="e">
        <f t="shared" ca="1" si="73"/>
        <v>#NAME?</v>
      </c>
      <c r="T1142" s="3" t="e">
        <f t="shared" ca="1" si="74"/>
        <v>#NAME?</v>
      </c>
      <c r="U1142" s="3" t="e">
        <f t="shared" ca="1" si="75"/>
        <v>#NAME?</v>
      </c>
      <c r="Y1142" s="3" t="s">
        <v>121</v>
      </c>
      <c r="Z1142" s="3" t="s">
        <v>28</v>
      </c>
      <c r="AA1142" s="3" t="s">
        <v>122</v>
      </c>
      <c r="AB1142" s="46">
        <v>2.5</v>
      </c>
    </row>
    <row r="1143" spans="15:28" x14ac:dyDescent="0.25">
      <c r="O1143" s="3" t="e">
        <f ca="1">_xll.RiskDiscrete($A$6:$A$35,$E$6:$E$35)</f>
        <v>#NAME?</v>
      </c>
      <c r="P1143" s="3" t="e">
        <f ca="1">_xll.RiskDuniform($L$5:$L$16)</f>
        <v>#NAME?</v>
      </c>
      <c r="Q1143" s="3" t="e">
        <f ca="1">IF(_xll.RiskUniform(0,1)&lt;0.5,"uptown","downtown")</f>
        <v>#NAME?</v>
      </c>
      <c r="R1143" s="3" t="e">
        <f t="shared" ca="1" si="72"/>
        <v>#NAME?</v>
      </c>
      <c r="S1143" s="3" t="e">
        <f t="shared" ca="1" si="73"/>
        <v>#NAME?</v>
      </c>
      <c r="T1143" s="3" t="e">
        <f t="shared" ca="1" si="74"/>
        <v>#NAME?</v>
      </c>
      <c r="U1143" s="3" t="e">
        <f t="shared" ca="1" si="75"/>
        <v>#NAME?</v>
      </c>
      <c r="Y1143" s="3" t="s">
        <v>124</v>
      </c>
      <c r="Z1143" s="3" t="s">
        <v>40</v>
      </c>
      <c r="AA1143" s="3" t="s">
        <v>125</v>
      </c>
      <c r="AB1143" s="46">
        <v>10</v>
      </c>
    </row>
    <row r="1144" spans="15:28" x14ac:dyDescent="0.25">
      <c r="O1144" s="3" t="e">
        <f ca="1">_xll.RiskDiscrete($A$6:$A$35,$E$6:$E$35)</f>
        <v>#NAME?</v>
      </c>
      <c r="P1144" s="3" t="e">
        <f ca="1">_xll.RiskDuniform($L$5:$L$16)</f>
        <v>#NAME?</v>
      </c>
      <c r="Q1144" s="3" t="e">
        <f ca="1">IF(_xll.RiskUniform(0,1)&lt;0.5,"uptown","downtown")</f>
        <v>#NAME?</v>
      </c>
      <c r="R1144" s="3" t="e">
        <f t="shared" ca="1" si="72"/>
        <v>#NAME?</v>
      </c>
      <c r="S1144" s="3" t="e">
        <f t="shared" ca="1" si="73"/>
        <v>#NAME?</v>
      </c>
      <c r="T1144" s="3" t="e">
        <f t="shared" ca="1" si="74"/>
        <v>#NAME?</v>
      </c>
      <c r="U1144" s="3" t="e">
        <f t="shared" ca="1" si="75"/>
        <v>#NAME?</v>
      </c>
      <c r="Y1144" s="3" t="s">
        <v>124</v>
      </c>
      <c r="Z1144" s="3" t="s">
        <v>31</v>
      </c>
      <c r="AA1144" s="3" t="s">
        <v>125</v>
      </c>
      <c r="AB1144" s="46">
        <v>10</v>
      </c>
    </row>
    <row r="1145" spans="15:28" x14ac:dyDescent="0.25">
      <c r="O1145" s="3" t="e">
        <f ca="1">_xll.RiskDiscrete($A$6:$A$35,$E$6:$E$35)</f>
        <v>#NAME?</v>
      </c>
      <c r="P1145" s="3" t="e">
        <f ca="1">_xll.RiskDuniform($L$5:$L$16)</f>
        <v>#NAME?</v>
      </c>
      <c r="Q1145" s="3" t="e">
        <f ca="1">IF(_xll.RiskUniform(0,1)&lt;0.5,"uptown","downtown")</f>
        <v>#NAME?</v>
      </c>
      <c r="R1145" s="3" t="e">
        <f t="shared" ca="1" si="72"/>
        <v>#NAME?</v>
      </c>
      <c r="S1145" s="3" t="e">
        <f t="shared" ca="1" si="73"/>
        <v>#NAME?</v>
      </c>
      <c r="T1145" s="3" t="e">
        <f t="shared" ca="1" si="74"/>
        <v>#NAME?</v>
      </c>
      <c r="U1145" s="3" t="e">
        <f t="shared" ca="1" si="75"/>
        <v>#NAME?</v>
      </c>
      <c r="Y1145" s="3" t="s">
        <v>131</v>
      </c>
      <c r="Z1145" s="3" t="s">
        <v>6</v>
      </c>
      <c r="AA1145" s="3" t="s">
        <v>122</v>
      </c>
      <c r="AB1145" s="46">
        <v>2.5</v>
      </c>
    </row>
    <row r="1146" spans="15:28" x14ac:dyDescent="0.25">
      <c r="O1146" s="3" t="e">
        <f ca="1">_xll.RiskDiscrete($A$6:$A$35,$E$6:$E$35)</f>
        <v>#NAME?</v>
      </c>
      <c r="P1146" s="3" t="e">
        <f ca="1">_xll.RiskDuniform($L$5:$L$16)</f>
        <v>#NAME?</v>
      </c>
      <c r="Q1146" s="3" t="e">
        <f ca="1">IF(_xll.RiskUniform(0,1)&lt;0.5,"uptown","downtown")</f>
        <v>#NAME?</v>
      </c>
      <c r="R1146" s="3" t="e">
        <f t="shared" ca="1" si="72"/>
        <v>#NAME?</v>
      </c>
      <c r="S1146" s="3" t="e">
        <f t="shared" ca="1" si="73"/>
        <v>#NAME?</v>
      </c>
      <c r="T1146" s="3" t="e">
        <f t="shared" ca="1" si="74"/>
        <v>#NAME?</v>
      </c>
      <c r="U1146" s="3" t="e">
        <f t="shared" ca="1" si="75"/>
        <v>#NAME?</v>
      </c>
      <c r="Y1146" s="3" t="s">
        <v>146</v>
      </c>
      <c r="Z1146" s="3" t="s">
        <v>29</v>
      </c>
      <c r="AA1146" s="3" t="s">
        <v>125</v>
      </c>
      <c r="AB1146" s="46">
        <v>7</v>
      </c>
    </row>
    <row r="1147" spans="15:28" x14ac:dyDescent="0.25">
      <c r="O1147" s="3" t="e">
        <f ca="1">_xll.RiskDiscrete($A$6:$A$35,$E$6:$E$35)</f>
        <v>#NAME?</v>
      </c>
      <c r="P1147" s="3" t="e">
        <f ca="1">_xll.RiskDuniform($L$5:$L$16)</f>
        <v>#NAME?</v>
      </c>
      <c r="Q1147" s="3" t="e">
        <f ca="1">IF(_xll.RiskUniform(0,1)&lt;0.5,"uptown","downtown")</f>
        <v>#NAME?</v>
      </c>
      <c r="R1147" s="3" t="e">
        <f t="shared" ca="1" si="72"/>
        <v>#NAME?</v>
      </c>
      <c r="S1147" s="3" t="e">
        <f t="shared" ca="1" si="73"/>
        <v>#NAME?</v>
      </c>
      <c r="T1147" s="3" t="e">
        <f t="shared" ca="1" si="74"/>
        <v>#NAME?</v>
      </c>
      <c r="U1147" s="3" t="e">
        <f t="shared" ca="1" si="75"/>
        <v>#NAME?</v>
      </c>
      <c r="Y1147" s="3" t="s">
        <v>132</v>
      </c>
      <c r="Z1147" s="3" t="s">
        <v>28</v>
      </c>
      <c r="AA1147" s="3" t="s">
        <v>122</v>
      </c>
      <c r="AB1147" s="46">
        <v>12</v>
      </c>
    </row>
    <row r="1148" spans="15:28" x14ac:dyDescent="0.25">
      <c r="O1148" s="3" t="e">
        <f ca="1">_xll.RiskDiscrete($A$6:$A$35,$E$6:$E$35)</f>
        <v>#NAME?</v>
      </c>
      <c r="P1148" s="3" t="e">
        <f ca="1">_xll.RiskDuniform($L$5:$L$16)</f>
        <v>#NAME?</v>
      </c>
      <c r="Q1148" s="3" t="e">
        <f ca="1">IF(_xll.RiskUniform(0,1)&lt;0.5,"uptown","downtown")</f>
        <v>#NAME?</v>
      </c>
      <c r="R1148" s="3" t="e">
        <f t="shared" ca="1" si="72"/>
        <v>#NAME?</v>
      </c>
      <c r="S1148" s="3" t="e">
        <f t="shared" ca="1" si="73"/>
        <v>#NAME?</v>
      </c>
      <c r="T1148" s="3" t="e">
        <f t="shared" ca="1" si="74"/>
        <v>#NAME?</v>
      </c>
      <c r="U1148" s="3" t="e">
        <f t="shared" ca="1" si="75"/>
        <v>#NAME?</v>
      </c>
      <c r="Y1148" s="3" t="s">
        <v>124</v>
      </c>
      <c r="Z1148" s="3" t="s">
        <v>30</v>
      </c>
      <c r="AA1148" s="3" t="s">
        <v>122</v>
      </c>
      <c r="AB1148" s="46">
        <v>10</v>
      </c>
    </row>
    <row r="1149" spans="15:28" x14ac:dyDescent="0.25">
      <c r="O1149" s="3" t="e">
        <f ca="1">_xll.RiskDiscrete($A$6:$A$35,$E$6:$E$35)</f>
        <v>#NAME?</v>
      </c>
      <c r="P1149" s="3" t="e">
        <f ca="1">_xll.RiskDuniform($L$5:$L$16)</f>
        <v>#NAME?</v>
      </c>
      <c r="Q1149" s="3" t="e">
        <f ca="1">IF(_xll.RiskUniform(0,1)&lt;0.5,"uptown","downtown")</f>
        <v>#NAME?</v>
      </c>
      <c r="R1149" s="3" t="e">
        <f t="shared" ca="1" si="72"/>
        <v>#NAME?</v>
      </c>
      <c r="S1149" s="3" t="e">
        <f t="shared" ca="1" si="73"/>
        <v>#NAME?</v>
      </c>
      <c r="T1149" s="3" t="e">
        <f t="shared" ca="1" si="74"/>
        <v>#NAME?</v>
      </c>
      <c r="U1149" s="3" t="e">
        <f t="shared" ca="1" si="75"/>
        <v>#NAME?</v>
      </c>
      <c r="Y1149" s="3" t="s">
        <v>124</v>
      </c>
      <c r="Z1149" s="3" t="s">
        <v>31</v>
      </c>
      <c r="AA1149" s="3" t="s">
        <v>125</v>
      </c>
      <c r="AB1149" s="46">
        <v>10</v>
      </c>
    </row>
    <row r="1150" spans="15:28" x14ac:dyDescent="0.25">
      <c r="O1150" s="3" t="e">
        <f ca="1">_xll.RiskDiscrete($A$6:$A$35,$E$6:$E$35)</f>
        <v>#NAME?</v>
      </c>
      <c r="P1150" s="3" t="e">
        <f ca="1">_xll.RiskDuniform($L$5:$L$16)</f>
        <v>#NAME?</v>
      </c>
      <c r="Q1150" s="3" t="e">
        <f ca="1">IF(_xll.RiskUniform(0,1)&lt;0.5,"uptown","downtown")</f>
        <v>#NAME?</v>
      </c>
      <c r="R1150" s="3" t="e">
        <f t="shared" ca="1" si="72"/>
        <v>#NAME?</v>
      </c>
      <c r="S1150" s="3" t="e">
        <f t="shared" ca="1" si="73"/>
        <v>#NAME?</v>
      </c>
      <c r="T1150" s="3" t="e">
        <f t="shared" ca="1" si="74"/>
        <v>#NAME?</v>
      </c>
      <c r="U1150" s="3" t="e">
        <f t="shared" ca="1" si="75"/>
        <v>#NAME?</v>
      </c>
      <c r="Y1150" s="3" t="s">
        <v>124</v>
      </c>
      <c r="Z1150" s="3" t="s">
        <v>29</v>
      </c>
      <c r="AA1150" s="3" t="s">
        <v>122</v>
      </c>
      <c r="AB1150" s="46">
        <v>10</v>
      </c>
    </row>
    <row r="1151" spans="15:28" x14ac:dyDescent="0.25">
      <c r="O1151" s="3" t="e">
        <f ca="1">_xll.RiskDiscrete($A$6:$A$35,$E$6:$E$35)</f>
        <v>#NAME?</v>
      </c>
      <c r="P1151" s="3" t="e">
        <f ca="1">_xll.RiskDuniform($L$5:$L$16)</f>
        <v>#NAME?</v>
      </c>
      <c r="Q1151" s="3" t="e">
        <f ca="1">IF(_xll.RiskUniform(0,1)&lt;0.5,"uptown","downtown")</f>
        <v>#NAME?</v>
      </c>
      <c r="R1151" s="3" t="e">
        <f t="shared" ca="1" si="72"/>
        <v>#NAME?</v>
      </c>
      <c r="S1151" s="3" t="e">
        <f t="shared" ca="1" si="73"/>
        <v>#NAME?</v>
      </c>
      <c r="T1151" s="3" t="e">
        <f t="shared" ca="1" si="74"/>
        <v>#NAME?</v>
      </c>
      <c r="U1151" s="3" t="e">
        <f t="shared" ca="1" si="75"/>
        <v>#NAME?</v>
      </c>
      <c r="Y1151" s="3" t="s">
        <v>129</v>
      </c>
      <c r="Z1151" s="3" t="s">
        <v>40</v>
      </c>
      <c r="AA1151" s="3" t="s">
        <v>122</v>
      </c>
      <c r="AB1151" s="46">
        <v>2.5</v>
      </c>
    </row>
    <row r="1152" spans="15:28" x14ac:dyDescent="0.25">
      <c r="O1152" s="3" t="e">
        <f ca="1">_xll.RiskDiscrete($A$6:$A$35,$E$6:$E$35)</f>
        <v>#NAME?</v>
      </c>
      <c r="P1152" s="3" t="e">
        <f ca="1">_xll.RiskDuniform($L$5:$L$16)</f>
        <v>#NAME?</v>
      </c>
      <c r="Q1152" s="3" t="e">
        <f ca="1">IF(_xll.RiskUniform(0,1)&lt;0.5,"uptown","downtown")</f>
        <v>#NAME?</v>
      </c>
      <c r="R1152" s="3" t="e">
        <f t="shared" ca="1" si="72"/>
        <v>#NAME?</v>
      </c>
      <c r="S1152" s="3" t="e">
        <f t="shared" ca="1" si="73"/>
        <v>#NAME?</v>
      </c>
      <c r="T1152" s="3" t="e">
        <f t="shared" ca="1" si="74"/>
        <v>#NAME?</v>
      </c>
      <c r="U1152" s="3" t="e">
        <f t="shared" ca="1" si="75"/>
        <v>#NAME?</v>
      </c>
      <c r="Y1152" s="3" t="s">
        <v>129</v>
      </c>
      <c r="Z1152" s="3" t="s">
        <v>28</v>
      </c>
      <c r="AA1152" s="3" t="s">
        <v>122</v>
      </c>
      <c r="AB1152" s="46">
        <v>2.5</v>
      </c>
    </row>
    <row r="1153" spans="15:28" x14ac:dyDescent="0.25">
      <c r="O1153" s="3" t="e">
        <f ca="1">_xll.RiskDiscrete($A$6:$A$35,$E$6:$E$35)</f>
        <v>#NAME?</v>
      </c>
      <c r="P1153" s="3" t="e">
        <f ca="1">_xll.RiskDuniform($L$5:$L$16)</f>
        <v>#NAME?</v>
      </c>
      <c r="Q1153" s="3" t="e">
        <f ca="1">IF(_xll.RiskUniform(0,1)&lt;0.5,"uptown","downtown")</f>
        <v>#NAME?</v>
      </c>
      <c r="R1153" s="3" t="e">
        <f t="shared" ca="1" si="72"/>
        <v>#NAME?</v>
      </c>
      <c r="S1153" s="3" t="e">
        <f t="shared" ca="1" si="73"/>
        <v>#NAME?</v>
      </c>
      <c r="T1153" s="3" t="e">
        <f t="shared" ca="1" si="74"/>
        <v>#NAME?</v>
      </c>
      <c r="U1153" s="3" t="e">
        <f t="shared" ca="1" si="75"/>
        <v>#NAME?</v>
      </c>
      <c r="Y1153" s="3" t="s">
        <v>124</v>
      </c>
      <c r="Z1153" s="3" t="s">
        <v>27</v>
      </c>
      <c r="AA1153" s="3" t="s">
        <v>122</v>
      </c>
      <c r="AB1153" s="46">
        <v>10</v>
      </c>
    </row>
    <row r="1154" spans="15:28" x14ac:dyDescent="0.25">
      <c r="O1154" s="3" t="e">
        <f ca="1">_xll.RiskDiscrete($A$6:$A$35,$E$6:$E$35)</f>
        <v>#NAME?</v>
      </c>
      <c r="P1154" s="3" t="e">
        <f ca="1">_xll.RiskDuniform($L$5:$L$16)</f>
        <v>#NAME?</v>
      </c>
      <c r="Q1154" s="3" t="e">
        <f ca="1">IF(_xll.RiskUniform(0,1)&lt;0.5,"uptown","downtown")</f>
        <v>#NAME?</v>
      </c>
      <c r="R1154" s="3" t="e">
        <f t="shared" ca="1" si="72"/>
        <v>#NAME?</v>
      </c>
      <c r="S1154" s="3" t="e">
        <f t="shared" ca="1" si="73"/>
        <v>#NAME?</v>
      </c>
      <c r="T1154" s="3" t="e">
        <f t="shared" ca="1" si="74"/>
        <v>#NAME?</v>
      </c>
      <c r="U1154" s="3" t="e">
        <f t="shared" ca="1" si="75"/>
        <v>#NAME?</v>
      </c>
      <c r="Y1154" s="3" t="s">
        <v>124</v>
      </c>
      <c r="Z1154" s="3" t="s">
        <v>34</v>
      </c>
      <c r="AA1154" s="3" t="s">
        <v>125</v>
      </c>
      <c r="AB1154" s="46">
        <v>10</v>
      </c>
    </row>
    <row r="1155" spans="15:28" x14ac:dyDescent="0.25">
      <c r="O1155" s="3" t="e">
        <f ca="1">_xll.RiskDiscrete($A$6:$A$35,$E$6:$E$35)</f>
        <v>#NAME?</v>
      </c>
      <c r="P1155" s="3" t="e">
        <f ca="1">_xll.RiskDuniform($L$5:$L$16)</f>
        <v>#NAME?</v>
      </c>
      <c r="Q1155" s="3" t="e">
        <f ca="1">IF(_xll.RiskUniform(0,1)&lt;0.5,"uptown","downtown")</f>
        <v>#NAME?</v>
      </c>
      <c r="R1155" s="3" t="e">
        <f t="shared" ca="1" si="72"/>
        <v>#NAME?</v>
      </c>
      <c r="S1155" s="3" t="e">
        <f t="shared" ca="1" si="73"/>
        <v>#NAME?</v>
      </c>
      <c r="T1155" s="3" t="e">
        <f t="shared" ca="1" si="74"/>
        <v>#NAME?</v>
      </c>
      <c r="U1155" s="3" t="e">
        <f t="shared" ca="1" si="75"/>
        <v>#NAME?</v>
      </c>
      <c r="Y1155" s="3" t="s">
        <v>132</v>
      </c>
      <c r="Z1155" s="3" t="s">
        <v>6</v>
      </c>
      <c r="AA1155" s="3" t="s">
        <v>125</v>
      </c>
      <c r="AB1155" s="46">
        <v>12</v>
      </c>
    </row>
    <row r="1156" spans="15:28" x14ac:dyDescent="0.25">
      <c r="O1156" s="3" t="e">
        <f ca="1">_xll.RiskDiscrete($A$6:$A$35,$E$6:$E$35)</f>
        <v>#NAME?</v>
      </c>
      <c r="P1156" s="3" t="e">
        <f ca="1">_xll.RiskDuniform($L$5:$L$16)</f>
        <v>#NAME?</v>
      </c>
      <c r="Q1156" s="3" t="e">
        <f ca="1">IF(_xll.RiskUniform(0,1)&lt;0.5,"uptown","downtown")</f>
        <v>#NAME?</v>
      </c>
      <c r="R1156" s="3" t="e">
        <f t="shared" ca="1" si="72"/>
        <v>#NAME?</v>
      </c>
      <c r="S1156" s="3" t="e">
        <f t="shared" ca="1" si="73"/>
        <v>#NAME?</v>
      </c>
      <c r="T1156" s="3" t="e">
        <f t="shared" ca="1" si="74"/>
        <v>#NAME?</v>
      </c>
      <c r="U1156" s="3" t="e">
        <f t="shared" ca="1" si="75"/>
        <v>#NAME?</v>
      </c>
      <c r="Y1156" s="3" t="s">
        <v>128</v>
      </c>
      <c r="Z1156" s="3" t="s">
        <v>6</v>
      </c>
      <c r="AA1156" s="3" t="s">
        <v>122</v>
      </c>
      <c r="AB1156" s="46">
        <v>2.5</v>
      </c>
    </row>
    <row r="1157" spans="15:28" x14ac:dyDescent="0.25">
      <c r="O1157" s="3" t="e">
        <f ca="1">_xll.RiskDiscrete($A$6:$A$35,$E$6:$E$35)</f>
        <v>#NAME?</v>
      </c>
      <c r="P1157" s="3" t="e">
        <f ca="1">_xll.RiskDuniform($L$5:$L$16)</f>
        <v>#NAME?</v>
      </c>
      <c r="Q1157" s="3" t="e">
        <f ca="1">IF(_xll.RiskUniform(0,1)&lt;0.5,"uptown","downtown")</f>
        <v>#NAME?</v>
      </c>
      <c r="R1157" s="3" t="e">
        <f t="shared" ca="1" si="72"/>
        <v>#NAME?</v>
      </c>
      <c r="S1157" s="3" t="e">
        <f t="shared" ca="1" si="73"/>
        <v>#NAME?</v>
      </c>
      <c r="T1157" s="3" t="e">
        <f t="shared" ca="1" si="74"/>
        <v>#NAME?</v>
      </c>
      <c r="U1157" s="3" t="e">
        <f t="shared" ca="1" si="75"/>
        <v>#NAME?</v>
      </c>
      <c r="Y1157" s="3" t="s">
        <v>129</v>
      </c>
      <c r="Z1157" s="3" t="s">
        <v>28</v>
      </c>
      <c r="AA1157" s="3" t="s">
        <v>122</v>
      </c>
      <c r="AB1157" s="46">
        <v>2.5</v>
      </c>
    </row>
    <row r="1158" spans="15:28" x14ac:dyDescent="0.25">
      <c r="O1158" s="3" t="e">
        <f ca="1">_xll.RiskDiscrete($A$6:$A$35,$E$6:$E$35)</f>
        <v>#NAME?</v>
      </c>
      <c r="P1158" s="3" t="e">
        <f ca="1">_xll.RiskDuniform($L$5:$L$16)</f>
        <v>#NAME?</v>
      </c>
      <c r="Q1158" s="3" t="e">
        <f ca="1">IF(_xll.RiskUniform(0,1)&lt;0.5,"uptown","downtown")</f>
        <v>#NAME?</v>
      </c>
      <c r="R1158" s="3" t="e">
        <f t="shared" ca="1" si="72"/>
        <v>#NAME?</v>
      </c>
      <c r="S1158" s="3" t="e">
        <f t="shared" ca="1" si="73"/>
        <v>#NAME?</v>
      </c>
      <c r="T1158" s="3" t="e">
        <f t="shared" ca="1" si="74"/>
        <v>#NAME?</v>
      </c>
      <c r="U1158" s="3" t="e">
        <f t="shared" ca="1" si="75"/>
        <v>#NAME?</v>
      </c>
      <c r="Y1158" s="3" t="s">
        <v>124</v>
      </c>
      <c r="Z1158" s="3" t="s">
        <v>6</v>
      </c>
      <c r="AA1158" s="3" t="s">
        <v>125</v>
      </c>
      <c r="AB1158" s="46">
        <v>10</v>
      </c>
    </row>
    <row r="1159" spans="15:28" x14ac:dyDescent="0.25">
      <c r="O1159" s="3" t="e">
        <f ca="1">_xll.RiskDiscrete($A$6:$A$35,$E$6:$E$35)</f>
        <v>#NAME?</v>
      </c>
      <c r="P1159" s="3" t="e">
        <f ca="1">_xll.RiskDuniform($L$5:$L$16)</f>
        <v>#NAME?</v>
      </c>
      <c r="Q1159" s="3" t="e">
        <f ca="1">IF(_xll.RiskUniform(0,1)&lt;0.5,"uptown","downtown")</f>
        <v>#NAME?</v>
      </c>
      <c r="R1159" s="3" t="e">
        <f t="shared" ca="1" si="72"/>
        <v>#NAME?</v>
      </c>
      <c r="S1159" s="3" t="e">
        <f t="shared" ca="1" si="73"/>
        <v>#NAME?</v>
      </c>
      <c r="T1159" s="3" t="e">
        <f t="shared" ca="1" si="74"/>
        <v>#NAME?</v>
      </c>
      <c r="U1159" s="3" t="e">
        <f t="shared" ca="1" si="75"/>
        <v>#NAME?</v>
      </c>
      <c r="Y1159" s="3" t="s">
        <v>129</v>
      </c>
      <c r="Z1159" s="3" t="s">
        <v>40</v>
      </c>
      <c r="AA1159" s="3" t="s">
        <v>125</v>
      </c>
      <c r="AB1159" s="46">
        <v>2.5</v>
      </c>
    </row>
    <row r="1160" spans="15:28" x14ac:dyDescent="0.25">
      <c r="O1160" s="3" t="e">
        <f ca="1">_xll.RiskDiscrete($A$6:$A$35,$E$6:$E$35)</f>
        <v>#NAME?</v>
      </c>
      <c r="P1160" s="3" t="e">
        <f ca="1">_xll.RiskDuniform($L$5:$L$16)</f>
        <v>#NAME?</v>
      </c>
      <c r="Q1160" s="3" t="e">
        <f ca="1">IF(_xll.RiskUniform(0,1)&lt;0.5,"uptown","downtown")</f>
        <v>#NAME?</v>
      </c>
      <c r="R1160" s="3" t="e">
        <f t="shared" ref="R1160:R1223" ca="1" si="76">VLOOKUP(O1160,lookprice,2)</f>
        <v>#NAME?</v>
      </c>
      <c r="S1160" s="3" t="e">
        <f t="shared" ref="S1160:S1223" ca="1" si="77">VLOOKUP(O1160,lookname,2)</f>
        <v>#NAME?</v>
      </c>
      <c r="T1160" s="3" t="e">
        <f t="shared" ref="T1160:T1223" ca="1" si="78">VLOOKUP(P1160,lookmonth,2)</f>
        <v>#NAME?</v>
      </c>
      <c r="U1160" s="3" t="e">
        <f t="shared" ca="1" si="75"/>
        <v>#NAME?</v>
      </c>
      <c r="Y1160" s="3" t="s">
        <v>129</v>
      </c>
      <c r="Z1160" s="3" t="s">
        <v>6</v>
      </c>
      <c r="AA1160" s="3" t="s">
        <v>122</v>
      </c>
      <c r="AB1160" s="46">
        <v>2.5</v>
      </c>
    </row>
    <row r="1161" spans="15:28" x14ac:dyDescent="0.25">
      <c r="O1161" s="3" t="e">
        <f ca="1">_xll.RiskDiscrete($A$6:$A$35,$E$6:$E$35)</f>
        <v>#NAME?</v>
      </c>
      <c r="P1161" s="3" t="e">
        <f ca="1">_xll.RiskDuniform($L$5:$L$16)</f>
        <v>#NAME?</v>
      </c>
      <c r="Q1161" s="3" t="e">
        <f ca="1">IF(_xll.RiskUniform(0,1)&lt;0.5,"uptown","downtown")</f>
        <v>#NAME?</v>
      </c>
      <c r="R1161" s="3" t="e">
        <f t="shared" ca="1" si="76"/>
        <v>#NAME?</v>
      </c>
      <c r="S1161" s="3" t="e">
        <f t="shared" ca="1" si="77"/>
        <v>#NAME?</v>
      </c>
      <c r="T1161" s="3" t="e">
        <f t="shared" ca="1" si="78"/>
        <v>#NAME?</v>
      </c>
      <c r="U1161" s="3" t="e">
        <f t="shared" ref="U1161:U1224" ca="1" si="79">Q1161</f>
        <v>#NAME?</v>
      </c>
      <c r="Y1161" s="3" t="s">
        <v>132</v>
      </c>
      <c r="Z1161" s="3" t="s">
        <v>39</v>
      </c>
      <c r="AA1161" s="3" t="s">
        <v>122</v>
      </c>
      <c r="AB1161" s="46">
        <v>12</v>
      </c>
    </row>
    <row r="1162" spans="15:28" x14ac:dyDescent="0.25">
      <c r="O1162" s="3" t="e">
        <f ca="1">_xll.RiskDiscrete($A$6:$A$35,$E$6:$E$35)</f>
        <v>#NAME?</v>
      </c>
      <c r="P1162" s="3" t="e">
        <f ca="1">_xll.RiskDuniform($L$5:$L$16)</f>
        <v>#NAME?</v>
      </c>
      <c r="Q1162" s="3" t="e">
        <f ca="1">IF(_xll.RiskUniform(0,1)&lt;0.5,"uptown","downtown")</f>
        <v>#NAME?</v>
      </c>
      <c r="R1162" s="3" t="e">
        <f t="shared" ca="1" si="76"/>
        <v>#NAME?</v>
      </c>
      <c r="S1162" s="3" t="e">
        <f t="shared" ca="1" si="77"/>
        <v>#NAME?</v>
      </c>
      <c r="T1162" s="3" t="e">
        <f t="shared" ca="1" si="78"/>
        <v>#NAME?</v>
      </c>
      <c r="U1162" s="3" t="e">
        <f t="shared" ca="1" si="79"/>
        <v>#NAME?</v>
      </c>
      <c r="Y1162" s="3" t="s">
        <v>149</v>
      </c>
      <c r="Z1162" s="3" t="s">
        <v>29</v>
      </c>
      <c r="AA1162" s="3" t="s">
        <v>122</v>
      </c>
      <c r="AB1162" s="46">
        <v>7</v>
      </c>
    </row>
    <row r="1163" spans="15:28" x14ac:dyDescent="0.25">
      <c r="O1163" s="3" t="e">
        <f ca="1">_xll.RiskDiscrete($A$6:$A$35,$E$6:$E$35)</f>
        <v>#NAME?</v>
      </c>
      <c r="P1163" s="3" t="e">
        <f ca="1">_xll.RiskDuniform($L$5:$L$16)</f>
        <v>#NAME?</v>
      </c>
      <c r="Q1163" s="3" t="e">
        <f ca="1">IF(_xll.RiskUniform(0,1)&lt;0.5,"uptown","downtown")</f>
        <v>#NAME?</v>
      </c>
      <c r="R1163" s="3" t="e">
        <f t="shared" ca="1" si="76"/>
        <v>#NAME?</v>
      </c>
      <c r="S1163" s="3" t="e">
        <f t="shared" ca="1" si="77"/>
        <v>#NAME?</v>
      </c>
      <c r="T1163" s="3" t="e">
        <f t="shared" ca="1" si="78"/>
        <v>#NAME?</v>
      </c>
      <c r="U1163" s="3" t="e">
        <f t="shared" ca="1" si="79"/>
        <v>#NAME?</v>
      </c>
      <c r="Y1163" s="3" t="s">
        <v>114</v>
      </c>
      <c r="Z1163" s="3" t="s">
        <v>32</v>
      </c>
      <c r="AA1163" s="3" t="s">
        <v>125</v>
      </c>
      <c r="AB1163" s="46">
        <v>3</v>
      </c>
    </row>
    <row r="1164" spans="15:28" x14ac:dyDescent="0.25">
      <c r="O1164" s="3" t="e">
        <f ca="1">_xll.RiskDiscrete($A$6:$A$35,$E$6:$E$35)</f>
        <v>#NAME?</v>
      </c>
      <c r="P1164" s="3" t="e">
        <f ca="1">_xll.RiskDuniform($L$5:$L$16)</f>
        <v>#NAME?</v>
      </c>
      <c r="Q1164" s="3" t="e">
        <f ca="1">IF(_xll.RiskUniform(0,1)&lt;0.5,"uptown","downtown")</f>
        <v>#NAME?</v>
      </c>
      <c r="R1164" s="3" t="e">
        <f t="shared" ca="1" si="76"/>
        <v>#NAME?</v>
      </c>
      <c r="S1164" s="3" t="e">
        <f t="shared" ca="1" si="77"/>
        <v>#NAME?</v>
      </c>
      <c r="T1164" s="3" t="e">
        <f t="shared" ca="1" si="78"/>
        <v>#NAME?</v>
      </c>
      <c r="U1164" s="3" t="e">
        <f t="shared" ca="1" si="79"/>
        <v>#NAME?</v>
      </c>
      <c r="Y1164" s="3" t="s">
        <v>124</v>
      </c>
      <c r="Z1164" s="3" t="s">
        <v>39</v>
      </c>
      <c r="AA1164" s="3" t="s">
        <v>122</v>
      </c>
      <c r="AB1164" s="46">
        <v>10</v>
      </c>
    </row>
    <row r="1165" spans="15:28" x14ac:dyDescent="0.25">
      <c r="O1165" s="3" t="e">
        <f ca="1">_xll.RiskDiscrete($A$6:$A$35,$E$6:$E$35)</f>
        <v>#NAME?</v>
      </c>
      <c r="P1165" s="3" t="e">
        <f ca="1">_xll.RiskDuniform($L$5:$L$16)</f>
        <v>#NAME?</v>
      </c>
      <c r="Q1165" s="3" t="e">
        <f ca="1">IF(_xll.RiskUniform(0,1)&lt;0.5,"uptown","downtown")</f>
        <v>#NAME?</v>
      </c>
      <c r="R1165" s="3" t="e">
        <f t="shared" ca="1" si="76"/>
        <v>#NAME?</v>
      </c>
      <c r="S1165" s="3" t="e">
        <f t="shared" ca="1" si="77"/>
        <v>#NAME?</v>
      </c>
      <c r="T1165" s="3" t="e">
        <f t="shared" ca="1" si="78"/>
        <v>#NAME?</v>
      </c>
      <c r="U1165" s="3" t="e">
        <f t="shared" ca="1" si="79"/>
        <v>#NAME?</v>
      </c>
      <c r="Y1165" s="3" t="s">
        <v>129</v>
      </c>
      <c r="Z1165" s="3" t="s">
        <v>39</v>
      </c>
      <c r="AA1165" s="3" t="s">
        <v>125</v>
      </c>
      <c r="AB1165" s="46">
        <v>2.5</v>
      </c>
    </row>
    <row r="1166" spans="15:28" x14ac:dyDescent="0.25">
      <c r="O1166" s="3" t="e">
        <f ca="1">_xll.RiskDiscrete($A$6:$A$35,$E$6:$E$35)</f>
        <v>#NAME?</v>
      </c>
      <c r="P1166" s="3" t="e">
        <f ca="1">_xll.RiskDuniform($L$5:$L$16)</f>
        <v>#NAME?</v>
      </c>
      <c r="Q1166" s="3" t="e">
        <f ca="1">IF(_xll.RiskUniform(0,1)&lt;0.5,"uptown","downtown")</f>
        <v>#NAME?</v>
      </c>
      <c r="R1166" s="3" t="e">
        <f t="shared" ca="1" si="76"/>
        <v>#NAME?</v>
      </c>
      <c r="S1166" s="3" t="e">
        <f t="shared" ca="1" si="77"/>
        <v>#NAME?</v>
      </c>
      <c r="T1166" s="3" t="e">
        <f t="shared" ca="1" si="78"/>
        <v>#NAME?</v>
      </c>
      <c r="U1166" s="3" t="e">
        <f t="shared" ca="1" si="79"/>
        <v>#NAME?</v>
      </c>
      <c r="Y1166" s="3" t="s">
        <v>124</v>
      </c>
      <c r="Z1166" s="3" t="s">
        <v>32</v>
      </c>
      <c r="AA1166" s="3" t="s">
        <v>125</v>
      </c>
      <c r="AB1166" s="46">
        <v>10</v>
      </c>
    </row>
    <row r="1167" spans="15:28" x14ac:dyDescent="0.25">
      <c r="O1167" s="3" t="e">
        <f ca="1">_xll.RiskDiscrete($A$6:$A$35,$E$6:$E$35)</f>
        <v>#NAME?</v>
      </c>
      <c r="P1167" s="3" t="e">
        <f ca="1">_xll.RiskDuniform($L$5:$L$16)</f>
        <v>#NAME?</v>
      </c>
      <c r="Q1167" s="3" t="e">
        <f ca="1">IF(_xll.RiskUniform(0,1)&lt;0.5,"uptown","downtown")</f>
        <v>#NAME?</v>
      </c>
      <c r="R1167" s="3" t="e">
        <f t="shared" ca="1" si="76"/>
        <v>#NAME?</v>
      </c>
      <c r="S1167" s="3" t="e">
        <f t="shared" ca="1" si="77"/>
        <v>#NAME?</v>
      </c>
      <c r="T1167" s="3" t="e">
        <f t="shared" ca="1" si="78"/>
        <v>#NAME?</v>
      </c>
      <c r="U1167" s="3" t="e">
        <f t="shared" ca="1" si="79"/>
        <v>#NAME?</v>
      </c>
      <c r="Y1167" s="3" t="s">
        <v>129</v>
      </c>
      <c r="Z1167" s="3" t="s">
        <v>31</v>
      </c>
      <c r="AA1167" s="3" t="s">
        <v>125</v>
      </c>
      <c r="AB1167" s="46">
        <v>2.5</v>
      </c>
    </row>
    <row r="1168" spans="15:28" x14ac:dyDescent="0.25">
      <c r="O1168" s="3" t="e">
        <f ca="1">_xll.RiskDiscrete($A$6:$A$35,$E$6:$E$35)</f>
        <v>#NAME?</v>
      </c>
      <c r="P1168" s="3" t="e">
        <f ca="1">_xll.RiskDuniform($L$5:$L$16)</f>
        <v>#NAME?</v>
      </c>
      <c r="Q1168" s="3" t="e">
        <f ca="1">IF(_xll.RiskUniform(0,1)&lt;0.5,"uptown","downtown")</f>
        <v>#NAME?</v>
      </c>
      <c r="R1168" s="3" t="e">
        <f t="shared" ca="1" si="76"/>
        <v>#NAME?</v>
      </c>
      <c r="S1168" s="3" t="e">
        <f t="shared" ca="1" si="77"/>
        <v>#NAME?</v>
      </c>
      <c r="T1168" s="3" t="e">
        <f t="shared" ca="1" si="78"/>
        <v>#NAME?</v>
      </c>
      <c r="U1168" s="3" t="e">
        <f t="shared" ca="1" si="79"/>
        <v>#NAME?</v>
      </c>
      <c r="Y1168" s="3" t="s">
        <v>129</v>
      </c>
      <c r="Z1168" s="3" t="s">
        <v>40</v>
      </c>
      <c r="AA1168" s="3" t="s">
        <v>125</v>
      </c>
      <c r="AB1168" s="46">
        <v>2.5</v>
      </c>
    </row>
    <row r="1169" spans="15:28" x14ac:dyDescent="0.25">
      <c r="O1169" s="3" t="e">
        <f ca="1">_xll.RiskDiscrete($A$6:$A$35,$E$6:$E$35)</f>
        <v>#NAME?</v>
      </c>
      <c r="P1169" s="3" t="e">
        <f ca="1">_xll.RiskDuniform($L$5:$L$16)</f>
        <v>#NAME?</v>
      </c>
      <c r="Q1169" s="3" t="e">
        <f ca="1">IF(_xll.RiskUniform(0,1)&lt;0.5,"uptown","downtown")</f>
        <v>#NAME?</v>
      </c>
      <c r="R1169" s="3" t="e">
        <f t="shared" ca="1" si="76"/>
        <v>#NAME?</v>
      </c>
      <c r="S1169" s="3" t="e">
        <f t="shared" ca="1" si="77"/>
        <v>#NAME?</v>
      </c>
      <c r="T1169" s="3" t="e">
        <f t="shared" ca="1" si="78"/>
        <v>#NAME?</v>
      </c>
      <c r="U1169" s="3" t="e">
        <f t="shared" ca="1" si="79"/>
        <v>#NAME?</v>
      </c>
      <c r="Y1169" s="3" t="s">
        <v>133</v>
      </c>
      <c r="Z1169" s="3" t="s">
        <v>40</v>
      </c>
      <c r="AA1169" s="3" t="s">
        <v>122</v>
      </c>
      <c r="AB1169" s="46">
        <v>7</v>
      </c>
    </row>
    <row r="1170" spans="15:28" x14ac:dyDescent="0.25">
      <c r="O1170" s="3" t="e">
        <f ca="1">_xll.RiskDiscrete($A$6:$A$35,$E$6:$E$35)</f>
        <v>#NAME?</v>
      </c>
      <c r="P1170" s="3" t="e">
        <f ca="1">_xll.RiskDuniform($L$5:$L$16)</f>
        <v>#NAME?</v>
      </c>
      <c r="Q1170" s="3" t="e">
        <f ca="1">IF(_xll.RiskUniform(0,1)&lt;0.5,"uptown","downtown")</f>
        <v>#NAME?</v>
      </c>
      <c r="R1170" s="3" t="e">
        <f t="shared" ca="1" si="76"/>
        <v>#NAME?</v>
      </c>
      <c r="S1170" s="3" t="e">
        <f t="shared" ca="1" si="77"/>
        <v>#NAME?</v>
      </c>
      <c r="T1170" s="3" t="e">
        <f t="shared" ca="1" si="78"/>
        <v>#NAME?</v>
      </c>
      <c r="U1170" s="3" t="e">
        <f t="shared" ca="1" si="79"/>
        <v>#NAME?</v>
      </c>
      <c r="Y1170" s="3" t="s">
        <v>121</v>
      </c>
      <c r="Z1170" s="3" t="s">
        <v>32</v>
      </c>
      <c r="AA1170" s="3" t="s">
        <v>122</v>
      </c>
      <c r="AB1170" s="46">
        <v>2.5</v>
      </c>
    </row>
    <row r="1171" spans="15:28" x14ac:dyDescent="0.25">
      <c r="O1171" s="3" t="e">
        <f ca="1">_xll.RiskDiscrete($A$6:$A$35,$E$6:$E$35)</f>
        <v>#NAME?</v>
      </c>
      <c r="P1171" s="3" t="e">
        <f ca="1">_xll.RiskDuniform($L$5:$L$16)</f>
        <v>#NAME?</v>
      </c>
      <c r="Q1171" s="3" t="e">
        <f ca="1">IF(_xll.RiskUniform(0,1)&lt;0.5,"uptown","downtown")</f>
        <v>#NAME?</v>
      </c>
      <c r="R1171" s="3" t="e">
        <f t="shared" ca="1" si="76"/>
        <v>#NAME?</v>
      </c>
      <c r="S1171" s="3" t="e">
        <f t="shared" ca="1" si="77"/>
        <v>#NAME?</v>
      </c>
      <c r="T1171" s="3" t="e">
        <f t="shared" ca="1" si="78"/>
        <v>#NAME?</v>
      </c>
      <c r="U1171" s="3" t="e">
        <f t="shared" ca="1" si="79"/>
        <v>#NAME?</v>
      </c>
      <c r="Y1171" s="3" t="s">
        <v>124</v>
      </c>
      <c r="Z1171" s="3" t="s">
        <v>31</v>
      </c>
      <c r="AA1171" s="3" t="s">
        <v>122</v>
      </c>
      <c r="AB1171" s="46">
        <v>10</v>
      </c>
    </row>
    <row r="1172" spans="15:28" x14ac:dyDescent="0.25">
      <c r="O1172" s="3" t="e">
        <f ca="1">_xll.RiskDiscrete($A$6:$A$35,$E$6:$E$35)</f>
        <v>#NAME?</v>
      </c>
      <c r="P1172" s="3" t="e">
        <f ca="1">_xll.RiskDuniform($L$5:$L$16)</f>
        <v>#NAME?</v>
      </c>
      <c r="Q1172" s="3" t="e">
        <f ca="1">IF(_xll.RiskUniform(0,1)&lt;0.5,"uptown","downtown")</f>
        <v>#NAME?</v>
      </c>
      <c r="R1172" s="3" t="e">
        <f t="shared" ca="1" si="76"/>
        <v>#NAME?</v>
      </c>
      <c r="S1172" s="3" t="e">
        <f t="shared" ca="1" si="77"/>
        <v>#NAME?</v>
      </c>
      <c r="T1172" s="3" t="e">
        <f t="shared" ca="1" si="78"/>
        <v>#NAME?</v>
      </c>
      <c r="U1172" s="3" t="e">
        <f t="shared" ca="1" si="79"/>
        <v>#NAME?</v>
      </c>
      <c r="Y1172" s="3" t="s">
        <v>124</v>
      </c>
      <c r="Z1172" s="3" t="s">
        <v>27</v>
      </c>
      <c r="AA1172" s="3" t="s">
        <v>125</v>
      </c>
      <c r="AB1172" s="46">
        <v>10</v>
      </c>
    </row>
    <row r="1173" spans="15:28" x14ac:dyDescent="0.25">
      <c r="O1173" s="3" t="e">
        <f ca="1">_xll.RiskDiscrete($A$6:$A$35,$E$6:$E$35)</f>
        <v>#NAME?</v>
      </c>
      <c r="P1173" s="3" t="e">
        <f ca="1">_xll.RiskDuniform($L$5:$L$16)</f>
        <v>#NAME?</v>
      </c>
      <c r="Q1173" s="3" t="e">
        <f ca="1">IF(_xll.RiskUniform(0,1)&lt;0.5,"uptown","downtown")</f>
        <v>#NAME?</v>
      </c>
      <c r="R1173" s="3" t="e">
        <f t="shared" ca="1" si="76"/>
        <v>#NAME?</v>
      </c>
      <c r="S1173" s="3" t="e">
        <f t="shared" ca="1" si="77"/>
        <v>#NAME?</v>
      </c>
      <c r="T1173" s="3" t="e">
        <f t="shared" ca="1" si="78"/>
        <v>#NAME?</v>
      </c>
      <c r="U1173" s="3" t="e">
        <f t="shared" ca="1" si="79"/>
        <v>#NAME?</v>
      </c>
      <c r="Y1173" s="3" t="s">
        <v>123</v>
      </c>
      <c r="Z1173" s="3" t="s">
        <v>31</v>
      </c>
      <c r="AA1173" s="3" t="s">
        <v>122</v>
      </c>
      <c r="AB1173" s="46">
        <v>2.5</v>
      </c>
    </row>
    <row r="1174" spans="15:28" x14ac:dyDescent="0.25">
      <c r="O1174" s="3" t="e">
        <f ca="1">_xll.RiskDiscrete($A$6:$A$35,$E$6:$E$35)</f>
        <v>#NAME?</v>
      </c>
      <c r="P1174" s="3" t="e">
        <f ca="1">_xll.RiskDuniform($L$5:$L$16)</f>
        <v>#NAME?</v>
      </c>
      <c r="Q1174" s="3" t="e">
        <f ca="1">IF(_xll.RiskUniform(0,1)&lt;0.5,"uptown","downtown")</f>
        <v>#NAME?</v>
      </c>
      <c r="R1174" s="3" t="e">
        <f t="shared" ca="1" si="76"/>
        <v>#NAME?</v>
      </c>
      <c r="S1174" s="3" t="e">
        <f t="shared" ca="1" si="77"/>
        <v>#NAME?</v>
      </c>
      <c r="T1174" s="3" t="e">
        <f t="shared" ca="1" si="78"/>
        <v>#NAME?</v>
      </c>
      <c r="U1174" s="3" t="e">
        <f t="shared" ca="1" si="79"/>
        <v>#NAME?</v>
      </c>
      <c r="Y1174" s="3" t="s">
        <v>121</v>
      </c>
      <c r="Z1174" s="3" t="s">
        <v>33</v>
      </c>
      <c r="AA1174" s="3" t="s">
        <v>125</v>
      </c>
      <c r="AB1174" s="46">
        <v>2.5</v>
      </c>
    </row>
    <row r="1175" spans="15:28" x14ac:dyDescent="0.25">
      <c r="O1175" s="3" t="e">
        <f ca="1">_xll.RiskDiscrete($A$6:$A$35,$E$6:$E$35)</f>
        <v>#NAME?</v>
      </c>
      <c r="P1175" s="3" t="e">
        <f ca="1">_xll.RiskDuniform($L$5:$L$16)</f>
        <v>#NAME?</v>
      </c>
      <c r="Q1175" s="3" t="e">
        <f ca="1">IF(_xll.RiskUniform(0,1)&lt;0.5,"uptown","downtown")</f>
        <v>#NAME?</v>
      </c>
      <c r="R1175" s="3" t="e">
        <f t="shared" ca="1" si="76"/>
        <v>#NAME?</v>
      </c>
      <c r="S1175" s="3" t="e">
        <f t="shared" ca="1" si="77"/>
        <v>#NAME?</v>
      </c>
      <c r="T1175" s="3" t="e">
        <f t="shared" ca="1" si="78"/>
        <v>#NAME?</v>
      </c>
      <c r="U1175" s="3" t="e">
        <f t="shared" ca="1" si="79"/>
        <v>#NAME?</v>
      </c>
      <c r="Y1175" s="3" t="s">
        <v>124</v>
      </c>
      <c r="Z1175" s="3" t="s">
        <v>6</v>
      </c>
      <c r="AA1175" s="3" t="s">
        <v>125</v>
      </c>
      <c r="AB1175" s="46">
        <v>10</v>
      </c>
    </row>
    <row r="1176" spans="15:28" x14ac:dyDescent="0.25">
      <c r="O1176" s="3" t="e">
        <f ca="1">_xll.RiskDiscrete($A$6:$A$35,$E$6:$E$35)</f>
        <v>#NAME?</v>
      </c>
      <c r="P1176" s="3" t="e">
        <f ca="1">_xll.RiskDuniform($L$5:$L$16)</f>
        <v>#NAME?</v>
      </c>
      <c r="Q1176" s="3" t="e">
        <f ca="1">IF(_xll.RiskUniform(0,1)&lt;0.5,"uptown","downtown")</f>
        <v>#NAME?</v>
      </c>
      <c r="R1176" s="3" t="e">
        <f t="shared" ca="1" si="76"/>
        <v>#NAME?</v>
      </c>
      <c r="S1176" s="3" t="e">
        <f t="shared" ca="1" si="77"/>
        <v>#NAME?</v>
      </c>
      <c r="T1176" s="3" t="e">
        <f t="shared" ca="1" si="78"/>
        <v>#NAME?</v>
      </c>
      <c r="U1176" s="3" t="e">
        <f t="shared" ca="1" si="79"/>
        <v>#NAME?</v>
      </c>
      <c r="Y1176" s="3" t="s">
        <v>139</v>
      </c>
      <c r="Z1176" s="3" t="s">
        <v>24</v>
      </c>
      <c r="AA1176" s="3" t="s">
        <v>122</v>
      </c>
      <c r="AB1176" s="46">
        <v>10</v>
      </c>
    </row>
    <row r="1177" spans="15:28" x14ac:dyDescent="0.25">
      <c r="O1177" s="3" t="e">
        <f ca="1">_xll.RiskDiscrete($A$6:$A$35,$E$6:$E$35)</f>
        <v>#NAME?</v>
      </c>
      <c r="P1177" s="3" t="e">
        <f ca="1">_xll.RiskDuniform($L$5:$L$16)</f>
        <v>#NAME?</v>
      </c>
      <c r="Q1177" s="3" t="e">
        <f ca="1">IF(_xll.RiskUniform(0,1)&lt;0.5,"uptown","downtown")</f>
        <v>#NAME?</v>
      </c>
      <c r="R1177" s="3" t="e">
        <f t="shared" ca="1" si="76"/>
        <v>#NAME?</v>
      </c>
      <c r="S1177" s="3" t="e">
        <f t="shared" ca="1" si="77"/>
        <v>#NAME?</v>
      </c>
      <c r="T1177" s="3" t="e">
        <f t="shared" ca="1" si="78"/>
        <v>#NAME?</v>
      </c>
      <c r="U1177" s="3" t="e">
        <f t="shared" ca="1" si="79"/>
        <v>#NAME?</v>
      </c>
      <c r="Y1177" s="3" t="s">
        <v>129</v>
      </c>
      <c r="Z1177" s="3" t="s">
        <v>40</v>
      </c>
      <c r="AA1177" s="3" t="s">
        <v>125</v>
      </c>
      <c r="AB1177" s="46">
        <v>2.5</v>
      </c>
    </row>
    <row r="1178" spans="15:28" x14ac:dyDescent="0.25">
      <c r="O1178" s="3" t="e">
        <f ca="1">_xll.RiskDiscrete($A$6:$A$35,$E$6:$E$35)</f>
        <v>#NAME?</v>
      </c>
      <c r="P1178" s="3" t="e">
        <f ca="1">_xll.RiskDuniform($L$5:$L$16)</f>
        <v>#NAME?</v>
      </c>
      <c r="Q1178" s="3" t="e">
        <f ca="1">IF(_xll.RiskUniform(0,1)&lt;0.5,"uptown","downtown")</f>
        <v>#NAME?</v>
      </c>
      <c r="R1178" s="3" t="e">
        <f t="shared" ca="1" si="76"/>
        <v>#NAME?</v>
      </c>
      <c r="S1178" s="3" t="e">
        <f t="shared" ca="1" si="77"/>
        <v>#NAME?</v>
      </c>
      <c r="T1178" s="3" t="e">
        <f t="shared" ca="1" si="78"/>
        <v>#NAME?</v>
      </c>
      <c r="U1178" s="3" t="e">
        <f t="shared" ca="1" si="79"/>
        <v>#NAME?</v>
      </c>
      <c r="Y1178" s="3" t="s">
        <v>133</v>
      </c>
      <c r="Z1178" s="3" t="s">
        <v>29</v>
      </c>
      <c r="AA1178" s="3" t="s">
        <v>125</v>
      </c>
      <c r="AB1178" s="46">
        <v>7</v>
      </c>
    </row>
    <row r="1179" spans="15:28" x14ac:dyDescent="0.25">
      <c r="O1179" s="3" t="e">
        <f ca="1">_xll.RiskDiscrete($A$6:$A$35,$E$6:$E$35)</f>
        <v>#NAME?</v>
      </c>
      <c r="P1179" s="3" t="e">
        <f ca="1">_xll.RiskDuniform($L$5:$L$16)</f>
        <v>#NAME?</v>
      </c>
      <c r="Q1179" s="3" t="e">
        <f ca="1">IF(_xll.RiskUniform(0,1)&lt;0.5,"uptown","downtown")</f>
        <v>#NAME?</v>
      </c>
      <c r="R1179" s="3" t="e">
        <f t="shared" ca="1" si="76"/>
        <v>#NAME?</v>
      </c>
      <c r="S1179" s="3" t="e">
        <f t="shared" ca="1" si="77"/>
        <v>#NAME?</v>
      </c>
      <c r="T1179" s="3" t="e">
        <f t="shared" ca="1" si="78"/>
        <v>#NAME?</v>
      </c>
      <c r="U1179" s="3" t="e">
        <f t="shared" ca="1" si="79"/>
        <v>#NAME?</v>
      </c>
      <c r="Y1179" s="3" t="s">
        <v>129</v>
      </c>
      <c r="Z1179" s="3" t="s">
        <v>30</v>
      </c>
      <c r="AA1179" s="3" t="s">
        <v>125</v>
      </c>
      <c r="AB1179" s="46">
        <v>2.5</v>
      </c>
    </row>
    <row r="1180" spans="15:28" x14ac:dyDescent="0.25">
      <c r="O1180" s="3" t="e">
        <f ca="1">_xll.RiskDiscrete($A$6:$A$35,$E$6:$E$35)</f>
        <v>#NAME?</v>
      </c>
      <c r="P1180" s="3" t="e">
        <f ca="1">_xll.RiskDuniform($L$5:$L$16)</f>
        <v>#NAME?</v>
      </c>
      <c r="Q1180" s="3" t="e">
        <f ca="1">IF(_xll.RiskUniform(0,1)&lt;0.5,"uptown","downtown")</f>
        <v>#NAME?</v>
      </c>
      <c r="R1180" s="3" t="e">
        <f t="shared" ca="1" si="76"/>
        <v>#NAME?</v>
      </c>
      <c r="S1180" s="3" t="e">
        <f t="shared" ca="1" si="77"/>
        <v>#NAME?</v>
      </c>
      <c r="T1180" s="3" t="e">
        <f t="shared" ca="1" si="78"/>
        <v>#NAME?</v>
      </c>
      <c r="U1180" s="3" t="e">
        <f t="shared" ca="1" si="79"/>
        <v>#NAME?</v>
      </c>
      <c r="Y1180" s="3" t="s">
        <v>121</v>
      </c>
      <c r="Z1180" s="3" t="s">
        <v>40</v>
      </c>
      <c r="AA1180" s="3" t="s">
        <v>125</v>
      </c>
      <c r="AB1180" s="46">
        <v>2.5</v>
      </c>
    </row>
    <row r="1181" spans="15:28" x14ac:dyDescent="0.25">
      <c r="O1181" s="3" t="e">
        <f ca="1">_xll.RiskDiscrete($A$6:$A$35,$E$6:$E$35)</f>
        <v>#NAME?</v>
      </c>
      <c r="P1181" s="3" t="e">
        <f ca="1">_xll.RiskDuniform($L$5:$L$16)</f>
        <v>#NAME?</v>
      </c>
      <c r="Q1181" s="3" t="e">
        <f ca="1">IF(_xll.RiskUniform(0,1)&lt;0.5,"uptown","downtown")</f>
        <v>#NAME?</v>
      </c>
      <c r="R1181" s="3" t="e">
        <f t="shared" ca="1" si="76"/>
        <v>#NAME?</v>
      </c>
      <c r="S1181" s="3" t="e">
        <f t="shared" ca="1" si="77"/>
        <v>#NAME?</v>
      </c>
      <c r="T1181" s="3" t="e">
        <f t="shared" ca="1" si="78"/>
        <v>#NAME?</v>
      </c>
      <c r="U1181" s="3" t="e">
        <f t="shared" ca="1" si="79"/>
        <v>#NAME?</v>
      </c>
      <c r="Y1181" s="3" t="s">
        <v>124</v>
      </c>
      <c r="Z1181" s="3" t="s">
        <v>34</v>
      </c>
      <c r="AA1181" s="3" t="s">
        <v>122</v>
      </c>
      <c r="AB1181" s="46">
        <v>10</v>
      </c>
    </row>
    <row r="1182" spans="15:28" x14ac:dyDescent="0.25">
      <c r="O1182" s="3" t="e">
        <f ca="1">_xll.RiskDiscrete($A$6:$A$35,$E$6:$E$35)</f>
        <v>#NAME?</v>
      </c>
      <c r="P1182" s="3" t="e">
        <f ca="1">_xll.RiskDuniform($L$5:$L$16)</f>
        <v>#NAME?</v>
      </c>
      <c r="Q1182" s="3" t="e">
        <f ca="1">IF(_xll.RiskUniform(0,1)&lt;0.5,"uptown","downtown")</f>
        <v>#NAME?</v>
      </c>
      <c r="R1182" s="3" t="e">
        <f t="shared" ca="1" si="76"/>
        <v>#NAME?</v>
      </c>
      <c r="S1182" s="3" t="e">
        <f t="shared" ca="1" si="77"/>
        <v>#NAME?</v>
      </c>
      <c r="T1182" s="3" t="e">
        <f t="shared" ca="1" si="78"/>
        <v>#NAME?</v>
      </c>
      <c r="U1182" s="3" t="e">
        <f t="shared" ca="1" si="79"/>
        <v>#NAME?</v>
      </c>
      <c r="Y1182" s="3" t="s">
        <v>124</v>
      </c>
      <c r="Z1182" s="3" t="s">
        <v>6</v>
      </c>
      <c r="AA1182" s="3" t="s">
        <v>122</v>
      </c>
      <c r="AB1182" s="46">
        <v>10</v>
      </c>
    </row>
    <row r="1183" spans="15:28" x14ac:dyDescent="0.25">
      <c r="O1183" s="3" t="e">
        <f ca="1">_xll.RiskDiscrete($A$6:$A$35,$E$6:$E$35)</f>
        <v>#NAME?</v>
      </c>
      <c r="P1183" s="3" t="e">
        <f ca="1">_xll.RiskDuniform($L$5:$L$16)</f>
        <v>#NAME?</v>
      </c>
      <c r="Q1183" s="3" t="e">
        <f ca="1">IF(_xll.RiskUniform(0,1)&lt;0.5,"uptown","downtown")</f>
        <v>#NAME?</v>
      </c>
      <c r="R1183" s="3" t="e">
        <f t="shared" ca="1" si="76"/>
        <v>#NAME?</v>
      </c>
      <c r="S1183" s="3" t="e">
        <f t="shared" ca="1" si="77"/>
        <v>#NAME?</v>
      </c>
      <c r="T1183" s="3" t="e">
        <f t="shared" ca="1" si="78"/>
        <v>#NAME?</v>
      </c>
      <c r="U1183" s="3" t="e">
        <f t="shared" ca="1" si="79"/>
        <v>#NAME?</v>
      </c>
      <c r="Y1183" s="3" t="s">
        <v>124</v>
      </c>
      <c r="Z1183" s="3" t="s">
        <v>6</v>
      </c>
      <c r="AA1183" s="3" t="s">
        <v>125</v>
      </c>
      <c r="AB1183" s="46">
        <v>10</v>
      </c>
    </row>
    <row r="1184" spans="15:28" x14ac:dyDescent="0.25">
      <c r="O1184" s="3" t="e">
        <f ca="1">_xll.RiskDiscrete($A$6:$A$35,$E$6:$E$35)</f>
        <v>#NAME?</v>
      </c>
      <c r="P1184" s="3" t="e">
        <f ca="1">_xll.RiskDuniform($L$5:$L$16)</f>
        <v>#NAME?</v>
      </c>
      <c r="Q1184" s="3" t="e">
        <f ca="1">IF(_xll.RiskUniform(0,1)&lt;0.5,"uptown","downtown")</f>
        <v>#NAME?</v>
      </c>
      <c r="R1184" s="3" t="e">
        <f t="shared" ca="1" si="76"/>
        <v>#NAME?</v>
      </c>
      <c r="S1184" s="3" t="e">
        <f t="shared" ca="1" si="77"/>
        <v>#NAME?</v>
      </c>
      <c r="T1184" s="3" t="e">
        <f t="shared" ca="1" si="78"/>
        <v>#NAME?</v>
      </c>
      <c r="U1184" s="3" t="e">
        <f t="shared" ca="1" si="79"/>
        <v>#NAME?</v>
      </c>
      <c r="Y1184" s="3" t="s">
        <v>124</v>
      </c>
      <c r="Z1184" s="3" t="s">
        <v>32</v>
      </c>
      <c r="AA1184" s="3" t="s">
        <v>122</v>
      </c>
      <c r="AB1184" s="46">
        <v>10</v>
      </c>
    </row>
    <row r="1185" spans="15:28" x14ac:dyDescent="0.25">
      <c r="O1185" s="3" t="e">
        <f ca="1">_xll.RiskDiscrete($A$6:$A$35,$E$6:$E$35)</f>
        <v>#NAME?</v>
      </c>
      <c r="P1185" s="3" t="e">
        <f ca="1">_xll.RiskDuniform($L$5:$L$16)</f>
        <v>#NAME?</v>
      </c>
      <c r="Q1185" s="3" t="e">
        <f ca="1">IF(_xll.RiskUniform(0,1)&lt;0.5,"uptown","downtown")</f>
        <v>#NAME?</v>
      </c>
      <c r="R1185" s="3" t="e">
        <f t="shared" ca="1" si="76"/>
        <v>#NAME?</v>
      </c>
      <c r="S1185" s="3" t="e">
        <f t="shared" ca="1" si="77"/>
        <v>#NAME?</v>
      </c>
      <c r="T1185" s="3" t="e">
        <f t="shared" ca="1" si="78"/>
        <v>#NAME?</v>
      </c>
      <c r="U1185" s="3" t="e">
        <f t="shared" ca="1" si="79"/>
        <v>#NAME?</v>
      </c>
      <c r="Y1185" s="3" t="s">
        <v>124</v>
      </c>
      <c r="Z1185" s="3" t="s">
        <v>33</v>
      </c>
      <c r="AA1185" s="3" t="s">
        <v>125</v>
      </c>
      <c r="AB1185" s="46">
        <v>10</v>
      </c>
    </row>
    <row r="1186" spans="15:28" x14ac:dyDescent="0.25">
      <c r="O1186" s="3" t="e">
        <f ca="1">_xll.RiskDiscrete($A$6:$A$35,$E$6:$E$35)</f>
        <v>#NAME?</v>
      </c>
      <c r="P1186" s="3" t="e">
        <f ca="1">_xll.RiskDuniform($L$5:$L$16)</f>
        <v>#NAME?</v>
      </c>
      <c r="Q1186" s="3" t="e">
        <f ca="1">IF(_xll.RiskUniform(0,1)&lt;0.5,"uptown","downtown")</f>
        <v>#NAME?</v>
      </c>
      <c r="R1186" s="3" t="e">
        <f t="shared" ca="1" si="76"/>
        <v>#NAME?</v>
      </c>
      <c r="S1186" s="3" t="e">
        <f t="shared" ca="1" si="77"/>
        <v>#NAME?</v>
      </c>
      <c r="T1186" s="3" t="e">
        <f t="shared" ca="1" si="78"/>
        <v>#NAME?</v>
      </c>
      <c r="U1186" s="3" t="e">
        <f t="shared" ca="1" si="79"/>
        <v>#NAME?</v>
      </c>
      <c r="Y1186" s="3" t="s">
        <v>121</v>
      </c>
      <c r="Z1186" s="3" t="s">
        <v>28</v>
      </c>
      <c r="AA1186" s="3" t="s">
        <v>122</v>
      </c>
      <c r="AB1186" s="46">
        <v>2.5</v>
      </c>
    </row>
    <row r="1187" spans="15:28" x14ac:dyDescent="0.25">
      <c r="O1187" s="3" t="e">
        <f ca="1">_xll.RiskDiscrete($A$6:$A$35,$E$6:$E$35)</f>
        <v>#NAME?</v>
      </c>
      <c r="P1187" s="3" t="e">
        <f ca="1">_xll.RiskDuniform($L$5:$L$16)</f>
        <v>#NAME?</v>
      </c>
      <c r="Q1187" s="3" t="e">
        <f ca="1">IF(_xll.RiskUniform(0,1)&lt;0.5,"uptown","downtown")</f>
        <v>#NAME?</v>
      </c>
      <c r="R1187" s="3" t="e">
        <f t="shared" ca="1" si="76"/>
        <v>#NAME?</v>
      </c>
      <c r="S1187" s="3" t="e">
        <f t="shared" ca="1" si="77"/>
        <v>#NAME?</v>
      </c>
      <c r="T1187" s="3" t="e">
        <f t="shared" ca="1" si="78"/>
        <v>#NAME?</v>
      </c>
      <c r="U1187" s="3" t="e">
        <f t="shared" ca="1" si="79"/>
        <v>#NAME?</v>
      </c>
      <c r="Y1187" s="3" t="s">
        <v>139</v>
      </c>
      <c r="Z1187" s="3" t="s">
        <v>40</v>
      </c>
      <c r="AA1187" s="3" t="s">
        <v>122</v>
      </c>
      <c r="AB1187" s="46">
        <v>10</v>
      </c>
    </row>
    <row r="1188" spans="15:28" x14ac:dyDescent="0.25">
      <c r="O1188" s="3" t="e">
        <f ca="1">_xll.RiskDiscrete($A$6:$A$35,$E$6:$E$35)</f>
        <v>#NAME?</v>
      </c>
      <c r="P1188" s="3" t="e">
        <f ca="1">_xll.RiskDuniform($L$5:$L$16)</f>
        <v>#NAME?</v>
      </c>
      <c r="Q1188" s="3" t="e">
        <f ca="1">IF(_xll.RiskUniform(0,1)&lt;0.5,"uptown","downtown")</f>
        <v>#NAME?</v>
      </c>
      <c r="R1188" s="3" t="e">
        <f t="shared" ca="1" si="76"/>
        <v>#NAME?</v>
      </c>
      <c r="S1188" s="3" t="e">
        <f t="shared" ca="1" si="77"/>
        <v>#NAME?</v>
      </c>
      <c r="T1188" s="3" t="e">
        <f t="shared" ca="1" si="78"/>
        <v>#NAME?</v>
      </c>
      <c r="U1188" s="3" t="e">
        <f t="shared" ca="1" si="79"/>
        <v>#NAME?</v>
      </c>
      <c r="Y1188" s="3" t="s">
        <v>124</v>
      </c>
      <c r="Z1188" s="3" t="s">
        <v>29</v>
      </c>
      <c r="AA1188" s="3" t="s">
        <v>125</v>
      </c>
      <c r="AB1188" s="46">
        <v>10</v>
      </c>
    </row>
    <row r="1189" spans="15:28" x14ac:dyDescent="0.25">
      <c r="O1189" s="3" t="e">
        <f ca="1">_xll.RiskDiscrete($A$6:$A$35,$E$6:$E$35)</f>
        <v>#NAME?</v>
      </c>
      <c r="P1189" s="3" t="e">
        <f ca="1">_xll.RiskDuniform($L$5:$L$16)</f>
        <v>#NAME?</v>
      </c>
      <c r="Q1189" s="3" t="e">
        <f ca="1">IF(_xll.RiskUniform(0,1)&lt;0.5,"uptown","downtown")</f>
        <v>#NAME?</v>
      </c>
      <c r="R1189" s="3" t="e">
        <f t="shared" ca="1" si="76"/>
        <v>#NAME?</v>
      </c>
      <c r="S1189" s="3" t="e">
        <f t="shared" ca="1" si="77"/>
        <v>#NAME?</v>
      </c>
      <c r="T1189" s="3" t="e">
        <f t="shared" ca="1" si="78"/>
        <v>#NAME?</v>
      </c>
      <c r="U1189" s="3" t="e">
        <f t="shared" ca="1" si="79"/>
        <v>#NAME?</v>
      </c>
      <c r="Y1189" s="3" t="s">
        <v>124</v>
      </c>
      <c r="Z1189" s="3" t="s">
        <v>27</v>
      </c>
      <c r="AA1189" s="3" t="s">
        <v>122</v>
      </c>
      <c r="AB1189" s="46">
        <v>10</v>
      </c>
    </row>
    <row r="1190" spans="15:28" x14ac:dyDescent="0.25">
      <c r="O1190" s="3" t="e">
        <f ca="1">_xll.RiskDiscrete($A$6:$A$35,$E$6:$E$35)</f>
        <v>#NAME?</v>
      </c>
      <c r="P1190" s="3" t="e">
        <f ca="1">_xll.RiskDuniform($L$5:$L$16)</f>
        <v>#NAME?</v>
      </c>
      <c r="Q1190" s="3" t="e">
        <f ca="1">IF(_xll.RiskUniform(0,1)&lt;0.5,"uptown","downtown")</f>
        <v>#NAME?</v>
      </c>
      <c r="R1190" s="3" t="e">
        <f t="shared" ca="1" si="76"/>
        <v>#NAME?</v>
      </c>
      <c r="S1190" s="3" t="e">
        <f t="shared" ca="1" si="77"/>
        <v>#NAME?</v>
      </c>
      <c r="T1190" s="3" t="e">
        <f t="shared" ca="1" si="78"/>
        <v>#NAME?</v>
      </c>
      <c r="U1190" s="3" t="e">
        <f t="shared" ca="1" si="79"/>
        <v>#NAME?</v>
      </c>
      <c r="Y1190" s="3" t="s">
        <v>139</v>
      </c>
      <c r="Z1190" s="3" t="s">
        <v>27</v>
      </c>
      <c r="AA1190" s="3" t="s">
        <v>125</v>
      </c>
      <c r="AB1190" s="46">
        <v>10</v>
      </c>
    </row>
    <row r="1191" spans="15:28" x14ac:dyDescent="0.25">
      <c r="O1191" s="3" t="e">
        <f ca="1">_xll.RiskDiscrete($A$6:$A$35,$E$6:$E$35)</f>
        <v>#NAME?</v>
      </c>
      <c r="P1191" s="3" t="e">
        <f ca="1">_xll.RiskDuniform($L$5:$L$16)</f>
        <v>#NAME?</v>
      </c>
      <c r="Q1191" s="3" t="e">
        <f ca="1">IF(_xll.RiskUniform(0,1)&lt;0.5,"uptown","downtown")</f>
        <v>#NAME?</v>
      </c>
      <c r="R1191" s="3" t="e">
        <f t="shared" ca="1" si="76"/>
        <v>#NAME?</v>
      </c>
      <c r="S1191" s="3" t="e">
        <f t="shared" ca="1" si="77"/>
        <v>#NAME?</v>
      </c>
      <c r="T1191" s="3" t="e">
        <f t="shared" ca="1" si="78"/>
        <v>#NAME?</v>
      </c>
      <c r="U1191" s="3" t="e">
        <f t="shared" ca="1" si="79"/>
        <v>#NAME?</v>
      </c>
      <c r="Y1191" s="3" t="s">
        <v>127</v>
      </c>
      <c r="Z1191" s="3" t="s">
        <v>24</v>
      </c>
      <c r="AA1191" s="3" t="s">
        <v>125</v>
      </c>
      <c r="AB1191" s="46">
        <v>10</v>
      </c>
    </row>
    <row r="1192" spans="15:28" x14ac:dyDescent="0.25">
      <c r="O1192" s="3" t="e">
        <f ca="1">_xll.RiskDiscrete($A$6:$A$35,$E$6:$E$35)</f>
        <v>#NAME?</v>
      </c>
      <c r="P1192" s="3" t="e">
        <f ca="1">_xll.RiskDuniform($L$5:$L$16)</f>
        <v>#NAME?</v>
      </c>
      <c r="Q1192" s="3" t="e">
        <f ca="1">IF(_xll.RiskUniform(0,1)&lt;0.5,"uptown","downtown")</f>
        <v>#NAME?</v>
      </c>
      <c r="R1192" s="3" t="e">
        <f t="shared" ca="1" si="76"/>
        <v>#NAME?</v>
      </c>
      <c r="S1192" s="3" t="e">
        <f t="shared" ca="1" si="77"/>
        <v>#NAME?</v>
      </c>
      <c r="T1192" s="3" t="e">
        <f t="shared" ca="1" si="78"/>
        <v>#NAME?</v>
      </c>
      <c r="U1192" s="3" t="e">
        <f t="shared" ca="1" si="79"/>
        <v>#NAME?</v>
      </c>
      <c r="Y1192" s="3" t="s">
        <v>130</v>
      </c>
      <c r="Z1192" s="3" t="s">
        <v>39</v>
      </c>
      <c r="AA1192" s="3" t="s">
        <v>122</v>
      </c>
      <c r="AB1192" s="46">
        <v>2.5</v>
      </c>
    </row>
    <row r="1193" spans="15:28" x14ac:dyDescent="0.25">
      <c r="O1193" s="3" t="e">
        <f ca="1">_xll.RiskDiscrete($A$6:$A$35,$E$6:$E$35)</f>
        <v>#NAME?</v>
      </c>
      <c r="P1193" s="3" t="e">
        <f ca="1">_xll.RiskDuniform($L$5:$L$16)</f>
        <v>#NAME?</v>
      </c>
      <c r="Q1193" s="3" t="e">
        <f ca="1">IF(_xll.RiskUniform(0,1)&lt;0.5,"uptown","downtown")</f>
        <v>#NAME?</v>
      </c>
      <c r="R1193" s="3" t="e">
        <f t="shared" ca="1" si="76"/>
        <v>#NAME?</v>
      </c>
      <c r="S1193" s="3" t="e">
        <f t="shared" ca="1" si="77"/>
        <v>#NAME?</v>
      </c>
      <c r="T1193" s="3" t="e">
        <f t="shared" ca="1" si="78"/>
        <v>#NAME?</v>
      </c>
      <c r="U1193" s="3" t="e">
        <f t="shared" ca="1" si="79"/>
        <v>#NAME?</v>
      </c>
      <c r="Y1193" s="3" t="s">
        <v>124</v>
      </c>
      <c r="Z1193" s="3" t="s">
        <v>33</v>
      </c>
      <c r="AA1193" s="3" t="s">
        <v>122</v>
      </c>
      <c r="AB1193" s="46">
        <v>10</v>
      </c>
    </row>
    <row r="1194" spans="15:28" x14ac:dyDescent="0.25">
      <c r="O1194" s="3" t="e">
        <f ca="1">_xll.RiskDiscrete($A$6:$A$35,$E$6:$E$35)</f>
        <v>#NAME?</v>
      </c>
      <c r="P1194" s="3" t="e">
        <f ca="1">_xll.RiskDuniform($L$5:$L$16)</f>
        <v>#NAME?</v>
      </c>
      <c r="Q1194" s="3" t="e">
        <f ca="1">IF(_xll.RiskUniform(0,1)&lt;0.5,"uptown","downtown")</f>
        <v>#NAME?</v>
      </c>
      <c r="R1194" s="3" t="e">
        <f t="shared" ca="1" si="76"/>
        <v>#NAME?</v>
      </c>
      <c r="S1194" s="3" t="e">
        <f t="shared" ca="1" si="77"/>
        <v>#NAME?</v>
      </c>
      <c r="T1194" s="3" t="e">
        <f t="shared" ca="1" si="78"/>
        <v>#NAME?</v>
      </c>
      <c r="U1194" s="3" t="e">
        <f t="shared" ca="1" si="79"/>
        <v>#NAME?</v>
      </c>
      <c r="Y1194" s="3" t="s">
        <v>124</v>
      </c>
      <c r="Z1194" s="3" t="s">
        <v>39</v>
      </c>
      <c r="AA1194" s="3" t="s">
        <v>125</v>
      </c>
      <c r="AB1194" s="46">
        <v>10</v>
      </c>
    </row>
    <row r="1195" spans="15:28" x14ac:dyDescent="0.25">
      <c r="O1195" s="3" t="e">
        <f ca="1">_xll.RiskDiscrete($A$6:$A$35,$E$6:$E$35)</f>
        <v>#NAME?</v>
      </c>
      <c r="P1195" s="3" t="e">
        <f ca="1">_xll.RiskDuniform($L$5:$L$16)</f>
        <v>#NAME?</v>
      </c>
      <c r="Q1195" s="3" t="e">
        <f ca="1">IF(_xll.RiskUniform(0,1)&lt;0.5,"uptown","downtown")</f>
        <v>#NAME?</v>
      </c>
      <c r="R1195" s="3" t="e">
        <f t="shared" ca="1" si="76"/>
        <v>#NAME?</v>
      </c>
      <c r="S1195" s="3" t="e">
        <f t="shared" ca="1" si="77"/>
        <v>#NAME?</v>
      </c>
      <c r="T1195" s="3" t="e">
        <f t="shared" ca="1" si="78"/>
        <v>#NAME?</v>
      </c>
      <c r="U1195" s="3" t="e">
        <f t="shared" ca="1" si="79"/>
        <v>#NAME?</v>
      </c>
      <c r="Y1195" s="3" t="s">
        <v>124</v>
      </c>
      <c r="Z1195" s="3" t="s">
        <v>6</v>
      </c>
      <c r="AA1195" s="3" t="s">
        <v>122</v>
      </c>
      <c r="AB1195" s="46">
        <v>10</v>
      </c>
    </row>
    <row r="1196" spans="15:28" x14ac:dyDescent="0.25">
      <c r="O1196" s="3" t="e">
        <f ca="1">_xll.RiskDiscrete($A$6:$A$35,$E$6:$E$35)</f>
        <v>#NAME?</v>
      </c>
      <c r="P1196" s="3" t="e">
        <f ca="1">_xll.RiskDuniform($L$5:$L$16)</f>
        <v>#NAME?</v>
      </c>
      <c r="Q1196" s="3" t="e">
        <f ca="1">IF(_xll.RiskUniform(0,1)&lt;0.5,"uptown","downtown")</f>
        <v>#NAME?</v>
      </c>
      <c r="R1196" s="3" t="e">
        <f t="shared" ca="1" si="76"/>
        <v>#NAME?</v>
      </c>
      <c r="S1196" s="3" t="e">
        <f t="shared" ca="1" si="77"/>
        <v>#NAME?</v>
      </c>
      <c r="T1196" s="3" t="e">
        <f t="shared" ca="1" si="78"/>
        <v>#NAME?</v>
      </c>
      <c r="U1196" s="3" t="e">
        <f t="shared" ca="1" si="79"/>
        <v>#NAME?</v>
      </c>
      <c r="Y1196" s="3" t="s">
        <v>121</v>
      </c>
      <c r="Z1196" s="3" t="s">
        <v>30</v>
      </c>
      <c r="AA1196" s="3" t="s">
        <v>122</v>
      </c>
      <c r="AB1196" s="46">
        <v>2.5</v>
      </c>
    </row>
    <row r="1197" spans="15:28" x14ac:dyDescent="0.25">
      <c r="O1197" s="3" t="e">
        <f ca="1">_xll.RiskDiscrete($A$6:$A$35,$E$6:$E$35)</f>
        <v>#NAME?</v>
      </c>
      <c r="P1197" s="3" t="e">
        <f ca="1">_xll.RiskDuniform($L$5:$L$16)</f>
        <v>#NAME?</v>
      </c>
      <c r="Q1197" s="3" t="e">
        <f ca="1">IF(_xll.RiskUniform(0,1)&lt;0.5,"uptown","downtown")</f>
        <v>#NAME?</v>
      </c>
      <c r="R1197" s="3" t="e">
        <f t="shared" ca="1" si="76"/>
        <v>#NAME?</v>
      </c>
      <c r="S1197" s="3" t="e">
        <f t="shared" ca="1" si="77"/>
        <v>#NAME?</v>
      </c>
      <c r="T1197" s="3" t="e">
        <f t="shared" ca="1" si="78"/>
        <v>#NAME?</v>
      </c>
      <c r="U1197" s="3" t="e">
        <f t="shared" ca="1" si="79"/>
        <v>#NAME?</v>
      </c>
      <c r="Y1197" s="3" t="s">
        <v>129</v>
      </c>
      <c r="Z1197" s="3" t="s">
        <v>6</v>
      </c>
      <c r="AA1197" s="3" t="s">
        <v>122</v>
      </c>
      <c r="AB1197" s="46">
        <v>2.5</v>
      </c>
    </row>
    <row r="1198" spans="15:28" x14ac:dyDescent="0.25">
      <c r="O1198" s="3" t="e">
        <f ca="1">_xll.RiskDiscrete($A$6:$A$35,$E$6:$E$35)</f>
        <v>#NAME?</v>
      </c>
      <c r="P1198" s="3" t="e">
        <f ca="1">_xll.RiskDuniform($L$5:$L$16)</f>
        <v>#NAME?</v>
      </c>
      <c r="Q1198" s="3" t="e">
        <f ca="1">IF(_xll.RiskUniform(0,1)&lt;0.5,"uptown","downtown")</f>
        <v>#NAME?</v>
      </c>
      <c r="R1198" s="3" t="e">
        <f t="shared" ca="1" si="76"/>
        <v>#NAME?</v>
      </c>
      <c r="S1198" s="3" t="e">
        <f t="shared" ca="1" si="77"/>
        <v>#NAME?</v>
      </c>
      <c r="T1198" s="3" t="e">
        <f t="shared" ca="1" si="78"/>
        <v>#NAME?</v>
      </c>
      <c r="U1198" s="3" t="e">
        <f t="shared" ca="1" si="79"/>
        <v>#NAME?</v>
      </c>
      <c r="Y1198" s="3" t="s">
        <v>124</v>
      </c>
      <c r="Z1198" s="3" t="s">
        <v>24</v>
      </c>
      <c r="AA1198" s="3" t="s">
        <v>122</v>
      </c>
      <c r="AB1198" s="46">
        <v>10</v>
      </c>
    </row>
    <row r="1199" spans="15:28" x14ac:dyDescent="0.25">
      <c r="O1199" s="3" t="e">
        <f ca="1">_xll.RiskDiscrete($A$6:$A$35,$E$6:$E$35)</f>
        <v>#NAME?</v>
      </c>
      <c r="P1199" s="3" t="e">
        <f ca="1">_xll.RiskDuniform($L$5:$L$16)</f>
        <v>#NAME?</v>
      </c>
      <c r="Q1199" s="3" t="e">
        <f ca="1">IF(_xll.RiskUniform(0,1)&lt;0.5,"uptown","downtown")</f>
        <v>#NAME?</v>
      </c>
      <c r="R1199" s="3" t="e">
        <f t="shared" ca="1" si="76"/>
        <v>#NAME?</v>
      </c>
      <c r="S1199" s="3" t="e">
        <f t="shared" ca="1" si="77"/>
        <v>#NAME?</v>
      </c>
      <c r="T1199" s="3" t="e">
        <f t="shared" ca="1" si="78"/>
        <v>#NAME?</v>
      </c>
      <c r="U1199" s="3" t="e">
        <f t="shared" ca="1" si="79"/>
        <v>#NAME?</v>
      </c>
      <c r="Y1199" s="3" t="s">
        <v>129</v>
      </c>
      <c r="Z1199" s="3" t="s">
        <v>30</v>
      </c>
      <c r="AA1199" s="3" t="s">
        <v>122</v>
      </c>
      <c r="AB1199" s="46">
        <v>2.5</v>
      </c>
    </row>
    <row r="1200" spans="15:28" x14ac:dyDescent="0.25">
      <c r="O1200" s="3" t="e">
        <f ca="1">_xll.RiskDiscrete($A$6:$A$35,$E$6:$E$35)</f>
        <v>#NAME?</v>
      </c>
      <c r="P1200" s="3" t="e">
        <f ca="1">_xll.RiskDuniform($L$5:$L$16)</f>
        <v>#NAME?</v>
      </c>
      <c r="Q1200" s="3" t="e">
        <f ca="1">IF(_xll.RiskUniform(0,1)&lt;0.5,"uptown","downtown")</f>
        <v>#NAME?</v>
      </c>
      <c r="R1200" s="3" t="e">
        <f t="shared" ca="1" si="76"/>
        <v>#NAME?</v>
      </c>
      <c r="S1200" s="3" t="e">
        <f t="shared" ca="1" si="77"/>
        <v>#NAME?</v>
      </c>
      <c r="T1200" s="3" t="e">
        <f t="shared" ca="1" si="78"/>
        <v>#NAME?</v>
      </c>
      <c r="U1200" s="3" t="e">
        <f t="shared" ca="1" si="79"/>
        <v>#NAME?</v>
      </c>
      <c r="Y1200" s="3" t="s">
        <v>121</v>
      </c>
      <c r="Z1200" s="3" t="s">
        <v>29</v>
      </c>
      <c r="AA1200" s="3" t="s">
        <v>122</v>
      </c>
      <c r="AB1200" s="46">
        <v>2.5</v>
      </c>
    </row>
    <row r="1201" spans="15:28" x14ac:dyDescent="0.25">
      <c r="O1201" s="3" t="e">
        <f ca="1">_xll.RiskDiscrete($A$6:$A$35,$E$6:$E$35)</f>
        <v>#NAME?</v>
      </c>
      <c r="P1201" s="3" t="e">
        <f ca="1">_xll.RiskDuniform($L$5:$L$16)</f>
        <v>#NAME?</v>
      </c>
      <c r="Q1201" s="3" t="e">
        <f ca="1">IF(_xll.RiskUniform(0,1)&lt;0.5,"uptown","downtown")</f>
        <v>#NAME?</v>
      </c>
      <c r="R1201" s="3" t="e">
        <f t="shared" ca="1" si="76"/>
        <v>#NAME?</v>
      </c>
      <c r="S1201" s="3" t="e">
        <f t="shared" ca="1" si="77"/>
        <v>#NAME?</v>
      </c>
      <c r="T1201" s="3" t="e">
        <f t="shared" ca="1" si="78"/>
        <v>#NAME?</v>
      </c>
      <c r="U1201" s="3" t="e">
        <f t="shared" ca="1" si="79"/>
        <v>#NAME?</v>
      </c>
      <c r="Y1201" s="3" t="s">
        <v>127</v>
      </c>
      <c r="Z1201" s="3" t="s">
        <v>30</v>
      </c>
      <c r="AA1201" s="3" t="s">
        <v>125</v>
      </c>
      <c r="AB1201" s="46">
        <v>10</v>
      </c>
    </row>
    <row r="1202" spans="15:28" x14ac:dyDescent="0.25">
      <c r="O1202" s="3" t="e">
        <f ca="1">_xll.RiskDiscrete($A$6:$A$35,$E$6:$E$35)</f>
        <v>#NAME?</v>
      </c>
      <c r="P1202" s="3" t="e">
        <f ca="1">_xll.RiskDuniform($L$5:$L$16)</f>
        <v>#NAME?</v>
      </c>
      <c r="Q1202" s="3" t="e">
        <f ca="1">IF(_xll.RiskUniform(0,1)&lt;0.5,"uptown","downtown")</f>
        <v>#NAME?</v>
      </c>
      <c r="R1202" s="3" t="e">
        <f t="shared" ca="1" si="76"/>
        <v>#NAME?</v>
      </c>
      <c r="S1202" s="3" t="e">
        <f t="shared" ca="1" si="77"/>
        <v>#NAME?</v>
      </c>
      <c r="T1202" s="3" t="e">
        <f t="shared" ca="1" si="78"/>
        <v>#NAME?</v>
      </c>
      <c r="U1202" s="3" t="e">
        <f t="shared" ca="1" si="79"/>
        <v>#NAME?</v>
      </c>
      <c r="Y1202" s="3" t="s">
        <v>124</v>
      </c>
      <c r="Z1202" s="3" t="s">
        <v>24</v>
      </c>
      <c r="AA1202" s="3" t="s">
        <v>125</v>
      </c>
      <c r="AB1202" s="46">
        <v>10</v>
      </c>
    </row>
    <row r="1203" spans="15:28" x14ac:dyDescent="0.25">
      <c r="O1203" s="3" t="e">
        <f ca="1">_xll.RiskDiscrete($A$6:$A$35,$E$6:$E$35)</f>
        <v>#NAME?</v>
      </c>
      <c r="P1203" s="3" t="e">
        <f ca="1">_xll.RiskDuniform($L$5:$L$16)</f>
        <v>#NAME?</v>
      </c>
      <c r="Q1203" s="3" t="e">
        <f ca="1">IF(_xll.RiskUniform(0,1)&lt;0.5,"uptown","downtown")</f>
        <v>#NAME?</v>
      </c>
      <c r="R1203" s="3" t="e">
        <f t="shared" ca="1" si="76"/>
        <v>#NAME?</v>
      </c>
      <c r="S1203" s="3" t="e">
        <f t="shared" ca="1" si="77"/>
        <v>#NAME?</v>
      </c>
      <c r="T1203" s="3" t="e">
        <f t="shared" ca="1" si="78"/>
        <v>#NAME?</v>
      </c>
      <c r="U1203" s="3" t="e">
        <f t="shared" ca="1" si="79"/>
        <v>#NAME?</v>
      </c>
      <c r="Y1203" s="3" t="s">
        <v>126</v>
      </c>
      <c r="Z1203" s="3" t="s">
        <v>32</v>
      </c>
      <c r="AA1203" s="3" t="s">
        <v>125</v>
      </c>
      <c r="AB1203" s="46">
        <v>2.5</v>
      </c>
    </row>
    <row r="1204" spans="15:28" x14ac:dyDescent="0.25">
      <c r="O1204" s="3" t="e">
        <f ca="1">_xll.RiskDiscrete($A$6:$A$35,$E$6:$E$35)</f>
        <v>#NAME?</v>
      </c>
      <c r="P1204" s="3" t="e">
        <f ca="1">_xll.RiskDuniform($L$5:$L$16)</f>
        <v>#NAME?</v>
      </c>
      <c r="Q1204" s="3" t="e">
        <f ca="1">IF(_xll.RiskUniform(0,1)&lt;0.5,"uptown","downtown")</f>
        <v>#NAME?</v>
      </c>
      <c r="R1204" s="3" t="e">
        <f t="shared" ca="1" si="76"/>
        <v>#NAME?</v>
      </c>
      <c r="S1204" s="3" t="e">
        <f t="shared" ca="1" si="77"/>
        <v>#NAME?</v>
      </c>
      <c r="T1204" s="3" t="e">
        <f t="shared" ca="1" si="78"/>
        <v>#NAME?</v>
      </c>
      <c r="U1204" s="3" t="e">
        <f t="shared" ca="1" si="79"/>
        <v>#NAME?</v>
      </c>
      <c r="Y1204" s="3" t="s">
        <v>132</v>
      </c>
      <c r="Z1204" s="3" t="s">
        <v>28</v>
      </c>
      <c r="AA1204" s="3" t="s">
        <v>125</v>
      </c>
      <c r="AB1204" s="46">
        <v>12</v>
      </c>
    </row>
    <row r="1205" spans="15:28" x14ac:dyDescent="0.25">
      <c r="O1205" s="3" t="e">
        <f ca="1">_xll.RiskDiscrete($A$6:$A$35,$E$6:$E$35)</f>
        <v>#NAME?</v>
      </c>
      <c r="P1205" s="3" t="e">
        <f ca="1">_xll.RiskDuniform($L$5:$L$16)</f>
        <v>#NAME?</v>
      </c>
      <c r="Q1205" s="3" t="e">
        <f ca="1">IF(_xll.RiskUniform(0,1)&lt;0.5,"uptown","downtown")</f>
        <v>#NAME?</v>
      </c>
      <c r="R1205" s="3" t="e">
        <f t="shared" ca="1" si="76"/>
        <v>#NAME?</v>
      </c>
      <c r="S1205" s="3" t="e">
        <f t="shared" ca="1" si="77"/>
        <v>#NAME?</v>
      </c>
      <c r="T1205" s="3" t="e">
        <f t="shared" ca="1" si="78"/>
        <v>#NAME?</v>
      </c>
      <c r="U1205" s="3" t="e">
        <f t="shared" ca="1" si="79"/>
        <v>#NAME?</v>
      </c>
      <c r="Y1205" s="3" t="s">
        <v>128</v>
      </c>
      <c r="Z1205" s="3" t="s">
        <v>31</v>
      </c>
      <c r="AA1205" s="3" t="s">
        <v>125</v>
      </c>
      <c r="AB1205" s="46">
        <v>2.5</v>
      </c>
    </row>
    <row r="1206" spans="15:28" x14ac:dyDescent="0.25">
      <c r="O1206" s="3" t="e">
        <f ca="1">_xll.RiskDiscrete($A$6:$A$35,$E$6:$E$35)</f>
        <v>#NAME?</v>
      </c>
      <c r="P1206" s="3" t="e">
        <f ca="1">_xll.RiskDuniform($L$5:$L$16)</f>
        <v>#NAME?</v>
      </c>
      <c r="Q1206" s="3" t="e">
        <f ca="1">IF(_xll.RiskUniform(0,1)&lt;0.5,"uptown","downtown")</f>
        <v>#NAME?</v>
      </c>
      <c r="R1206" s="3" t="e">
        <f t="shared" ca="1" si="76"/>
        <v>#NAME?</v>
      </c>
      <c r="S1206" s="3" t="e">
        <f t="shared" ca="1" si="77"/>
        <v>#NAME?</v>
      </c>
      <c r="T1206" s="3" t="e">
        <f t="shared" ca="1" si="78"/>
        <v>#NAME?</v>
      </c>
      <c r="U1206" s="3" t="e">
        <f t="shared" ca="1" si="79"/>
        <v>#NAME?</v>
      </c>
      <c r="Y1206" s="3" t="s">
        <v>139</v>
      </c>
      <c r="Z1206" s="3" t="s">
        <v>28</v>
      </c>
      <c r="AA1206" s="3" t="s">
        <v>125</v>
      </c>
      <c r="AB1206" s="46">
        <v>10</v>
      </c>
    </row>
    <row r="1207" spans="15:28" x14ac:dyDescent="0.25">
      <c r="O1207" s="3" t="e">
        <f ca="1">_xll.RiskDiscrete($A$6:$A$35,$E$6:$E$35)</f>
        <v>#NAME?</v>
      </c>
      <c r="P1207" s="3" t="e">
        <f ca="1">_xll.RiskDuniform($L$5:$L$16)</f>
        <v>#NAME?</v>
      </c>
      <c r="Q1207" s="3" t="e">
        <f ca="1">IF(_xll.RiskUniform(0,1)&lt;0.5,"uptown","downtown")</f>
        <v>#NAME?</v>
      </c>
      <c r="R1207" s="3" t="e">
        <f t="shared" ca="1" si="76"/>
        <v>#NAME?</v>
      </c>
      <c r="S1207" s="3" t="e">
        <f t="shared" ca="1" si="77"/>
        <v>#NAME?</v>
      </c>
      <c r="T1207" s="3" t="e">
        <f t="shared" ca="1" si="78"/>
        <v>#NAME?</v>
      </c>
      <c r="U1207" s="3" t="e">
        <f t="shared" ca="1" si="79"/>
        <v>#NAME?</v>
      </c>
      <c r="Y1207" s="3" t="s">
        <v>121</v>
      </c>
      <c r="Z1207" s="3" t="s">
        <v>30</v>
      </c>
      <c r="AA1207" s="3" t="s">
        <v>122</v>
      </c>
      <c r="AB1207" s="46">
        <v>2.5</v>
      </c>
    </row>
    <row r="1208" spans="15:28" x14ac:dyDescent="0.25">
      <c r="O1208" s="3" t="e">
        <f ca="1">_xll.RiskDiscrete($A$6:$A$35,$E$6:$E$35)</f>
        <v>#NAME?</v>
      </c>
      <c r="P1208" s="3" t="e">
        <f ca="1">_xll.RiskDuniform($L$5:$L$16)</f>
        <v>#NAME?</v>
      </c>
      <c r="Q1208" s="3" t="e">
        <f ca="1">IF(_xll.RiskUniform(0,1)&lt;0.5,"uptown","downtown")</f>
        <v>#NAME?</v>
      </c>
      <c r="R1208" s="3" t="e">
        <f t="shared" ca="1" si="76"/>
        <v>#NAME?</v>
      </c>
      <c r="S1208" s="3" t="e">
        <f t="shared" ca="1" si="77"/>
        <v>#NAME?</v>
      </c>
      <c r="T1208" s="3" t="e">
        <f t="shared" ca="1" si="78"/>
        <v>#NAME?</v>
      </c>
      <c r="U1208" s="3" t="e">
        <f t="shared" ca="1" si="79"/>
        <v>#NAME?</v>
      </c>
      <c r="Y1208" s="3" t="s">
        <v>124</v>
      </c>
      <c r="Z1208" s="3" t="s">
        <v>29</v>
      </c>
      <c r="AA1208" s="3" t="s">
        <v>125</v>
      </c>
      <c r="AB1208" s="46">
        <v>10</v>
      </c>
    </row>
    <row r="1209" spans="15:28" x14ac:dyDescent="0.25">
      <c r="O1209" s="3" t="e">
        <f ca="1">_xll.RiskDiscrete($A$6:$A$35,$E$6:$E$35)</f>
        <v>#NAME?</v>
      </c>
      <c r="P1209" s="3" t="e">
        <f ca="1">_xll.RiskDuniform($L$5:$L$16)</f>
        <v>#NAME?</v>
      </c>
      <c r="Q1209" s="3" t="e">
        <f ca="1">IF(_xll.RiskUniform(0,1)&lt;0.5,"uptown","downtown")</f>
        <v>#NAME?</v>
      </c>
      <c r="R1209" s="3" t="e">
        <f t="shared" ca="1" si="76"/>
        <v>#NAME?</v>
      </c>
      <c r="S1209" s="3" t="e">
        <f t="shared" ca="1" si="77"/>
        <v>#NAME?</v>
      </c>
      <c r="T1209" s="3" t="e">
        <f t="shared" ca="1" si="78"/>
        <v>#NAME?</v>
      </c>
      <c r="U1209" s="3" t="e">
        <f t="shared" ca="1" si="79"/>
        <v>#NAME?</v>
      </c>
      <c r="Y1209" s="3" t="s">
        <v>124</v>
      </c>
      <c r="Z1209" s="3" t="s">
        <v>34</v>
      </c>
      <c r="AA1209" s="3" t="s">
        <v>125</v>
      </c>
      <c r="AB1209" s="46">
        <v>10</v>
      </c>
    </row>
    <row r="1210" spans="15:28" x14ac:dyDescent="0.25">
      <c r="O1210" s="3" t="e">
        <f ca="1">_xll.RiskDiscrete($A$6:$A$35,$E$6:$E$35)</f>
        <v>#NAME?</v>
      </c>
      <c r="P1210" s="3" t="e">
        <f ca="1">_xll.RiskDuniform($L$5:$L$16)</f>
        <v>#NAME?</v>
      </c>
      <c r="Q1210" s="3" t="e">
        <f ca="1">IF(_xll.RiskUniform(0,1)&lt;0.5,"uptown","downtown")</f>
        <v>#NAME?</v>
      </c>
      <c r="R1210" s="3" t="e">
        <f t="shared" ca="1" si="76"/>
        <v>#NAME?</v>
      </c>
      <c r="S1210" s="3" t="e">
        <f t="shared" ca="1" si="77"/>
        <v>#NAME?</v>
      </c>
      <c r="T1210" s="3" t="e">
        <f t="shared" ca="1" si="78"/>
        <v>#NAME?</v>
      </c>
      <c r="U1210" s="3" t="e">
        <f t="shared" ca="1" si="79"/>
        <v>#NAME?</v>
      </c>
      <c r="Y1210" s="3" t="s">
        <v>129</v>
      </c>
      <c r="Z1210" s="3" t="s">
        <v>24</v>
      </c>
      <c r="AA1210" s="3" t="s">
        <v>125</v>
      </c>
      <c r="AB1210" s="46">
        <v>2.5</v>
      </c>
    </row>
    <row r="1211" spans="15:28" x14ac:dyDescent="0.25">
      <c r="O1211" s="3" t="e">
        <f ca="1">_xll.RiskDiscrete($A$6:$A$35,$E$6:$E$35)</f>
        <v>#NAME?</v>
      </c>
      <c r="P1211" s="3" t="e">
        <f ca="1">_xll.RiskDuniform($L$5:$L$16)</f>
        <v>#NAME?</v>
      </c>
      <c r="Q1211" s="3" t="e">
        <f ca="1">IF(_xll.RiskUniform(0,1)&lt;0.5,"uptown","downtown")</f>
        <v>#NAME?</v>
      </c>
      <c r="R1211" s="3" t="e">
        <f t="shared" ca="1" si="76"/>
        <v>#NAME?</v>
      </c>
      <c r="S1211" s="3" t="e">
        <f t="shared" ca="1" si="77"/>
        <v>#NAME?</v>
      </c>
      <c r="T1211" s="3" t="e">
        <f t="shared" ca="1" si="78"/>
        <v>#NAME?</v>
      </c>
      <c r="U1211" s="3" t="e">
        <f t="shared" ca="1" si="79"/>
        <v>#NAME?</v>
      </c>
      <c r="Y1211" s="3" t="s">
        <v>129</v>
      </c>
      <c r="Z1211" s="3" t="s">
        <v>39</v>
      </c>
      <c r="AA1211" s="3" t="s">
        <v>125</v>
      </c>
      <c r="AB1211" s="46">
        <v>2.5</v>
      </c>
    </row>
    <row r="1212" spans="15:28" x14ac:dyDescent="0.25">
      <c r="O1212" s="3" t="e">
        <f ca="1">_xll.RiskDiscrete($A$6:$A$35,$E$6:$E$35)</f>
        <v>#NAME?</v>
      </c>
      <c r="P1212" s="3" t="e">
        <f ca="1">_xll.RiskDuniform($L$5:$L$16)</f>
        <v>#NAME?</v>
      </c>
      <c r="Q1212" s="3" t="e">
        <f ca="1">IF(_xll.RiskUniform(0,1)&lt;0.5,"uptown","downtown")</f>
        <v>#NAME?</v>
      </c>
      <c r="R1212" s="3" t="e">
        <f t="shared" ca="1" si="76"/>
        <v>#NAME?</v>
      </c>
      <c r="S1212" s="3" t="e">
        <f t="shared" ca="1" si="77"/>
        <v>#NAME?</v>
      </c>
      <c r="T1212" s="3" t="e">
        <f t="shared" ca="1" si="78"/>
        <v>#NAME?</v>
      </c>
      <c r="U1212" s="3" t="e">
        <f t="shared" ca="1" si="79"/>
        <v>#NAME?</v>
      </c>
      <c r="Y1212" s="3" t="s">
        <v>124</v>
      </c>
      <c r="Z1212" s="3" t="s">
        <v>27</v>
      </c>
      <c r="AA1212" s="3" t="s">
        <v>125</v>
      </c>
      <c r="AB1212" s="46">
        <v>10</v>
      </c>
    </row>
    <row r="1213" spans="15:28" x14ac:dyDescent="0.25">
      <c r="O1213" s="3" t="e">
        <f ca="1">_xll.RiskDiscrete($A$6:$A$35,$E$6:$E$35)</f>
        <v>#NAME?</v>
      </c>
      <c r="P1213" s="3" t="e">
        <f ca="1">_xll.RiskDuniform($L$5:$L$16)</f>
        <v>#NAME?</v>
      </c>
      <c r="Q1213" s="3" t="e">
        <f ca="1">IF(_xll.RiskUniform(0,1)&lt;0.5,"uptown","downtown")</f>
        <v>#NAME?</v>
      </c>
      <c r="R1213" s="3" t="e">
        <f t="shared" ca="1" si="76"/>
        <v>#NAME?</v>
      </c>
      <c r="S1213" s="3" t="e">
        <f t="shared" ca="1" si="77"/>
        <v>#NAME?</v>
      </c>
      <c r="T1213" s="3" t="e">
        <f t="shared" ca="1" si="78"/>
        <v>#NAME?</v>
      </c>
      <c r="U1213" s="3" t="e">
        <f t="shared" ca="1" si="79"/>
        <v>#NAME?</v>
      </c>
      <c r="Y1213" s="3" t="s">
        <v>114</v>
      </c>
      <c r="Z1213" s="3" t="s">
        <v>39</v>
      </c>
      <c r="AA1213" s="3" t="s">
        <v>125</v>
      </c>
      <c r="AB1213" s="46">
        <v>3</v>
      </c>
    </row>
    <row r="1214" spans="15:28" x14ac:dyDescent="0.25">
      <c r="O1214" s="3" t="e">
        <f ca="1">_xll.RiskDiscrete($A$6:$A$35,$E$6:$E$35)</f>
        <v>#NAME?</v>
      </c>
      <c r="P1214" s="3" t="e">
        <f ca="1">_xll.RiskDuniform($L$5:$L$16)</f>
        <v>#NAME?</v>
      </c>
      <c r="Q1214" s="3" t="e">
        <f ca="1">IF(_xll.RiskUniform(0,1)&lt;0.5,"uptown","downtown")</f>
        <v>#NAME?</v>
      </c>
      <c r="R1214" s="3" t="e">
        <f t="shared" ca="1" si="76"/>
        <v>#NAME?</v>
      </c>
      <c r="S1214" s="3" t="e">
        <f t="shared" ca="1" si="77"/>
        <v>#NAME?</v>
      </c>
      <c r="T1214" s="3" t="e">
        <f t="shared" ca="1" si="78"/>
        <v>#NAME?</v>
      </c>
      <c r="U1214" s="3" t="e">
        <f t="shared" ca="1" si="79"/>
        <v>#NAME?</v>
      </c>
      <c r="Y1214" s="3" t="s">
        <v>128</v>
      </c>
      <c r="Z1214" s="3" t="s">
        <v>30</v>
      </c>
      <c r="AA1214" s="3" t="s">
        <v>122</v>
      </c>
      <c r="AB1214" s="46">
        <v>2.5</v>
      </c>
    </row>
    <row r="1215" spans="15:28" x14ac:dyDescent="0.25">
      <c r="O1215" s="3" t="e">
        <f ca="1">_xll.RiskDiscrete($A$6:$A$35,$E$6:$E$35)</f>
        <v>#NAME?</v>
      </c>
      <c r="P1215" s="3" t="e">
        <f ca="1">_xll.RiskDuniform($L$5:$L$16)</f>
        <v>#NAME?</v>
      </c>
      <c r="Q1215" s="3" t="e">
        <f ca="1">IF(_xll.RiskUniform(0,1)&lt;0.5,"uptown","downtown")</f>
        <v>#NAME?</v>
      </c>
      <c r="R1215" s="3" t="e">
        <f t="shared" ca="1" si="76"/>
        <v>#NAME?</v>
      </c>
      <c r="S1215" s="3" t="e">
        <f t="shared" ca="1" si="77"/>
        <v>#NAME?</v>
      </c>
      <c r="T1215" s="3" t="e">
        <f t="shared" ca="1" si="78"/>
        <v>#NAME?</v>
      </c>
      <c r="U1215" s="3" t="e">
        <f t="shared" ca="1" si="79"/>
        <v>#NAME?</v>
      </c>
      <c r="Y1215" s="3" t="s">
        <v>124</v>
      </c>
      <c r="Z1215" s="3" t="s">
        <v>31</v>
      </c>
      <c r="AA1215" s="3" t="s">
        <v>125</v>
      </c>
      <c r="AB1215" s="46">
        <v>10</v>
      </c>
    </row>
    <row r="1216" spans="15:28" x14ac:dyDescent="0.25">
      <c r="O1216" s="3" t="e">
        <f ca="1">_xll.RiskDiscrete($A$6:$A$35,$E$6:$E$35)</f>
        <v>#NAME?</v>
      </c>
      <c r="P1216" s="3" t="e">
        <f ca="1">_xll.RiskDuniform($L$5:$L$16)</f>
        <v>#NAME?</v>
      </c>
      <c r="Q1216" s="3" t="e">
        <f ca="1">IF(_xll.RiskUniform(0,1)&lt;0.5,"uptown","downtown")</f>
        <v>#NAME?</v>
      </c>
      <c r="R1216" s="3" t="e">
        <f t="shared" ca="1" si="76"/>
        <v>#NAME?</v>
      </c>
      <c r="S1216" s="3" t="e">
        <f t="shared" ca="1" si="77"/>
        <v>#NAME?</v>
      </c>
      <c r="T1216" s="3" t="e">
        <f t="shared" ca="1" si="78"/>
        <v>#NAME?</v>
      </c>
      <c r="U1216" s="3" t="e">
        <f t="shared" ca="1" si="79"/>
        <v>#NAME?</v>
      </c>
      <c r="Y1216" s="3" t="s">
        <v>121</v>
      </c>
      <c r="Z1216" s="3" t="s">
        <v>29</v>
      </c>
      <c r="AA1216" s="3" t="s">
        <v>125</v>
      </c>
      <c r="AB1216" s="46">
        <v>2.5</v>
      </c>
    </row>
    <row r="1217" spans="15:28" x14ac:dyDescent="0.25">
      <c r="O1217" s="3" t="e">
        <f ca="1">_xll.RiskDiscrete($A$6:$A$35,$E$6:$E$35)</f>
        <v>#NAME?</v>
      </c>
      <c r="P1217" s="3" t="e">
        <f ca="1">_xll.RiskDuniform($L$5:$L$16)</f>
        <v>#NAME?</v>
      </c>
      <c r="Q1217" s="3" t="e">
        <f ca="1">IF(_xll.RiskUniform(0,1)&lt;0.5,"uptown","downtown")</f>
        <v>#NAME?</v>
      </c>
      <c r="R1217" s="3" t="e">
        <f t="shared" ca="1" si="76"/>
        <v>#NAME?</v>
      </c>
      <c r="S1217" s="3" t="e">
        <f t="shared" ca="1" si="77"/>
        <v>#NAME?</v>
      </c>
      <c r="T1217" s="3" t="e">
        <f t="shared" ca="1" si="78"/>
        <v>#NAME?</v>
      </c>
      <c r="U1217" s="3" t="e">
        <f t="shared" ca="1" si="79"/>
        <v>#NAME?</v>
      </c>
      <c r="Y1217" s="3" t="s">
        <v>124</v>
      </c>
      <c r="Z1217" s="3" t="s">
        <v>29</v>
      </c>
      <c r="AA1217" s="3" t="s">
        <v>125</v>
      </c>
      <c r="AB1217" s="46">
        <v>10</v>
      </c>
    </row>
    <row r="1218" spans="15:28" x14ac:dyDescent="0.25">
      <c r="O1218" s="3" t="e">
        <f ca="1">_xll.RiskDiscrete($A$6:$A$35,$E$6:$E$35)</f>
        <v>#NAME?</v>
      </c>
      <c r="P1218" s="3" t="e">
        <f ca="1">_xll.RiskDuniform($L$5:$L$16)</f>
        <v>#NAME?</v>
      </c>
      <c r="Q1218" s="3" t="e">
        <f ca="1">IF(_xll.RiskUniform(0,1)&lt;0.5,"uptown","downtown")</f>
        <v>#NAME?</v>
      </c>
      <c r="R1218" s="3" t="e">
        <f t="shared" ca="1" si="76"/>
        <v>#NAME?</v>
      </c>
      <c r="S1218" s="3" t="e">
        <f t="shared" ca="1" si="77"/>
        <v>#NAME?</v>
      </c>
      <c r="T1218" s="3" t="e">
        <f t="shared" ca="1" si="78"/>
        <v>#NAME?</v>
      </c>
      <c r="U1218" s="3" t="e">
        <f t="shared" ca="1" si="79"/>
        <v>#NAME?</v>
      </c>
      <c r="Y1218" s="3" t="s">
        <v>129</v>
      </c>
      <c r="Z1218" s="3" t="s">
        <v>30</v>
      </c>
      <c r="AA1218" s="3" t="s">
        <v>125</v>
      </c>
      <c r="AB1218" s="46">
        <v>2.5</v>
      </c>
    </row>
    <row r="1219" spans="15:28" x14ac:dyDescent="0.25">
      <c r="O1219" s="3" t="e">
        <f ca="1">_xll.RiskDiscrete($A$6:$A$35,$E$6:$E$35)</f>
        <v>#NAME?</v>
      </c>
      <c r="P1219" s="3" t="e">
        <f ca="1">_xll.RiskDuniform($L$5:$L$16)</f>
        <v>#NAME?</v>
      </c>
      <c r="Q1219" s="3" t="e">
        <f ca="1">IF(_xll.RiskUniform(0,1)&lt;0.5,"uptown","downtown")</f>
        <v>#NAME?</v>
      </c>
      <c r="R1219" s="3" t="e">
        <f t="shared" ca="1" si="76"/>
        <v>#NAME?</v>
      </c>
      <c r="S1219" s="3" t="e">
        <f t="shared" ca="1" si="77"/>
        <v>#NAME?</v>
      </c>
      <c r="T1219" s="3" t="e">
        <f t="shared" ca="1" si="78"/>
        <v>#NAME?</v>
      </c>
      <c r="U1219" s="3" t="e">
        <f t="shared" ca="1" si="79"/>
        <v>#NAME?</v>
      </c>
      <c r="Y1219" s="3" t="s">
        <v>124</v>
      </c>
      <c r="Z1219" s="3" t="s">
        <v>28</v>
      </c>
      <c r="AA1219" s="3" t="s">
        <v>122</v>
      </c>
      <c r="AB1219" s="46">
        <v>10</v>
      </c>
    </row>
    <row r="1220" spans="15:28" x14ac:dyDescent="0.25">
      <c r="O1220" s="3" t="e">
        <f ca="1">_xll.RiskDiscrete($A$6:$A$35,$E$6:$E$35)</f>
        <v>#NAME?</v>
      </c>
      <c r="P1220" s="3" t="e">
        <f ca="1">_xll.RiskDuniform($L$5:$L$16)</f>
        <v>#NAME?</v>
      </c>
      <c r="Q1220" s="3" t="e">
        <f ca="1">IF(_xll.RiskUniform(0,1)&lt;0.5,"uptown","downtown")</f>
        <v>#NAME?</v>
      </c>
      <c r="R1220" s="3" t="e">
        <f t="shared" ca="1" si="76"/>
        <v>#NAME?</v>
      </c>
      <c r="S1220" s="3" t="e">
        <f t="shared" ca="1" si="77"/>
        <v>#NAME?</v>
      </c>
      <c r="T1220" s="3" t="e">
        <f t="shared" ca="1" si="78"/>
        <v>#NAME?</v>
      </c>
      <c r="U1220" s="3" t="e">
        <f t="shared" ca="1" si="79"/>
        <v>#NAME?</v>
      </c>
      <c r="Y1220" s="3" t="s">
        <v>129</v>
      </c>
      <c r="Z1220" s="3" t="s">
        <v>27</v>
      </c>
      <c r="AA1220" s="3" t="s">
        <v>125</v>
      </c>
      <c r="AB1220" s="46">
        <v>2.5</v>
      </c>
    </row>
    <row r="1221" spans="15:28" x14ac:dyDescent="0.25">
      <c r="O1221" s="3" t="e">
        <f ca="1">_xll.RiskDiscrete($A$6:$A$35,$E$6:$E$35)</f>
        <v>#NAME?</v>
      </c>
      <c r="P1221" s="3" t="e">
        <f ca="1">_xll.RiskDuniform($L$5:$L$16)</f>
        <v>#NAME?</v>
      </c>
      <c r="Q1221" s="3" t="e">
        <f ca="1">IF(_xll.RiskUniform(0,1)&lt;0.5,"uptown","downtown")</f>
        <v>#NAME?</v>
      </c>
      <c r="R1221" s="3" t="e">
        <f t="shared" ca="1" si="76"/>
        <v>#NAME?</v>
      </c>
      <c r="S1221" s="3" t="e">
        <f t="shared" ca="1" si="77"/>
        <v>#NAME?</v>
      </c>
      <c r="T1221" s="3" t="e">
        <f t="shared" ca="1" si="78"/>
        <v>#NAME?</v>
      </c>
      <c r="U1221" s="3" t="e">
        <f t="shared" ca="1" si="79"/>
        <v>#NAME?</v>
      </c>
      <c r="Y1221" s="3" t="s">
        <v>138</v>
      </c>
      <c r="Z1221" s="3" t="s">
        <v>24</v>
      </c>
      <c r="AA1221" s="3" t="s">
        <v>125</v>
      </c>
      <c r="AB1221" s="46">
        <v>10</v>
      </c>
    </row>
    <row r="1222" spans="15:28" x14ac:dyDescent="0.25">
      <c r="O1222" s="3" t="e">
        <f ca="1">_xll.RiskDiscrete($A$6:$A$35,$E$6:$E$35)</f>
        <v>#NAME?</v>
      </c>
      <c r="P1222" s="3" t="e">
        <f ca="1">_xll.RiskDuniform($L$5:$L$16)</f>
        <v>#NAME?</v>
      </c>
      <c r="Q1222" s="3" t="e">
        <f ca="1">IF(_xll.RiskUniform(0,1)&lt;0.5,"uptown","downtown")</f>
        <v>#NAME?</v>
      </c>
      <c r="R1222" s="3" t="e">
        <f t="shared" ca="1" si="76"/>
        <v>#NAME?</v>
      </c>
      <c r="S1222" s="3" t="e">
        <f t="shared" ca="1" si="77"/>
        <v>#NAME?</v>
      </c>
      <c r="T1222" s="3" t="e">
        <f t="shared" ca="1" si="78"/>
        <v>#NAME?</v>
      </c>
      <c r="U1222" s="3" t="e">
        <f t="shared" ca="1" si="79"/>
        <v>#NAME?</v>
      </c>
      <c r="Y1222" s="3" t="s">
        <v>124</v>
      </c>
      <c r="Z1222" s="3" t="s">
        <v>30</v>
      </c>
      <c r="AA1222" s="3" t="s">
        <v>122</v>
      </c>
      <c r="AB1222" s="46">
        <v>10</v>
      </c>
    </row>
    <row r="1223" spans="15:28" x14ac:dyDescent="0.25">
      <c r="O1223" s="3" t="e">
        <f ca="1">_xll.RiskDiscrete($A$6:$A$35,$E$6:$E$35)</f>
        <v>#NAME?</v>
      </c>
      <c r="P1223" s="3" t="e">
        <f ca="1">_xll.RiskDuniform($L$5:$L$16)</f>
        <v>#NAME?</v>
      </c>
      <c r="Q1223" s="3" t="e">
        <f ca="1">IF(_xll.RiskUniform(0,1)&lt;0.5,"uptown","downtown")</f>
        <v>#NAME?</v>
      </c>
      <c r="R1223" s="3" t="e">
        <f t="shared" ca="1" si="76"/>
        <v>#NAME?</v>
      </c>
      <c r="S1223" s="3" t="e">
        <f t="shared" ca="1" si="77"/>
        <v>#NAME?</v>
      </c>
      <c r="T1223" s="3" t="e">
        <f t="shared" ca="1" si="78"/>
        <v>#NAME?</v>
      </c>
      <c r="U1223" s="3" t="e">
        <f t="shared" ca="1" si="79"/>
        <v>#NAME?</v>
      </c>
      <c r="Y1223" s="3" t="s">
        <v>124</v>
      </c>
      <c r="Z1223" s="3" t="s">
        <v>30</v>
      </c>
      <c r="AA1223" s="3" t="s">
        <v>122</v>
      </c>
      <c r="AB1223" s="46">
        <v>10</v>
      </c>
    </row>
    <row r="1224" spans="15:28" x14ac:dyDescent="0.25">
      <c r="O1224" s="3" t="e">
        <f ca="1">_xll.RiskDiscrete($A$6:$A$35,$E$6:$E$35)</f>
        <v>#NAME?</v>
      </c>
      <c r="P1224" s="3" t="e">
        <f ca="1">_xll.RiskDuniform($L$5:$L$16)</f>
        <v>#NAME?</v>
      </c>
      <c r="Q1224" s="3" t="e">
        <f ca="1">IF(_xll.RiskUniform(0,1)&lt;0.5,"uptown","downtown")</f>
        <v>#NAME?</v>
      </c>
      <c r="R1224" s="3" t="e">
        <f t="shared" ref="R1224:R1287" ca="1" si="80">VLOOKUP(O1224,lookprice,2)</f>
        <v>#NAME?</v>
      </c>
      <c r="S1224" s="3" t="e">
        <f t="shared" ref="S1224:S1287" ca="1" si="81">VLOOKUP(O1224,lookname,2)</f>
        <v>#NAME?</v>
      </c>
      <c r="T1224" s="3" t="e">
        <f t="shared" ref="T1224:T1287" ca="1" si="82">VLOOKUP(P1224,lookmonth,2)</f>
        <v>#NAME?</v>
      </c>
      <c r="U1224" s="3" t="e">
        <f t="shared" ca="1" si="79"/>
        <v>#NAME?</v>
      </c>
      <c r="Y1224" s="3" t="s">
        <v>128</v>
      </c>
      <c r="Z1224" s="3" t="s">
        <v>33</v>
      </c>
      <c r="AA1224" s="3" t="s">
        <v>125</v>
      </c>
      <c r="AB1224" s="46">
        <v>2.5</v>
      </c>
    </row>
    <row r="1225" spans="15:28" x14ac:dyDescent="0.25">
      <c r="O1225" s="3" t="e">
        <f ca="1">_xll.RiskDiscrete($A$6:$A$35,$E$6:$E$35)</f>
        <v>#NAME?</v>
      </c>
      <c r="P1225" s="3" t="e">
        <f ca="1">_xll.RiskDuniform($L$5:$L$16)</f>
        <v>#NAME?</v>
      </c>
      <c r="Q1225" s="3" t="e">
        <f ca="1">IF(_xll.RiskUniform(0,1)&lt;0.5,"uptown","downtown")</f>
        <v>#NAME?</v>
      </c>
      <c r="R1225" s="3" t="e">
        <f t="shared" ca="1" si="80"/>
        <v>#NAME?</v>
      </c>
      <c r="S1225" s="3" t="e">
        <f t="shared" ca="1" si="81"/>
        <v>#NAME?</v>
      </c>
      <c r="T1225" s="3" t="e">
        <f t="shared" ca="1" si="82"/>
        <v>#NAME?</v>
      </c>
      <c r="U1225" s="3" t="e">
        <f t="shared" ref="U1225:U1288" ca="1" si="83">Q1225</f>
        <v>#NAME?</v>
      </c>
      <c r="Y1225" s="3" t="s">
        <v>129</v>
      </c>
      <c r="Z1225" s="3" t="s">
        <v>30</v>
      </c>
      <c r="AA1225" s="3" t="s">
        <v>122</v>
      </c>
      <c r="AB1225" s="46">
        <v>2.5</v>
      </c>
    </row>
    <row r="1226" spans="15:28" x14ac:dyDescent="0.25">
      <c r="O1226" s="3" t="e">
        <f ca="1">_xll.RiskDiscrete($A$6:$A$35,$E$6:$E$35)</f>
        <v>#NAME?</v>
      </c>
      <c r="P1226" s="3" t="e">
        <f ca="1">_xll.RiskDuniform($L$5:$L$16)</f>
        <v>#NAME?</v>
      </c>
      <c r="Q1226" s="3" t="e">
        <f ca="1">IF(_xll.RiskUniform(0,1)&lt;0.5,"uptown","downtown")</f>
        <v>#NAME?</v>
      </c>
      <c r="R1226" s="3" t="e">
        <f t="shared" ca="1" si="80"/>
        <v>#NAME?</v>
      </c>
      <c r="S1226" s="3" t="e">
        <f t="shared" ca="1" si="81"/>
        <v>#NAME?</v>
      </c>
      <c r="T1226" s="3" t="e">
        <f t="shared" ca="1" si="82"/>
        <v>#NAME?</v>
      </c>
      <c r="U1226" s="3" t="e">
        <f t="shared" ca="1" si="83"/>
        <v>#NAME?</v>
      </c>
      <c r="Y1226" s="3" t="s">
        <v>124</v>
      </c>
      <c r="Z1226" s="3" t="s">
        <v>28</v>
      </c>
      <c r="AA1226" s="3" t="s">
        <v>122</v>
      </c>
      <c r="AB1226" s="46">
        <v>10</v>
      </c>
    </row>
    <row r="1227" spans="15:28" x14ac:dyDescent="0.25">
      <c r="O1227" s="3" t="e">
        <f ca="1">_xll.RiskDiscrete($A$6:$A$35,$E$6:$E$35)</f>
        <v>#NAME?</v>
      </c>
      <c r="P1227" s="3" t="e">
        <f ca="1">_xll.RiskDuniform($L$5:$L$16)</f>
        <v>#NAME?</v>
      </c>
      <c r="Q1227" s="3" t="e">
        <f ca="1">IF(_xll.RiskUniform(0,1)&lt;0.5,"uptown","downtown")</f>
        <v>#NAME?</v>
      </c>
      <c r="R1227" s="3" t="e">
        <f t="shared" ca="1" si="80"/>
        <v>#NAME?</v>
      </c>
      <c r="S1227" s="3" t="e">
        <f t="shared" ca="1" si="81"/>
        <v>#NAME?</v>
      </c>
      <c r="T1227" s="3" t="e">
        <f t="shared" ca="1" si="82"/>
        <v>#NAME?</v>
      </c>
      <c r="U1227" s="3" t="e">
        <f t="shared" ca="1" si="83"/>
        <v>#NAME?</v>
      </c>
      <c r="Y1227" s="3" t="s">
        <v>121</v>
      </c>
      <c r="Z1227" s="3" t="s">
        <v>24</v>
      </c>
      <c r="AA1227" s="3" t="s">
        <v>122</v>
      </c>
      <c r="AB1227" s="46">
        <v>2.5</v>
      </c>
    </row>
    <row r="1228" spans="15:28" x14ac:dyDescent="0.25">
      <c r="O1228" s="3" t="e">
        <f ca="1">_xll.RiskDiscrete($A$6:$A$35,$E$6:$E$35)</f>
        <v>#NAME?</v>
      </c>
      <c r="P1228" s="3" t="e">
        <f ca="1">_xll.RiskDuniform($L$5:$L$16)</f>
        <v>#NAME?</v>
      </c>
      <c r="Q1228" s="3" t="e">
        <f ca="1">IF(_xll.RiskUniform(0,1)&lt;0.5,"uptown","downtown")</f>
        <v>#NAME?</v>
      </c>
      <c r="R1228" s="3" t="e">
        <f t="shared" ca="1" si="80"/>
        <v>#NAME?</v>
      </c>
      <c r="S1228" s="3" t="e">
        <f t="shared" ca="1" si="81"/>
        <v>#NAME?</v>
      </c>
      <c r="T1228" s="3" t="e">
        <f t="shared" ca="1" si="82"/>
        <v>#NAME?</v>
      </c>
      <c r="U1228" s="3" t="e">
        <f t="shared" ca="1" si="83"/>
        <v>#NAME?</v>
      </c>
      <c r="Y1228" s="3" t="s">
        <v>142</v>
      </c>
      <c r="Z1228" s="3" t="s">
        <v>31</v>
      </c>
      <c r="AA1228" s="3" t="s">
        <v>125</v>
      </c>
      <c r="AB1228" s="46">
        <v>10</v>
      </c>
    </row>
    <row r="1229" spans="15:28" x14ac:dyDescent="0.25">
      <c r="O1229" s="3" t="e">
        <f ca="1">_xll.RiskDiscrete($A$6:$A$35,$E$6:$E$35)</f>
        <v>#NAME?</v>
      </c>
      <c r="P1229" s="3" t="e">
        <f ca="1">_xll.RiskDuniform($L$5:$L$16)</f>
        <v>#NAME?</v>
      </c>
      <c r="Q1229" s="3" t="e">
        <f ca="1">IF(_xll.RiskUniform(0,1)&lt;0.5,"uptown","downtown")</f>
        <v>#NAME?</v>
      </c>
      <c r="R1229" s="3" t="e">
        <f t="shared" ca="1" si="80"/>
        <v>#NAME?</v>
      </c>
      <c r="S1229" s="3" t="e">
        <f t="shared" ca="1" si="81"/>
        <v>#NAME?</v>
      </c>
      <c r="T1229" s="3" t="e">
        <f t="shared" ca="1" si="82"/>
        <v>#NAME?</v>
      </c>
      <c r="U1229" s="3" t="e">
        <f t="shared" ca="1" si="83"/>
        <v>#NAME?</v>
      </c>
      <c r="Y1229" s="3" t="s">
        <v>132</v>
      </c>
      <c r="Z1229" s="3" t="s">
        <v>39</v>
      </c>
      <c r="AA1229" s="3" t="s">
        <v>125</v>
      </c>
      <c r="AB1229" s="46">
        <v>12</v>
      </c>
    </row>
    <row r="1230" spans="15:28" x14ac:dyDescent="0.25">
      <c r="O1230" s="3" t="e">
        <f ca="1">_xll.RiskDiscrete($A$6:$A$35,$E$6:$E$35)</f>
        <v>#NAME?</v>
      </c>
      <c r="P1230" s="3" t="e">
        <f ca="1">_xll.RiskDuniform($L$5:$L$16)</f>
        <v>#NAME?</v>
      </c>
      <c r="Q1230" s="3" t="e">
        <f ca="1">IF(_xll.RiskUniform(0,1)&lt;0.5,"uptown","downtown")</f>
        <v>#NAME?</v>
      </c>
      <c r="R1230" s="3" t="e">
        <f t="shared" ca="1" si="80"/>
        <v>#NAME?</v>
      </c>
      <c r="S1230" s="3" t="e">
        <f t="shared" ca="1" si="81"/>
        <v>#NAME?</v>
      </c>
      <c r="T1230" s="3" t="e">
        <f t="shared" ca="1" si="82"/>
        <v>#NAME?</v>
      </c>
      <c r="U1230" s="3" t="e">
        <f t="shared" ca="1" si="83"/>
        <v>#NAME?</v>
      </c>
      <c r="Y1230" s="3" t="s">
        <v>124</v>
      </c>
      <c r="Z1230" s="3" t="s">
        <v>28</v>
      </c>
      <c r="AA1230" s="3" t="s">
        <v>125</v>
      </c>
      <c r="AB1230" s="46">
        <v>10</v>
      </c>
    </row>
    <row r="1231" spans="15:28" x14ac:dyDescent="0.25">
      <c r="O1231" s="3" t="e">
        <f ca="1">_xll.RiskDiscrete($A$6:$A$35,$E$6:$E$35)</f>
        <v>#NAME?</v>
      </c>
      <c r="P1231" s="3" t="e">
        <f ca="1">_xll.RiskDuniform($L$5:$L$16)</f>
        <v>#NAME?</v>
      </c>
      <c r="Q1231" s="3" t="e">
        <f ca="1">IF(_xll.RiskUniform(0,1)&lt;0.5,"uptown","downtown")</f>
        <v>#NAME?</v>
      </c>
      <c r="R1231" s="3" t="e">
        <f t="shared" ca="1" si="80"/>
        <v>#NAME?</v>
      </c>
      <c r="S1231" s="3" t="e">
        <f t="shared" ca="1" si="81"/>
        <v>#NAME?</v>
      </c>
      <c r="T1231" s="3" t="e">
        <f t="shared" ca="1" si="82"/>
        <v>#NAME?</v>
      </c>
      <c r="U1231" s="3" t="e">
        <f t="shared" ca="1" si="83"/>
        <v>#NAME?</v>
      </c>
      <c r="Y1231" s="3" t="s">
        <v>146</v>
      </c>
      <c r="Z1231" s="3" t="s">
        <v>28</v>
      </c>
      <c r="AA1231" s="3" t="s">
        <v>122</v>
      </c>
      <c r="AB1231" s="46">
        <v>7</v>
      </c>
    </row>
    <row r="1232" spans="15:28" x14ac:dyDescent="0.25">
      <c r="O1232" s="3" t="e">
        <f ca="1">_xll.RiskDiscrete($A$6:$A$35,$E$6:$E$35)</f>
        <v>#NAME?</v>
      </c>
      <c r="P1232" s="3" t="e">
        <f ca="1">_xll.RiskDuniform($L$5:$L$16)</f>
        <v>#NAME?</v>
      </c>
      <c r="Q1232" s="3" t="e">
        <f ca="1">IF(_xll.RiskUniform(0,1)&lt;0.5,"uptown","downtown")</f>
        <v>#NAME?</v>
      </c>
      <c r="R1232" s="3" t="e">
        <f t="shared" ca="1" si="80"/>
        <v>#NAME?</v>
      </c>
      <c r="S1232" s="3" t="e">
        <f t="shared" ca="1" si="81"/>
        <v>#NAME?</v>
      </c>
      <c r="T1232" s="3" t="e">
        <f t="shared" ca="1" si="82"/>
        <v>#NAME?</v>
      </c>
      <c r="U1232" s="3" t="e">
        <f t="shared" ca="1" si="83"/>
        <v>#NAME?</v>
      </c>
      <c r="Y1232" s="3" t="s">
        <v>124</v>
      </c>
      <c r="Z1232" s="3" t="s">
        <v>29</v>
      </c>
      <c r="AA1232" s="3" t="s">
        <v>125</v>
      </c>
      <c r="AB1232" s="46">
        <v>10</v>
      </c>
    </row>
    <row r="1233" spans="15:28" x14ac:dyDescent="0.25">
      <c r="O1233" s="3" t="e">
        <f ca="1">_xll.RiskDiscrete($A$6:$A$35,$E$6:$E$35)</f>
        <v>#NAME?</v>
      </c>
      <c r="P1233" s="3" t="e">
        <f ca="1">_xll.RiskDuniform($L$5:$L$16)</f>
        <v>#NAME?</v>
      </c>
      <c r="Q1233" s="3" t="e">
        <f ca="1">IF(_xll.RiskUniform(0,1)&lt;0.5,"uptown","downtown")</f>
        <v>#NAME?</v>
      </c>
      <c r="R1233" s="3" t="e">
        <f t="shared" ca="1" si="80"/>
        <v>#NAME?</v>
      </c>
      <c r="S1233" s="3" t="e">
        <f t="shared" ca="1" si="81"/>
        <v>#NAME?</v>
      </c>
      <c r="T1233" s="3" t="e">
        <f t="shared" ca="1" si="82"/>
        <v>#NAME?</v>
      </c>
      <c r="U1233" s="3" t="e">
        <f t="shared" ca="1" si="83"/>
        <v>#NAME?</v>
      </c>
      <c r="Y1233" s="3" t="s">
        <v>124</v>
      </c>
      <c r="Z1233" s="3" t="s">
        <v>27</v>
      </c>
      <c r="AA1233" s="3" t="s">
        <v>122</v>
      </c>
      <c r="AB1233" s="46">
        <v>10</v>
      </c>
    </row>
    <row r="1234" spans="15:28" x14ac:dyDescent="0.25">
      <c r="O1234" s="3" t="e">
        <f ca="1">_xll.RiskDiscrete($A$6:$A$35,$E$6:$E$35)</f>
        <v>#NAME?</v>
      </c>
      <c r="P1234" s="3" t="e">
        <f ca="1">_xll.RiskDuniform($L$5:$L$16)</f>
        <v>#NAME?</v>
      </c>
      <c r="Q1234" s="3" t="e">
        <f ca="1">IF(_xll.RiskUniform(0,1)&lt;0.5,"uptown","downtown")</f>
        <v>#NAME?</v>
      </c>
      <c r="R1234" s="3" t="e">
        <f t="shared" ca="1" si="80"/>
        <v>#NAME?</v>
      </c>
      <c r="S1234" s="3" t="e">
        <f t="shared" ca="1" si="81"/>
        <v>#NAME?</v>
      </c>
      <c r="T1234" s="3" t="e">
        <f t="shared" ca="1" si="82"/>
        <v>#NAME?</v>
      </c>
      <c r="U1234" s="3" t="e">
        <f t="shared" ca="1" si="83"/>
        <v>#NAME?</v>
      </c>
      <c r="Y1234" s="3" t="s">
        <v>121</v>
      </c>
      <c r="Z1234" s="3" t="s">
        <v>29</v>
      </c>
      <c r="AA1234" s="3" t="s">
        <v>122</v>
      </c>
      <c r="AB1234" s="46">
        <v>2.5</v>
      </c>
    </row>
    <row r="1235" spans="15:28" x14ac:dyDescent="0.25">
      <c r="O1235" s="3" t="e">
        <f ca="1">_xll.RiskDiscrete($A$6:$A$35,$E$6:$E$35)</f>
        <v>#NAME?</v>
      </c>
      <c r="P1235" s="3" t="e">
        <f ca="1">_xll.RiskDuniform($L$5:$L$16)</f>
        <v>#NAME?</v>
      </c>
      <c r="Q1235" s="3" t="e">
        <f ca="1">IF(_xll.RiskUniform(0,1)&lt;0.5,"uptown","downtown")</f>
        <v>#NAME?</v>
      </c>
      <c r="R1235" s="3" t="e">
        <f t="shared" ca="1" si="80"/>
        <v>#NAME?</v>
      </c>
      <c r="S1235" s="3" t="e">
        <f t="shared" ca="1" si="81"/>
        <v>#NAME?</v>
      </c>
      <c r="T1235" s="3" t="e">
        <f t="shared" ca="1" si="82"/>
        <v>#NAME?</v>
      </c>
      <c r="U1235" s="3" t="e">
        <f t="shared" ca="1" si="83"/>
        <v>#NAME?</v>
      </c>
      <c r="Y1235" s="3" t="s">
        <v>124</v>
      </c>
      <c r="Z1235" s="3" t="s">
        <v>29</v>
      </c>
      <c r="AA1235" s="3" t="s">
        <v>125</v>
      </c>
      <c r="AB1235" s="46">
        <v>10</v>
      </c>
    </row>
    <row r="1236" spans="15:28" x14ac:dyDescent="0.25">
      <c r="O1236" s="3" t="e">
        <f ca="1">_xll.RiskDiscrete($A$6:$A$35,$E$6:$E$35)</f>
        <v>#NAME?</v>
      </c>
      <c r="P1236" s="3" t="e">
        <f ca="1">_xll.RiskDuniform($L$5:$L$16)</f>
        <v>#NAME?</v>
      </c>
      <c r="Q1236" s="3" t="e">
        <f ca="1">IF(_xll.RiskUniform(0,1)&lt;0.5,"uptown","downtown")</f>
        <v>#NAME?</v>
      </c>
      <c r="R1236" s="3" t="e">
        <f t="shared" ca="1" si="80"/>
        <v>#NAME?</v>
      </c>
      <c r="S1236" s="3" t="e">
        <f t="shared" ca="1" si="81"/>
        <v>#NAME?</v>
      </c>
      <c r="T1236" s="3" t="e">
        <f t="shared" ca="1" si="82"/>
        <v>#NAME?</v>
      </c>
      <c r="U1236" s="3" t="e">
        <f t="shared" ca="1" si="83"/>
        <v>#NAME?</v>
      </c>
      <c r="Y1236" s="3" t="s">
        <v>132</v>
      </c>
      <c r="Z1236" s="3" t="s">
        <v>31</v>
      </c>
      <c r="AA1236" s="3" t="s">
        <v>122</v>
      </c>
      <c r="AB1236" s="46">
        <v>12</v>
      </c>
    </row>
    <row r="1237" spans="15:28" x14ac:dyDescent="0.25">
      <c r="O1237" s="3" t="e">
        <f ca="1">_xll.RiskDiscrete($A$6:$A$35,$E$6:$E$35)</f>
        <v>#NAME?</v>
      </c>
      <c r="P1237" s="3" t="e">
        <f ca="1">_xll.RiskDuniform($L$5:$L$16)</f>
        <v>#NAME?</v>
      </c>
      <c r="Q1237" s="3" t="e">
        <f ca="1">IF(_xll.RiskUniform(0,1)&lt;0.5,"uptown","downtown")</f>
        <v>#NAME?</v>
      </c>
      <c r="R1237" s="3" t="e">
        <f t="shared" ca="1" si="80"/>
        <v>#NAME?</v>
      </c>
      <c r="S1237" s="3" t="e">
        <f t="shared" ca="1" si="81"/>
        <v>#NAME?</v>
      </c>
      <c r="T1237" s="3" t="e">
        <f t="shared" ca="1" si="82"/>
        <v>#NAME?</v>
      </c>
      <c r="U1237" s="3" t="e">
        <f t="shared" ca="1" si="83"/>
        <v>#NAME?</v>
      </c>
      <c r="Y1237" s="3" t="s">
        <v>124</v>
      </c>
      <c r="Z1237" s="3" t="s">
        <v>31</v>
      </c>
      <c r="AA1237" s="3" t="s">
        <v>122</v>
      </c>
      <c r="AB1237" s="46">
        <v>10</v>
      </c>
    </row>
    <row r="1238" spans="15:28" x14ac:dyDescent="0.25">
      <c r="O1238" s="3" t="e">
        <f ca="1">_xll.RiskDiscrete($A$6:$A$35,$E$6:$E$35)</f>
        <v>#NAME?</v>
      </c>
      <c r="P1238" s="3" t="e">
        <f ca="1">_xll.RiskDuniform($L$5:$L$16)</f>
        <v>#NAME?</v>
      </c>
      <c r="Q1238" s="3" t="e">
        <f ca="1">IF(_xll.RiskUniform(0,1)&lt;0.5,"uptown","downtown")</f>
        <v>#NAME?</v>
      </c>
      <c r="R1238" s="3" t="e">
        <f t="shared" ca="1" si="80"/>
        <v>#NAME?</v>
      </c>
      <c r="S1238" s="3" t="e">
        <f t="shared" ca="1" si="81"/>
        <v>#NAME?</v>
      </c>
      <c r="T1238" s="3" t="e">
        <f t="shared" ca="1" si="82"/>
        <v>#NAME?</v>
      </c>
      <c r="U1238" s="3" t="e">
        <f t="shared" ca="1" si="83"/>
        <v>#NAME?</v>
      </c>
      <c r="Y1238" s="3" t="s">
        <v>129</v>
      </c>
      <c r="Z1238" s="3" t="s">
        <v>32</v>
      </c>
      <c r="AA1238" s="3" t="s">
        <v>122</v>
      </c>
      <c r="AB1238" s="46">
        <v>2.5</v>
      </c>
    </row>
    <row r="1239" spans="15:28" x14ac:dyDescent="0.25">
      <c r="O1239" s="3" t="e">
        <f ca="1">_xll.RiskDiscrete($A$6:$A$35,$E$6:$E$35)</f>
        <v>#NAME?</v>
      </c>
      <c r="P1239" s="3" t="e">
        <f ca="1">_xll.RiskDuniform($L$5:$L$16)</f>
        <v>#NAME?</v>
      </c>
      <c r="Q1239" s="3" t="e">
        <f ca="1">IF(_xll.RiskUniform(0,1)&lt;0.5,"uptown","downtown")</f>
        <v>#NAME?</v>
      </c>
      <c r="R1239" s="3" t="e">
        <f t="shared" ca="1" si="80"/>
        <v>#NAME?</v>
      </c>
      <c r="S1239" s="3" t="e">
        <f t="shared" ca="1" si="81"/>
        <v>#NAME?</v>
      </c>
      <c r="T1239" s="3" t="e">
        <f t="shared" ca="1" si="82"/>
        <v>#NAME?</v>
      </c>
      <c r="U1239" s="3" t="e">
        <f t="shared" ca="1" si="83"/>
        <v>#NAME?</v>
      </c>
      <c r="Y1239" s="3" t="s">
        <v>126</v>
      </c>
      <c r="Z1239" s="3" t="s">
        <v>27</v>
      </c>
      <c r="AA1239" s="3" t="s">
        <v>125</v>
      </c>
      <c r="AB1239" s="46">
        <v>2.5</v>
      </c>
    </row>
    <row r="1240" spans="15:28" x14ac:dyDescent="0.25">
      <c r="O1240" s="3" t="e">
        <f ca="1">_xll.RiskDiscrete($A$6:$A$35,$E$6:$E$35)</f>
        <v>#NAME?</v>
      </c>
      <c r="P1240" s="3" t="e">
        <f ca="1">_xll.RiskDuniform($L$5:$L$16)</f>
        <v>#NAME?</v>
      </c>
      <c r="Q1240" s="3" t="e">
        <f ca="1">IF(_xll.RiskUniform(0,1)&lt;0.5,"uptown","downtown")</f>
        <v>#NAME?</v>
      </c>
      <c r="R1240" s="3" t="e">
        <f t="shared" ca="1" si="80"/>
        <v>#NAME?</v>
      </c>
      <c r="S1240" s="3" t="e">
        <f t="shared" ca="1" si="81"/>
        <v>#NAME?</v>
      </c>
      <c r="T1240" s="3" t="e">
        <f t="shared" ca="1" si="82"/>
        <v>#NAME?</v>
      </c>
      <c r="U1240" s="3" t="e">
        <f t="shared" ca="1" si="83"/>
        <v>#NAME?</v>
      </c>
      <c r="Y1240" s="3" t="s">
        <v>121</v>
      </c>
      <c r="Z1240" s="3" t="s">
        <v>39</v>
      </c>
      <c r="AA1240" s="3" t="s">
        <v>125</v>
      </c>
      <c r="AB1240" s="46">
        <v>2.5</v>
      </c>
    </row>
    <row r="1241" spans="15:28" x14ac:dyDescent="0.25">
      <c r="O1241" s="3" t="e">
        <f ca="1">_xll.RiskDiscrete($A$6:$A$35,$E$6:$E$35)</f>
        <v>#NAME?</v>
      </c>
      <c r="P1241" s="3" t="e">
        <f ca="1">_xll.RiskDuniform($L$5:$L$16)</f>
        <v>#NAME?</v>
      </c>
      <c r="Q1241" s="3" t="e">
        <f ca="1">IF(_xll.RiskUniform(0,1)&lt;0.5,"uptown","downtown")</f>
        <v>#NAME?</v>
      </c>
      <c r="R1241" s="3" t="e">
        <f t="shared" ca="1" si="80"/>
        <v>#NAME?</v>
      </c>
      <c r="S1241" s="3" t="e">
        <f t="shared" ca="1" si="81"/>
        <v>#NAME?</v>
      </c>
      <c r="T1241" s="3" t="e">
        <f t="shared" ca="1" si="82"/>
        <v>#NAME?</v>
      </c>
      <c r="U1241" s="3" t="e">
        <f t="shared" ca="1" si="83"/>
        <v>#NAME?</v>
      </c>
      <c r="Y1241" s="3" t="s">
        <v>123</v>
      </c>
      <c r="Z1241" s="3" t="s">
        <v>27</v>
      </c>
      <c r="AA1241" s="3" t="s">
        <v>125</v>
      </c>
      <c r="AB1241" s="46">
        <v>2.5</v>
      </c>
    </row>
    <row r="1242" spans="15:28" x14ac:dyDescent="0.25">
      <c r="O1242" s="3" t="e">
        <f ca="1">_xll.RiskDiscrete($A$6:$A$35,$E$6:$E$35)</f>
        <v>#NAME?</v>
      </c>
      <c r="P1242" s="3" t="e">
        <f ca="1">_xll.RiskDuniform($L$5:$L$16)</f>
        <v>#NAME?</v>
      </c>
      <c r="Q1242" s="3" t="e">
        <f ca="1">IF(_xll.RiskUniform(0,1)&lt;0.5,"uptown","downtown")</f>
        <v>#NAME?</v>
      </c>
      <c r="R1242" s="3" t="e">
        <f t="shared" ca="1" si="80"/>
        <v>#NAME?</v>
      </c>
      <c r="S1242" s="3" t="e">
        <f t="shared" ca="1" si="81"/>
        <v>#NAME?</v>
      </c>
      <c r="T1242" s="3" t="e">
        <f t="shared" ca="1" si="82"/>
        <v>#NAME?</v>
      </c>
      <c r="U1242" s="3" t="e">
        <f t="shared" ca="1" si="83"/>
        <v>#NAME?</v>
      </c>
      <c r="Y1242" s="3" t="s">
        <v>123</v>
      </c>
      <c r="Z1242" s="3" t="s">
        <v>24</v>
      </c>
      <c r="AA1242" s="3" t="s">
        <v>125</v>
      </c>
      <c r="AB1242" s="46">
        <v>2.5</v>
      </c>
    </row>
    <row r="1243" spans="15:28" x14ac:dyDescent="0.25">
      <c r="O1243" s="3" t="e">
        <f ca="1">_xll.RiskDiscrete($A$6:$A$35,$E$6:$E$35)</f>
        <v>#NAME?</v>
      </c>
      <c r="P1243" s="3" t="e">
        <f ca="1">_xll.RiskDuniform($L$5:$L$16)</f>
        <v>#NAME?</v>
      </c>
      <c r="Q1243" s="3" t="e">
        <f ca="1">IF(_xll.RiskUniform(0,1)&lt;0.5,"uptown","downtown")</f>
        <v>#NAME?</v>
      </c>
      <c r="R1243" s="3" t="e">
        <f t="shared" ca="1" si="80"/>
        <v>#NAME?</v>
      </c>
      <c r="S1243" s="3" t="e">
        <f t="shared" ca="1" si="81"/>
        <v>#NAME?</v>
      </c>
      <c r="T1243" s="3" t="e">
        <f t="shared" ca="1" si="82"/>
        <v>#NAME?</v>
      </c>
      <c r="U1243" s="3" t="e">
        <f t="shared" ca="1" si="83"/>
        <v>#NAME?</v>
      </c>
      <c r="Y1243" s="3" t="s">
        <v>124</v>
      </c>
      <c r="Z1243" s="3" t="s">
        <v>34</v>
      </c>
      <c r="AA1243" s="3" t="s">
        <v>122</v>
      </c>
      <c r="AB1243" s="46">
        <v>10</v>
      </c>
    </row>
    <row r="1244" spans="15:28" x14ac:dyDescent="0.25">
      <c r="O1244" s="3" t="e">
        <f ca="1">_xll.RiskDiscrete($A$6:$A$35,$E$6:$E$35)</f>
        <v>#NAME?</v>
      </c>
      <c r="P1244" s="3" t="e">
        <f ca="1">_xll.RiskDuniform($L$5:$L$16)</f>
        <v>#NAME?</v>
      </c>
      <c r="Q1244" s="3" t="e">
        <f ca="1">IF(_xll.RiskUniform(0,1)&lt;0.5,"uptown","downtown")</f>
        <v>#NAME?</v>
      </c>
      <c r="R1244" s="3" t="e">
        <f t="shared" ca="1" si="80"/>
        <v>#NAME?</v>
      </c>
      <c r="S1244" s="3" t="e">
        <f t="shared" ca="1" si="81"/>
        <v>#NAME?</v>
      </c>
      <c r="T1244" s="3" t="e">
        <f t="shared" ca="1" si="82"/>
        <v>#NAME?</v>
      </c>
      <c r="U1244" s="3" t="e">
        <f t="shared" ca="1" si="83"/>
        <v>#NAME?</v>
      </c>
      <c r="Y1244" s="3" t="s">
        <v>124</v>
      </c>
      <c r="Z1244" s="3" t="s">
        <v>6</v>
      </c>
      <c r="AA1244" s="3" t="s">
        <v>122</v>
      </c>
      <c r="AB1244" s="46">
        <v>10</v>
      </c>
    </row>
    <row r="1245" spans="15:28" x14ac:dyDescent="0.25">
      <c r="O1245" s="3" t="e">
        <f ca="1">_xll.RiskDiscrete($A$6:$A$35,$E$6:$E$35)</f>
        <v>#NAME?</v>
      </c>
      <c r="P1245" s="3" t="e">
        <f ca="1">_xll.RiskDuniform($L$5:$L$16)</f>
        <v>#NAME?</v>
      </c>
      <c r="Q1245" s="3" t="e">
        <f ca="1">IF(_xll.RiskUniform(0,1)&lt;0.5,"uptown","downtown")</f>
        <v>#NAME?</v>
      </c>
      <c r="R1245" s="3" t="e">
        <f t="shared" ca="1" si="80"/>
        <v>#NAME?</v>
      </c>
      <c r="S1245" s="3" t="e">
        <f t="shared" ca="1" si="81"/>
        <v>#NAME?</v>
      </c>
      <c r="T1245" s="3" t="e">
        <f t="shared" ca="1" si="82"/>
        <v>#NAME?</v>
      </c>
      <c r="U1245" s="3" t="e">
        <f t="shared" ca="1" si="83"/>
        <v>#NAME?</v>
      </c>
      <c r="Y1245" s="3" t="s">
        <v>129</v>
      </c>
      <c r="Z1245" s="3" t="s">
        <v>32</v>
      </c>
      <c r="AA1245" s="3" t="s">
        <v>125</v>
      </c>
      <c r="AB1245" s="46">
        <v>2.5</v>
      </c>
    </row>
    <row r="1246" spans="15:28" x14ac:dyDescent="0.25">
      <c r="O1246" s="3" t="e">
        <f ca="1">_xll.RiskDiscrete($A$6:$A$35,$E$6:$E$35)</f>
        <v>#NAME?</v>
      </c>
      <c r="P1246" s="3" t="e">
        <f ca="1">_xll.RiskDuniform($L$5:$L$16)</f>
        <v>#NAME?</v>
      </c>
      <c r="Q1246" s="3" t="e">
        <f ca="1">IF(_xll.RiskUniform(0,1)&lt;0.5,"uptown","downtown")</f>
        <v>#NAME?</v>
      </c>
      <c r="R1246" s="3" t="e">
        <f t="shared" ca="1" si="80"/>
        <v>#NAME?</v>
      </c>
      <c r="S1246" s="3" t="e">
        <f t="shared" ca="1" si="81"/>
        <v>#NAME?</v>
      </c>
      <c r="T1246" s="3" t="e">
        <f t="shared" ca="1" si="82"/>
        <v>#NAME?</v>
      </c>
      <c r="U1246" s="3" t="e">
        <f t="shared" ca="1" si="83"/>
        <v>#NAME?</v>
      </c>
      <c r="Y1246" s="3" t="s">
        <v>124</v>
      </c>
      <c r="Z1246" s="3" t="s">
        <v>34</v>
      </c>
      <c r="AA1246" s="3" t="s">
        <v>125</v>
      </c>
      <c r="AB1246" s="46">
        <v>10</v>
      </c>
    </row>
    <row r="1247" spans="15:28" x14ac:dyDescent="0.25">
      <c r="O1247" s="3" t="e">
        <f ca="1">_xll.RiskDiscrete($A$6:$A$35,$E$6:$E$35)</f>
        <v>#NAME?</v>
      </c>
      <c r="P1247" s="3" t="e">
        <f ca="1">_xll.RiskDuniform($L$5:$L$16)</f>
        <v>#NAME?</v>
      </c>
      <c r="Q1247" s="3" t="e">
        <f ca="1">IF(_xll.RiskUniform(0,1)&lt;0.5,"uptown","downtown")</f>
        <v>#NAME?</v>
      </c>
      <c r="R1247" s="3" t="e">
        <f t="shared" ca="1" si="80"/>
        <v>#NAME?</v>
      </c>
      <c r="S1247" s="3" t="e">
        <f t="shared" ca="1" si="81"/>
        <v>#NAME?</v>
      </c>
      <c r="T1247" s="3" t="e">
        <f t="shared" ca="1" si="82"/>
        <v>#NAME?</v>
      </c>
      <c r="U1247" s="3" t="e">
        <f t="shared" ca="1" si="83"/>
        <v>#NAME?</v>
      </c>
      <c r="Y1247" s="3" t="s">
        <v>138</v>
      </c>
      <c r="Z1247" s="3" t="s">
        <v>34</v>
      </c>
      <c r="AA1247" s="3" t="s">
        <v>122</v>
      </c>
      <c r="AB1247" s="46">
        <v>10</v>
      </c>
    </row>
    <row r="1248" spans="15:28" x14ac:dyDescent="0.25">
      <c r="O1248" s="3" t="e">
        <f ca="1">_xll.RiskDiscrete($A$6:$A$35,$E$6:$E$35)</f>
        <v>#NAME?</v>
      </c>
      <c r="P1248" s="3" t="e">
        <f ca="1">_xll.RiskDuniform($L$5:$L$16)</f>
        <v>#NAME?</v>
      </c>
      <c r="Q1248" s="3" t="e">
        <f ca="1">IF(_xll.RiskUniform(0,1)&lt;0.5,"uptown","downtown")</f>
        <v>#NAME?</v>
      </c>
      <c r="R1248" s="3" t="e">
        <f t="shared" ca="1" si="80"/>
        <v>#NAME?</v>
      </c>
      <c r="S1248" s="3" t="e">
        <f t="shared" ca="1" si="81"/>
        <v>#NAME?</v>
      </c>
      <c r="T1248" s="3" t="e">
        <f t="shared" ca="1" si="82"/>
        <v>#NAME?</v>
      </c>
      <c r="U1248" s="3" t="e">
        <f t="shared" ca="1" si="83"/>
        <v>#NAME?</v>
      </c>
      <c r="Y1248" s="3" t="s">
        <v>132</v>
      </c>
      <c r="Z1248" s="3" t="s">
        <v>27</v>
      </c>
      <c r="AA1248" s="3" t="s">
        <v>122</v>
      </c>
      <c r="AB1248" s="46">
        <v>12</v>
      </c>
    </row>
    <row r="1249" spans="15:28" x14ac:dyDescent="0.25">
      <c r="O1249" s="3" t="e">
        <f ca="1">_xll.RiskDiscrete($A$6:$A$35,$E$6:$E$35)</f>
        <v>#NAME?</v>
      </c>
      <c r="P1249" s="3" t="e">
        <f ca="1">_xll.RiskDuniform($L$5:$L$16)</f>
        <v>#NAME?</v>
      </c>
      <c r="Q1249" s="3" t="e">
        <f ca="1">IF(_xll.RiskUniform(0,1)&lt;0.5,"uptown","downtown")</f>
        <v>#NAME?</v>
      </c>
      <c r="R1249" s="3" t="e">
        <f t="shared" ca="1" si="80"/>
        <v>#NAME?</v>
      </c>
      <c r="S1249" s="3" t="e">
        <f t="shared" ca="1" si="81"/>
        <v>#NAME?</v>
      </c>
      <c r="T1249" s="3" t="e">
        <f t="shared" ca="1" si="82"/>
        <v>#NAME?</v>
      </c>
      <c r="U1249" s="3" t="e">
        <f t="shared" ca="1" si="83"/>
        <v>#NAME?</v>
      </c>
      <c r="Y1249" s="3" t="s">
        <v>146</v>
      </c>
      <c r="Z1249" s="3" t="s">
        <v>29</v>
      </c>
      <c r="AA1249" s="3" t="s">
        <v>125</v>
      </c>
      <c r="AB1249" s="46">
        <v>7</v>
      </c>
    </row>
    <row r="1250" spans="15:28" x14ac:dyDescent="0.25">
      <c r="O1250" s="3" t="e">
        <f ca="1">_xll.RiskDiscrete($A$6:$A$35,$E$6:$E$35)</f>
        <v>#NAME?</v>
      </c>
      <c r="P1250" s="3" t="e">
        <f ca="1">_xll.RiskDuniform($L$5:$L$16)</f>
        <v>#NAME?</v>
      </c>
      <c r="Q1250" s="3" t="e">
        <f ca="1">IF(_xll.RiskUniform(0,1)&lt;0.5,"uptown","downtown")</f>
        <v>#NAME?</v>
      </c>
      <c r="R1250" s="3" t="e">
        <f t="shared" ca="1" si="80"/>
        <v>#NAME?</v>
      </c>
      <c r="S1250" s="3" t="e">
        <f t="shared" ca="1" si="81"/>
        <v>#NAME?</v>
      </c>
      <c r="T1250" s="3" t="e">
        <f t="shared" ca="1" si="82"/>
        <v>#NAME?</v>
      </c>
      <c r="U1250" s="3" t="e">
        <f t="shared" ca="1" si="83"/>
        <v>#NAME?</v>
      </c>
      <c r="Y1250" s="3" t="s">
        <v>129</v>
      </c>
      <c r="Z1250" s="3" t="s">
        <v>29</v>
      </c>
      <c r="AA1250" s="3" t="s">
        <v>125</v>
      </c>
      <c r="AB1250" s="46">
        <v>2.5</v>
      </c>
    </row>
    <row r="1251" spans="15:28" x14ac:dyDescent="0.25">
      <c r="O1251" s="3" t="e">
        <f ca="1">_xll.RiskDiscrete($A$6:$A$35,$E$6:$E$35)</f>
        <v>#NAME?</v>
      </c>
      <c r="P1251" s="3" t="e">
        <f ca="1">_xll.RiskDuniform($L$5:$L$16)</f>
        <v>#NAME?</v>
      </c>
      <c r="Q1251" s="3" t="e">
        <f ca="1">IF(_xll.RiskUniform(0,1)&lt;0.5,"uptown","downtown")</f>
        <v>#NAME?</v>
      </c>
      <c r="R1251" s="3" t="e">
        <f t="shared" ca="1" si="80"/>
        <v>#NAME?</v>
      </c>
      <c r="S1251" s="3" t="e">
        <f t="shared" ca="1" si="81"/>
        <v>#NAME?</v>
      </c>
      <c r="T1251" s="3" t="e">
        <f t="shared" ca="1" si="82"/>
        <v>#NAME?</v>
      </c>
      <c r="U1251" s="3" t="e">
        <f t="shared" ca="1" si="83"/>
        <v>#NAME?</v>
      </c>
      <c r="Y1251" s="3" t="s">
        <v>121</v>
      </c>
      <c r="Z1251" s="3" t="s">
        <v>39</v>
      </c>
      <c r="AA1251" s="3" t="s">
        <v>122</v>
      </c>
      <c r="AB1251" s="46">
        <v>2.5</v>
      </c>
    </row>
    <row r="1252" spans="15:28" x14ac:dyDescent="0.25">
      <c r="O1252" s="3" t="e">
        <f ca="1">_xll.RiskDiscrete($A$6:$A$35,$E$6:$E$35)</f>
        <v>#NAME?</v>
      </c>
      <c r="P1252" s="3" t="e">
        <f ca="1">_xll.RiskDuniform($L$5:$L$16)</f>
        <v>#NAME?</v>
      </c>
      <c r="Q1252" s="3" t="e">
        <f ca="1">IF(_xll.RiskUniform(0,1)&lt;0.5,"uptown","downtown")</f>
        <v>#NAME?</v>
      </c>
      <c r="R1252" s="3" t="e">
        <f t="shared" ca="1" si="80"/>
        <v>#NAME?</v>
      </c>
      <c r="S1252" s="3" t="e">
        <f t="shared" ca="1" si="81"/>
        <v>#NAME?</v>
      </c>
      <c r="T1252" s="3" t="e">
        <f t="shared" ca="1" si="82"/>
        <v>#NAME?</v>
      </c>
      <c r="U1252" s="3" t="e">
        <f t="shared" ca="1" si="83"/>
        <v>#NAME?</v>
      </c>
      <c r="Y1252" s="3" t="s">
        <v>124</v>
      </c>
      <c r="Z1252" s="3" t="s">
        <v>27</v>
      </c>
      <c r="AA1252" s="3" t="s">
        <v>125</v>
      </c>
      <c r="AB1252" s="46">
        <v>10</v>
      </c>
    </row>
    <row r="1253" spans="15:28" x14ac:dyDescent="0.25">
      <c r="O1253" s="3" t="e">
        <f ca="1">_xll.RiskDiscrete($A$6:$A$35,$E$6:$E$35)</f>
        <v>#NAME?</v>
      </c>
      <c r="P1253" s="3" t="e">
        <f ca="1">_xll.RiskDuniform($L$5:$L$16)</f>
        <v>#NAME?</v>
      </c>
      <c r="Q1253" s="3" t="e">
        <f ca="1">IF(_xll.RiskUniform(0,1)&lt;0.5,"uptown","downtown")</f>
        <v>#NAME?</v>
      </c>
      <c r="R1253" s="3" t="e">
        <f t="shared" ca="1" si="80"/>
        <v>#NAME?</v>
      </c>
      <c r="S1253" s="3" t="e">
        <f t="shared" ca="1" si="81"/>
        <v>#NAME?</v>
      </c>
      <c r="T1253" s="3" t="e">
        <f t="shared" ca="1" si="82"/>
        <v>#NAME?</v>
      </c>
      <c r="U1253" s="3" t="e">
        <f t="shared" ca="1" si="83"/>
        <v>#NAME?</v>
      </c>
      <c r="Y1253" s="3" t="s">
        <v>146</v>
      </c>
      <c r="Z1253" s="3" t="s">
        <v>40</v>
      </c>
      <c r="AA1253" s="3" t="s">
        <v>125</v>
      </c>
      <c r="AB1253" s="46">
        <v>7</v>
      </c>
    </row>
    <row r="1254" spans="15:28" x14ac:dyDescent="0.25">
      <c r="O1254" s="3" t="e">
        <f ca="1">_xll.RiskDiscrete($A$6:$A$35,$E$6:$E$35)</f>
        <v>#NAME?</v>
      </c>
      <c r="P1254" s="3" t="e">
        <f ca="1">_xll.RiskDuniform($L$5:$L$16)</f>
        <v>#NAME?</v>
      </c>
      <c r="Q1254" s="3" t="e">
        <f ca="1">IF(_xll.RiskUniform(0,1)&lt;0.5,"uptown","downtown")</f>
        <v>#NAME?</v>
      </c>
      <c r="R1254" s="3" t="e">
        <f t="shared" ca="1" si="80"/>
        <v>#NAME?</v>
      </c>
      <c r="S1254" s="3" t="e">
        <f t="shared" ca="1" si="81"/>
        <v>#NAME?</v>
      </c>
      <c r="T1254" s="3" t="e">
        <f t="shared" ca="1" si="82"/>
        <v>#NAME?</v>
      </c>
      <c r="U1254" s="3" t="e">
        <f t="shared" ca="1" si="83"/>
        <v>#NAME?</v>
      </c>
      <c r="Y1254" s="3" t="s">
        <v>121</v>
      </c>
      <c r="Z1254" s="3" t="s">
        <v>39</v>
      </c>
      <c r="AA1254" s="3" t="s">
        <v>122</v>
      </c>
      <c r="AB1254" s="46">
        <v>2.5</v>
      </c>
    </row>
    <row r="1255" spans="15:28" x14ac:dyDescent="0.25">
      <c r="O1255" s="3" t="e">
        <f ca="1">_xll.RiskDiscrete($A$6:$A$35,$E$6:$E$35)</f>
        <v>#NAME?</v>
      </c>
      <c r="P1255" s="3" t="e">
        <f ca="1">_xll.RiskDuniform($L$5:$L$16)</f>
        <v>#NAME?</v>
      </c>
      <c r="Q1255" s="3" t="e">
        <f ca="1">IF(_xll.RiskUniform(0,1)&lt;0.5,"uptown","downtown")</f>
        <v>#NAME?</v>
      </c>
      <c r="R1255" s="3" t="e">
        <f t="shared" ca="1" si="80"/>
        <v>#NAME?</v>
      </c>
      <c r="S1255" s="3" t="e">
        <f t="shared" ca="1" si="81"/>
        <v>#NAME?</v>
      </c>
      <c r="T1255" s="3" t="e">
        <f t="shared" ca="1" si="82"/>
        <v>#NAME?</v>
      </c>
      <c r="U1255" s="3" t="e">
        <f t="shared" ca="1" si="83"/>
        <v>#NAME?</v>
      </c>
      <c r="Y1255" s="3" t="s">
        <v>135</v>
      </c>
      <c r="Z1255" s="3" t="s">
        <v>6</v>
      </c>
      <c r="AA1255" s="3" t="s">
        <v>122</v>
      </c>
      <c r="AB1255" s="46">
        <v>7</v>
      </c>
    </row>
    <row r="1256" spans="15:28" x14ac:dyDescent="0.25">
      <c r="O1256" s="3" t="e">
        <f ca="1">_xll.RiskDiscrete($A$6:$A$35,$E$6:$E$35)</f>
        <v>#NAME?</v>
      </c>
      <c r="P1256" s="3" t="e">
        <f ca="1">_xll.RiskDuniform($L$5:$L$16)</f>
        <v>#NAME?</v>
      </c>
      <c r="Q1256" s="3" t="e">
        <f ca="1">IF(_xll.RiskUniform(0,1)&lt;0.5,"uptown","downtown")</f>
        <v>#NAME?</v>
      </c>
      <c r="R1256" s="3" t="e">
        <f t="shared" ca="1" si="80"/>
        <v>#NAME?</v>
      </c>
      <c r="S1256" s="3" t="e">
        <f t="shared" ca="1" si="81"/>
        <v>#NAME?</v>
      </c>
      <c r="T1256" s="3" t="e">
        <f t="shared" ca="1" si="82"/>
        <v>#NAME?</v>
      </c>
      <c r="U1256" s="3" t="e">
        <f t="shared" ca="1" si="83"/>
        <v>#NAME?</v>
      </c>
      <c r="Y1256" s="3" t="s">
        <v>133</v>
      </c>
      <c r="Z1256" s="3" t="s">
        <v>39</v>
      </c>
      <c r="AA1256" s="3" t="s">
        <v>125</v>
      </c>
      <c r="AB1256" s="46">
        <v>7</v>
      </c>
    </row>
    <row r="1257" spans="15:28" x14ac:dyDescent="0.25">
      <c r="O1257" s="3" t="e">
        <f ca="1">_xll.RiskDiscrete($A$6:$A$35,$E$6:$E$35)</f>
        <v>#NAME?</v>
      </c>
      <c r="P1257" s="3" t="e">
        <f ca="1">_xll.RiskDuniform($L$5:$L$16)</f>
        <v>#NAME?</v>
      </c>
      <c r="Q1257" s="3" t="e">
        <f ca="1">IF(_xll.RiskUniform(0,1)&lt;0.5,"uptown","downtown")</f>
        <v>#NAME?</v>
      </c>
      <c r="R1257" s="3" t="e">
        <f t="shared" ca="1" si="80"/>
        <v>#NAME?</v>
      </c>
      <c r="S1257" s="3" t="e">
        <f t="shared" ca="1" si="81"/>
        <v>#NAME?</v>
      </c>
      <c r="T1257" s="3" t="e">
        <f t="shared" ca="1" si="82"/>
        <v>#NAME?</v>
      </c>
      <c r="U1257" s="3" t="e">
        <f t="shared" ca="1" si="83"/>
        <v>#NAME?</v>
      </c>
      <c r="Y1257" s="3" t="s">
        <v>129</v>
      </c>
      <c r="Z1257" s="3" t="s">
        <v>32</v>
      </c>
      <c r="AA1257" s="3" t="s">
        <v>125</v>
      </c>
      <c r="AB1257" s="46">
        <v>2.5</v>
      </c>
    </row>
    <row r="1258" spans="15:28" x14ac:dyDescent="0.25">
      <c r="O1258" s="3" t="e">
        <f ca="1">_xll.RiskDiscrete($A$6:$A$35,$E$6:$E$35)</f>
        <v>#NAME?</v>
      </c>
      <c r="P1258" s="3" t="e">
        <f ca="1">_xll.RiskDuniform($L$5:$L$16)</f>
        <v>#NAME?</v>
      </c>
      <c r="Q1258" s="3" t="e">
        <f ca="1">IF(_xll.RiskUniform(0,1)&lt;0.5,"uptown","downtown")</f>
        <v>#NAME?</v>
      </c>
      <c r="R1258" s="3" t="e">
        <f t="shared" ca="1" si="80"/>
        <v>#NAME?</v>
      </c>
      <c r="S1258" s="3" t="e">
        <f t="shared" ca="1" si="81"/>
        <v>#NAME?</v>
      </c>
      <c r="T1258" s="3" t="e">
        <f t="shared" ca="1" si="82"/>
        <v>#NAME?</v>
      </c>
      <c r="U1258" s="3" t="e">
        <f t="shared" ca="1" si="83"/>
        <v>#NAME?</v>
      </c>
      <c r="Y1258" s="3" t="s">
        <v>139</v>
      </c>
      <c r="Z1258" s="3" t="s">
        <v>31</v>
      </c>
      <c r="AA1258" s="3" t="s">
        <v>122</v>
      </c>
      <c r="AB1258" s="46">
        <v>10</v>
      </c>
    </row>
    <row r="1259" spans="15:28" x14ac:dyDescent="0.25">
      <c r="O1259" s="3" t="e">
        <f ca="1">_xll.RiskDiscrete($A$6:$A$35,$E$6:$E$35)</f>
        <v>#NAME?</v>
      </c>
      <c r="P1259" s="3" t="e">
        <f ca="1">_xll.RiskDuniform($L$5:$L$16)</f>
        <v>#NAME?</v>
      </c>
      <c r="Q1259" s="3" t="e">
        <f ca="1">IF(_xll.RiskUniform(0,1)&lt;0.5,"uptown","downtown")</f>
        <v>#NAME?</v>
      </c>
      <c r="R1259" s="3" t="e">
        <f t="shared" ca="1" si="80"/>
        <v>#NAME?</v>
      </c>
      <c r="S1259" s="3" t="e">
        <f t="shared" ca="1" si="81"/>
        <v>#NAME?</v>
      </c>
      <c r="T1259" s="3" t="e">
        <f t="shared" ca="1" si="82"/>
        <v>#NAME?</v>
      </c>
      <c r="U1259" s="3" t="e">
        <f t="shared" ca="1" si="83"/>
        <v>#NAME?</v>
      </c>
      <c r="Y1259" s="3" t="s">
        <v>124</v>
      </c>
      <c r="Z1259" s="3" t="s">
        <v>24</v>
      </c>
      <c r="AA1259" s="3" t="s">
        <v>125</v>
      </c>
      <c r="AB1259" s="46">
        <v>10</v>
      </c>
    </row>
    <row r="1260" spans="15:28" x14ac:dyDescent="0.25">
      <c r="O1260" s="3" t="e">
        <f ca="1">_xll.RiskDiscrete($A$6:$A$35,$E$6:$E$35)</f>
        <v>#NAME?</v>
      </c>
      <c r="P1260" s="3" t="e">
        <f ca="1">_xll.RiskDuniform($L$5:$L$16)</f>
        <v>#NAME?</v>
      </c>
      <c r="Q1260" s="3" t="e">
        <f ca="1">IF(_xll.RiskUniform(0,1)&lt;0.5,"uptown","downtown")</f>
        <v>#NAME?</v>
      </c>
      <c r="R1260" s="3" t="e">
        <f t="shared" ca="1" si="80"/>
        <v>#NAME?</v>
      </c>
      <c r="S1260" s="3" t="e">
        <f t="shared" ca="1" si="81"/>
        <v>#NAME?</v>
      </c>
      <c r="T1260" s="3" t="e">
        <f t="shared" ca="1" si="82"/>
        <v>#NAME?</v>
      </c>
      <c r="U1260" s="3" t="e">
        <f t="shared" ca="1" si="83"/>
        <v>#NAME?</v>
      </c>
      <c r="Y1260" s="3" t="s">
        <v>124</v>
      </c>
      <c r="Z1260" s="3" t="s">
        <v>27</v>
      </c>
      <c r="AA1260" s="3" t="s">
        <v>122</v>
      </c>
      <c r="AB1260" s="46">
        <v>10</v>
      </c>
    </row>
    <row r="1261" spans="15:28" x14ac:dyDescent="0.25">
      <c r="O1261" s="3" t="e">
        <f ca="1">_xll.RiskDiscrete($A$6:$A$35,$E$6:$E$35)</f>
        <v>#NAME?</v>
      </c>
      <c r="P1261" s="3" t="e">
        <f ca="1">_xll.RiskDuniform($L$5:$L$16)</f>
        <v>#NAME?</v>
      </c>
      <c r="Q1261" s="3" t="e">
        <f ca="1">IF(_xll.RiskUniform(0,1)&lt;0.5,"uptown","downtown")</f>
        <v>#NAME?</v>
      </c>
      <c r="R1261" s="3" t="e">
        <f t="shared" ca="1" si="80"/>
        <v>#NAME?</v>
      </c>
      <c r="S1261" s="3" t="e">
        <f t="shared" ca="1" si="81"/>
        <v>#NAME?</v>
      </c>
      <c r="T1261" s="3" t="e">
        <f t="shared" ca="1" si="82"/>
        <v>#NAME?</v>
      </c>
      <c r="U1261" s="3" t="e">
        <f t="shared" ca="1" si="83"/>
        <v>#NAME?</v>
      </c>
      <c r="Y1261" s="3" t="s">
        <v>121</v>
      </c>
      <c r="Z1261" s="3" t="s">
        <v>30</v>
      </c>
      <c r="AA1261" s="3" t="s">
        <v>122</v>
      </c>
      <c r="AB1261" s="46">
        <v>2.5</v>
      </c>
    </row>
    <row r="1262" spans="15:28" x14ac:dyDescent="0.25">
      <c r="O1262" s="3" t="e">
        <f ca="1">_xll.RiskDiscrete($A$6:$A$35,$E$6:$E$35)</f>
        <v>#NAME?</v>
      </c>
      <c r="P1262" s="3" t="e">
        <f ca="1">_xll.RiskDuniform($L$5:$L$16)</f>
        <v>#NAME?</v>
      </c>
      <c r="Q1262" s="3" t="e">
        <f ca="1">IF(_xll.RiskUniform(0,1)&lt;0.5,"uptown","downtown")</f>
        <v>#NAME?</v>
      </c>
      <c r="R1262" s="3" t="e">
        <f t="shared" ca="1" si="80"/>
        <v>#NAME?</v>
      </c>
      <c r="S1262" s="3" t="e">
        <f t="shared" ca="1" si="81"/>
        <v>#NAME?</v>
      </c>
      <c r="T1262" s="3" t="e">
        <f t="shared" ca="1" si="82"/>
        <v>#NAME?</v>
      </c>
      <c r="U1262" s="3" t="e">
        <f t="shared" ca="1" si="83"/>
        <v>#NAME?</v>
      </c>
      <c r="Y1262" s="3" t="s">
        <v>129</v>
      </c>
      <c r="Z1262" s="3" t="s">
        <v>27</v>
      </c>
      <c r="AA1262" s="3" t="s">
        <v>125</v>
      </c>
      <c r="AB1262" s="46">
        <v>2.5</v>
      </c>
    </row>
    <row r="1263" spans="15:28" x14ac:dyDescent="0.25">
      <c r="O1263" s="3" t="e">
        <f ca="1">_xll.RiskDiscrete($A$6:$A$35,$E$6:$E$35)</f>
        <v>#NAME?</v>
      </c>
      <c r="P1263" s="3" t="e">
        <f ca="1">_xll.RiskDuniform($L$5:$L$16)</f>
        <v>#NAME?</v>
      </c>
      <c r="Q1263" s="3" t="e">
        <f ca="1">IF(_xll.RiskUniform(0,1)&lt;0.5,"uptown","downtown")</f>
        <v>#NAME?</v>
      </c>
      <c r="R1263" s="3" t="e">
        <f t="shared" ca="1" si="80"/>
        <v>#NAME?</v>
      </c>
      <c r="S1263" s="3" t="e">
        <f t="shared" ca="1" si="81"/>
        <v>#NAME?</v>
      </c>
      <c r="T1263" s="3" t="e">
        <f t="shared" ca="1" si="82"/>
        <v>#NAME?</v>
      </c>
      <c r="U1263" s="3" t="e">
        <f t="shared" ca="1" si="83"/>
        <v>#NAME?</v>
      </c>
      <c r="Y1263" s="3" t="s">
        <v>124</v>
      </c>
      <c r="Z1263" s="3" t="s">
        <v>34</v>
      </c>
      <c r="AA1263" s="3" t="s">
        <v>122</v>
      </c>
      <c r="AB1263" s="46">
        <v>10</v>
      </c>
    </row>
    <row r="1264" spans="15:28" x14ac:dyDescent="0.25">
      <c r="O1264" s="3" t="e">
        <f ca="1">_xll.RiskDiscrete($A$6:$A$35,$E$6:$E$35)</f>
        <v>#NAME?</v>
      </c>
      <c r="P1264" s="3" t="e">
        <f ca="1">_xll.RiskDuniform($L$5:$L$16)</f>
        <v>#NAME?</v>
      </c>
      <c r="Q1264" s="3" t="e">
        <f ca="1">IF(_xll.RiskUniform(0,1)&lt;0.5,"uptown","downtown")</f>
        <v>#NAME?</v>
      </c>
      <c r="R1264" s="3" t="e">
        <f t="shared" ca="1" si="80"/>
        <v>#NAME?</v>
      </c>
      <c r="S1264" s="3" t="e">
        <f t="shared" ca="1" si="81"/>
        <v>#NAME?</v>
      </c>
      <c r="T1264" s="3" t="e">
        <f t="shared" ca="1" si="82"/>
        <v>#NAME?</v>
      </c>
      <c r="U1264" s="3" t="e">
        <f t="shared" ca="1" si="83"/>
        <v>#NAME?</v>
      </c>
      <c r="Y1264" s="3" t="s">
        <v>121</v>
      </c>
      <c r="Z1264" s="3" t="s">
        <v>33</v>
      </c>
      <c r="AA1264" s="3" t="s">
        <v>122</v>
      </c>
      <c r="AB1264" s="46">
        <v>2.5</v>
      </c>
    </row>
    <row r="1265" spans="15:28" x14ac:dyDescent="0.25">
      <c r="O1265" s="3" t="e">
        <f ca="1">_xll.RiskDiscrete($A$6:$A$35,$E$6:$E$35)</f>
        <v>#NAME?</v>
      </c>
      <c r="P1265" s="3" t="e">
        <f ca="1">_xll.RiskDuniform($L$5:$L$16)</f>
        <v>#NAME?</v>
      </c>
      <c r="Q1265" s="3" t="e">
        <f ca="1">IF(_xll.RiskUniform(0,1)&lt;0.5,"uptown","downtown")</f>
        <v>#NAME?</v>
      </c>
      <c r="R1265" s="3" t="e">
        <f t="shared" ca="1" si="80"/>
        <v>#NAME?</v>
      </c>
      <c r="S1265" s="3" t="e">
        <f t="shared" ca="1" si="81"/>
        <v>#NAME?</v>
      </c>
      <c r="T1265" s="3" t="e">
        <f t="shared" ca="1" si="82"/>
        <v>#NAME?</v>
      </c>
      <c r="U1265" s="3" t="e">
        <f t="shared" ca="1" si="83"/>
        <v>#NAME?</v>
      </c>
      <c r="Y1265" s="3" t="s">
        <v>124</v>
      </c>
      <c r="Z1265" s="3" t="s">
        <v>24</v>
      </c>
      <c r="AA1265" s="3" t="s">
        <v>122</v>
      </c>
      <c r="AB1265" s="46">
        <v>10</v>
      </c>
    </row>
    <row r="1266" spans="15:28" x14ac:dyDescent="0.25">
      <c r="O1266" s="3" t="e">
        <f ca="1">_xll.RiskDiscrete($A$6:$A$35,$E$6:$E$35)</f>
        <v>#NAME?</v>
      </c>
      <c r="P1266" s="3" t="e">
        <f ca="1">_xll.RiskDuniform($L$5:$L$16)</f>
        <v>#NAME?</v>
      </c>
      <c r="Q1266" s="3" t="e">
        <f ca="1">IF(_xll.RiskUniform(0,1)&lt;0.5,"uptown","downtown")</f>
        <v>#NAME?</v>
      </c>
      <c r="R1266" s="3" t="e">
        <f t="shared" ca="1" si="80"/>
        <v>#NAME?</v>
      </c>
      <c r="S1266" s="3" t="e">
        <f t="shared" ca="1" si="81"/>
        <v>#NAME?</v>
      </c>
      <c r="T1266" s="3" t="e">
        <f t="shared" ca="1" si="82"/>
        <v>#NAME?</v>
      </c>
      <c r="U1266" s="3" t="e">
        <f t="shared" ca="1" si="83"/>
        <v>#NAME?</v>
      </c>
      <c r="Y1266" s="3" t="s">
        <v>121</v>
      </c>
      <c r="Z1266" s="3" t="s">
        <v>40</v>
      </c>
      <c r="AA1266" s="3" t="s">
        <v>125</v>
      </c>
      <c r="AB1266" s="46">
        <v>2.5</v>
      </c>
    </row>
    <row r="1267" spans="15:28" x14ac:dyDescent="0.25">
      <c r="O1267" s="3" t="e">
        <f ca="1">_xll.RiskDiscrete($A$6:$A$35,$E$6:$E$35)</f>
        <v>#NAME?</v>
      </c>
      <c r="P1267" s="3" t="e">
        <f ca="1">_xll.RiskDuniform($L$5:$L$16)</f>
        <v>#NAME?</v>
      </c>
      <c r="Q1267" s="3" t="e">
        <f ca="1">IF(_xll.RiskUniform(0,1)&lt;0.5,"uptown","downtown")</f>
        <v>#NAME?</v>
      </c>
      <c r="R1267" s="3" t="e">
        <f t="shared" ca="1" si="80"/>
        <v>#NAME?</v>
      </c>
      <c r="S1267" s="3" t="e">
        <f t="shared" ca="1" si="81"/>
        <v>#NAME?</v>
      </c>
      <c r="T1267" s="3" t="e">
        <f t="shared" ca="1" si="82"/>
        <v>#NAME?</v>
      </c>
      <c r="U1267" s="3" t="e">
        <f t="shared" ca="1" si="83"/>
        <v>#NAME?</v>
      </c>
      <c r="Y1267" s="3" t="s">
        <v>124</v>
      </c>
      <c r="Z1267" s="3" t="s">
        <v>29</v>
      </c>
      <c r="AA1267" s="3" t="s">
        <v>122</v>
      </c>
      <c r="AB1267" s="46">
        <v>10</v>
      </c>
    </row>
    <row r="1268" spans="15:28" x14ac:dyDescent="0.25">
      <c r="O1268" s="3" t="e">
        <f ca="1">_xll.RiskDiscrete($A$6:$A$35,$E$6:$E$35)</f>
        <v>#NAME?</v>
      </c>
      <c r="P1268" s="3" t="e">
        <f ca="1">_xll.RiskDuniform($L$5:$L$16)</f>
        <v>#NAME?</v>
      </c>
      <c r="Q1268" s="3" t="e">
        <f ca="1">IF(_xll.RiskUniform(0,1)&lt;0.5,"uptown","downtown")</f>
        <v>#NAME?</v>
      </c>
      <c r="R1268" s="3" t="e">
        <f t="shared" ca="1" si="80"/>
        <v>#NAME?</v>
      </c>
      <c r="S1268" s="3" t="e">
        <f t="shared" ca="1" si="81"/>
        <v>#NAME?</v>
      </c>
      <c r="T1268" s="3" t="e">
        <f t="shared" ca="1" si="82"/>
        <v>#NAME?</v>
      </c>
      <c r="U1268" s="3" t="e">
        <f t="shared" ca="1" si="83"/>
        <v>#NAME?</v>
      </c>
      <c r="Y1268" s="3" t="s">
        <v>127</v>
      </c>
      <c r="Z1268" s="3" t="s">
        <v>6</v>
      </c>
      <c r="AA1268" s="3" t="s">
        <v>125</v>
      </c>
      <c r="AB1268" s="46">
        <v>10</v>
      </c>
    </row>
    <row r="1269" spans="15:28" x14ac:dyDescent="0.25">
      <c r="O1269" s="3" t="e">
        <f ca="1">_xll.RiskDiscrete($A$6:$A$35,$E$6:$E$35)</f>
        <v>#NAME?</v>
      </c>
      <c r="P1269" s="3" t="e">
        <f ca="1">_xll.RiskDuniform($L$5:$L$16)</f>
        <v>#NAME?</v>
      </c>
      <c r="Q1269" s="3" t="e">
        <f ca="1">IF(_xll.RiskUniform(0,1)&lt;0.5,"uptown","downtown")</f>
        <v>#NAME?</v>
      </c>
      <c r="R1269" s="3" t="e">
        <f t="shared" ca="1" si="80"/>
        <v>#NAME?</v>
      </c>
      <c r="S1269" s="3" t="e">
        <f t="shared" ca="1" si="81"/>
        <v>#NAME?</v>
      </c>
      <c r="T1269" s="3" t="e">
        <f t="shared" ca="1" si="82"/>
        <v>#NAME?</v>
      </c>
      <c r="U1269" s="3" t="e">
        <f t="shared" ca="1" si="83"/>
        <v>#NAME?</v>
      </c>
      <c r="Y1269" s="3" t="s">
        <v>146</v>
      </c>
      <c r="Z1269" s="3" t="s">
        <v>24</v>
      </c>
      <c r="AA1269" s="3" t="s">
        <v>122</v>
      </c>
      <c r="AB1269" s="46">
        <v>7</v>
      </c>
    </row>
    <row r="1270" spans="15:28" x14ac:dyDescent="0.25">
      <c r="O1270" s="3" t="e">
        <f ca="1">_xll.RiskDiscrete($A$6:$A$35,$E$6:$E$35)</f>
        <v>#NAME?</v>
      </c>
      <c r="P1270" s="3" t="e">
        <f ca="1">_xll.RiskDuniform($L$5:$L$16)</f>
        <v>#NAME?</v>
      </c>
      <c r="Q1270" s="3" t="e">
        <f ca="1">IF(_xll.RiskUniform(0,1)&lt;0.5,"uptown","downtown")</f>
        <v>#NAME?</v>
      </c>
      <c r="R1270" s="3" t="e">
        <f t="shared" ca="1" si="80"/>
        <v>#NAME?</v>
      </c>
      <c r="S1270" s="3" t="e">
        <f t="shared" ca="1" si="81"/>
        <v>#NAME?</v>
      </c>
      <c r="T1270" s="3" t="e">
        <f t="shared" ca="1" si="82"/>
        <v>#NAME?</v>
      </c>
      <c r="U1270" s="3" t="e">
        <f t="shared" ca="1" si="83"/>
        <v>#NAME?</v>
      </c>
      <c r="Y1270" s="3" t="s">
        <v>121</v>
      </c>
      <c r="Z1270" s="3" t="s">
        <v>24</v>
      </c>
      <c r="AA1270" s="3" t="s">
        <v>122</v>
      </c>
      <c r="AB1270" s="46">
        <v>2.5</v>
      </c>
    </row>
    <row r="1271" spans="15:28" x14ac:dyDescent="0.25">
      <c r="O1271" s="3" t="e">
        <f ca="1">_xll.RiskDiscrete($A$6:$A$35,$E$6:$E$35)</f>
        <v>#NAME?</v>
      </c>
      <c r="P1271" s="3" t="e">
        <f ca="1">_xll.RiskDuniform($L$5:$L$16)</f>
        <v>#NAME?</v>
      </c>
      <c r="Q1271" s="3" t="e">
        <f ca="1">IF(_xll.RiskUniform(0,1)&lt;0.5,"uptown","downtown")</f>
        <v>#NAME?</v>
      </c>
      <c r="R1271" s="3" t="e">
        <f t="shared" ca="1" si="80"/>
        <v>#NAME?</v>
      </c>
      <c r="S1271" s="3" t="e">
        <f t="shared" ca="1" si="81"/>
        <v>#NAME?</v>
      </c>
      <c r="T1271" s="3" t="e">
        <f t="shared" ca="1" si="82"/>
        <v>#NAME?</v>
      </c>
      <c r="U1271" s="3" t="e">
        <f t="shared" ca="1" si="83"/>
        <v>#NAME?</v>
      </c>
      <c r="Y1271" s="3" t="s">
        <v>124</v>
      </c>
      <c r="Z1271" s="3" t="s">
        <v>24</v>
      </c>
      <c r="AA1271" s="3" t="s">
        <v>125</v>
      </c>
      <c r="AB1271" s="46">
        <v>10</v>
      </c>
    </row>
    <row r="1272" spans="15:28" x14ac:dyDescent="0.25">
      <c r="O1272" s="3" t="e">
        <f ca="1">_xll.RiskDiscrete($A$6:$A$35,$E$6:$E$35)</f>
        <v>#NAME?</v>
      </c>
      <c r="P1272" s="3" t="e">
        <f ca="1">_xll.RiskDuniform($L$5:$L$16)</f>
        <v>#NAME?</v>
      </c>
      <c r="Q1272" s="3" t="e">
        <f ca="1">IF(_xll.RiskUniform(0,1)&lt;0.5,"uptown","downtown")</f>
        <v>#NAME?</v>
      </c>
      <c r="R1272" s="3" t="e">
        <f t="shared" ca="1" si="80"/>
        <v>#NAME?</v>
      </c>
      <c r="S1272" s="3" t="e">
        <f t="shared" ca="1" si="81"/>
        <v>#NAME?</v>
      </c>
      <c r="T1272" s="3" t="e">
        <f t="shared" ca="1" si="82"/>
        <v>#NAME?</v>
      </c>
      <c r="U1272" s="3" t="e">
        <f t="shared" ca="1" si="83"/>
        <v>#NAME?</v>
      </c>
      <c r="Y1272" s="3" t="s">
        <v>121</v>
      </c>
      <c r="Z1272" s="3" t="s">
        <v>29</v>
      </c>
      <c r="AA1272" s="3" t="s">
        <v>125</v>
      </c>
      <c r="AB1272" s="46">
        <v>2.5</v>
      </c>
    </row>
    <row r="1273" spans="15:28" x14ac:dyDescent="0.25">
      <c r="O1273" s="3" t="e">
        <f ca="1">_xll.RiskDiscrete($A$6:$A$35,$E$6:$E$35)</f>
        <v>#NAME?</v>
      </c>
      <c r="P1273" s="3" t="e">
        <f ca="1">_xll.RiskDuniform($L$5:$L$16)</f>
        <v>#NAME?</v>
      </c>
      <c r="Q1273" s="3" t="e">
        <f ca="1">IF(_xll.RiskUniform(0,1)&lt;0.5,"uptown","downtown")</f>
        <v>#NAME?</v>
      </c>
      <c r="R1273" s="3" t="e">
        <f t="shared" ca="1" si="80"/>
        <v>#NAME?</v>
      </c>
      <c r="S1273" s="3" t="e">
        <f t="shared" ca="1" si="81"/>
        <v>#NAME?</v>
      </c>
      <c r="T1273" s="3" t="e">
        <f t="shared" ca="1" si="82"/>
        <v>#NAME?</v>
      </c>
      <c r="U1273" s="3" t="e">
        <f t="shared" ca="1" si="83"/>
        <v>#NAME?</v>
      </c>
      <c r="Y1273" s="3" t="s">
        <v>129</v>
      </c>
      <c r="Z1273" s="3" t="s">
        <v>30</v>
      </c>
      <c r="AA1273" s="3" t="s">
        <v>125</v>
      </c>
      <c r="AB1273" s="46">
        <v>2.5</v>
      </c>
    </row>
    <row r="1274" spans="15:28" x14ac:dyDescent="0.25">
      <c r="O1274" s="3" t="e">
        <f ca="1">_xll.RiskDiscrete($A$6:$A$35,$E$6:$E$35)</f>
        <v>#NAME?</v>
      </c>
      <c r="P1274" s="3" t="e">
        <f ca="1">_xll.RiskDuniform($L$5:$L$16)</f>
        <v>#NAME?</v>
      </c>
      <c r="Q1274" s="3" t="e">
        <f ca="1">IF(_xll.RiskUniform(0,1)&lt;0.5,"uptown","downtown")</f>
        <v>#NAME?</v>
      </c>
      <c r="R1274" s="3" t="e">
        <f t="shared" ca="1" si="80"/>
        <v>#NAME?</v>
      </c>
      <c r="S1274" s="3" t="e">
        <f t="shared" ca="1" si="81"/>
        <v>#NAME?</v>
      </c>
      <c r="T1274" s="3" t="e">
        <f t="shared" ca="1" si="82"/>
        <v>#NAME?</v>
      </c>
      <c r="U1274" s="3" t="e">
        <f t="shared" ca="1" si="83"/>
        <v>#NAME?</v>
      </c>
      <c r="Y1274" s="3" t="s">
        <v>124</v>
      </c>
      <c r="Z1274" s="3" t="s">
        <v>32</v>
      </c>
      <c r="AA1274" s="3" t="s">
        <v>125</v>
      </c>
      <c r="AB1274" s="46">
        <v>10</v>
      </c>
    </row>
    <row r="1275" spans="15:28" x14ac:dyDescent="0.25">
      <c r="O1275" s="3" t="e">
        <f ca="1">_xll.RiskDiscrete($A$6:$A$35,$E$6:$E$35)</f>
        <v>#NAME?</v>
      </c>
      <c r="P1275" s="3" t="e">
        <f ca="1">_xll.RiskDuniform($L$5:$L$16)</f>
        <v>#NAME?</v>
      </c>
      <c r="Q1275" s="3" t="e">
        <f ca="1">IF(_xll.RiskUniform(0,1)&lt;0.5,"uptown","downtown")</f>
        <v>#NAME?</v>
      </c>
      <c r="R1275" s="3" t="e">
        <f t="shared" ca="1" si="80"/>
        <v>#NAME?</v>
      </c>
      <c r="S1275" s="3" t="e">
        <f t="shared" ca="1" si="81"/>
        <v>#NAME?</v>
      </c>
      <c r="T1275" s="3" t="e">
        <f t="shared" ca="1" si="82"/>
        <v>#NAME?</v>
      </c>
      <c r="U1275" s="3" t="e">
        <f t="shared" ca="1" si="83"/>
        <v>#NAME?</v>
      </c>
      <c r="Y1275" s="3" t="s">
        <v>121</v>
      </c>
      <c r="Z1275" s="3" t="s">
        <v>32</v>
      </c>
      <c r="AA1275" s="3" t="s">
        <v>122</v>
      </c>
      <c r="AB1275" s="46">
        <v>2.5</v>
      </c>
    </row>
    <row r="1276" spans="15:28" x14ac:dyDescent="0.25">
      <c r="O1276" s="3" t="e">
        <f ca="1">_xll.RiskDiscrete($A$6:$A$35,$E$6:$E$35)</f>
        <v>#NAME?</v>
      </c>
      <c r="P1276" s="3" t="e">
        <f ca="1">_xll.RiskDuniform($L$5:$L$16)</f>
        <v>#NAME?</v>
      </c>
      <c r="Q1276" s="3" t="e">
        <f ca="1">IF(_xll.RiskUniform(0,1)&lt;0.5,"uptown","downtown")</f>
        <v>#NAME?</v>
      </c>
      <c r="R1276" s="3" t="e">
        <f t="shared" ca="1" si="80"/>
        <v>#NAME?</v>
      </c>
      <c r="S1276" s="3" t="e">
        <f t="shared" ca="1" si="81"/>
        <v>#NAME?</v>
      </c>
      <c r="T1276" s="3" t="e">
        <f t="shared" ca="1" si="82"/>
        <v>#NAME?</v>
      </c>
      <c r="U1276" s="3" t="e">
        <f t="shared" ca="1" si="83"/>
        <v>#NAME?</v>
      </c>
      <c r="Y1276" s="3" t="s">
        <v>124</v>
      </c>
      <c r="Z1276" s="3" t="s">
        <v>27</v>
      </c>
      <c r="AA1276" s="3" t="s">
        <v>122</v>
      </c>
      <c r="AB1276" s="46">
        <v>10</v>
      </c>
    </row>
    <row r="1277" spans="15:28" x14ac:dyDescent="0.25">
      <c r="O1277" s="3" t="e">
        <f ca="1">_xll.RiskDiscrete($A$6:$A$35,$E$6:$E$35)</f>
        <v>#NAME?</v>
      </c>
      <c r="P1277" s="3" t="e">
        <f ca="1">_xll.RiskDuniform($L$5:$L$16)</f>
        <v>#NAME?</v>
      </c>
      <c r="Q1277" s="3" t="e">
        <f ca="1">IF(_xll.RiskUniform(0,1)&lt;0.5,"uptown","downtown")</f>
        <v>#NAME?</v>
      </c>
      <c r="R1277" s="3" t="e">
        <f t="shared" ca="1" si="80"/>
        <v>#NAME?</v>
      </c>
      <c r="S1277" s="3" t="e">
        <f t="shared" ca="1" si="81"/>
        <v>#NAME?</v>
      </c>
      <c r="T1277" s="3" t="e">
        <f t="shared" ca="1" si="82"/>
        <v>#NAME?</v>
      </c>
      <c r="U1277" s="3" t="e">
        <f t="shared" ca="1" si="83"/>
        <v>#NAME?</v>
      </c>
      <c r="Y1277" s="3" t="s">
        <v>121</v>
      </c>
      <c r="Z1277" s="3" t="s">
        <v>6</v>
      </c>
      <c r="AA1277" s="3" t="s">
        <v>125</v>
      </c>
      <c r="AB1277" s="46">
        <v>2.5</v>
      </c>
    </row>
    <row r="1278" spans="15:28" x14ac:dyDescent="0.25">
      <c r="O1278" s="3" t="e">
        <f ca="1">_xll.RiskDiscrete($A$6:$A$35,$E$6:$E$35)</f>
        <v>#NAME?</v>
      </c>
      <c r="P1278" s="3" t="e">
        <f ca="1">_xll.RiskDuniform($L$5:$L$16)</f>
        <v>#NAME?</v>
      </c>
      <c r="Q1278" s="3" t="e">
        <f ca="1">IF(_xll.RiskUniform(0,1)&lt;0.5,"uptown","downtown")</f>
        <v>#NAME?</v>
      </c>
      <c r="R1278" s="3" t="e">
        <f t="shared" ca="1" si="80"/>
        <v>#NAME?</v>
      </c>
      <c r="S1278" s="3" t="e">
        <f t="shared" ca="1" si="81"/>
        <v>#NAME?</v>
      </c>
      <c r="T1278" s="3" t="e">
        <f t="shared" ca="1" si="82"/>
        <v>#NAME?</v>
      </c>
      <c r="U1278" s="3" t="e">
        <f t="shared" ca="1" si="83"/>
        <v>#NAME?</v>
      </c>
      <c r="Y1278" s="3" t="s">
        <v>146</v>
      </c>
      <c r="Z1278" s="3" t="s">
        <v>6</v>
      </c>
      <c r="AA1278" s="3" t="s">
        <v>125</v>
      </c>
      <c r="AB1278" s="46">
        <v>7</v>
      </c>
    </row>
    <row r="1279" spans="15:28" x14ac:dyDescent="0.25">
      <c r="O1279" s="3" t="e">
        <f ca="1">_xll.RiskDiscrete($A$6:$A$35,$E$6:$E$35)</f>
        <v>#NAME?</v>
      </c>
      <c r="P1279" s="3" t="e">
        <f ca="1">_xll.RiskDuniform($L$5:$L$16)</f>
        <v>#NAME?</v>
      </c>
      <c r="Q1279" s="3" t="e">
        <f ca="1">IF(_xll.RiskUniform(0,1)&lt;0.5,"uptown","downtown")</f>
        <v>#NAME?</v>
      </c>
      <c r="R1279" s="3" t="e">
        <f t="shared" ca="1" si="80"/>
        <v>#NAME?</v>
      </c>
      <c r="S1279" s="3" t="e">
        <f t="shared" ca="1" si="81"/>
        <v>#NAME?</v>
      </c>
      <c r="T1279" s="3" t="e">
        <f t="shared" ca="1" si="82"/>
        <v>#NAME?</v>
      </c>
      <c r="U1279" s="3" t="e">
        <f t="shared" ca="1" si="83"/>
        <v>#NAME?</v>
      </c>
      <c r="Y1279" s="3" t="s">
        <v>124</v>
      </c>
      <c r="Z1279" s="3" t="s">
        <v>24</v>
      </c>
      <c r="AA1279" s="3" t="s">
        <v>122</v>
      </c>
      <c r="AB1279" s="46">
        <v>10</v>
      </c>
    </row>
    <row r="1280" spans="15:28" x14ac:dyDescent="0.25">
      <c r="O1280" s="3" t="e">
        <f ca="1">_xll.RiskDiscrete($A$6:$A$35,$E$6:$E$35)</f>
        <v>#NAME?</v>
      </c>
      <c r="P1280" s="3" t="e">
        <f ca="1">_xll.RiskDuniform($L$5:$L$16)</f>
        <v>#NAME?</v>
      </c>
      <c r="Q1280" s="3" t="e">
        <f ca="1">IF(_xll.RiskUniform(0,1)&lt;0.5,"uptown","downtown")</f>
        <v>#NAME?</v>
      </c>
      <c r="R1280" s="3" t="e">
        <f t="shared" ca="1" si="80"/>
        <v>#NAME?</v>
      </c>
      <c r="S1280" s="3" t="e">
        <f t="shared" ca="1" si="81"/>
        <v>#NAME?</v>
      </c>
      <c r="T1280" s="3" t="e">
        <f t="shared" ca="1" si="82"/>
        <v>#NAME?</v>
      </c>
      <c r="U1280" s="3" t="e">
        <f t="shared" ca="1" si="83"/>
        <v>#NAME?</v>
      </c>
      <c r="Y1280" s="3" t="s">
        <v>121</v>
      </c>
      <c r="Z1280" s="3" t="s">
        <v>34</v>
      </c>
      <c r="AA1280" s="3" t="s">
        <v>122</v>
      </c>
      <c r="AB1280" s="46">
        <v>2.5</v>
      </c>
    </row>
    <row r="1281" spans="15:28" x14ac:dyDescent="0.25">
      <c r="O1281" s="3" t="e">
        <f ca="1">_xll.RiskDiscrete($A$6:$A$35,$E$6:$E$35)</f>
        <v>#NAME?</v>
      </c>
      <c r="P1281" s="3" t="e">
        <f ca="1">_xll.RiskDuniform($L$5:$L$16)</f>
        <v>#NAME?</v>
      </c>
      <c r="Q1281" s="3" t="e">
        <f ca="1">IF(_xll.RiskUniform(0,1)&lt;0.5,"uptown","downtown")</f>
        <v>#NAME?</v>
      </c>
      <c r="R1281" s="3" t="e">
        <f t="shared" ca="1" si="80"/>
        <v>#NAME?</v>
      </c>
      <c r="S1281" s="3" t="e">
        <f t="shared" ca="1" si="81"/>
        <v>#NAME?</v>
      </c>
      <c r="T1281" s="3" t="e">
        <f t="shared" ca="1" si="82"/>
        <v>#NAME?</v>
      </c>
      <c r="U1281" s="3" t="e">
        <f t="shared" ca="1" si="83"/>
        <v>#NAME?</v>
      </c>
      <c r="Y1281" s="3" t="s">
        <v>121</v>
      </c>
      <c r="Z1281" s="3" t="s">
        <v>6</v>
      </c>
      <c r="AA1281" s="3" t="s">
        <v>125</v>
      </c>
      <c r="AB1281" s="46">
        <v>2.5</v>
      </c>
    </row>
    <row r="1282" spans="15:28" x14ac:dyDescent="0.25">
      <c r="O1282" s="3" t="e">
        <f ca="1">_xll.RiskDiscrete($A$6:$A$35,$E$6:$E$35)</f>
        <v>#NAME?</v>
      </c>
      <c r="P1282" s="3" t="e">
        <f ca="1">_xll.RiskDuniform($L$5:$L$16)</f>
        <v>#NAME?</v>
      </c>
      <c r="Q1282" s="3" t="e">
        <f ca="1">IF(_xll.RiskUniform(0,1)&lt;0.5,"uptown","downtown")</f>
        <v>#NAME?</v>
      </c>
      <c r="R1282" s="3" t="e">
        <f t="shared" ca="1" si="80"/>
        <v>#NAME?</v>
      </c>
      <c r="S1282" s="3" t="e">
        <f t="shared" ca="1" si="81"/>
        <v>#NAME?</v>
      </c>
      <c r="T1282" s="3" t="e">
        <f t="shared" ca="1" si="82"/>
        <v>#NAME?</v>
      </c>
      <c r="U1282" s="3" t="e">
        <f t="shared" ca="1" si="83"/>
        <v>#NAME?</v>
      </c>
      <c r="Y1282" s="3" t="s">
        <v>121</v>
      </c>
      <c r="Z1282" s="3" t="s">
        <v>28</v>
      </c>
      <c r="AA1282" s="3" t="s">
        <v>125</v>
      </c>
      <c r="AB1282" s="46">
        <v>2.5</v>
      </c>
    </row>
    <row r="1283" spans="15:28" x14ac:dyDescent="0.25">
      <c r="O1283" s="3" t="e">
        <f ca="1">_xll.RiskDiscrete($A$6:$A$35,$E$6:$E$35)</f>
        <v>#NAME?</v>
      </c>
      <c r="P1283" s="3" t="e">
        <f ca="1">_xll.RiskDuniform($L$5:$L$16)</f>
        <v>#NAME?</v>
      </c>
      <c r="Q1283" s="3" t="e">
        <f ca="1">IF(_xll.RiskUniform(0,1)&lt;0.5,"uptown","downtown")</f>
        <v>#NAME?</v>
      </c>
      <c r="R1283" s="3" t="e">
        <f t="shared" ca="1" si="80"/>
        <v>#NAME?</v>
      </c>
      <c r="S1283" s="3" t="e">
        <f t="shared" ca="1" si="81"/>
        <v>#NAME?</v>
      </c>
      <c r="T1283" s="3" t="e">
        <f t="shared" ca="1" si="82"/>
        <v>#NAME?</v>
      </c>
      <c r="U1283" s="3" t="e">
        <f t="shared" ca="1" si="83"/>
        <v>#NAME?</v>
      </c>
      <c r="Y1283" s="3" t="s">
        <v>149</v>
      </c>
      <c r="Z1283" s="3" t="s">
        <v>40</v>
      </c>
      <c r="AA1283" s="3" t="s">
        <v>122</v>
      </c>
      <c r="AB1283" s="46">
        <v>7</v>
      </c>
    </row>
    <row r="1284" spans="15:28" x14ac:dyDescent="0.25">
      <c r="O1284" s="3" t="e">
        <f ca="1">_xll.RiskDiscrete($A$6:$A$35,$E$6:$E$35)</f>
        <v>#NAME?</v>
      </c>
      <c r="P1284" s="3" t="e">
        <f ca="1">_xll.RiskDuniform($L$5:$L$16)</f>
        <v>#NAME?</v>
      </c>
      <c r="Q1284" s="3" t="e">
        <f ca="1">IF(_xll.RiskUniform(0,1)&lt;0.5,"uptown","downtown")</f>
        <v>#NAME?</v>
      </c>
      <c r="R1284" s="3" t="e">
        <f t="shared" ca="1" si="80"/>
        <v>#NAME?</v>
      </c>
      <c r="S1284" s="3" t="e">
        <f t="shared" ca="1" si="81"/>
        <v>#NAME?</v>
      </c>
      <c r="T1284" s="3" t="e">
        <f t="shared" ca="1" si="82"/>
        <v>#NAME?</v>
      </c>
      <c r="U1284" s="3" t="e">
        <f t="shared" ca="1" si="83"/>
        <v>#NAME?</v>
      </c>
      <c r="Y1284" s="3" t="s">
        <v>127</v>
      </c>
      <c r="Z1284" s="3" t="s">
        <v>30</v>
      </c>
      <c r="AA1284" s="3" t="s">
        <v>125</v>
      </c>
      <c r="AB1284" s="46">
        <v>10</v>
      </c>
    </row>
    <row r="1285" spans="15:28" x14ac:dyDescent="0.25">
      <c r="O1285" s="3" t="e">
        <f ca="1">_xll.RiskDiscrete($A$6:$A$35,$E$6:$E$35)</f>
        <v>#NAME?</v>
      </c>
      <c r="P1285" s="3" t="e">
        <f ca="1">_xll.RiskDuniform($L$5:$L$16)</f>
        <v>#NAME?</v>
      </c>
      <c r="Q1285" s="3" t="e">
        <f ca="1">IF(_xll.RiskUniform(0,1)&lt;0.5,"uptown","downtown")</f>
        <v>#NAME?</v>
      </c>
      <c r="R1285" s="3" t="e">
        <f t="shared" ca="1" si="80"/>
        <v>#NAME?</v>
      </c>
      <c r="S1285" s="3" t="e">
        <f t="shared" ca="1" si="81"/>
        <v>#NAME?</v>
      </c>
      <c r="T1285" s="3" t="e">
        <f t="shared" ca="1" si="82"/>
        <v>#NAME?</v>
      </c>
      <c r="U1285" s="3" t="e">
        <f t="shared" ca="1" si="83"/>
        <v>#NAME?</v>
      </c>
      <c r="Y1285" s="3" t="s">
        <v>135</v>
      </c>
      <c r="Z1285" s="3" t="s">
        <v>40</v>
      </c>
      <c r="AA1285" s="3" t="s">
        <v>122</v>
      </c>
      <c r="AB1285" s="46">
        <v>7</v>
      </c>
    </row>
    <row r="1286" spans="15:28" x14ac:dyDescent="0.25">
      <c r="O1286" s="3" t="e">
        <f ca="1">_xll.RiskDiscrete($A$6:$A$35,$E$6:$E$35)</f>
        <v>#NAME?</v>
      </c>
      <c r="P1286" s="3" t="e">
        <f ca="1">_xll.RiskDuniform($L$5:$L$16)</f>
        <v>#NAME?</v>
      </c>
      <c r="Q1286" s="3" t="e">
        <f ca="1">IF(_xll.RiskUniform(0,1)&lt;0.5,"uptown","downtown")</f>
        <v>#NAME?</v>
      </c>
      <c r="R1286" s="3" t="e">
        <f t="shared" ca="1" si="80"/>
        <v>#NAME?</v>
      </c>
      <c r="S1286" s="3" t="e">
        <f t="shared" ca="1" si="81"/>
        <v>#NAME?</v>
      </c>
      <c r="T1286" s="3" t="e">
        <f t="shared" ca="1" si="82"/>
        <v>#NAME?</v>
      </c>
      <c r="U1286" s="3" t="e">
        <f t="shared" ca="1" si="83"/>
        <v>#NAME?</v>
      </c>
      <c r="Y1286" s="3" t="s">
        <v>124</v>
      </c>
      <c r="Z1286" s="3" t="s">
        <v>33</v>
      </c>
      <c r="AA1286" s="3" t="s">
        <v>122</v>
      </c>
      <c r="AB1286" s="46">
        <v>10</v>
      </c>
    </row>
    <row r="1287" spans="15:28" x14ac:dyDescent="0.25">
      <c r="O1287" s="3" t="e">
        <f ca="1">_xll.RiskDiscrete($A$6:$A$35,$E$6:$E$35)</f>
        <v>#NAME?</v>
      </c>
      <c r="P1287" s="3" t="e">
        <f ca="1">_xll.RiskDuniform($L$5:$L$16)</f>
        <v>#NAME?</v>
      </c>
      <c r="Q1287" s="3" t="e">
        <f ca="1">IF(_xll.RiskUniform(0,1)&lt;0.5,"uptown","downtown")</f>
        <v>#NAME?</v>
      </c>
      <c r="R1287" s="3" t="e">
        <f t="shared" ca="1" si="80"/>
        <v>#NAME?</v>
      </c>
      <c r="S1287" s="3" t="e">
        <f t="shared" ca="1" si="81"/>
        <v>#NAME?</v>
      </c>
      <c r="T1287" s="3" t="e">
        <f t="shared" ca="1" si="82"/>
        <v>#NAME?</v>
      </c>
      <c r="U1287" s="3" t="e">
        <f t="shared" ca="1" si="83"/>
        <v>#NAME?</v>
      </c>
      <c r="Y1287" s="3" t="s">
        <v>124</v>
      </c>
      <c r="Z1287" s="3" t="s">
        <v>30</v>
      </c>
      <c r="AA1287" s="3" t="s">
        <v>122</v>
      </c>
      <c r="AB1287" s="46">
        <v>10</v>
      </c>
    </row>
    <row r="1288" spans="15:28" x14ac:dyDescent="0.25">
      <c r="O1288" s="3" t="e">
        <f ca="1">_xll.RiskDiscrete($A$6:$A$35,$E$6:$E$35)</f>
        <v>#NAME?</v>
      </c>
      <c r="P1288" s="3" t="e">
        <f ca="1">_xll.RiskDuniform($L$5:$L$16)</f>
        <v>#NAME?</v>
      </c>
      <c r="Q1288" s="3" t="e">
        <f ca="1">IF(_xll.RiskUniform(0,1)&lt;0.5,"uptown","downtown")</f>
        <v>#NAME?</v>
      </c>
      <c r="R1288" s="3" t="e">
        <f t="shared" ref="R1288:R1333" ca="1" si="84">VLOOKUP(O1288,lookprice,2)</f>
        <v>#NAME?</v>
      </c>
      <c r="S1288" s="3" t="e">
        <f t="shared" ref="S1288:S1333" ca="1" si="85">VLOOKUP(O1288,lookname,2)</f>
        <v>#NAME?</v>
      </c>
      <c r="T1288" s="3" t="e">
        <f t="shared" ref="T1288:T1333" ca="1" si="86">VLOOKUP(P1288,lookmonth,2)</f>
        <v>#NAME?</v>
      </c>
      <c r="U1288" s="3" t="e">
        <f t="shared" ca="1" si="83"/>
        <v>#NAME?</v>
      </c>
      <c r="Y1288" s="3" t="s">
        <v>146</v>
      </c>
      <c r="Z1288" s="3" t="s">
        <v>27</v>
      </c>
      <c r="AA1288" s="3" t="s">
        <v>122</v>
      </c>
      <c r="AB1288" s="46">
        <v>7</v>
      </c>
    </row>
    <row r="1289" spans="15:28" x14ac:dyDescent="0.25">
      <c r="O1289" s="3" t="e">
        <f ca="1">_xll.RiskDiscrete($A$6:$A$35,$E$6:$E$35)</f>
        <v>#NAME?</v>
      </c>
      <c r="P1289" s="3" t="e">
        <f ca="1">_xll.RiskDuniform($L$5:$L$16)</f>
        <v>#NAME?</v>
      </c>
      <c r="Q1289" s="3" t="e">
        <f ca="1">IF(_xll.RiskUniform(0,1)&lt;0.5,"uptown","downtown")</f>
        <v>#NAME?</v>
      </c>
      <c r="R1289" s="3" t="e">
        <f t="shared" ca="1" si="84"/>
        <v>#NAME?</v>
      </c>
      <c r="S1289" s="3" t="e">
        <f t="shared" ca="1" si="85"/>
        <v>#NAME?</v>
      </c>
      <c r="T1289" s="3" t="e">
        <f t="shared" ca="1" si="86"/>
        <v>#NAME?</v>
      </c>
      <c r="U1289" s="3" t="e">
        <f t="shared" ref="U1289:U1333" ca="1" si="87">Q1289</f>
        <v>#NAME?</v>
      </c>
      <c r="Y1289" s="3" t="s">
        <v>133</v>
      </c>
      <c r="Z1289" s="3" t="s">
        <v>33</v>
      </c>
      <c r="AA1289" s="3" t="s">
        <v>122</v>
      </c>
      <c r="AB1289" s="46">
        <v>7</v>
      </c>
    </row>
    <row r="1290" spans="15:28" x14ac:dyDescent="0.25">
      <c r="O1290" s="3" t="e">
        <f ca="1">_xll.RiskDiscrete($A$6:$A$35,$E$6:$E$35)</f>
        <v>#NAME?</v>
      </c>
      <c r="P1290" s="3" t="e">
        <f ca="1">_xll.RiskDuniform($L$5:$L$16)</f>
        <v>#NAME?</v>
      </c>
      <c r="Q1290" s="3" t="e">
        <f ca="1">IF(_xll.RiskUniform(0,1)&lt;0.5,"uptown","downtown")</f>
        <v>#NAME?</v>
      </c>
      <c r="R1290" s="3" t="e">
        <f t="shared" ca="1" si="84"/>
        <v>#NAME?</v>
      </c>
      <c r="S1290" s="3" t="e">
        <f t="shared" ca="1" si="85"/>
        <v>#NAME?</v>
      </c>
      <c r="T1290" s="3" t="e">
        <f t="shared" ca="1" si="86"/>
        <v>#NAME?</v>
      </c>
      <c r="U1290" s="3" t="e">
        <f t="shared" ca="1" si="87"/>
        <v>#NAME?</v>
      </c>
      <c r="Y1290" s="3" t="s">
        <v>121</v>
      </c>
      <c r="Z1290" s="3" t="s">
        <v>34</v>
      </c>
      <c r="AA1290" s="3" t="s">
        <v>125</v>
      </c>
      <c r="AB1290" s="46">
        <v>2.5</v>
      </c>
    </row>
    <row r="1291" spans="15:28" x14ac:dyDescent="0.25">
      <c r="O1291" s="3" t="e">
        <f ca="1">_xll.RiskDiscrete($A$6:$A$35,$E$6:$E$35)</f>
        <v>#NAME?</v>
      </c>
      <c r="P1291" s="3" t="e">
        <f ca="1">_xll.RiskDuniform($L$5:$L$16)</f>
        <v>#NAME?</v>
      </c>
      <c r="Q1291" s="3" t="e">
        <f ca="1">IF(_xll.RiskUniform(0,1)&lt;0.5,"uptown","downtown")</f>
        <v>#NAME?</v>
      </c>
      <c r="R1291" s="3" t="e">
        <f t="shared" ca="1" si="84"/>
        <v>#NAME?</v>
      </c>
      <c r="S1291" s="3" t="e">
        <f t="shared" ca="1" si="85"/>
        <v>#NAME?</v>
      </c>
      <c r="T1291" s="3" t="e">
        <f t="shared" ca="1" si="86"/>
        <v>#NAME?</v>
      </c>
      <c r="U1291" s="3" t="e">
        <f t="shared" ca="1" si="87"/>
        <v>#NAME?</v>
      </c>
      <c r="Y1291" s="3" t="s">
        <v>124</v>
      </c>
      <c r="Z1291" s="3" t="s">
        <v>24</v>
      </c>
      <c r="AA1291" s="3" t="s">
        <v>122</v>
      </c>
      <c r="AB1291" s="46">
        <v>10</v>
      </c>
    </row>
    <row r="1292" spans="15:28" x14ac:dyDescent="0.25">
      <c r="O1292" s="3" t="e">
        <f ca="1">_xll.RiskDiscrete($A$6:$A$35,$E$6:$E$35)</f>
        <v>#NAME?</v>
      </c>
      <c r="P1292" s="3" t="e">
        <f ca="1">_xll.RiskDuniform($L$5:$L$16)</f>
        <v>#NAME?</v>
      </c>
      <c r="Q1292" s="3" t="e">
        <f ca="1">IF(_xll.RiskUniform(0,1)&lt;0.5,"uptown","downtown")</f>
        <v>#NAME?</v>
      </c>
      <c r="R1292" s="3" t="e">
        <f t="shared" ca="1" si="84"/>
        <v>#NAME?</v>
      </c>
      <c r="S1292" s="3" t="e">
        <f t="shared" ca="1" si="85"/>
        <v>#NAME?</v>
      </c>
      <c r="T1292" s="3" t="e">
        <f t="shared" ca="1" si="86"/>
        <v>#NAME?</v>
      </c>
      <c r="U1292" s="3" t="e">
        <f t="shared" ca="1" si="87"/>
        <v>#NAME?</v>
      </c>
      <c r="Y1292" s="3" t="s">
        <v>124</v>
      </c>
      <c r="Z1292" s="3" t="s">
        <v>28</v>
      </c>
      <c r="AA1292" s="3" t="s">
        <v>122</v>
      </c>
      <c r="AB1292" s="46">
        <v>10</v>
      </c>
    </row>
    <row r="1293" spans="15:28" x14ac:dyDescent="0.25">
      <c r="O1293" s="3" t="e">
        <f ca="1">_xll.RiskDiscrete($A$6:$A$35,$E$6:$E$35)</f>
        <v>#NAME?</v>
      </c>
      <c r="P1293" s="3" t="e">
        <f ca="1">_xll.RiskDuniform($L$5:$L$16)</f>
        <v>#NAME?</v>
      </c>
      <c r="Q1293" s="3" t="e">
        <f ca="1">IF(_xll.RiskUniform(0,1)&lt;0.5,"uptown","downtown")</f>
        <v>#NAME?</v>
      </c>
      <c r="R1293" s="3" t="e">
        <f t="shared" ca="1" si="84"/>
        <v>#NAME?</v>
      </c>
      <c r="S1293" s="3" t="e">
        <f t="shared" ca="1" si="85"/>
        <v>#NAME?</v>
      </c>
      <c r="T1293" s="3" t="e">
        <f t="shared" ca="1" si="86"/>
        <v>#NAME?</v>
      </c>
      <c r="U1293" s="3" t="e">
        <f t="shared" ca="1" si="87"/>
        <v>#NAME?</v>
      </c>
      <c r="Y1293" s="3" t="s">
        <v>121</v>
      </c>
      <c r="Z1293" s="3" t="s">
        <v>31</v>
      </c>
      <c r="AA1293" s="3" t="s">
        <v>125</v>
      </c>
      <c r="AB1293" s="46">
        <v>2.5</v>
      </c>
    </row>
    <row r="1294" spans="15:28" x14ac:dyDescent="0.25">
      <c r="O1294" s="3" t="e">
        <f ca="1">_xll.RiskDiscrete($A$6:$A$35,$E$6:$E$35)</f>
        <v>#NAME?</v>
      </c>
      <c r="P1294" s="3" t="e">
        <f ca="1">_xll.RiskDuniform($L$5:$L$16)</f>
        <v>#NAME?</v>
      </c>
      <c r="Q1294" s="3" t="e">
        <f ca="1">IF(_xll.RiskUniform(0,1)&lt;0.5,"uptown","downtown")</f>
        <v>#NAME?</v>
      </c>
      <c r="R1294" s="3" t="e">
        <f t="shared" ca="1" si="84"/>
        <v>#NAME?</v>
      </c>
      <c r="S1294" s="3" t="e">
        <f t="shared" ca="1" si="85"/>
        <v>#NAME?</v>
      </c>
      <c r="T1294" s="3" t="e">
        <f t="shared" ca="1" si="86"/>
        <v>#NAME?</v>
      </c>
      <c r="U1294" s="3" t="e">
        <f t="shared" ca="1" si="87"/>
        <v>#NAME?</v>
      </c>
      <c r="Y1294" s="3" t="s">
        <v>114</v>
      </c>
      <c r="Z1294" s="3" t="s">
        <v>28</v>
      </c>
      <c r="AA1294" s="3" t="s">
        <v>125</v>
      </c>
      <c r="AB1294" s="46">
        <v>3</v>
      </c>
    </row>
    <row r="1295" spans="15:28" x14ac:dyDescent="0.25">
      <c r="O1295" s="3" t="e">
        <f ca="1">_xll.RiskDiscrete($A$6:$A$35,$E$6:$E$35)</f>
        <v>#NAME?</v>
      </c>
      <c r="P1295" s="3" t="e">
        <f ca="1">_xll.RiskDuniform($L$5:$L$16)</f>
        <v>#NAME?</v>
      </c>
      <c r="Q1295" s="3" t="e">
        <f ca="1">IF(_xll.RiskUniform(0,1)&lt;0.5,"uptown","downtown")</f>
        <v>#NAME?</v>
      </c>
      <c r="R1295" s="3" t="e">
        <f t="shared" ca="1" si="84"/>
        <v>#NAME?</v>
      </c>
      <c r="S1295" s="3" t="e">
        <f t="shared" ca="1" si="85"/>
        <v>#NAME?</v>
      </c>
      <c r="T1295" s="3" t="e">
        <f t="shared" ca="1" si="86"/>
        <v>#NAME?</v>
      </c>
      <c r="U1295" s="3" t="e">
        <f t="shared" ca="1" si="87"/>
        <v>#NAME?</v>
      </c>
      <c r="Y1295" s="3" t="s">
        <v>121</v>
      </c>
      <c r="Z1295" s="3" t="s">
        <v>30</v>
      </c>
      <c r="AA1295" s="3" t="s">
        <v>122</v>
      </c>
      <c r="AB1295" s="46">
        <v>2.5</v>
      </c>
    </row>
    <row r="1296" spans="15:28" x14ac:dyDescent="0.25">
      <c r="O1296" s="3" t="e">
        <f ca="1">_xll.RiskDiscrete($A$6:$A$35,$E$6:$E$35)</f>
        <v>#NAME?</v>
      </c>
      <c r="P1296" s="3" t="e">
        <f ca="1">_xll.RiskDuniform($L$5:$L$16)</f>
        <v>#NAME?</v>
      </c>
      <c r="Q1296" s="3" t="e">
        <f ca="1">IF(_xll.RiskUniform(0,1)&lt;0.5,"uptown","downtown")</f>
        <v>#NAME?</v>
      </c>
      <c r="R1296" s="3" t="e">
        <f t="shared" ca="1" si="84"/>
        <v>#NAME?</v>
      </c>
      <c r="S1296" s="3" t="e">
        <f t="shared" ca="1" si="85"/>
        <v>#NAME?</v>
      </c>
      <c r="T1296" s="3" t="e">
        <f t="shared" ca="1" si="86"/>
        <v>#NAME?</v>
      </c>
      <c r="U1296" s="3" t="e">
        <f t="shared" ca="1" si="87"/>
        <v>#NAME?</v>
      </c>
      <c r="Y1296" s="3" t="s">
        <v>121</v>
      </c>
      <c r="Z1296" s="3" t="s">
        <v>39</v>
      </c>
      <c r="AA1296" s="3" t="s">
        <v>125</v>
      </c>
      <c r="AB1296" s="46">
        <v>2.5</v>
      </c>
    </row>
    <row r="1297" spans="15:28" x14ac:dyDescent="0.25">
      <c r="O1297" s="3" t="e">
        <f ca="1">_xll.RiskDiscrete($A$6:$A$35,$E$6:$E$35)</f>
        <v>#NAME?</v>
      </c>
      <c r="P1297" s="3" t="e">
        <f ca="1">_xll.RiskDuniform($L$5:$L$16)</f>
        <v>#NAME?</v>
      </c>
      <c r="Q1297" s="3" t="e">
        <f ca="1">IF(_xll.RiskUniform(0,1)&lt;0.5,"uptown","downtown")</f>
        <v>#NAME?</v>
      </c>
      <c r="R1297" s="3" t="e">
        <f t="shared" ca="1" si="84"/>
        <v>#NAME?</v>
      </c>
      <c r="S1297" s="3" t="e">
        <f t="shared" ca="1" si="85"/>
        <v>#NAME?</v>
      </c>
      <c r="T1297" s="3" t="e">
        <f t="shared" ca="1" si="86"/>
        <v>#NAME?</v>
      </c>
      <c r="U1297" s="3" t="e">
        <f t="shared" ca="1" si="87"/>
        <v>#NAME?</v>
      </c>
      <c r="Y1297" s="3" t="s">
        <v>127</v>
      </c>
      <c r="Z1297" s="3" t="s">
        <v>39</v>
      </c>
      <c r="AA1297" s="3" t="s">
        <v>125</v>
      </c>
      <c r="AB1297" s="46">
        <v>10</v>
      </c>
    </row>
    <row r="1298" spans="15:28" x14ac:dyDescent="0.25">
      <c r="O1298" s="3" t="e">
        <f ca="1">_xll.RiskDiscrete($A$6:$A$35,$E$6:$E$35)</f>
        <v>#NAME?</v>
      </c>
      <c r="P1298" s="3" t="e">
        <f ca="1">_xll.RiskDuniform($L$5:$L$16)</f>
        <v>#NAME?</v>
      </c>
      <c r="Q1298" s="3" t="e">
        <f ca="1">IF(_xll.RiskUniform(0,1)&lt;0.5,"uptown","downtown")</f>
        <v>#NAME?</v>
      </c>
      <c r="R1298" s="3" t="e">
        <f t="shared" ca="1" si="84"/>
        <v>#NAME?</v>
      </c>
      <c r="S1298" s="3" t="e">
        <f t="shared" ca="1" si="85"/>
        <v>#NAME?</v>
      </c>
      <c r="T1298" s="3" t="e">
        <f t="shared" ca="1" si="86"/>
        <v>#NAME?</v>
      </c>
      <c r="U1298" s="3" t="e">
        <f t="shared" ca="1" si="87"/>
        <v>#NAME?</v>
      </c>
      <c r="Y1298" s="3" t="s">
        <v>128</v>
      </c>
      <c r="Z1298" s="3" t="s">
        <v>24</v>
      </c>
      <c r="AA1298" s="3" t="s">
        <v>122</v>
      </c>
      <c r="AB1298" s="46">
        <v>2.5</v>
      </c>
    </row>
    <row r="1299" spans="15:28" x14ac:dyDescent="0.25">
      <c r="O1299" s="3" t="e">
        <f ca="1">_xll.RiskDiscrete($A$6:$A$35,$E$6:$E$35)</f>
        <v>#NAME?</v>
      </c>
      <c r="P1299" s="3" t="e">
        <f ca="1">_xll.RiskDuniform($L$5:$L$16)</f>
        <v>#NAME?</v>
      </c>
      <c r="Q1299" s="3" t="e">
        <f ca="1">IF(_xll.RiskUniform(0,1)&lt;0.5,"uptown","downtown")</f>
        <v>#NAME?</v>
      </c>
      <c r="R1299" s="3" t="e">
        <f t="shared" ca="1" si="84"/>
        <v>#NAME?</v>
      </c>
      <c r="S1299" s="3" t="e">
        <f t="shared" ca="1" si="85"/>
        <v>#NAME?</v>
      </c>
      <c r="T1299" s="3" t="e">
        <f t="shared" ca="1" si="86"/>
        <v>#NAME?</v>
      </c>
      <c r="U1299" s="3" t="e">
        <f t="shared" ca="1" si="87"/>
        <v>#NAME?</v>
      </c>
      <c r="Y1299" s="3" t="s">
        <v>121</v>
      </c>
      <c r="Z1299" s="3" t="s">
        <v>33</v>
      </c>
      <c r="AA1299" s="3" t="s">
        <v>122</v>
      </c>
      <c r="AB1299" s="46">
        <v>2.5</v>
      </c>
    </row>
    <row r="1300" spans="15:28" x14ac:dyDescent="0.25">
      <c r="O1300" s="3" t="e">
        <f ca="1">_xll.RiskDiscrete($A$6:$A$35,$E$6:$E$35)</f>
        <v>#NAME?</v>
      </c>
      <c r="P1300" s="3" t="e">
        <f ca="1">_xll.RiskDuniform($L$5:$L$16)</f>
        <v>#NAME?</v>
      </c>
      <c r="Q1300" s="3" t="e">
        <f ca="1">IF(_xll.RiskUniform(0,1)&lt;0.5,"uptown","downtown")</f>
        <v>#NAME?</v>
      </c>
      <c r="R1300" s="3" t="e">
        <f t="shared" ca="1" si="84"/>
        <v>#NAME?</v>
      </c>
      <c r="S1300" s="3" t="e">
        <f t="shared" ca="1" si="85"/>
        <v>#NAME?</v>
      </c>
      <c r="T1300" s="3" t="e">
        <f t="shared" ca="1" si="86"/>
        <v>#NAME?</v>
      </c>
      <c r="U1300" s="3" t="e">
        <f t="shared" ca="1" si="87"/>
        <v>#NAME?</v>
      </c>
      <c r="Y1300" s="3" t="s">
        <v>124</v>
      </c>
      <c r="Z1300" s="3" t="s">
        <v>39</v>
      </c>
      <c r="AA1300" s="3" t="s">
        <v>125</v>
      </c>
      <c r="AB1300" s="46">
        <v>10</v>
      </c>
    </row>
    <row r="1301" spans="15:28" x14ac:dyDescent="0.25">
      <c r="O1301" s="3" t="e">
        <f ca="1">_xll.RiskDiscrete($A$6:$A$35,$E$6:$E$35)</f>
        <v>#NAME?</v>
      </c>
      <c r="P1301" s="3" t="e">
        <f ca="1">_xll.RiskDuniform($L$5:$L$16)</f>
        <v>#NAME?</v>
      </c>
      <c r="Q1301" s="3" t="e">
        <f ca="1">IF(_xll.RiskUniform(0,1)&lt;0.5,"uptown","downtown")</f>
        <v>#NAME?</v>
      </c>
      <c r="R1301" s="3" t="e">
        <f t="shared" ca="1" si="84"/>
        <v>#NAME?</v>
      </c>
      <c r="S1301" s="3" t="e">
        <f t="shared" ca="1" si="85"/>
        <v>#NAME?</v>
      </c>
      <c r="T1301" s="3" t="e">
        <f t="shared" ca="1" si="86"/>
        <v>#NAME?</v>
      </c>
      <c r="U1301" s="3" t="e">
        <f t="shared" ca="1" si="87"/>
        <v>#NAME?</v>
      </c>
      <c r="Y1301" s="3" t="s">
        <v>124</v>
      </c>
      <c r="Z1301" s="3" t="s">
        <v>34</v>
      </c>
      <c r="AA1301" s="3" t="s">
        <v>125</v>
      </c>
      <c r="AB1301" s="46">
        <v>10</v>
      </c>
    </row>
    <row r="1302" spans="15:28" x14ac:dyDescent="0.25">
      <c r="O1302" s="3" t="e">
        <f ca="1">_xll.RiskDiscrete($A$6:$A$35,$E$6:$E$35)</f>
        <v>#NAME?</v>
      </c>
      <c r="P1302" s="3" t="e">
        <f ca="1">_xll.RiskDuniform($L$5:$L$16)</f>
        <v>#NAME?</v>
      </c>
      <c r="Q1302" s="3" t="e">
        <f ca="1">IF(_xll.RiskUniform(0,1)&lt;0.5,"uptown","downtown")</f>
        <v>#NAME?</v>
      </c>
      <c r="R1302" s="3" t="e">
        <f t="shared" ca="1" si="84"/>
        <v>#NAME?</v>
      </c>
      <c r="S1302" s="3" t="e">
        <f t="shared" ca="1" si="85"/>
        <v>#NAME?</v>
      </c>
      <c r="T1302" s="3" t="e">
        <f t="shared" ca="1" si="86"/>
        <v>#NAME?</v>
      </c>
      <c r="U1302" s="3" t="e">
        <f t="shared" ca="1" si="87"/>
        <v>#NAME?</v>
      </c>
      <c r="Y1302" s="3" t="s">
        <v>121</v>
      </c>
      <c r="Z1302" s="3" t="s">
        <v>29</v>
      </c>
      <c r="AA1302" s="3" t="s">
        <v>125</v>
      </c>
      <c r="AB1302" s="46">
        <v>2.5</v>
      </c>
    </row>
    <row r="1303" spans="15:28" x14ac:dyDescent="0.25">
      <c r="O1303" s="3" t="e">
        <f ca="1">_xll.RiskDiscrete($A$6:$A$35,$E$6:$E$35)</f>
        <v>#NAME?</v>
      </c>
      <c r="P1303" s="3" t="e">
        <f ca="1">_xll.RiskDuniform($L$5:$L$16)</f>
        <v>#NAME?</v>
      </c>
      <c r="Q1303" s="3" t="e">
        <f ca="1">IF(_xll.RiskUniform(0,1)&lt;0.5,"uptown","downtown")</f>
        <v>#NAME?</v>
      </c>
      <c r="R1303" s="3" t="e">
        <f t="shared" ca="1" si="84"/>
        <v>#NAME?</v>
      </c>
      <c r="S1303" s="3" t="e">
        <f t="shared" ca="1" si="85"/>
        <v>#NAME?</v>
      </c>
      <c r="T1303" s="3" t="e">
        <f t="shared" ca="1" si="86"/>
        <v>#NAME?</v>
      </c>
      <c r="U1303" s="3" t="e">
        <f t="shared" ca="1" si="87"/>
        <v>#NAME?</v>
      </c>
      <c r="Y1303" s="3" t="s">
        <v>124</v>
      </c>
      <c r="Z1303" s="3" t="s">
        <v>32</v>
      </c>
      <c r="AA1303" s="3" t="s">
        <v>122</v>
      </c>
      <c r="AB1303" s="46">
        <v>10</v>
      </c>
    </row>
    <row r="1304" spans="15:28" x14ac:dyDescent="0.25">
      <c r="O1304" s="3" t="e">
        <f ca="1">_xll.RiskDiscrete($A$6:$A$35,$E$6:$E$35)</f>
        <v>#NAME?</v>
      </c>
      <c r="P1304" s="3" t="e">
        <f ca="1">_xll.RiskDuniform($L$5:$L$16)</f>
        <v>#NAME?</v>
      </c>
      <c r="Q1304" s="3" t="e">
        <f ca="1">IF(_xll.RiskUniform(0,1)&lt;0.5,"uptown","downtown")</f>
        <v>#NAME?</v>
      </c>
      <c r="R1304" s="3" t="e">
        <f t="shared" ca="1" si="84"/>
        <v>#NAME?</v>
      </c>
      <c r="S1304" s="3" t="e">
        <f t="shared" ca="1" si="85"/>
        <v>#NAME?</v>
      </c>
      <c r="T1304" s="3" t="e">
        <f t="shared" ca="1" si="86"/>
        <v>#NAME?</v>
      </c>
      <c r="U1304" s="3" t="e">
        <f t="shared" ca="1" si="87"/>
        <v>#NAME?</v>
      </c>
      <c r="Y1304" s="3" t="s">
        <v>133</v>
      </c>
      <c r="Z1304" s="3" t="s">
        <v>30</v>
      </c>
      <c r="AA1304" s="3" t="s">
        <v>125</v>
      </c>
      <c r="AB1304" s="46">
        <v>7</v>
      </c>
    </row>
    <row r="1305" spans="15:28" x14ac:dyDescent="0.25">
      <c r="O1305" s="3" t="e">
        <f ca="1">_xll.RiskDiscrete($A$6:$A$35,$E$6:$E$35)</f>
        <v>#NAME?</v>
      </c>
      <c r="P1305" s="3" t="e">
        <f ca="1">_xll.RiskDuniform($L$5:$L$16)</f>
        <v>#NAME?</v>
      </c>
      <c r="Q1305" s="3" t="e">
        <f ca="1">IF(_xll.RiskUniform(0,1)&lt;0.5,"uptown","downtown")</f>
        <v>#NAME?</v>
      </c>
      <c r="R1305" s="3" t="e">
        <f t="shared" ca="1" si="84"/>
        <v>#NAME?</v>
      </c>
      <c r="S1305" s="3" t="e">
        <f t="shared" ca="1" si="85"/>
        <v>#NAME?</v>
      </c>
      <c r="T1305" s="3" t="e">
        <f t="shared" ca="1" si="86"/>
        <v>#NAME?</v>
      </c>
      <c r="U1305" s="3" t="e">
        <f t="shared" ca="1" si="87"/>
        <v>#NAME?</v>
      </c>
      <c r="Y1305" s="3" t="s">
        <v>132</v>
      </c>
      <c r="Z1305" s="3" t="s">
        <v>33</v>
      </c>
      <c r="AA1305" s="3" t="s">
        <v>125</v>
      </c>
      <c r="AB1305" s="46">
        <v>12</v>
      </c>
    </row>
    <row r="1306" spans="15:28" x14ac:dyDescent="0.25">
      <c r="O1306" s="3" t="e">
        <f ca="1">_xll.RiskDiscrete($A$6:$A$35,$E$6:$E$35)</f>
        <v>#NAME?</v>
      </c>
      <c r="P1306" s="3" t="e">
        <f ca="1">_xll.RiskDuniform($L$5:$L$16)</f>
        <v>#NAME?</v>
      </c>
      <c r="Q1306" s="3" t="e">
        <f ca="1">IF(_xll.RiskUniform(0,1)&lt;0.5,"uptown","downtown")</f>
        <v>#NAME?</v>
      </c>
      <c r="R1306" s="3" t="e">
        <f t="shared" ca="1" si="84"/>
        <v>#NAME?</v>
      </c>
      <c r="S1306" s="3" t="e">
        <f t="shared" ca="1" si="85"/>
        <v>#NAME?</v>
      </c>
      <c r="T1306" s="3" t="e">
        <f t="shared" ca="1" si="86"/>
        <v>#NAME?</v>
      </c>
      <c r="U1306" s="3" t="e">
        <f t="shared" ca="1" si="87"/>
        <v>#NAME?</v>
      </c>
      <c r="Y1306" s="3" t="s">
        <v>114</v>
      </c>
      <c r="Z1306" s="3" t="s">
        <v>31</v>
      </c>
      <c r="AA1306" s="3" t="s">
        <v>122</v>
      </c>
      <c r="AB1306" s="46">
        <v>3</v>
      </c>
    </row>
    <row r="1307" spans="15:28" x14ac:dyDescent="0.25">
      <c r="O1307" s="3" t="e">
        <f ca="1">_xll.RiskDiscrete($A$6:$A$35,$E$6:$E$35)</f>
        <v>#NAME?</v>
      </c>
      <c r="P1307" s="3" t="e">
        <f ca="1">_xll.RiskDuniform($L$5:$L$16)</f>
        <v>#NAME?</v>
      </c>
      <c r="Q1307" s="3" t="e">
        <f ca="1">IF(_xll.RiskUniform(0,1)&lt;0.5,"uptown","downtown")</f>
        <v>#NAME?</v>
      </c>
      <c r="R1307" s="3" t="e">
        <f t="shared" ca="1" si="84"/>
        <v>#NAME?</v>
      </c>
      <c r="S1307" s="3" t="e">
        <f t="shared" ca="1" si="85"/>
        <v>#NAME?</v>
      </c>
      <c r="T1307" s="3" t="e">
        <f t="shared" ca="1" si="86"/>
        <v>#NAME?</v>
      </c>
      <c r="U1307" s="3" t="e">
        <f t="shared" ca="1" si="87"/>
        <v>#NAME?</v>
      </c>
      <c r="Y1307" s="3" t="s">
        <v>124</v>
      </c>
      <c r="Z1307" s="3" t="s">
        <v>33</v>
      </c>
      <c r="AA1307" s="3" t="s">
        <v>122</v>
      </c>
      <c r="AB1307" s="46">
        <v>10</v>
      </c>
    </row>
    <row r="1308" spans="15:28" x14ac:dyDescent="0.25">
      <c r="O1308" s="3" t="e">
        <f ca="1">_xll.RiskDiscrete($A$6:$A$35,$E$6:$E$35)</f>
        <v>#NAME?</v>
      </c>
      <c r="P1308" s="3" t="e">
        <f ca="1">_xll.RiskDuniform($L$5:$L$16)</f>
        <v>#NAME?</v>
      </c>
      <c r="Q1308" s="3" t="e">
        <f ca="1">IF(_xll.RiskUniform(0,1)&lt;0.5,"uptown","downtown")</f>
        <v>#NAME?</v>
      </c>
      <c r="R1308" s="3" t="e">
        <f t="shared" ca="1" si="84"/>
        <v>#NAME?</v>
      </c>
      <c r="S1308" s="3" t="e">
        <f t="shared" ca="1" si="85"/>
        <v>#NAME?</v>
      </c>
      <c r="T1308" s="3" t="e">
        <f t="shared" ca="1" si="86"/>
        <v>#NAME?</v>
      </c>
      <c r="U1308" s="3" t="e">
        <f t="shared" ca="1" si="87"/>
        <v>#NAME?</v>
      </c>
      <c r="Y1308" s="3" t="s">
        <v>124</v>
      </c>
      <c r="Z1308" s="3" t="s">
        <v>34</v>
      </c>
      <c r="AA1308" s="3" t="s">
        <v>122</v>
      </c>
      <c r="AB1308" s="46">
        <v>10</v>
      </c>
    </row>
    <row r="1309" spans="15:28" x14ac:dyDescent="0.25">
      <c r="O1309" s="3" t="e">
        <f ca="1">_xll.RiskDiscrete($A$6:$A$35,$E$6:$E$35)</f>
        <v>#NAME?</v>
      </c>
      <c r="P1309" s="3" t="e">
        <f ca="1">_xll.RiskDuniform($L$5:$L$16)</f>
        <v>#NAME?</v>
      </c>
      <c r="Q1309" s="3" t="e">
        <f ca="1">IF(_xll.RiskUniform(0,1)&lt;0.5,"uptown","downtown")</f>
        <v>#NAME?</v>
      </c>
      <c r="R1309" s="3" t="e">
        <f t="shared" ca="1" si="84"/>
        <v>#NAME?</v>
      </c>
      <c r="S1309" s="3" t="e">
        <f t="shared" ca="1" si="85"/>
        <v>#NAME?</v>
      </c>
      <c r="T1309" s="3" t="e">
        <f t="shared" ca="1" si="86"/>
        <v>#NAME?</v>
      </c>
      <c r="U1309" s="3" t="e">
        <f t="shared" ca="1" si="87"/>
        <v>#NAME?</v>
      </c>
      <c r="Y1309" s="3" t="s">
        <v>124</v>
      </c>
      <c r="Z1309" s="3" t="s">
        <v>28</v>
      </c>
      <c r="AA1309" s="3" t="s">
        <v>125</v>
      </c>
      <c r="AB1309" s="46">
        <v>10</v>
      </c>
    </row>
    <row r="1310" spans="15:28" x14ac:dyDescent="0.25">
      <c r="O1310" s="3" t="e">
        <f ca="1">_xll.RiskDiscrete($A$6:$A$35,$E$6:$E$35)</f>
        <v>#NAME?</v>
      </c>
      <c r="P1310" s="3" t="e">
        <f ca="1">_xll.RiskDuniform($L$5:$L$16)</f>
        <v>#NAME?</v>
      </c>
      <c r="Q1310" s="3" t="e">
        <f ca="1">IF(_xll.RiskUniform(0,1)&lt;0.5,"uptown","downtown")</f>
        <v>#NAME?</v>
      </c>
      <c r="R1310" s="3" t="e">
        <f t="shared" ca="1" si="84"/>
        <v>#NAME?</v>
      </c>
      <c r="S1310" s="3" t="e">
        <f t="shared" ca="1" si="85"/>
        <v>#NAME?</v>
      </c>
      <c r="T1310" s="3" t="e">
        <f t="shared" ca="1" si="86"/>
        <v>#NAME?</v>
      </c>
      <c r="U1310" s="3" t="e">
        <f t="shared" ca="1" si="87"/>
        <v>#NAME?</v>
      </c>
      <c r="Y1310" s="3" t="s">
        <v>123</v>
      </c>
      <c r="Z1310" s="3" t="s">
        <v>34</v>
      </c>
      <c r="AA1310" s="3" t="s">
        <v>125</v>
      </c>
      <c r="AB1310" s="46">
        <v>2.5</v>
      </c>
    </row>
    <row r="1311" spans="15:28" x14ac:dyDescent="0.25">
      <c r="O1311" s="3" t="e">
        <f ca="1">_xll.RiskDiscrete($A$6:$A$35,$E$6:$E$35)</f>
        <v>#NAME?</v>
      </c>
      <c r="P1311" s="3" t="e">
        <f ca="1">_xll.RiskDuniform($L$5:$L$16)</f>
        <v>#NAME?</v>
      </c>
      <c r="Q1311" s="3" t="e">
        <f ca="1">IF(_xll.RiskUniform(0,1)&lt;0.5,"uptown","downtown")</f>
        <v>#NAME?</v>
      </c>
      <c r="R1311" s="3" t="e">
        <f t="shared" ca="1" si="84"/>
        <v>#NAME?</v>
      </c>
      <c r="S1311" s="3" t="e">
        <f t="shared" ca="1" si="85"/>
        <v>#NAME?</v>
      </c>
      <c r="T1311" s="3" t="e">
        <f t="shared" ca="1" si="86"/>
        <v>#NAME?</v>
      </c>
      <c r="U1311" s="3" t="e">
        <f t="shared" ca="1" si="87"/>
        <v>#NAME?</v>
      </c>
      <c r="Y1311" s="3" t="s">
        <v>124</v>
      </c>
      <c r="Z1311" s="3" t="s">
        <v>39</v>
      </c>
      <c r="AA1311" s="3" t="s">
        <v>125</v>
      </c>
      <c r="AB1311" s="46">
        <v>10</v>
      </c>
    </row>
    <row r="1312" spans="15:28" x14ac:dyDescent="0.25">
      <c r="O1312" s="3" t="e">
        <f ca="1">_xll.RiskDiscrete($A$6:$A$35,$E$6:$E$35)</f>
        <v>#NAME?</v>
      </c>
      <c r="P1312" s="3" t="e">
        <f ca="1">_xll.RiskDuniform($L$5:$L$16)</f>
        <v>#NAME?</v>
      </c>
      <c r="Q1312" s="3" t="e">
        <f ca="1">IF(_xll.RiskUniform(0,1)&lt;0.5,"uptown","downtown")</f>
        <v>#NAME?</v>
      </c>
      <c r="R1312" s="3" t="e">
        <f t="shared" ca="1" si="84"/>
        <v>#NAME?</v>
      </c>
      <c r="S1312" s="3" t="e">
        <f t="shared" ca="1" si="85"/>
        <v>#NAME?</v>
      </c>
      <c r="T1312" s="3" t="e">
        <f t="shared" ca="1" si="86"/>
        <v>#NAME?</v>
      </c>
      <c r="U1312" s="3" t="e">
        <f t="shared" ca="1" si="87"/>
        <v>#NAME?</v>
      </c>
      <c r="Y1312" s="3" t="s">
        <v>127</v>
      </c>
      <c r="Z1312" s="3" t="s">
        <v>40</v>
      </c>
      <c r="AA1312" s="3" t="s">
        <v>122</v>
      </c>
      <c r="AB1312" s="46">
        <v>10</v>
      </c>
    </row>
    <row r="1313" spans="15:28" x14ac:dyDescent="0.25">
      <c r="O1313" s="3" t="e">
        <f ca="1">_xll.RiskDiscrete($A$6:$A$35,$E$6:$E$35)</f>
        <v>#NAME?</v>
      </c>
      <c r="P1313" s="3" t="e">
        <f ca="1">_xll.RiskDuniform($L$5:$L$16)</f>
        <v>#NAME?</v>
      </c>
      <c r="Q1313" s="3" t="e">
        <f ca="1">IF(_xll.RiskUniform(0,1)&lt;0.5,"uptown","downtown")</f>
        <v>#NAME?</v>
      </c>
      <c r="R1313" s="3" t="e">
        <f t="shared" ca="1" si="84"/>
        <v>#NAME?</v>
      </c>
      <c r="S1313" s="3" t="e">
        <f t="shared" ca="1" si="85"/>
        <v>#NAME?</v>
      </c>
      <c r="T1313" s="3" t="e">
        <f t="shared" ca="1" si="86"/>
        <v>#NAME?</v>
      </c>
      <c r="U1313" s="3" t="e">
        <f t="shared" ca="1" si="87"/>
        <v>#NAME?</v>
      </c>
      <c r="Y1313" s="3" t="s">
        <v>133</v>
      </c>
      <c r="Z1313" s="3" t="s">
        <v>6</v>
      </c>
      <c r="AA1313" s="3" t="s">
        <v>125</v>
      </c>
      <c r="AB1313" s="46">
        <v>7</v>
      </c>
    </row>
    <row r="1314" spans="15:28" x14ac:dyDescent="0.25">
      <c r="O1314" s="3" t="e">
        <f ca="1">_xll.RiskDiscrete($A$6:$A$35,$E$6:$E$35)</f>
        <v>#NAME?</v>
      </c>
      <c r="P1314" s="3" t="e">
        <f ca="1">_xll.RiskDuniform($L$5:$L$16)</f>
        <v>#NAME?</v>
      </c>
      <c r="Q1314" s="3" t="e">
        <f ca="1">IF(_xll.RiskUniform(0,1)&lt;0.5,"uptown","downtown")</f>
        <v>#NAME?</v>
      </c>
      <c r="R1314" s="3" t="e">
        <f t="shared" ca="1" si="84"/>
        <v>#NAME?</v>
      </c>
      <c r="S1314" s="3" t="e">
        <f t="shared" ca="1" si="85"/>
        <v>#NAME?</v>
      </c>
      <c r="T1314" s="3" t="e">
        <f t="shared" ca="1" si="86"/>
        <v>#NAME?</v>
      </c>
      <c r="U1314" s="3" t="e">
        <f t="shared" ca="1" si="87"/>
        <v>#NAME?</v>
      </c>
      <c r="Y1314" s="3" t="s">
        <v>121</v>
      </c>
      <c r="Z1314" s="3" t="s">
        <v>24</v>
      </c>
      <c r="AA1314" s="3" t="s">
        <v>122</v>
      </c>
      <c r="AB1314" s="46">
        <v>2.5</v>
      </c>
    </row>
    <row r="1315" spans="15:28" x14ac:dyDescent="0.25">
      <c r="O1315" s="3" t="e">
        <f ca="1">_xll.RiskDiscrete($A$6:$A$35,$E$6:$E$35)</f>
        <v>#NAME?</v>
      </c>
      <c r="P1315" s="3" t="e">
        <f ca="1">_xll.RiskDuniform($L$5:$L$16)</f>
        <v>#NAME?</v>
      </c>
      <c r="Q1315" s="3" t="e">
        <f ca="1">IF(_xll.RiskUniform(0,1)&lt;0.5,"uptown","downtown")</f>
        <v>#NAME?</v>
      </c>
      <c r="R1315" s="3" t="e">
        <f t="shared" ca="1" si="84"/>
        <v>#NAME?</v>
      </c>
      <c r="S1315" s="3" t="e">
        <f t="shared" ca="1" si="85"/>
        <v>#NAME?</v>
      </c>
      <c r="T1315" s="3" t="e">
        <f t="shared" ca="1" si="86"/>
        <v>#NAME?</v>
      </c>
      <c r="U1315" s="3" t="e">
        <f t="shared" ca="1" si="87"/>
        <v>#NAME?</v>
      </c>
      <c r="Y1315" s="3" t="s">
        <v>129</v>
      </c>
      <c r="Z1315" s="3" t="s">
        <v>6</v>
      </c>
      <c r="AA1315" s="3" t="s">
        <v>125</v>
      </c>
      <c r="AB1315" s="46">
        <v>2.5</v>
      </c>
    </row>
    <row r="1316" spans="15:28" x14ac:dyDescent="0.25">
      <c r="O1316" s="3" t="e">
        <f ca="1">_xll.RiskDiscrete($A$6:$A$35,$E$6:$E$35)</f>
        <v>#NAME?</v>
      </c>
      <c r="P1316" s="3" t="e">
        <f ca="1">_xll.RiskDuniform($L$5:$L$16)</f>
        <v>#NAME?</v>
      </c>
      <c r="Q1316" s="3" t="e">
        <f ca="1">IF(_xll.RiskUniform(0,1)&lt;0.5,"uptown","downtown")</f>
        <v>#NAME?</v>
      </c>
      <c r="R1316" s="3" t="e">
        <f t="shared" ca="1" si="84"/>
        <v>#NAME?</v>
      </c>
      <c r="S1316" s="3" t="e">
        <f t="shared" ca="1" si="85"/>
        <v>#NAME?</v>
      </c>
      <c r="T1316" s="3" t="e">
        <f t="shared" ca="1" si="86"/>
        <v>#NAME?</v>
      </c>
      <c r="U1316" s="3" t="e">
        <f t="shared" ca="1" si="87"/>
        <v>#NAME?</v>
      </c>
      <c r="Y1316" s="3" t="s">
        <v>121</v>
      </c>
      <c r="Z1316" s="3" t="s">
        <v>33</v>
      </c>
      <c r="AA1316" s="3" t="s">
        <v>122</v>
      </c>
      <c r="AB1316" s="46">
        <v>2.5</v>
      </c>
    </row>
    <row r="1317" spans="15:28" x14ac:dyDescent="0.25">
      <c r="O1317" s="3" t="e">
        <f ca="1">_xll.RiskDiscrete($A$6:$A$35,$E$6:$E$35)</f>
        <v>#NAME?</v>
      </c>
      <c r="P1317" s="3" t="e">
        <f ca="1">_xll.RiskDuniform($L$5:$L$16)</f>
        <v>#NAME?</v>
      </c>
      <c r="Q1317" s="3" t="e">
        <f ca="1">IF(_xll.RiskUniform(0,1)&lt;0.5,"uptown","downtown")</f>
        <v>#NAME?</v>
      </c>
      <c r="R1317" s="3" t="e">
        <f t="shared" ca="1" si="84"/>
        <v>#NAME?</v>
      </c>
      <c r="S1317" s="3" t="e">
        <f t="shared" ca="1" si="85"/>
        <v>#NAME?</v>
      </c>
      <c r="T1317" s="3" t="e">
        <f t="shared" ca="1" si="86"/>
        <v>#NAME?</v>
      </c>
      <c r="U1317" s="3" t="e">
        <f t="shared" ca="1" si="87"/>
        <v>#NAME?</v>
      </c>
      <c r="Y1317" s="3" t="s">
        <v>146</v>
      </c>
      <c r="Z1317" s="3" t="s">
        <v>40</v>
      </c>
      <c r="AA1317" s="3" t="s">
        <v>125</v>
      </c>
      <c r="AB1317" s="46">
        <v>7</v>
      </c>
    </row>
    <row r="1318" spans="15:28" x14ac:dyDescent="0.25">
      <c r="O1318" s="3" t="e">
        <f ca="1">_xll.RiskDiscrete($A$6:$A$35,$E$6:$E$35)</f>
        <v>#NAME?</v>
      </c>
      <c r="P1318" s="3" t="e">
        <f ca="1">_xll.RiskDuniform($L$5:$L$16)</f>
        <v>#NAME?</v>
      </c>
      <c r="Q1318" s="3" t="e">
        <f ca="1">IF(_xll.RiskUniform(0,1)&lt;0.5,"uptown","downtown")</f>
        <v>#NAME?</v>
      </c>
      <c r="R1318" s="3" t="e">
        <f t="shared" ca="1" si="84"/>
        <v>#NAME?</v>
      </c>
      <c r="S1318" s="3" t="e">
        <f t="shared" ca="1" si="85"/>
        <v>#NAME?</v>
      </c>
      <c r="T1318" s="3" t="e">
        <f t="shared" ca="1" si="86"/>
        <v>#NAME?</v>
      </c>
      <c r="U1318" s="3" t="e">
        <f t="shared" ca="1" si="87"/>
        <v>#NAME?</v>
      </c>
      <c r="Y1318" s="3" t="s">
        <v>124</v>
      </c>
      <c r="Z1318" s="3" t="s">
        <v>39</v>
      </c>
      <c r="AA1318" s="3" t="s">
        <v>125</v>
      </c>
      <c r="AB1318" s="46">
        <v>10</v>
      </c>
    </row>
    <row r="1319" spans="15:28" x14ac:dyDescent="0.25">
      <c r="O1319" s="3" t="e">
        <f ca="1">_xll.RiskDiscrete($A$6:$A$35,$E$6:$E$35)</f>
        <v>#NAME?</v>
      </c>
      <c r="P1319" s="3" t="e">
        <f ca="1">_xll.RiskDuniform($L$5:$L$16)</f>
        <v>#NAME?</v>
      </c>
      <c r="Q1319" s="3" t="e">
        <f ca="1">IF(_xll.RiskUniform(0,1)&lt;0.5,"uptown","downtown")</f>
        <v>#NAME?</v>
      </c>
      <c r="R1319" s="3" t="e">
        <f t="shared" ca="1" si="84"/>
        <v>#NAME?</v>
      </c>
      <c r="S1319" s="3" t="e">
        <f t="shared" ca="1" si="85"/>
        <v>#NAME?</v>
      </c>
      <c r="T1319" s="3" t="e">
        <f t="shared" ca="1" si="86"/>
        <v>#NAME?</v>
      </c>
      <c r="U1319" s="3" t="e">
        <f t="shared" ca="1" si="87"/>
        <v>#NAME?</v>
      </c>
      <c r="Y1319" s="3" t="s">
        <v>130</v>
      </c>
      <c r="Z1319" s="3" t="s">
        <v>29</v>
      </c>
      <c r="AA1319" s="3" t="s">
        <v>122</v>
      </c>
      <c r="AB1319" s="46">
        <v>2.5</v>
      </c>
    </row>
    <row r="1320" spans="15:28" x14ac:dyDescent="0.25">
      <c r="O1320" s="3" t="e">
        <f ca="1">_xll.RiskDiscrete($A$6:$A$35,$E$6:$E$35)</f>
        <v>#NAME?</v>
      </c>
      <c r="P1320" s="3" t="e">
        <f ca="1">_xll.RiskDuniform($L$5:$L$16)</f>
        <v>#NAME?</v>
      </c>
      <c r="Q1320" s="3" t="e">
        <f ca="1">IF(_xll.RiskUniform(0,1)&lt;0.5,"uptown","downtown")</f>
        <v>#NAME?</v>
      </c>
      <c r="R1320" s="3" t="e">
        <f t="shared" ca="1" si="84"/>
        <v>#NAME?</v>
      </c>
      <c r="S1320" s="3" t="e">
        <f t="shared" ca="1" si="85"/>
        <v>#NAME?</v>
      </c>
      <c r="T1320" s="3" t="e">
        <f t="shared" ca="1" si="86"/>
        <v>#NAME?</v>
      </c>
      <c r="U1320" s="3" t="e">
        <f t="shared" ca="1" si="87"/>
        <v>#NAME?</v>
      </c>
      <c r="Y1320" s="3" t="s">
        <v>129</v>
      </c>
      <c r="Z1320" s="3" t="s">
        <v>34</v>
      </c>
      <c r="AA1320" s="3" t="s">
        <v>122</v>
      </c>
      <c r="AB1320" s="46">
        <v>2.5</v>
      </c>
    </row>
    <row r="1321" spans="15:28" x14ac:dyDescent="0.25">
      <c r="O1321" s="3" t="e">
        <f ca="1">_xll.RiskDiscrete($A$6:$A$35,$E$6:$E$35)</f>
        <v>#NAME?</v>
      </c>
      <c r="P1321" s="3" t="e">
        <f ca="1">_xll.RiskDuniform($L$5:$L$16)</f>
        <v>#NAME?</v>
      </c>
      <c r="Q1321" s="3" t="e">
        <f ca="1">IF(_xll.RiskUniform(0,1)&lt;0.5,"uptown","downtown")</f>
        <v>#NAME?</v>
      </c>
      <c r="R1321" s="3" t="e">
        <f t="shared" ca="1" si="84"/>
        <v>#NAME?</v>
      </c>
      <c r="S1321" s="3" t="e">
        <f t="shared" ca="1" si="85"/>
        <v>#NAME?</v>
      </c>
      <c r="T1321" s="3" t="e">
        <f t="shared" ca="1" si="86"/>
        <v>#NAME?</v>
      </c>
      <c r="U1321" s="3" t="e">
        <f t="shared" ca="1" si="87"/>
        <v>#NAME?</v>
      </c>
      <c r="Y1321" s="3" t="s">
        <v>124</v>
      </c>
      <c r="Z1321" s="3" t="s">
        <v>29</v>
      </c>
      <c r="AA1321" s="3" t="s">
        <v>125</v>
      </c>
      <c r="AB1321" s="46">
        <v>10</v>
      </c>
    </row>
    <row r="1322" spans="15:28" x14ac:dyDescent="0.25">
      <c r="O1322" s="3" t="e">
        <f ca="1">_xll.RiskDiscrete($A$6:$A$35,$E$6:$E$35)</f>
        <v>#NAME?</v>
      </c>
      <c r="P1322" s="3" t="e">
        <f ca="1">_xll.RiskDuniform($L$5:$L$16)</f>
        <v>#NAME?</v>
      </c>
      <c r="Q1322" s="3" t="e">
        <f ca="1">IF(_xll.RiskUniform(0,1)&lt;0.5,"uptown","downtown")</f>
        <v>#NAME?</v>
      </c>
      <c r="R1322" s="3" t="e">
        <f t="shared" ca="1" si="84"/>
        <v>#NAME?</v>
      </c>
      <c r="S1322" s="3" t="e">
        <f t="shared" ca="1" si="85"/>
        <v>#NAME?</v>
      </c>
      <c r="T1322" s="3" t="e">
        <f t="shared" ca="1" si="86"/>
        <v>#NAME?</v>
      </c>
      <c r="U1322" s="3" t="e">
        <f t="shared" ca="1" si="87"/>
        <v>#NAME?</v>
      </c>
      <c r="Y1322" s="3" t="s">
        <v>120</v>
      </c>
      <c r="Z1322" s="3" t="s">
        <v>6</v>
      </c>
      <c r="AA1322" s="3" t="s">
        <v>125</v>
      </c>
      <c r="AB1322" s="46">
        <v>2.5</v>
      </c>
    </row>
    <row r="1323" spans="15:28" x14ac:dyDescent="0.25">
      <c r="O1323" s="3" t="e">
        <f ca="1">_xll.RiskDiscrete($A$6:$A$35,$E$6:$E$35)</f>
        <v>#NAME?</v>
      </c>
      <c r="P1323" s="3" t="e">
        <f ca="1">_xll.RiskDuniform($L$5:$L$16)</f>
        <v>#NAME?</v>
      </c>
      <c r="Q1323" s="3" t="e">
        <f ca="1">IF(_xll.RiskUniform(0,1)&lt;0.5,"uptown","downtown")</f>
        <v>#NAME?</v>
      </c>
      <c r="R1323" s="3" t="e">
        <f t="shared" ca="1" si="84"/>
        <v>#NAME?</v>
      </c>
      <c r="S1323" s="3" t="e">
        <f t="shared" ca="1" si="85"/>
        <v>#NAME?</v>
      </c>
      <c r="T1323" s="3" t="e">
        <f t="shared" ca="1" si="86"/>
        <v>#NAME?</v>
      </c>
      <c r="U1323" s="3" t="e">
        <f t="shared" ca="1" si="87"/>
        <v>#NAME?</v>
      </c>
      <c r="Y1323" s="3" t="s">
        <v>127</v>
      </c>
      <c r="Z1323" s="3" t="s">
        <v>29</v>
      </c>
      <c r="AA1323" s="3" t="s">
        <v>125</v>
      </c>
      <c r="AB1323" s="46">
        <v>10</v>
      </c>
    </row>
    <row r="1324" spans="15:28" x14ac:dyDescent="0.25">
      <c r="O1324" s="3" t="e">
        <f ca="1">_xll.RiskDiscrete($A$6:$A$35,$E$6:$E$35)</f>
        <v>#NAME?</v>
      </c>
      <c r="P1324" s="3" t="e">
        <f ca="1">_xll.RiskDuniform($L$5:$L$16)</f>
        <v>#NAME?</v>
      </c>
      <c r="Q1324" s="3" t="e">
        <f ca="1">IF(_xll.RiskUniform(0,1)&lt;0.5,"uptown","downtown")</f>
        <v>#NAME?</v>
      </c>
      <c r="R1324" s="3" t="e">
        <f t="shared" ca="1" si="84"/>
        <v>#NAME?</v>
      </c>
      <c r="S1324" s="3" t="e">
        <f t="shared" ca="1" si="85"/>
        <v>#NAME?</v>
      </c>
      <c r="T1324" s="3" t="e">
        <f t="shared" ca="1" si="86"/>
        <v>#NAME?</v>
      </c>
      <c r="U1324" s="3" t="e">
        <f t="shared" ca="1" si="87"/>
        <v>#NAME?</v>
      </c>
      <c r="Y1324" s="3" t="s">
        <v>124</v>
      </c>
      <c r="Z1324" s="3" t="s">
        <v>31</v>
      </c>
      <c r="AA1324" s="3" t="s">
        <v>125</v>
      </c>
      <c r="AB1324" s="46">
        <v>10</v>
      </c>
    </row>
    <row r="1325" spans="15:28" x14ac:dyDescent="0.25">
      <c r="O1325" s="3" t="e">
        <f ca="1">_xll.RiskDiscrete($A$6:$A$35,$E$6:$E$35)</f>
        <v>#NAME?</v>
      </c>
      <c r="P1325" s="3" t="e">
        <f ca="1">_xll.RiskDuniform($L$5:$L$16)</f>
        <v>#NAME?</v>
      </c>
      <c r="Q1325" s="3" t="e">
        <f ca="1">IF(_xll.RiskUniform(0,1)&lt;0.5,"uptown","downtown")</f>
        <v>#NAME?</v>
      </c>
      <c r="R1325" s="3" t="e">
        <f t="shared" ca="1" si="84"/>
        <v>#NAME?</v>
      </c>
      <c r="S1325" s="3" t="e">
        <f t="shared" ca="1" si="85"/>
        <v>#NAME?</v>
      </c>
      <c r="T1325" s="3" t="e">
        <f t="shared" ca="1" si="86"/>
        <v>#NAME?</v>
      </c>
      <c r="U1325" s="3" t="e">
        <f t="shared" ca="1" si="87"/>
        <v>#NAME?</v>
      </c>
      <c r="Y1325" s="3" t="s">
        <v>147</v>
      </c>
      <c r="Z1325" s="3" t="s">
        <v>34</v>
      </c>
      <c r="AA1325" s="3" t="s">
        <v>122</v>
      </c>
      <c r="AB1325" s="46">
        <v>7</v>
      </c>
    </row>
    <row r="1326" spans="15:28" x14ac:dyDescent="0.25">
      <c r="O1326" s="3" t="e">
        <f ca="1">_xll.RiskDiscrete($A$6:$A$35,$E$6:$E$35)</f>
        <v>#NAME?</v>
      </c>
      <c r="P1326" s="3" t="e">
        <f ca="1">_xll.RiskDuniform($L$5:$L$16)</f>
        <v>#NAME?</v>
      </c>
      <c r="Q1326" s="3" t="e">
        <f ca="1">IF(_xll.RiskUniform(0,1)&lt;0.5,"uptown","downtown")</f>
        <v>#NAME?</v>
      </c>
      <c r="R1326" s="3" t="e">
        <f t="shared" ca="1" si="84"/>
        <v>#NAME?</v>
      </c>
      <c r="S1326" s="3" t="e">
        <f t="shared" ca="1" si="85"/>
        <v>#NAME?</v>
      </c>
      <c r="T1326" s="3" t="e">
        <f t="shared" ca="1" si="86"/>
        <v>#NAME?</v>
      </c>
      <c r="U1326" s="3" t="e">
        <f t="shared" ca="1" si="87"/>
        <v>#NAME?</v>
      </c>
      <c r="Y1326" s="3" t="s">
        <v>121</v>
      </c>
      <c r="Z1326" s="3" t="s">
        <v>30</v>
      </c>
      <c r="AA1326" s="3" t="s">
        <v>125</v>
      </c>
      <c r="AB1326" s="46">
        <v>2.5</v>
      </c>
    </row>
    <row r="1327" spans="15:28" x14ac:dyDescent="0.25">
      <c r="O1327" s="3" t="e">
        <f ca="1">_xll.RiskDiscrete($A$6:$A$35,$E$6:$E$35)</f>
        <v>#NAME?</v>
      </c>
      <c r="P1327" s="3" t="e">
        <f ca="1">_xll.RiskDuniform($L$5:$L$16)</f>
        <v>#NAME?</v>
      </c>
      <c r="Q1327" s="3" t="e">
        <f ca="1">IF(_xll.RiskUniform(0,1)&lt;0.5,"uptown","downtown")</f>
        <v>#NAME?</v>
      </c>
      <c r="R1327" s="3" t="e">
        <f t="shared" ca="1" si="84"/>
        <v>#NAME?</v>
      </c>
      <c r="S1327" s="3" t="e">
        <f t="shared" ca="1" si="85"/>
        <v>#NAME?</v>
      </c>
      <c r="T1327" s="3" t="e">
        <f t="shared" ca="1" si="86"/>
        <v>#NAME?</v>
      </c>
      <c r="U1327" s="3" t="e">
        <f t="shared" ca="1" si="87"/>
        <v>#NAME?</v>
      </c>
      <c r="Y1327" s="3" t="s">
        <v>132</v>
      </c>
      <c r="Z1327" s="3" t="s">
        <v>31</v>
      </c>
      <c r="AA1327" s="3" t="s">
        <v>122</v>
      </c>
      <c r="AB1327" s="46">
        <v>12</v>
      </c>
    </row>
    <row r="1328" spans="15:28" x14ac:dyDescent="0.25">
      <c r="O1328" s="3" t="e">
        <f ca="1">_xll.RiskDiscrete($A$6:$A$35,$E$6:$E$35)</f>
        <v>#NAME?</v>
      </c>
      <c r="P1328" s="3" t="e">
        <f ca="1">_xll.RiskDuniform($L$5:$L$16)</f>
        <v>#NAME?</v>
      </c>
      <c r="Q1328" s="3" t="e">
        <f ca="1">IF(_xll.RiskUniform(0,1)&lt;0.5,"uptown","downtown")</f>
        <v>#NAME?</v>
      </c>
      <c r="R1328" s="3" t="e">
        <f t="shared" ca="1" si="84"/>
        <v>#NAME?</v>
      </c>
      <c r="S1328" s="3" t="e">
        <f t="shared" ca="1" si="85"/>
        <v>#NAME?</v>
      </c>
      <c r="T1328" s="3" t="e">
        <f t="shared" ca="1" si="86"/>
        <v>#NAME?</v>
      </c>
      <c r="U1328" s="3" t="e">
        <f t="shared" ca="1" si="87"/>
        <v>#NAME?</v>
      </c>
      <c r="Y1328" s="3" t="s">
        <v>124</v>
      </c>
      <c r="Z1328" s="3" t="s">
        <v>6</v>
      </c>
      <c r="AA1328" s="3" t="s">
        <v>122</v>
      </c>
      <c r="AB1328" s="46">
        <v>10</v>
      </c>
    </row>
    <row r="1329" spans="15:28" x14ac:dyDescent="0.25">
      <c r="O1329" s="3" t="e">
        <f ca="1">_xll.RiskDiscrete($A$6:$A$35,$E$6:$E$35)</f>
        <v>#NAME?</v>
      </c>
      <c r="P1329" s="3" t="e">
        <f ca="1">_xll.RiskDuniform($L$5:$L$16)</f>
        <v>#NAME?</v>
      </c>
      <c r="Q1329" s="3" t="e">
        <f ca="1">IF(_xll.RiskUniform(0,1)&lt;0.5,"uptown","downtown")</f>
        <v>#NAME?</v>
      </c>
      <c r="R1329" s="3" t="e">
        <f t="shared" ca="1" si="84"/>
        <v>#NAME?</v>
      </c>
      <c r="S1329" s="3" t="e">
        <f t="shared" ca="1" si="85"/>
        <v>#NAME?</v>
      </c>
      <c r="T1329" s="3" t="e">
        <f t="shared" ca="1" si="86"/>
        <v>#NAME?</v>
      </c>
      <c r="U1329" s="3" t="e">
        <f t="shared" ca="1" si="87"/>
        <v>#NAME?</v>
      </c>
      <c r="Y1329" s="3" t="s">
        <v>121</v>
      </c>
      <c r="Z1329" s="3" t="s">
        <v>33</v>
      </c>
      <c r="AA1329" s="3" t="s">
        <v>125</v>
      </c>
      <c r="AB1329" s="46">
        <v>2.5</v>
      </c>
    </row>
    <row r="1330" spans="15:28" x14ac:dyDescent="0.25">
      <c r="O1330" s="3" t="e">
        <f ca="1">_xll.RiskDiscrete($A$6:$A$35,$E$6:$E$35)</f>
        <v>#NAME?</v>
      </c>
      <c r="P1330" s="3" t="e">
        <f ca="1">_xll.RiskDuniform($L$5:$L$16)</f>
        <v>#NAME?</v>
      </c>
      <c r="Q1330" s="3" t="e">
        <f ca="1">IF(_xll.RiskUniform(0,1)&lt;0.5,"uptown","downtown")</f>
        <v>#NAME?</v>
      </c>
      <c r="R1330" s="3" t="e">
        <f t="shared" ca="1" si="84"/>
        <v>#NAME?</v>
      </c>
      <c r="S1330" s="3" t="e">
        <f t="shared" ca="1" si="85"/>
        <v>#NAME?</v>
      </c>
      <c r="T1330" s="3" t="e">
        <f t="shared" ca="1" si="86"/>
        <v>#NAME?</v>
      </c>
      <c r="U1330" s="3" t="e">
        <f t="shared" ca="1" si="87"/>
        <v>#NAME?</v>
      </c>
      <c r="Y1330" s="3" t="s">
        <v>132</v>
      </c>
      <c r="Z1330" s="3" t="s">
        <v>32</v>
      </c>
      <c r="AA1330" s="3" t="s">
        <v>122</v>
      </c>
      <c r="AB1330" s="46">
        <v>12</v>
      </c>
    </row>
    <row r="1331" spans="15:28" x14ac:dyDescent="0.25">
      <c r="O1331" s="3" t="e">
        <f ca="1">_xll.RiskDiscrete($A$6:$A$35,$E$6:$E$35)</f>
        <v>#NAME?</v>
      </c>
      <c r="P1331" s="3" t="e">
        <f ca="1">_xll.RiskDuniform($L$5:$L$16)</f>
        <v>#NAME?</v>
      </c>
      <c r="Q1331" s="3" t="e">
        <f ca="1">IF(_xll.RiskUniform(0,1)&lt;0.5,"uptown","downtown")</f>
        <v>#NAME?</v>
      </c>
      <c r="R1331" s="3" t="e">
        <f t="shared" ca="1" si="84"/>
        <v>#NAME?</v>
      </c>
      <c r="S1331" s="3" t="e">
        <f t="shared" ca="1" si="85"/>
        <v>#NAME?</v>
      </c>
      <c r="T1331" s="3" t="e">
        <f t="shared" ca="1" si="86"/>
        <v>#NAME?</v>
      </c>
      <c r="U1331" s="3" t="e">
        <f t="shared" ca="1" si="87"/>
        <v>#NAME?</v>
      </c>
      <c r="Y1331" s="3" t="s">
        <v>124</v>
      </c>
      <c r="Z1331" s="3" t="s">
        <v>32</v>
      </c>
      <c r="AA1331" s="3" t="s">
        <v>122</v>
      </c>
      <c r="AB1331" s="46">
        <v>10</v>
      </c>
    </row>
    <row r="1332" spans="15:28" x14ac:dyDescent="0.25">
      <c r="O1332" s="3" t="e">
        <f ca="1">_xll.RiskDiscrete($A$6:$A$35,$E$6:$E$35)</f>
        <v>#NAME?</v>
      </c>
      <c r="P1332" s="3" t="e">
        <f ca="1">_xll.RiskDuniform($L$5:$L$16)</f>
        <v>#NAME?</v>
      </c>
      <c r="Q1332" s="3" t="e">
        <f ca="1">IF(_xll.RiskUniform(0,1)&lt;0.5,"uptown","downtown")</f>
        <v>#NAME?</v>
      </c>
      <c r="R1332" s="3" t="e">
        <f t="shared" ca="1" si="84"/>
        <v>#NAME?</v>
      </c>
      <c r="S1332" s="3" t="e">
        <f t="shared" ca="1" si="85"/>
        <v>#NAME?</v>
      </c>
      <c r="T1332" s="3" t="e">
        <f t="shared" ca="1" si="86"/>
        <v>#NAME?</v>
      </c>
      <c r="U1332" s="3" t="e">
        <f t="shared" ca="1" si="87"/>
        <v>#NAME?</v>
      </c>
      <c r="Y1332" s="3" t="s">
        <v>128</v>
      </c>
      <c r="Z1332" s="3" t="s">
        <v>32</v>
      </c>
      <c r="AA1332" s="3" t="s">
        <v>125</v>
      </c>
      <c r="AB1332" s="46">
        <v>2.5</v>
      </c>
    </row>
    <row r="1333" spans="15:28" x14ac:dyDescent="0.25">
      <c r="O1333" s="3" t="e">
        <f ca="1">_xll.RiskDiscrete($A$6:$A$35,$E$6:$E$35)</f>
        <v>#NAME?</v>
      </c>
      <c r="P1333" s="3" t="e">
        <f ca="1">_xll.RiskDuniform($L$5:$L$16)</f>
        <v>#NAME?</v>
      </c>
      <c r="Q1333" s="3" t="e">
        <f ca="1">IF(_xll.RiskUniform(0,1)&lt;0.5,"uptown","downtown")</f>
        <v>#NAME?</v>
      </c>
      <c r="R1333" s="3" t="e">
        <f t="shared" ca="1" si="84"/>
        <v>#NAME?</v>
      </c>
      <c r="S1333" s="3" t="e">
        <f t="shared" ca="1" si="85"/>
        <v>#NAME?</v>
      </c>
      <c r="T1333" s="3" t="e">
        <f t="shared" ca="1" si="86"/>
        <v>#NAME?</v>
      </c>
      <c r="U1333" s="3" t="e">
        <f t="shared" ca="1" si="87"/>
        <v>#NAME?</v>
      </c>
      <c r="Y1333" s="3" t="s">
        <v>124</v>
      </c>
      <c r="Z1333" s="3" t="s">
        <v>34</v>
      </c>
      <c r="AA1333" s="3" t="s">
        <v>122</v>
      </c>
      <c r="AB1333" s="4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31EF-3059-427E-9176-F82D77140FC8}">
  <sheetPr codeName="Sheet21"/>
  <dimension ref="C4:D8"/>
  <sheetViews>
    <sheetView topLeftCell="C4" workbookViewId="0">
      <selection activeCell="V26" sqref="V26"/>
    </sheetView>
  </sheetViews>
  <sheetFormatPr defaultRowHeight="15" x14ac:dyDescent="0.25"/>
  <cols>
    <col min="1" max="16384" width="9.140625" style="7"/>
  </cols>
  <sheetData>
    <row r="4" spans="3:4" x14ac:dyDescent="0.25">
      <c r="D4" s="7" t="s">
        <v>150</v>
      </c>
    </row>
    <row r="5" spans="3:4" x14ac:dyDescent="0.25">
      <c r="C5" s="7" t="s">
        <v>24</v>
      </c>
      <c r="D5" s="7">
        <v>865</v>
      </c>
    </row>
    <row r="6" spans="3:4" x14ac:dyDescent="0.25">
      <c r="C6" s="7" t="s">
        <v>39</v>
      </c>
      <c r="D6" s="7">
        <v>1759</v>
      </c>
    </row>
    <row r="7" spans="3:4" x14ac:dyDescent="0.25">
      <c r="C7" s="7" t="s">
        <v>40</v>
      </c>
      <c r="D7" s="7">
        <v>3661</v>
      </c>
    </row>
    <row r="8" spans="3:4" x14ac:dyDescent="0.25">
      <c r="C8" s="7" t="s">
        <v>27</v>
      </c>
      <c r="D8" s="7">
        <v>4444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824A-D6E0-4EB0-BF25-00A97C3D79B4}">
  <sheetPr codeName="Sheet22"/>
  <dimension ref="E10:G854"/>
  <sheetViews>
    <sheetView workbookViewId="0">
      <selection activeCell="D12" sqref="D12"/>
    </sheetView>
  </sheetViews>
  <sheetFormatPr defaultRowHeight="15" x14ac:dyDescent="0.25"/>
  <cols>
    <col min="1" max="16384" width="9.140625" style="3"/>
  </cols>
  <sheetData>
    <row r="10" spans="5:7" x14ac:dyDescent="0.25">
      <c r="E10" s="3" t="s">
        <v>151</v>
      </c>
      <c r="F10" s="3" t="s">
        <v>82</v>
      </c>
      <c r="G10" s="3" t="s">
        <v>23</v>
      </c>
    </row>
    <row r="11" spans="5:7" x14ac:dyDescent="0.25">
      <c r="E11" s="3" t="s">
        <v>152</v>
      </c>
      <c r="F11" s="3" t="s">
        <v>153</v>
      </c>
      <c r="G11" s="3">
        <v>5.31</v>
      </c>
    </row>
    <row r="12" spans="5:7" x14ac:dyDescent="0.25">
      <c r="E12" s="3" t="s">
        <v>154</v>
      </c>
      <c r="F12" s="3" t="s">
        <v>155</v>
      </c>
      <c r="G12" s="3">
        <v>1.1200000000000001</v>
      </c>
    </row>
    <row r="13" spans="5:7" x14ac:dyDescent="0.25">
      <c r="E13" s="3" t="s">
        <v>154</v>
      </c>
      <c r="F13" s="3" t="s">
        <v>155</v>
      </c>
      <c r="G13" s="3">
        <v>0.97</v>
      </c>
    </row>
    <row r="14" spans="5:7" x14ac:dyDescent="0.25">
      <c r="E14" s="3" t="s">
        <v>154</v>
      </c>
      <c r="F14" s="3" t="s">
        <v>156</v>
      </c>
      <c r="G14" s="3">
        <v>1.95</v>
      </c>
    </row>
    <row r="15" spans="5:7" x14ac:dyDescent="0.25">
      <c r="E15" s="3" t="s">
        <v>154</v>
      </c>
      <c r="F15" s="3" t="s">
        <v>157</v>
      </c>
      <c r="G15" s="3">
        <v>1.93</v>
      </c>
    </row>
    <row r="16" spans="5:7" x14ac:dyDescent="0.25">
      <c r="E16" s="3" t="s">
        <v>154</v>
      </c>
      <c r="F16" s="3" t="s">
        <v>158</v>
      </c>
      <c r="G16" s="3">
        <v>2.19</v>
      </c>
    </row>
    <row r="17" spans="5:7" x14ac:dyDescent="0.25">
      <c r="E17" s="3" t="s">
        <v>154</v>
      </c>
      <c r="F17" s="3" t="s">
        <v>157</v>
      </c>
      <c r="G17" s="3">
        <v>1.24</v>
      </c>
    </row>
    <row r="18" spans="5:7" x14ac:dyDescent="0.25">
      <c r="E18" s="3" t="s">
        <v>152</v>
      </c>
      <c r="F18" s="3" t="s">
        <v>156</v>
      </c>
      <c r="G18" s="3">
        <v>1.4</v>
      </c>
    </row>
    <row r="19" spans="5:7" x14ac:dyDescent="0.25">
      <c r="E19" s="3" t="s">
        <v>152</v>
      </c>
      <c r="F19" s="3" t="s">
        <v>159</v>
      </c>
      <c r="G19" s="3">
        <v>1.21</v>
      </c>
    </row>
    <row r="20" spans="5:7" x14ac:dyDescent="0.25">
      <c r="E20" s="3" t="s">
        <v>154</v>
      </c>
      <c r="F20" s="3" t="s">
        <v>160</v>
      </c>
      <c r="G20" s="3">
        <v>5.63</v>
      </c>
    </row>
    <row r="21" spans="5:7" x14ac:dyDescent="0.25">
      <c r="E21" s="3" t="s">
        <v>154</v>
      </c>
      <c r="F21" s="3" t="s">
        <v>157</v>
      </c>
      <c r="G21" s="3">
        <v>1.66</v>
      </c>
    </row>
    <row r="22" spans="5:7" x14ac:dyDescent="0.25">
      <c r="E22" s="3" t="s">
        <v>154</v>
      </c>
      <c r="F22" s="3" t="s">
        <v>161</v>
      </c>
      <c r="G22" s="3">
        <v>3.71</v>
      </c>
    </row>
    <row r="23" spans="5:7" x14ac:dyDescent="0.25">
      <c r="E23" s="3" t="s">
        <v>152</v>
      </c>
      <c r="F23" s="3" t="s">
        <v>162</v>
      </c>
      <c r="G23" s="3">
        <v>4.6900000000000004</v>
      </c>
    </row>
    <row r="24" spans="5:7" x14ac:dyDescent="0.25">
      <c r="E24" s="3" t="s">
        <v>154</v>
      </c>
      <c r="F24" s="3" t="s">
        <v>155</v>
      </c>
      <c r="G24" s="3">
        <v>1.24</v>
      </c>
    </row>
    <row r="25" spans="5:7" x14ac:dyDescent="0.25">
      <c r="E25" s="3" t="s">
        <v>152</v>
      </c>
      <c r="F25" s="3" t="s">
        <v>162</v>
      </c>
      <c r="G25" s="3">
        <v>4.66</v>
      </c>
    </row>
    <row r="26" spans="5:7" x14ac:dyDescent="0.25">
      <c r="E26" s="3" t="s">
        <v>154</v>
      </c>
      <c r="F26" s="3" t="s">
        <v>160</v>
      </c>
      <c r="G26" s="3">
        <v>5.76</v>
      </c>
    </row>
    <row r="27" spans="5:7" x14ac:dyDescent="0.25">
      <c r="E27" s="3" t="s">
        <v>152</v>
      </c>
      <c r="F27" s="3" t="s">
        <v>163</v>
      </c>
      <c r="G27" s="3">
        <v>2.93</v>
      </c>
    </row>
    <row r="28" spans="5:7" x14ac:dyDescent="0.25">
      <c r="E28" s="3" t="s">
        <v>152</v>
      </c>
      <c r="F28" s="3" t="s">
        <v>164</v>
      </c>
      <c r="G28" s="3">
        <v>1.43</v>
      </c>
    </row>
    <row r="29" spans="5:7" x14ac:dyDescent="0.25">
      <c r="E29" s="3" t="s">
        <v>152</v>
      </c>
      <c r="F29" s="3" t="s">
        <v>159</v>
      </c>
      <c r="G29" s="3">
        <v>1.93</v>
      </c>
    </row>
    <row r="30" spans="5:7" x14ac:dyDescent="0.25">
      <c r="E30" s="3" t="s">
        <v>152</v>
      </c>
      <c r="F30" s="3" t="s">
        <v>164</v>
      </c>
      <c r="G30" s="3">
        <v>1.1399999999999999</v>
      </c>
    </row>
    <row r="31" spans="5:7" x14ac:dyDescent="0.25">
      <c r="E31" s="3" t="s">
        <v>154</v>
      </c>
      <c r="F31" s="3" t="s">
        <v>156</v>
      </c>
      <c r="G31" s="3">
        <v>2.74</v>
      </c>
    </row>
    <row r="32" spans="5:7" x14ac:dyDescent="0.25">
      <c r="E32" s="3" t="s">
        <v>154</v>
      </c>
      <c r="F32" s="3" t="s">
        <v>160</v>
      </c>
      <c r="G32" s="3">
        <v>5.18</v>
      </c>
    </row>
    <row r="33" spans="5:7" x14ac:dyDescent="0.25">
      <c r="E33" s="3" t="s">
        <v>152</v>
      </c>
      <c r="F33" s="3" t="s">
        <v>163</v>
      </c>
      <c r="G33" s="3">
        <v>2.75</v>
      </c>
    </row>
    <row r="34" spans="5:7" x14ac:dyDescent="0.25">
      <c r="E34" s="3" t="s">
        <v>154</v>
      </c>
      <c r="F34" s="3" t="s">
        <v>155</v>
      </c>
      <c r="G34" s="3">
        <v>0.93</v>
      </c>
    </row>
    <row r="35" spans="5:7" x14ac:dyDescent="0.25">
      <c r="E35" s="3" t="s">
        <v>152</v>
      </c>
      <c r="F35" s="3" t="s">
        <v>153</v>
      </c>
      <c r="G35" s="3">
        <v>4.1399999999999997</v>
      </c>
    </row>
    <row r="36" spans="5:7" x14ac:dyDescent="0.25">
      <c r="E36" s="3" t="s">
        <v>154</v>
      </c>
      <c r="F36" s="3" t="s">
        <v>161</v>
      </c>
      <c r="G36" s="3">
        <v>3.47</v>
      </c>
    </row>
    <row r="37" spans="5:7" x14ac:dyDescent="0.25">
      <c r="E37" s="3" t="s">
        <v>152</v>
      </c>
      <c r="F37" s="3" t="s">
        <v>164</v>
      </c>
      <c r="G37" s="3">
        <v>2.14</v>
      </c>
    </row>
    <row r="38" spans="5:7" x14ac:dyDescent="0.25">
      <c r="E38" s="3" t="s">
        <v>154</v>
      </c>
      <c r="F38" s="3" t="s">
        <v>161</v>
      </c>
      <c r="G38" s="3">
        <v>4.07</v>
      </c>
    </row>
    <row r="39" spans="5:7" x14ac:dyDescent="0.25">
      <c r="E39" s="3" t="s">
        <v>152</v>
      </c>
      <c r="F39" s="3" t="s">
        <v>159</v>
      </c>
      <c r="G39" s="3">
        <v>1.99</v>
      </c>
    </row>
    <row r="40" spans="5:7" x14ac:dyDescent="0.25">
      <c r="E40" s="3" t="s">
        <v>152</v>
      </c>
      <c r="F40" s="3" t="s">
        <v>162</v>
      </c>
      <c r="G40" s="3">
        <v>4.96</v>
      </c>
    </row>
    <row r="41" spans="5:7" x14ac:dyDescent="0.25">
      <c r="E41" s="3" t="s">
        <v>152</v>
      </c>
      <c r="F41" s="3" t="s">
        <v>159</v>
      </c>
      <c r="G41" s="3">
        <v>1.79</v>
      </c>
    </row>
    <row r="42" spans="5:7" x14ac:dyDescent="0.25">
      <c r="E42" s="3" t="s">
        <v>152</v>
      </c>
      <c r="F42" s="3" t="s">
        <v>162</v>
      </c>
      <c r="G42" s="3">
        <v>3.42</v>
      </c>
    </row>
    <row r="43" spans="5:7" x14ac:dyDescent="0.25">
      <c r="E43" s="3" t="s">
        <v>152</v>
      </c>
      <c r="F43" s="3" t="s">
        <v>153</v>
      </c>
      <c r="G43" s="3">
        <v>5.27</v>
      </c>
    </row>
    <row r="44" spans="5:7" x14ac:dyDescent="0.25">
      <c r="E44" s="3" t="s">
        <v>152</v>
      </c>
      <c r="F44" s="3" t="s">
        <v>162</v>
      </c>
      <c r="G44" s="3">
        <v>4.12</v>
      </c>
    </row>
    <row r="45" spans="5:7" x14ac:dyDescent="0.25">
      <c r="E45" s="3" t="s">
        <v>152</v>
      </c>
      <c r="F45" s="3" t="s">
        <v>159</v>
      </c>
      <c r="G45" s="3">
        <v>1.7</v>
      </c>
    </row>
    <row r="46" spans="5:7" x14ac:dyDescent="0.25">
      <c r="E46" s="3" t="s">
        <v>154</v>
      </c>
      <c r="F46" s="3" t="s">
        <v>158</v>
      </c>
      <c r="G46" s="3">
        <v>1.95</v>
      </c>
    </row>
    <row r="47" spans="5:7" x14ac:dyDescent="0.25">
      <c r="E47" s="3" t="s">
        <v>152</v>
      </c>
      <c r="F47" s="3" t="s">
        <v>164</v>
      </c>
      <c r="G47" s="3">
        <v>1.22</v>
      </c>
    </row>
    <row r="48" spans="5:7" x14ac:dyDescent="0.25">
      <c r="E48" s="3" t="s">
        <v>154</v>
      </c>
      <c r="F48" s="3" t="s">
        <v>158</v>
      </c>
      <c r="G48" s="3">
        <v>2.0499999999999998</v>
      </c>
    </row>
    <row r="49" spans="5:7" x14ac:dyDescent="0.25">
      <c r="E49" s="3" t="s">
        <v>154</v>
      </c>
      <c r="F49" s="3" t="s">
        <v>160</v>
      </c>
      <c r="G49" s="3">
        <v>4.97</v>
      </c>
    </row>
    <row r="50" spans="5:7" x14ac:dyDescent="0.25">
      <c r="E50" s="3" t="s">
        <v>152</v>
      </c>
      <c r="F50" s="3" t="s">
        <v>159</v>
      </c>
      <c r="G50" s="3">
        <v>1.98</v>
      </c>
    </row>
    <row r="51" spans="5:7" x14ac:dyDescent="0.25">
      <c r="E51" s="3" t="s">
        <v>152</v>
      </c>
      <c r="F51" s="3" t="s">
        <v>164</v>
      </c>
      <c r="G51" s="3">
        <v>1.45</v>
      </c>
    </row>
    <row r="52" spans="5:7" x14ac:dyDescent="0.25">
      <c r="E52" s="3" t="s">
        <v>154</v>
      </c>
      <c r="F52" s="3" t="s">
        <v>158</v>
      </c>
      <c r="G52" s="3">
        <v>1.26</v>
      </c>
    </row>
    <row r="53" spans="5:7" x14ac:dyDescent="0.25">
      <c r="E53" s="3" t="s">
        <v>152</v>
      </c>
      <c r="F53" s="3" t="s">
        <v>156</v>
      </c>
      <c r="G53" s="3">
        <v>1.52</v>
      </c>
    </row>
    <row r="54" spans="5:7" x14ac:dyDescent="0.25">
      <c r="E54" s="3" t="s">
        <v>152</v>
      </c>
      <c r="F54" s="3" t="s">
        <v>153</v>
      </c>
      <c r="G54" s="3">
        <v>5.24</v>
      </c>
    </row>
    <row r="55" spans="5:7" x14ac:dyDescent="0.25">
      <c r="E55" s="3" t="s">
        <v>154</v>
      </c>
      <c r="F55" s="3" t="s">
        <v>156</v>
      </c>
      <c r="G55" s="3">
        <v>1.62</v>
      </c>
    </row>
    <row r="56" spans="5:7" x14ac:dyDescent="0.25">
      <c r="E56" s="3" t="s">
        <v>154</v>
      </c>
      <c r="F56" s="3" t="s">
        <v>157</v>
      </c>
      <c r="G56" s="3">
        <v>1.62</v>
      </c>
    </row>
    <row r="57" spans="5:7" x14ac:dyDescent="0.25">
      <c r="E57" s="3" t="s">
        <v>154</v>
      </c>
      <c r="F57" s="3" t="s">
        <v>158</v>
      </c>
      <c r="G57" s="3">
        <v>1.1599999999999999</v>
      </c>
    </row>
    <row r="58" spans="5:7" x14ac:dyDescent="0.25">
      <c r="E58" s="3" t="s">
        <v>154</v>
      </c>
      <c r="F58" s="3" t="s">
        <v>157</v>
      </c>
      <c r="G58" s="3">
        <v>2.09</v>
      </c>
    </row>
    <row r="59" spans="5:7" x14ac:dyDescent="0.25">
      <c r="E59" s="3" t="s">
        <v>154</v>
      </c>
      <c r="F59" s="3" t="s">
        <v>156</v>
      </c>
      <c r="G59" s="3">
        <v>1.86</v>
      </c>
    </row>
    <row r="60" spans="5:7" x14ac:dyDescent="0.25">
      <c r="E60" s="3" t="s">
        <v>152</v>
      </c>
      <c r="F60" s="3" t="s">
        <v>162</v>
      </c>
      <c r="G60" s="3">
        <v>4.5</v>
      </c>
    </row>
    <row r="61" spans="5:7" x14ac:dyDescent="0.25">
      <c r="E61" s="3" t="s">
        <v>154</v>
      </c>
      <c r="F61" s="3" t="s">
        <v>160</v>
      </c>
      <c r="G61" s="3">
        <v>5.01</v>
      </c>
    </row>
    <row r="62" spans="5:7" x14ac:dyDescent="0.25">
      <c r="E62" s="3" t="s">
        <v>152</v>
      </c>
      <c r="F62" s="3" t="s">
        <v>162</v>
      </c>
      <c r="G62" s="3">
        <v>3.22</v>
      </c>
    </row>
    <row r="63" spans="5:7" x14ac:dyDescent="0.25">
      <c r="E63" s="3" t="s">
        <v>152</v>
      </c>
      <c r="F63" s="3" t="s">
        <v>156</v>
      </c>
      <c r="G63" s="3">
        <v>1.51</v>
      </c>
    </row>
    <row r="64" spans="5:7" x14ac:dyDescent="0.25">
      <c r="E64" s="3" t="s">
        <v>154</v>
      </c>
      <c r="F64" s="3" t="s">
        <v>158</v>
      </c>
      <c r="G64" s="3">
        <v>2.75</v>
      </c>
    </row>
    <row r="65" spans="5:7" x14ac:dyDescent="0.25">
      <c r="E65" s="3" t="s">
        <v>154</v>
      </c>
      <c r="F65" s="3" t="s">
        <v>161</v>
      </c>
      <c r="G65" s="3">
        <v>3.52</v>
      </c>
    </row>
    <row r="66" spans="5:7" x14ac:dyDescent="0.25">
      <c r="E66" s="3" t="s">
        <v>152</v>
      </c>
      <c r="F66" s="3" t="s">
        <v>153</v>
      </c>
      <c r="G66" s="3">
        <v>4.76</v>
      </c>
    </row>
    <row r="67" spans="5:7" x14ac:dyDescent="0.25">
      <c r="E67" s="3" t="s">
        <v>154</v>
      </c>
      <c r="F67" s="3" t="s">
        <v>155</v>
      </c>
      <c r="G67" s="3">
        <v>1.32</v>
      </c>
    </row>
    <row r="68" spans="5:7" x14ac:dyDescent="0.25">
      <c r="E68" s="3" t="s">
        <v>154</v>
      </c>
      <c r="F68" s="3" t="s">
        <v>160</v>
      </c>
      <c r="G68" s="3">
        <v>4.83</v>
      </c>
    </row>
    <row r="69" spans="5:7" x14ac:dyDescent="0.25">
      <c r="E69" s="3" t="s">
        <v>152</v>
      </c>
      <c r="F69" s="3" t="s">
        <v>156</v>
      </c>
      <c r="G69" s="3">
        <v>0.9</v>
      </c>
    </row>
    <row r="70" spans="5:7" x14ac:dyDescent="0.25">
      <c r="E70" s="3" t="s">
        <v>154</v>
      </c>
      <c r="F70" s="3" t="s">
        <v>156</v>
      </c>
      <c r="G70" s="3">
        <v>2.1800000000000002</v>
      </c>
    </row>
    <row r="71" spans="5:7" x14ac:dyDescent="0.25">
      <c r="E71" s="3" t="s">
        <v>154</v>
      </c>
      <c r="F71" s="3" t="s">
        <v>161</v>
      </c>
      <c r="G71" s="3">
        <v>3.66</v>
      </c>
    </row>
    <row r="72" spans="5:7" x14ac:dyDescent="0.25">
      <c r="E72" s="3" t="s">
        <v>154</v>
      </c>
      <c r="F72" s="3" t="s">
        <v>155</v>
      </c>
      <c r="G72" s="3">
        <v>0.93</v>
      </c>
    </row>
    <row r="73" spans="5:7" x14ac:dyDescent="0.25">
      <c r="E73" s="3" t="s">
        <v>152</v>
      </c>
      <c r="F73" s="3" t="s">
        <v>156</v>
      </c>
      <c r="G73" s="3">
        <v>1.33</v>
      </c>
    </row>
    <row r="74" spans="5:7" x14ac:dyDescent="0.25">
      <c r="E74" s="3" t="s">
        <v>154</v>
      </c>
      <c r="F74" s="3" t="s">
        <v>155</v>
      </c>
      <c r="G74" s="3">
        <v>1.1599999999999999</v>
      </c>
    </row>
    <row r="75" spans="5:7" x14ac:dyDescent="0.25">
      <c r="E75" s="3" t="s">
        <v>152</v>
      </c>
      <c r="F75" s="3" t="s">
        <v>164</v>
      </c>
      <c r="G75" s="3">
        <v>2.95</v>
      </c>
    </row>
    <row r="76" spans="5:7" x14ac:dyDescent="0.25">
      <c r="E76" s="3" t="s">
        <v>154</v>
      </c>
      <c r="F76" s="3" t="s">
        <v>157</v>
      </c>
      <c r="G76" s="3">
        <v>1.63</v>
      </c>
    </row>
    <row r="77" spans="5:7" x14ac:dyDescent="0.25">
      <c r="E77" s="3" t="s">
        <v>152</v>
      </c>
      <c r="F77" s="3" t="s">
        <v>163</v>
      </c>
      <c r="G77" s="3">
        <v>1.65</v>
      </c>
    </row>
    <row r="78" spans="5:7" x14ac:dyDescent="0.25">
      <c r="E78" s="3" t="s">
        <v>152</v>
      </c>
      <c r="F78" s="3" t="s">
        <v>156</v>
      </c>
      <c r="G78" s="3">
        <v>1.23</v>
      </c>
    </row>
    <row r="79" spans="5:7" x14ac:dyDescent="0.25">
      <c r="E79" s="3" t="s">
        <v>154</v>
      </c>
      <c r="F79" s="3" t="s">
        <v>160</v>
      </c>
      <c r="G79" s="3">
        <v>5.69</v>
      </c>
    </row>
    <row r="80" spans="5:7" x14ac:dyDescent="0.25">
      <c r="E80" s="3" t="s">
        <v>152</v>
      </c>
      <c r="F80" s="3" t="s">
        <v>162</v>
      </c>
      <c r="G80" s="3">
        <v>4.1399999999999997</v>
      </c>
    </row>
    <row r="81" spans="5:7" x14ac:dyDescent="0.25">
      <c r="E81" s="3" t="s">
        <v>152</v>
      </c>
      <c r="F81" s="3" t="s">
        <v>153</v>
      </c>
      <c r="G81" s="3">
        <v>4.45</v>
      </c>
    </row>
    <row r="82" spans="5:7" x14ac:dyDescent="0.25">
      <c r="E82" s="3" t="s">
        <v>154</v>
      </c>
      <c r="F82" s="3" t="s">
        <v>156</v>
      </c>
      <c r="G82" s="3">
        <v>2.06</v>
      </c>
    </row>
    <row r="83" spans="5:7" x14ac:dyDescent="0.25">
      <c r="E83" s="3" t="s">
        <v>154</v>
      </c>
      <c r="F83" s="3" t="s">
        <v>161</v>
      </c>
      <c r="G83" s="3">
        <v>4.87</v>
      </c>
    </row>
    <row r="84" spans="5:7" x14ac:dyDescent="0.25">
      <c r="E84" s="3" t="s">
        <v>154</v>
      </c>
      <c r="F84" s="3" t="s">
        <v>160</v>
      </c>
      <c r="G84" s="3">
        <v>4.2300000000000004</v>
      </c>
    </row>
    <row r="85" spans="5:7" x14ac:dyDescent="0.25">
      <c r="E85" s="3" t="s">
        <v>154</v>
      </c>
      <c r="F85" s="3" t="s">
        <v>156</v>
      </c>
      <c r="G85" s="3">
        <v>2.09</v>
      </c>
    </row>
    <row r="86" spans="5:7" x14ac:dyDescent="0.25">
      <c r="E86" s="3" t="s">
        <v>152</v>
      </c>
      <c r="F86" s="3" t="s">
        <v>164</v>
      </c>
      <c r="G86" s="3">
        <v>1.8</v>
      </c>
    </row>
    <row r="87" spans="5:7" x14ac:dyDescent="0.25">
      <c r="E87" s="3" t="s">
        <v>154</v>
      </c>
      <c r="F87" s="3" t="s">
        <v>155</v>
      </c>
      <c r="G87" s="3">
        <v>0.88</v>
      </c>
    </row>
    <row r="88" spans="5:7" x14ac:dyDescent="0.25">
      <c r="E88" s="3" t="s">
        <v>152</v>
      </c>
      <c r="F88" s="3" t="s">
        <v>163</v>
      </c>
      <c r="G88" s="3">
        <v>2.92</v>
      </c>
    </row>
    <row r="89" spans="5:7" x14ac:dyDescent="0.25">
      <c r="E89" s="3" t="s">
        <v>154</v>
      </c>
      <c r="F89" s="3" t="s">
        <v>158</v>
      </c>
      <c r="G89" s="3">
        <v>1.89</v>
      </c>
    </row>
    <row r="90" spans="5:7" x14ac:dyDescent="0.25">
      <c r="E90" s="3" t="s">
        <v>152</v>
      </c>
      <c r="F90" s="3" t="s">
        <v>159</v>
      </c>
      <c r="G90" s="3">
        <v>1.66</v>
      </c>
    </row>
    <row r="91" spans="5:7" x14ac:dyDescent="0.25">
      <c r="E91" s="3" t="s">
        <v>152</v>
      </c>
      <c r="F91" s="3" t="s">
        <v>159</v>
      </c>
      <c r="G91" s="3">
        <v>1.1000000000000001</v>
      </c>
    </row>
    <row r="92" spans="5:7" x14ac:dyDescent="0.25">
      <c r="E92" s="3" t="s">
        <v>154</v>
      </c>
      <c r="F92" s="3" t="s">
        <v>158</v>
      </c>
      <c r="G92" s="3">
        <v>1.67</v>
      </c>
    </row>
    <row r="93" spans="5:7" x14ac:dyDescent="0.25">
      <c r="E93" s="3" t="s">
        <v>152</v>
      </c>
      <c r="F93" s="3" t="s">
        <v>163</v>
      </c>
      <c r="G93" s="3">
        <v>1.82</v>
      </c>
    </row>
    <row r="94" spans="5:7" x14ac:dyDescent="0.25">
      <c r="E94" s="3" t="s">
        <v>152</v>
      </c>
      <c r="F94" s="3" t="s">
        <v>162</v>
      </c>
      <c r="G94" s="3">
        <v>3.66</v>
      </c>
    </row>
    <row r="95" spans="5:7" x14ac:dyDescent="0.25">
      <c r="E95" s="3" t="s">
        <v>152</v>
      </c>
      <c r="F95" s="3" t="s">
        <v>156</v>
      </c>
      <c r="G95" s="3">
        <v>1.44</v>
      </c>
    </row>
    <row r="96" spans="5:7" x14ac:dyDescent="0.25">
      <c r="E96" s="3" t="s">
        <v>154</v>
      </c>
      <c r="F96" s="3" t="s">
        <v>158</v>
      </c>
      <c r="G96" s="3">
        <v>2.61</v>
      </c>
    </row>
    <row r="97" spans="5:7" x14ac:dyDescent="0.25">
      <c r="E97" s="3" t="s">
        <v>152</v>
      </c>
      <c r="F97" s="3" t="s">
        <v>163</v>
      </c>
      <c r="G97" s="3">
        <v>2.08</v>
      </c>
    </row>
    <row r="98" spans="5:7" x14ac:dyDescent="0.25">
      <c r="E98" s="3" t="s">
        <v>152</v>
      </c>
      <c r="F98" s="3" t="s">
        <v>163</v>
      </c>
      <c r="G98" s="3">
        <v>1.56</v>
      </c>
    </row>
    <row r="99" spans="5:7" x14ac:dyDescent="0.25">
      <c r="E99" s="3" t="s">
        <v>154</v>
      </c>
      <c r="F99" s="3" t="s">
        <v>158</v>
      </c>
      <c r="G99" s="3">
        <v>2.54</v>
      </c>
    </row>
    <row r="100" spans="5:7" x14ac:dyDescent="0.25">
      <c r="E100" s="3" t="s">
        <v>152</v>
      </c>
      <c r="F100" s="3" t="s">
        <v>159</v>
      </c>
      <c r="G100" s="3">
        <v>2.04</v>
      </c>
    </row>
    <row r="101" spans="5:7" x14ac:dyDescent="0.25">
      <c r="E101" s="3" t="s">
        <v>152</v>
      </c>
      <c r="F101" s="3" t="s">
        <v>164</v>
      </c>
      <c r="G101" s="3">
        <v>1.65</v>
      </c>
    </row>
    <row r="102" spans="5:7" x14ac:dyDescent="0.25">
      <c r="E102" s="3" t="s">
        <v>152</v>
      </c>
      <c r="F102" s="3" t="s">
        <v>153</v>
      </c>
      <c r="G102" s="3">
        <v>5.65</v>
      </c>
    </row>
    <row r="103" spans="5:7" x14ac:dyDescent="0.25">
      <c r="E103" s="3" t="s">
        <v>154</v>
      </c>
      <c r="F103" s="3" t="s">
        <v>157</v>
      </c>
      <c r="G103" s="3">
        <v>2.0099999999999998</v>
      </c>
    </row>
    <row r="104" spans="5:7" x14ac:dyDescent="0.25">
      <c r="E104" s="3" t="s">
        <v>154</v>
      </c>
      <c r="F104" s="3" t="s">
        <v>155</v>
      </c>
      <c r="G104" s="3">
        <v>0.93</v>
      </c>
    </row>
    <row r="105" spans="5:7" x14ac:dyDescent="0.25">
      <c r="E105" s="3" t="s">
        <v>154</v>
      </c>
      <c r="F105" s="3" t="s">
        <v>161</v>
      </c>
      <c r="G105" s="3">
        <v>3.35</v>
      </c>
    </row>
    <row r="106" spans="5:7" x14ac:dyDescent="0.25">
      <c r="E106" s="3" t="s">
        <v>154</v>
      </c>
      <c r="F106" s="3" t="s">
        <v>155</v>
      </c>
      <c r="G106" s="3">
        <v>1.17</v>
      </c>
    </row>
    <row r="107" spans="5:7" x14ac:dyDescent="0.25">
      <c r="E107" s="3" t="s">
        <v>152</v>
      </c>
      <c r="F107" s="3" t="s">
        <v>159</v>
      </c>
      <c r="G107" s="3">
        <v>2.1</v>
      </c>
    </row>
    <row r="108" spans="5:7" x14ac:dyDescent="0.25">
      <c r="E108" s="3" t="s">
        <v>152</v>
      </c>
      <c r="F108" s="3" t="s">
        <v>159</v>
      </c>
      <c r="G108" s="3">
        <v>1.9</v>
      </c>
    </row>
    <row r="109" spans="5:7" x14ac:dyDescent="0.25">
      <c r="E109" s="3" t="s">
        <v>154</v>
      </c>
      <c r="F109" s="3" t="s">
        <v>155</v>
      </c>
      <c r="G109" s="3">
        <v>1.54</v>
      </c>
    </row>
    <row r="110" spans="5:7" x14ac:dyDescent="0.25">
      <c r="E110" s="3" t="s">
        <v>152</v>
      </c>
      <c r="F110" s="3" t="s">
        <v>162</v>
      </c>
      <c r="G110" s="3">
        <v>3.01</v>
      </c>
    </row>
    <row r="111" spans="5:7" x14ac:dyDescent="0.25">
      <c r="E111" s="3" t="s">
        <v>154</v>
      </c>
      <c r="F111" s="3" t="s">
        <v>156</v>
      </c>
      <c r="G111" s="3">
        <v>2.4500000000000002</v>
      </c>
    </row>
    <row r="112" spans="5:7" x14ac:dyDescent="0.25">
      <c r="E112" s="3" t="s">
        <v>152</v>
      </c>
      <c r="F112" s="3" t="s">
        <v>156</v>
      </c>
      <c r="G112" s="3">
        <v>0.84</v>
      </c>
    </row>
    <row r="113" spans="5:7" x14ac:dyDescent="0.25">
      <c r="E113" s="3" t="s">
        <v>152</v>
      </c>
      <c r="F113" s="3" t="s">
        <v>162</v>
      </c>
      <c r="G113" s="3">
        <v>4.08</v>
      </c>
    </row>
    <row r="114" spans="5:7" x14ac:dyDescent="0.25">
      <c r="E114" s="3" t="s">
        <v>152</v>
      </c>
      <c r="F114" s="3" t="s">
        <v>162</v>
      </c>
      <c r="G114" s="3">
        <v>3.25</v>
      </c>
    </row>
    <row r="115" spans="5:7" x14ac:dyDescent="0.25">
      <c r="E115" s="3" t="s">
        <v>152</v>
      </c>
      <c r="F115" s="3" t="s">
        <v>153</v>
      </c>
      <c r="G115" s="3">
        <v>5</v>
      </c>
    </row>
    <row r="116" spans="5:7" x14ac:dyDescent="0.25">
      <c r="E116" s="3" t="s">
        <v>152</v>
      </c>
      <c r="F116" s="3" t="s">
        <v>162</v>
      </c>
      <c r="G116" s="3">
        <v>4.76</v>
      </c>
    </row>
    <row r="117" spans="5:7" x14ac:dyDescent="0.25">
      <c r="E117" s="3" t="s">
        <v>154</v>
      </c>
      <c r="F117" s="3" t="s">
        <v>156</v>
      </c>
      <c r="G117" s="3">
        <v>1.58</v>
      </c>
    </row>
    <row r="118" spans="5:7" x14ac:dyDescent="0.25">
      <c r="E118" s="3" t="s">
        <v>154</v>
      </c>
      <c r="F118" s="3" t="s">
        <v>157</v>
      </c>
      <c r="G118" s="3">
        <v>1.46</v>
      </c>
    </row>
    <row r="119" spans="5:7" x14ac:dyDescent="0.25">
      <c r="E119" s="3" t="s">
        <v>154</v>
      </c>
      <c r="F119" s="3" t="s">
        <v>160</v>
      </c>
      <c r="G119" s="3">
        <v>4.67</v>
      </c>
    </row>
    <row r="120" spans="5:7" x14ac:dyDescent="0.25">
      <c r="E120" s="3" t="s">
        <v>154</v>
      </c>
      <c r="F120" s="3" t="s">
        <v>156</v>
      </c>
      <c r="G120" s="3">
        <v>1.58</v>
      </c>
    </row>
    <row r="121" spans="5:7" x14ac:dyDescent="0.25">
      <c r="E121" s="3" t="s">
        <v>154</v>
      </c>
      <c r="F121" s="3" t="s">
        <v>158</v>
      </c>
      <c r="G121" s="3">
        <v>2.7</v>
      </c>
    </row>
    <row r="122" spans="5:7" x14ac:dyDescent="0.25">
      <c r="E122" s="3" t="s">
        <v>152</v>
      </c>
      <c r="F122" s="3" t="s">
        <v>163</v>
      </c>
      <c r="G122" s="3">
        <v>1.88</v>
      </c>
    </row>
    <row r="123" spans="5:7" x14ac:dyDescent="0.25">
      <c r="E123" s="3" t="s">
        <v>154</v>
      </c>
      <c r="F123" s="3" t="s">
        <v>155</v>
      </c>
      <c r="G123" s="3">
        <v>0.87</v>
      </c>
    </row>
    <row r="124" spans="5:7" x14ac:dyDescent="0.25">
      <c r="E124" s="3" t="s">
        <v>154</v>
      </c>
      <c r="F124" s="3" t="s">
        <v>158</v>
      </c>
      <c r="G124" s="3">
        <v>1.07</v>
      </c>
    </row>
    <row r="125" spans="5:7" x14ac:dyDescent="0.25">
      <c r="E125" s="3" t="s">
        <v>152</v>
      </c>
      <c r="F125" s="3" t="s">
        <v>163</v>
      </c>
      <c r="G125" s="3">
        <v>2.66</v>
      </c>
    </row>
    <row r="126" spans="5:7" x14ac:dyDescent="0.25">
      <c r="E126" s="3" t="s">
        <v>154</v>
      </c>
      <c r="F126" s="3" t="s">
        <v>156</v>
      </c>
      <c r="G126" s="3">
        <v>2.5</v>
      </c>
    </row>
    <row r="127" spans="5:7" x14ac:dyDescent="0.25">
      <c r="E127" s="3" t="s">
        <v>154</v>
      </c>
      <c r="F127" s="3" t="s">
        <v>161</v>
      </c>
      <c r="G127" s="3">
        <v>4.79</v>
      </c>
    </row>
    <row r="128" spans="5:7" x14ac:dyDescent="0.25">
      <c r="E128" s="3" t="s">
        <v>154</v>
      </c>
      <c r="F128" s="3" t="s">
        <v>158</v>
      </c>
      <c r="G128" s="3">
        <v>2.1</v>
      </c>
    </row>
    <row r="129" spans="5:7" x14ac:dyDescent="0.25">
      <c r="E129" s="3" t="s">
        <v>152</v>
      </c>
      <c r="F129" s="3" t="s">
        <v>159</v>
      </c>
      <c r="G129" s="3">
        <v>1.98</v>
      </c>
    </row>
    <row r="130" spans="5:7" x14ac:dyDescent="0.25">
      <c r="E130" s="3" t="s">
        <v>152</v>
      </c>
      <c r="F130" s="3" t="s">
        <v>163</v>
      </c>
      <c r="G130" s="3">
        <v>3</v>
      </c>
    </row>
    <row r="131" spans="5:7" x14ac:dyDescent="0.25">
      <c r="E131" s="3" t="s">
        <v>152</v>
      </c>
      <c r="F131" s="3" t="s">
        <v>162</v>
      </c>
      <c r="G131" s="3">
        <v>4.29</v>
      </c>
    </row>
    <row r="132" spans="5:7" x14ac:dyDescent="0.25">
      <c r="E132" s="3" t="s">
        <v>154</v>
      </c>
      <c r="F132" s="3" t="s">
        <v>156</v>
      </c>
      <c r="G132" s="3">
        <v>2.38</v>
      </c>
    </row>
    <row r="133" spans="5:7" x14ac:dyDescent="0.25">
      <c r="E133" s="3" t="s">
        <v>154</v>
      </c>
      <c r="F133" s="3" t="s">
        <v>157</v>
      </c>
      <c r="G133" s="3">
        <v>1.82</v>
      </c>
    </row>
    <row r="134" spans="5:7" x14ac:dyDescent="0.25">
      <c r="E134" s="3" t="s">
        <v>152</v>
      </c>
      <c r="F134" s="3" t="s">
        <v>164</v>
      </c>
      <c r="G134" s="3">
        <v>1.37</v>
      </c>
    </row>
    <row r="135" spans="5:7" x14ac:dyDescent="0.25">
      <c r="E135" s="3" t="s">
        <v>152</v>
      </c>
      <c r="F135" s="3" t="s">
        <v>164</v>
      </c>
      <c r="G135" s="3">
        <v>2.5299999999999998</v>
      </c>
    </row>
    <row r="136" spans="5:7" x14ac:dyDescent="0.25">
      <c r="E136" s="3" t="s">
        <v>152</v>
      </c>
      <c r="F136" s="3" t="s">
        <v>164</v>
      </c>
      <c r="G136" s="3">
        <v>1.1299999999999999</v>
      </c>
    </row>
    <row r="137" spans="5:7" x14ac:dyDescent="0.25">
      <c r="E137" s="3" t="s">
        <v>154</v>
      </c>
      <c r="F137" s="3" t="s">
        <v>155</v>
      </c>
      <c r="G137" s="3">
        <v>1.1399999999999999</v>
      </c>
    </row>
    <row r="138" spans="5:7" x14ac:dyDescent="0.25">
      <c r="E138" s="3" t="s">
        <v>152</v>
      </c>
      <c r="F138" s="3" t="s">
        <v>162</v>
      </c>
      <c r="G138" s="3">
        <v>4.1500000000000004</v>
      </c>
    </row>
    <row r="139" spans="5:7" x14ac:dyDescent="0.25">
      <c r="E139" s="3" t="s">
        <v>152</v>
      </c>
      <c r="F139" s="3" t="s">
        <v>159</v>
      </c>
      <c r="G139" s="3">
        <v>1.75</v>
      </c>
    </row>
    <row r="140" spans="5:7" x14ac:dyDescent="0.25">
      <c r="E140" s="3" t="s">
        <v>154</v>
      </c>
      <c r="F140" s="3" t="s">
        <v>156</v>
      </c>
      <c r="G140" s="3">
        <v>2.98</v>
      </c>
    </row>
    <row r="141" spans="5:7" x14ac:dyDescent="0.25">
      <c r="E141" s="3" t="s">
        <v>152</v>
      </c>
      <c r="F141" s="3" t="s">
        <v>153</v>
      </c>
      <c r="G141" s="3">
        <v>4.83</v>
      </c>
    </row>
    <row r="142" spans="5:7" x14ac:dyDescent="0.25">
      <c r="E142" s="3" t="s">
        <v>152</v>
      </c>
      <c r="F142" s="3" t="s">
        <v>153</v>
      </c>
      <c r="G142" s="3">
        <v>4.66</v>
      </c>
    </row>
    <row r="143" spans="5:7" x14ac:dyDescent="0.25">
      <c r="E143" s="3" t="s">
        <v>152</v>
      </c>
      <c r="F143" s="3" t="s">
        <v>164</v>
      </c>
      <c r="G143" s="3">
        <v>2.0299999999999998</v>
      </c>
    </row>
    <row r="144" spans="5:7" x14ac:dyDescent="0.25">
      <c r="E144" s="3" t="s">
        <v>154</v>
      </c>
      <c r="F144" s="3" t="s">
        <v>160</v>
      </c>
      <c r="G144" s="3">
        <v>5.87</v>
      </c>
    </row>
    <row r="145" spans="5:7" x14ac:dyDescent="0.25">
      <c r="E145" s="3" t="s">
        <v>152</v>
      </c>
      <c r="F145" s="3" t="s">
        <v>153</v>
      </c>
      <c r="G145" s="3">
        <v>5</v>
      </c>
    </row>
    <row r="146" spans="5:7" x14ac:dyDescent="0.25">
      <c r="E146" s="3" t="s">
        <v>154</v>
      </c>
      <c r="F146" s="3" t="s">
        <v>160</v>
      </c>
      <c r="G146" s="3">
        <v>4.83</v>
      </c>
    </row>
    <row r="147" spans="5:7" x14ac:dyDescent="0.25">
      <c r="E147" s="3" t="s">
        <v>154</v>
      </c>
      <c r="F147" s="3" t="s">
        <v>160</v>
      </c>
      <c r="G147" s="3">
        <v>4.18</v>
      </c>
    </row>
    <row r="148" spans="5:7" x14ac:dyDescent="0.25">
      <c r="E148" s="3" t="s">
        <v>154</v>
      </c>
      <c r="F148" s="3" t="s">
        <v>155</v>
      </c>
      <c r="G148" s="3">
        <v>0.87</v>
      </c>
    </row>
    <row r="149" spans="5:7" x14ac:dyDescent="0.25">
      <c r="E149" s="3" t="s">
        <v>154</v>
      </c>
      <c r="F149" s="3" t="s">
        <v>160</v>
      </c>
      <c r="G149" s="3">
        <v>4.3899999999999997</v>
      </c>
    </row>
    <row r="150" spans="5:7" x14ac:dyDescent="0.25">
      <c r="E150" s="3" t="s">
        <v>154</v>
      </c>
      <c r="F150" s="3" t="s">
        <v>157</v>
      </c>
      <c r="G150" s="3">
        <v>1.96</v>
      </c>
    </row>
    <row r="151" spans="5:7" x14ac:dyDescent="0.25">
      <c r="E151" s="3" t="s">
        <v>152</v>
      </c>
      <c r="F151" s="3" t="s">
        <v>162</v>
      </c>
      <c r="G151" s="3">
        <v>3.02</v>
      </c>
    </row>
    <row r="152" spans="5:7" x14ac:dyDescent="0.25">
      <c r="E152" s="3" t="s">
        <v>152</v>
      </c>
      <c r="F152" s="3" t="s">
        <v>156</v>
      </c>
      <c r="G152" s="3">
        <v>1.28</v>
      </c>
    </row>
    <row r="153" spans="5:7" x14ac:dyDescent="0.25">
      <c r="E153" s="3" t="s">
        <v>152</v>
      </c>
      <c r="F153" s="3" t="s">
        <v>164</v>
      </c>
      <c r="G153" s="3">
        <v>1.74</v>
      </c>
    </row>
    <row r="154" spans="5:7" x14ac:dyDescent="0.25">
      <c r="E154" s="3" t="s">
        <v>152</v>
      </c>
      <c r="F154" s="3" t="s">
        <v>164</v>
      </c>
      <c r="G154" s="3">
        <v>2.69</v>
      </c>
    </row>
    <row r="155" spans="5:7" x14ac:dyDescent="0.25">
      <c r="E155" s="3" t="s">
        <v>152</v>
      </c>
      <c r="F155" s="3" t="s">
        <v>162</v>
      </c>
      <c r="G155" s="3">
        <v>4.18</v>
      </c>
    </row>
    <row r="156" spans="5:7" x14ac:dyDescent="0.25">
      <c r="E156" s="3" t="s">
        <v>154</v>
      </c>
      <c r="F156" s="3" t="s">
        <v>155</v>
      </c>
      <c r="G156" s="3">
        <v>0.95</v>
      </c>
    </row>
    <row r="157" spans="5:7" x14ac:dyDescent="0.25">
      <c r="E157" s="3" t="s">
        <v>154</v>
      </c>
      <c r="F157" s="3" t="s">
        <v>161</v>
      </c>
      <c r="G157" s="3">
        <v>4.99</v>
      </c>
    </row>
    <row r="158" spans="5:7" x14ac:dyDescent="0.25">
      <c r="E158" s="3" t="s">
        <v>152</v>
      </c>
      <c r="F158" s="3" t="s">
        <v>164</v>
      </c>
      <c r="G158" s="3">
        <v>2.09</v>
      </c>
    </row>
    <row r="159" spans="5:7" x14ac:dyDescent="0.25">
      <c r="E159" s="3" t="s">
        <v>152</v>
      </c>
      <c r="F159" s="3" t="s">
        <v>163</v>
      </c>
      <c r="G159" s="3">
        <v>1.98</v>
      </c>
    </row>
    <row r="160" spans="5:7" x14ac:dyDescent="0.25">
      <c r="E160" s="3" t="s">
        <v>154</v>
      </c>
      <c r="F160" s="3" t="s">
        <v>161</v>
      </c>
      <c r="G160" s="3">
        <v>3.16</v>
      </c>
    </row>
    <row r="161" spans="5:7" x14ac:dyDescent="0.25">
      <c r="E161" s="3" t="s">
        <v>152</v>
      </c>
      <c r="F161" s="3" t="s">
        <v>159</v>
      </c>
      <c r="G161" s="3">
        <v>1.35</v>
      </c>
    </row>
    <row r="162" spans="5:7" x14ac:dyDescent="0.25">
      <c r="E162" s="3" t="s">
        <v>152</v>
      </c>
      <c r="F162" s="3" t="s">
        <v>153</v>
      </c>
      <c r="G162" s="3">
        <v>4.8099999999999996</v>
      </c>
    </row>
    <row r="163" spans="5:7" x14ac:dyDescent="0.25">
      <c r="E163" s="3" t="s">
        <v>154</v>
      </c>
      <c r="F163" s="3" t="s">
        <v>160</v>
      </c>
      <c r="G163" s="3">
        <v>4.42</v>
      </c>
    </row>
    <row r="164" spans="5:7" x14ac:dyDescent="0.25">
      <c r="E164" s="3" t="s">
        <v>154</v>
      </c>
      <c r="F164" s="3" t="s">
        <v>158</v>
      </c>
      <c r="G164" s="3">
        <v>1.76</v>
      </c>
    </row>
    <row r="165" spans="5:7" x14ac:dyDescent="0.25">
      <c r="E165" s="3" t="s">
        <v>154</v>
      </c>
      <c r="F165" s="3" t="s">
        <v>161</v>
      </c>
      <c r="G165" s="3">
        <v>3.09</v>
      </c>
    </row>
    <row r="166" spans="5:7" x14ac:dyDescent="0.25">
      <c r="E166" s="3" t="s">
        <v>152</v>
      </c>
      <c r="F166" s="3" t="s">
        <v>164</v>
      </c>
      <c r="G166" s="3">
        <v>1.82</v>
      </c>
    </row>
    <row r="167" spans="5:7" x14ac:dyDescent="0.25">
      <c r="E167" s="3" t="s">
        <v>152</v>
      </c>
      <c r="F167" s="3" t="s">
        <v>159</v>
      </c>
      <c r="G167" s="3">
        <v>1.27</v>
      </c>
    </row>
    <row r="168" spans="5:7" x14ac:dyDescent="0.25">
      <c r="E168" s="3" t="s">
        <v>154</v>
      </c>
      <c r="F168" s="3" t="s">
        <v>157</v>
      </c>
      <c r="G168" s="3">
        <v>1.96</v>
      </c>
    </row>
    <row r="169" spans="5:7" x14ac:dyDescent="0.25">
      <c r="E169" s="3" t="s">
        <v>152</v>
      </c>
      <c r="F169" s="3" t="s">
        <v>156</v>
      </c>
      <c r="G169" s="3">
        <v>0.8</v>
      </c>
    </row>
    <row r="170" spans="5:7" x14ac:dyDescent="0.25">
      <c r="E170" s="3" t="s">
        <v>154</v>
      </c>
      <c r="F170" s="3" t="s">
        <v>161</v>
      </c>
      <c r="G170" s="3">
        <v>4.26</v>
      </c>
    </row>
    <row r="171" spans="5:7" x14ac:dyDescent="0.25">
      <c r="E171" s="3" t="s">
        <v>152</v>
      </c>
      <c r="F171" s="3" t="s">
        <v>162</v>
      </c>
      <c r="G171" s="3">
        <v>4.4000000000000004</v>
      </c>
    </row>
    <row r="172" spans="5:7" x14ac:dyDescent="0.25">
      <c r="E172" s="3" t="s">
        <v>154</v>
      </c>
      <c r="F172" s="3" t="s">
        <v>161</v>
      </c>
      <c r="G172" s="3">
        <v>4.2</v>
      </c>
    </row>
    <row r="173" spans="5:7" x14ac:dyDescent="0.25">
      <c r="E173" s="3" t="s">
        <v>154</v>
      </c>
      <c r="F173" s="3" t="s">
        <v>157</v>
      </c>
      <c r="G173" s="3">
        <v>2.1</v>
      </c>
    </row>
    <row r="174" spans="5:7" x14ac:dyDescent="0.25">
      <c r="E174" s="3" t="s">
        <v>152</v>
      </c>
      <c r="F174" s="3" t="s">
        <v>163</v>
      </c>
      <c r="G174" s="3">
        <v>2.37</v>
      </c>
    </row>
    <row r="175" spans="5:7" x14ac:dyDescent="0.25">
      <c r="E175" s="3" t="s">
        <v>152</v>
      </c>
      <c r="F175" s="3" t="s">
        <v>163</v>
      </c>
      <c r="G175" s="3">
        <v>1.63</v>
      </c>
    </row>
    <row r="176" spans="5:7" x14ac:dyDescent="0.25">
      <c r="E176" s="3" t="s">
        <v>154</v>
      </c>
      <c r="F176" s="3" t="s">
        <v>157</v>
      </c>
      <c r="G176" s="3">
        <v>1.5</v>
      </c>
    </row>
    <row r="177" spans="5:7" x14ac:dyDescent="0.25">
      <c r="E177" s="3" t="s">
        <v>152</v>
      </c>
      <c r="F177" s="3" t="s">
        <v>156</v>
      </c>
      <c r="G177" s="3">
        <v>0.91</v>
      </c>
    </row>
    <row r="178" spans="5:7" x14ac:dyDescent="0.25">
      <c r="E178" s="3" t="s">
        <v>154</v>
      </c>
      <c r="F178" s="3" t="s">
        <v>156</v>
      </c>
      <c r="G178" s="3">
        <v>2.84</v>
      </c>
    </row>
    <row r="179" spans="5:7" x14ac:dyDescent="0.25">
      <c r="E179" s="3" t="s">
        <v>152</v>
      </c>
      <c r="F179" s="3" t="s">
        <v>159</v>
      </c>
      <c r="G179" s="3">
        <v>1.64</v>
      </c>
    </row>
    <row r="180" spans="5:7" x14ac:dyDescent="0.25">
      <c r="E180" s="3" t="s">
        <v>154</v>
      </c>
      <c r="F180" s="3" t="s">
        <v>160</v>
      </c>
      <c r="G180" s="3">
        <v>5.58</v>
      </c>
    </row>
    <row r="181" spans="5:7" x14ac:dyDescent="0.25">
      <c r="E181" s="3" t="s">
        <v>152</v>
      </c>
      <c r="F181" s="3" t="s">
        <v>153</v>
      </c>
      <c r="G181" s="3">
        <v>4.33</v>
      </c>
    </row>
    <row r="182" spans="5:7" x14ac:dyDescent="0.25">
      <c r="E182" s="3" t="s">
        <v>154</v>
      </c>
      <c r="F182" s="3" t="s">
        <v>156</v>
      </c>
      <c r="G182" s="3">
        <v>2.37</v>
      </c>
    </row>
    <row r="183" spans="5:7" x14ac:dyDescent="0.25">
      <c r="E183" s="3" t="s">
        <v>152</v>
      </c>
      <c r="F183" s="3" t="s">
        <v>159</v>
      </c>
      <c r="G183" s="3">
        <v>1.2</v>
      </c>
    </row>
    <row r="184" spans="5:7" x14ac:dyDescent="0.25">
      <c r="E184" s="3" t="s">
        <v>152</v>
      </c>
      <c r="F184" s="3" t="s">
        <v>156</v>
      </c>
      <c r="G184" s="3">
        <v>1.1100000000000001</v>
      </c>
    </row>
    <row r="185" spans="5:7" x14ac:dyDescent="0.25">
      <c r="E185" s="3" t="s">
        <v>152</v>
      </c>
      <c r="F185" s="3" t="s">
        <v>164</v>
      </c>
      <c r="G185" s="3">
        <v>1.37</v>
      </c>
    </row>
    <row r="186" spans="5:7" x14ac:dyDescent="0.25">
      <c r="E186" s="3" t="s">
        <v>154</v>
      </c>
      <c r="F186" s="3" t="s">
        <v>156</v>
      </c>
      <c r="G186" s="3">
        <v>1.79</v>
      </c>
    </row>
    <row r="187" spans="5:7" x14ac:dyDescent="0.25">
      <c r="E187" s="3" t="s">
        <v>154</v>
      </c>
      <c r="F187" s="3" t="s">
        <v>156</v>
      </c>
      <c r="G187" s="3">
        <v>2.57</v>
      </c>
    </row>
    <row r="188" spans="5:7" x14ac:dyDescent="0.25">
      <c r="E188" s="3" t="s">
        <v>152</v>
      </c>
      <c r="F188" s="3" t="s">
        <v>153</v>
      </c>
      <c r="G188" s="3">
        <v>4.93</v>
      </c>
    </row>
    <row r="189" spans="5:7" x14ac:dyDescent="0.25">
      <c r="E189" s="3" t="s">
        <v>154</v>
      </c>
      <c r="F189" s="3" t="s">
        <v>157</v>
      </c>
      <c r="G189" s="3">
        <v>1.31</v>
      </c>
    </row>
    <row r="190" spans="5:7" x14ac:dyDescent="0.25">
      <c r="E190" s="3" t="s">
        <v>154</v>
      </c>
      <c r="F190" s="3" t="s">
        <v>156</v>
      </c>
      <c r="G190" s="3">
        <v>1.88</v>
      </c>
    </row>
    <row r="191" spans="5:7" x14ac:dyDescent="0.25">
      <c r="E191" s="3" t="s">
        <v>152</v>
      </c>
      <c r="F191" s="3" t="s">
        <v>162</v>
      </c>
      <c r="G191" s="3">
        <v>3.9</v>
      </c>
    </row>
    <row r="192" spans="5:7" x14ac:dyDescent="0.25">
      <c r="E192" s="3" t="s">
        <v>154</v>
      </c>
      <c r="F192" s="3" t="s">
        <v>158</v>
      </c>
      <c r="G192" s="3">
        <v>2.5299999999999998</v>
      </c>
    </row>
    <row r="193" spans="5:7" x14ac:dyDescent="0.25">
      <c r="E193" s="3" t="s">
        <v>152</v>
      </c>
      <c r="F193" s="3" t="s">
        <v>162</v>
      </c>
      <c r="G193" s="3">
        <v>3.68</v>
      </c>
    </row>
    <row r="194" spans="5:7" x14ac:dyDescent="0.25">
      <c r="E194" s="3" t="s">
        <v>154</v>
      </c>
      <c r="F194" s="3" t="s">
        <v>160</v>
      </c>
      <c r="G194" s="3">
        <v>5.19</v>
      </c>
    </row>
    <row r="195" spans="5:7" x14ac:dyDescent="0.25">
      <c r="E195" s="3" t="s">
        <v>154</v>
      </c>
      <c r="F195" s="3" t="s">
        <v>158</v>
      </c>
      <c r="G195" s="3">
        <v>1.47</v>
      </c>
    </row>
    <row r="196" spans="5:7" x14ac:dyDescent="0.25">
      <c r="E196" s="3" t="s">
        <v>154</v>
      </c>
      <c r="F196" s="3" t="s">
        <v>156</v>
      </c>
      <c r="G196" s="3">
        <v>2.08</v>
      </c>
    </row>
    <row r="197" spans="5:7" x14ac:dyDescent="0.25">
      <c r="E197" s="3" t="s">
        <v>154</v>
      </c>
      <c r="F197" s="3" t="s">
        <v>161</v>
      </c>
      <c r="G197" s="3">
        <v>4.59</v>
      </c>
    </row>
    <row r="198" spans="5:7" x14ac:dyDescent="0.25">
      <c r="E198" s="3" t="s">
        <v>154</v>
      </c>
      <c r="F198" s="3" t="s">
        <v>160</v>
      </c>
      <c r="G198" s="3">
        <v>4.8499999999999996</v>
      </c>
    </row>
    <row r="199" spans="5:7" x14ac:dyDescent="0.25">
      <c r="E199" s="3" t="s">
        <v>152</v>
      </c>
      <c r="F199" s="3" t="s">
        <v>156</v>
      </c>
      <c r="G199" s="3">
        <v>0.96</v>
      </c>
    </row>
    <row r="200" spans="5:7" x14ac:dyDescent="0.25">
      <c r="E200" s="3" t="s">
        <v>154</v>
      </c>
      <c r="F200" s="3" t="s">
        <v>161</v>
      </c>
      <c r="G200" s="3">
        <v>3.09</v>
      </c>
    </row>
    <row r="201" spans="5:7" x14ac:dyDescent="0.25">
      <c r="E201" s="3" t="s">
        <v>154</v>
      </c>
      <c r="F201" s="3" t="s">
        <v>161</v>
      </c>
      <c r="G201" s="3">
        <v>4.18</v>
      </c>
    </row>
    <row r="202" spans="5:7" x14ac:dyDescent="0.25">
      <c r="E202" s="3" t="s">
        <v>152</v>
      </c>
      <c r="F202" s="3" t="s">
        <v>159</v>
      </c>
      <c r="G202" s="3">
        <v>1.7</v>
      </c>
    </row>
    <row r="203" spans="5:7" x14ac:dyDescent="0.25">
      <c r="E203" s="3" t="s">
        <v>152</v>
      </c>
      <c r="F203" s="3" t="s">
        <v>164</v>
      </c>
      <c r="G203" s="3">
        <v>1.07</v>
      </c>
    </row>
    <row r="204" spans="5:7" x14ac:dyDescent="0.25">
      <c r="E204" s="3" t="s">
        <v>152</v>
      </c>
      <c r="F204" s="3" t="s">
        <v>164</v>
      </c>
      <c r="G204" s="3">
        <v>2.2799999999999998</v>
      </c>
    </row>
    <row r="205" spans="5:7" x14ac:dyDescent="0.25">
      <c r="E205" s="3" t="s">
        <v>154</v>
      </c>
      <c r="F205" s="3" t="s">
        <v>157</v>
      </c>
      <c r="G205" s="3">
        <v>1.94</v>
      </c>
    </row>
    <row r="206" spans="5:7" x14ac:dyDescent="0.25">
      <c r="E206" s="3" t="s">
        <v>152</v>
      </c>
      <c r="F206" s="3" t="s">
        <v>153</v>
      </c>
      <c r="G206" s="3">
        <v>5.38</v>
      </c>
    </row>
    <row r="207" spans="5:7" x14ac:dyDescent="0.25">
      <c r="E207" s="3" t="s">
        <v>152</v>
      </c>
      <c r="F207" s="3" t="s">
        <v>164</v>
      </c>
      <c r="G207" s="3">
        <v>1.24</v>
      </c>
    </row>
    <row r="208" spans="5:7" x14ac:dyDescent="0.25">
      <c r="E208" s="3" t="s">
        <v>154</v>
      </c>
      <c r="F208" s="3" t="s">
        <v>155</v>
      </c>
      <c r="G208" s="3">
        <v>1.19</v>
      </c>
    </row>
    <row r="209" spans="5:7" x14ac:dyDescent="0.25">
      <c r="E209" s="3" t="s">
        <v>152</v>
      </c>
      <c r="F209" s="3" t="s">
        <v>153</v>
      </c>
      <c r="G209" s="3">
        <v>5.97</v>
      </c>
    </row>
    <row r="210" spans="5:7" x14ac:dyDescent="0.25">
      <c r="E210" s="3" t="s">
        <v>154</v>
      </c>
      <c r="F210" s="3" t="s">
        <v>161</v>
      </c>
      <c r="G210" s="3">
        <v>4.62</v>
      </c>
    </row>
    <row r="211" spans="5:7" x14ac:dyDescent="0.25">
      <c r="E211" s="3" t="s">
        <v>154</v>
      </c>
      <c r="F211" s="3" t="s">
        <v>158</v>
      </c>
      <c r="G211" s="3">
        <v>2</v>
      </c>
    </row>
    <row r="212" spans="5:7" x14ac:dyDescent="0.25">
      <c r="E212" s="3" t="s">
        <v>152</v>
      </c>
      <c r="F212" s="3" t="s">
        <v>163</v>
      </c>
      <c r="G212" s="3">
        <v>2.67</v>
      </c>
    </row>
    <row r="213" spans="5:7" x14ac:dyDescent="0.25">
      <c r="E213" s="3" t="s">
        <v>154</v>
      </c>
      <c r="F213" s="3" t="s">
        <v>160</v>
      </c>
      <c r="G213" s="3">
        <v>4.05</v>
      </c>
    </row>
    <row r="214" spans="5:7" x14ac:dyDescent="0.25">
      <c r="E214" s="3" t="s">
        <v>152</v>
      </c>
      <c r="F214" s="3" t="s">
        <v>153</v>
      </c>
      <c r="G214" s="3">
        <v>5.29</v>
      </c>
    </row>
    <row r="215" spans="5:7" x14ac:dyDescent="0.25">
      <c r="E215" s="3" t="s">
        <v>154</v>
      </c>
      <c r="F215" s="3" t="s">
        <v>155</v>
      </c>
      <c r="G215" s="3">
        <v>1.1200000000000001</v>
      </c>
    </row>
    <row r="216" spans="5:7" x14ac:dyDescent="0.25">
      <c r="E216" s="3" t="s">
        <v>154</v>
      </c>
      <c r="F216" s="3" t="s">
        <v>157</v>
      </c>
      <c r="G216" s="3">
        <v>1.93</v>
      </c>
    </row>
    <row r="217" spans="5:7" x14ac:dyDescent="0.25">
      <c r="E217" s="3" t="s">
        <v>154</v>
      </c>
      <c r="F217" s="3" t="s">
        <v>157</v>
      </c>
      <c r="G217" s="3">
        <v>2.0499999999999998</v>
      </c>
    </row>
    <row r="218" spans="5:7" x14ac:dyDescent="0.25">
      <c r="E218" s="3" t="s">
        <v>152</v>
      </c>
      <c r="F218" s="3" t="s">
        <v>164</v>
      </c>
      <c r="G218" s="3">
        <v>1.57</v>
      </c>
    </row>
    <row r="219" spans="5:7" x14ac:dyDescent="0.25">
      <c r="E219" s="3" t="s">
        <v>154</v>
      </c>
      <c r="F219" s="3" t="s">
        <v>158</v>
      </c>
      <c r="G219" s="3">
        <v>1.35</v>
      </c>
    </row>
    <row r="220" spans="5:7" x14ac:dyDescent="0.25">
      <c r="E220" s="3" t="s">
        <v>154</v>
      </c>
      <c r="F220" s="3" t="s">
        <v>157</v>
      </c>
      <c r="G220" s="3">
        <v>1.38</v>
      </c>
    </row>
    <row r="221" spans="5:7" x14ac:dyDescent="0.25">
      <c r="E221" s="3" t="s">
        <v>154</v>
      </c>
      <c r="F221" s="3" t="s">
        <v>156</v>
      </c>
      <c r="G221" s="3">
        <v>2.41</v>
      </c>
    </row>
    <row r="222" spans="5:7" x14ac:dyDescent="0.25">
      <c r="E222" s="3" t="s">
        <v>154</v>
      </c>
      <c r="F222" s="3" t="s">
        <v>160</v>
      </c>
      <c r="G222" s="3">
        <v>4.0599999999999996</v>
      </c>
    </row>
    <row r="223" spans="5:7" x14ac:dyDescent="0.25">
      <c r="E223" s="3" t="s">
        <v>152</v>
      </c>
      <c r="F223" s="3" t="s">
        <v>159</v>
      </c>
      <c r="G223" s="3">
        <v>1.92</v>
      </c>
    </row>
    <row r="224" spans="5:7" x14ac:dyDescent="0.25">
      <c r="E224" s="3" t="s">
        <v>154</v>
      </c>
      <c r="F224" s="3" t="s">
        <v>158</v>
      </c>
      <c r="G224" s="3">
        <v>1.26</v>
      </c>
    </row>
    <row r="225" spans="5:7" x14ac:dyDescent="0.25">
      <c r="E225" s="3" t="s">
        <v>154</v>
      </c>
      <c r="F225" s="3" t="s">
        <v>160</v>
      </c>
      <c r="G225" s="3">
        <v>4.67</v>
      </c>
    </row>
    <row r="226" spans="5:7" x14ac:dyDescent="0.25">
      <c r="E226" s="3" t="s">
        <v>152</v>
      </c>
      <c r="F226" s="3" t="s">
        <v>156</v>
      </c>
      <c r="G226" s="3">
        <v>1.53</v>
      </c>
    </row>
    <row r="227" spans="5:7" x14ac:dyDescent="0.25">
      <c r="E227" s="3" t="s">
        <v>154</v>
      </c>
      <c r="F227" s="3" t="s">
        <v>157</v>
      </c>
      <c r="G227" s="3">
        <v>1.98</v>
      </c>
    </row>
    <row r="228" spans="5:7" x14ac:dyDescent="0.25">
      <c r="E228" s="3" t="s">
        <v>154</v>
      </c>
      <c r="F228" s="3" t="s">
        <v>157</v>
      </c>
      <c r="G228" s="3">
        <v>1.85</v>
      </c>
    </row>
    <row r="229" spans="5:7" x14ac:dyDescent="0.25">
      <c r="E229" s="3" t="s">
        <v>154</v>
      </c>
      <c r="F229" s="3" t="s">
        <v>156</v>
      </c>
      <c r="G229" s="3">
        <v>1.71</v>
      </c>
    </row>
    <row r="230" spans="5:7" x14ac:dyDescent="0.25">
      <c r="E230" s="3" t="s">
        <v>152</v>
      </c>
      <c r="F230" s="3" t="s">
        <v>162</v>
      </c>
      <c r="G230" s="3">
        <v>4.8</v>
      </c>
    </row>
    <row r="231" spans="5:7" x14ac:dyDescent="0.25">
      <c r="E231" s="3" t="s">
        <v>152</v>
      </c>
      <c r="F231" s="3" t="s">
        <v>153</v>
      </c>
      <c r="G231" s="3">
        <v>4.6500000000000004</v>
      </c>
    </row>
    <row r="232" spans="5:7" x14ac:dyDescent="0.25">
      <c r="E232" s="3" t="s">
        <v>152</v>
      </c>
      <c r="F232" s="3" t="s">
        <v>163</v>
      </c>
      <c r="G232" s="3">
        <v>2.0299999999999998</v>
      </c>
    </row>
    <row r="233" spans="5:7" x14ac:dyDescent="0.25">
      <c r="E233" s="3" t="s">
        <v>154</v>
      </c>
      <c r="F233" s="3" t="s">
        <v>161</v>
      </c>
      <c r="G233" s="3">
        <v>3.53</v>
      </c>
    </row>
    <row r="234" spans="5:7" x14ac:dyDescent="0.25">
      <c r="E234" s="3" t="s">
        <v>152</v>
      </c>
      <c r="F234" s="3" t="s">
        <v>156</v>
      </c>
      <c r="G234" s="3">
        <v>1.27</v>
      </c>
    </row>
    <row r="235" spans="5:7" x14ac:dyDescent="0.25">
      <c r="E235" s="3" t="s">
        <v>154</v>
      </c>
      <c r="F235" s="3" t="s">
        <v>158</v>
      </c>
      <c r="G235" s="3">
        <v>1.74</v>
      </c>
    </row>
    <row r="236" spans="5:7" x14ac:dyDescent="0.25">
      <c r="E236" s="3" t="s">
        <v>152</v>
      </c>
      <c r="F236" s="3" t="s">
        <v>163</v>
      </c>
      <c r="G236" s="3">
        <v>1.79</v>
      </c>
    </row>
    <row r="237" spans="5:7" x14ac:dyDescent="0.25">
      <c r="E237" s="3" t="s">
        <v>154</v>
      </c>
      <c r="F237" s="3" t="s">
        <v>158</v>
      </c>
      <c r="G237" s="3">
        <v>2.33</v>
      </c>
    </row>
    <row r="238" spans="5:7" x14ac:dyDescent="0.25">
      <c r="E238" s="3" t="s">
        <v>154</v>
      </c>
      <c r="F238" s="3" t="s">
        <v>157</v>
      </c>
      <c r="G238" s="3">
        <v>1.65</v>
      </c>
    </row>
    <row r="239" spans="5:7" x14ac:dyDescent="0.25">
      <c r="E239" s="3" t="s">
        <v>154</v>
      </c>
      <c r="F239" s="3" t="s">
        <v>155</v>
      </c>
      <c r="G239" s="3">
        <v>1.1100000000000001</v>
      </c>
    </row>
    <row r="240" spans="5:7" x14ac:dyDescent="0.25">
      <c r="E240" s="3" t="s">
        <v>152</v>
      </c>
      <c r="F240" s="3" t="s">
        <v>153</v>
      </c>
      <c r="G240" s="3">
        <v>5.91</v>
      </c>
    </row>
    <row r="241" spans="5:7" x14ac:dyDescent="0.25">
      <c r="E241" s="3" t="s">
        <v>152</v>
      </c>
      <c r="F241" s="3" t="s">
        <v>163</v>
      </c>
      <c r="G241" s="3">
        <v>1.57</v>
      </c>
    </row>
    <row r="242" spans="5:7" x14ac:dyDescent="0.25">
      <c r="E242" s="3" t="s">
        <v>152</v>
      </c>
      <c r="F242" s="3" t="s">
        <v>163</v>
      </c>
      <c r="G242" s="3">
        <v>2.6</v>
      </c>
    </row>
    <row r="243" spans="5:7" x14ac:dyDescent="0.25">
      <c r="E243" s="3" t="s">
        <v>154</v>
      </c>
      <c r="F243" s="3" t="s">
        <v>156</v>
      </c>
      <c r="G243" s="3">
        <v>2.27</v>
      </c>
    </row>
    <row r="244" spans="5:7" x14ac:dyDescent="0.25">
      <c r="E244" s="3" t="s">
        <v>152</v>
      </c>
      <c r="F244" s="3" t="s">
        <v>164</v>
      </c>
      <c r="G244" s="3">
        <v>2.83</v>
      </c>
    </row>
    <row r="245" spans="5:7" x14ac:dyDescent="0.25">
      <c r="E245" s="3" t="s">
        <v>154</v>
      </c>
      <c r="F245" s="3" t="s">
        <v>161</v>
      </c>
      <c r="G245" s="3">
        <v>3.16</v>
      </c>
    </row>
    <row r="246" spans="5:7" x14ac:dyDescent="0.25">
      <c r="E246" s="3" t="s">
        <v>152</v>
      </c>
      <c r="F246" s="3" t="s">
        <v>162</v>
      </c>
      <c r="G246" s="3">
        <v>3.5</v>
      </c>
    </row>
    <row r="247" spans="5:7" x14ac:dyDescent="0.25">
      <c r="E247" s="3" t="s">
        <v>154</v>
      </c>
      <c r="F247" s="3" t="s">
        <v>157</v>
      </c>
      <c r="G247" s="3">
        <v>1.9</v>
      </c>
    </row>
    <row r="248" spans="5:7" x14ac:dyDescent="0.25">
      <c r="E248" s="3" t="s">
        <v>152</v>
      </c>
      <c r="F248" s="3" t="s">
        <v>156</v>
      </c>
      <c r="G248" s="3">
        <v>1.29</v>
      </c>
    </row>
    <row r="249" spans="5:7" x14ac:dyDescent="0.25">
      <c r="E249" s="3" t="s">
        <v>154</v>
      </c>
      <c r="F249" s="3" t="s">
        <v>161</v>
      </c>
      <c r="G249" s="3">
        <v>3.43</v>
      </c>
    </row>
    <row r="250" spans="5:7" x14ac:dyDescent="0.25">
      <c r="E250" s="3" t="s">
        <v>152</v>
      </c>
      <c r="F250" s="3" t="s">
        <v>164</v>
      </c>
      <c r="G250" s="3">
        <v>2.1</v>
      </c>
    </row>
    <row r="251" spans="5:7" x14ac:dyDescent="0.25">
      <c r="E251" s="3" t="s">
        <v>154</v>
      </c>
      <c r="F251" s="3" t="s">
        <v>161</v>
      </c>
      <c r="G251" s="3">
        <v>3.9</v>
      </c>
    </row>
    <row r="252" spans="5:7" x14ac:dyDescent="0.25">
      <c r="E252" s="3" t="s">
        <v>154</v>
      </c>
      <c r="F252" s="3" t="s">
        <v>156</v>
      </c>
      <c r="G252" s="3">
        <v>1.75</v>
      </c>
    </row>
    <row r="253" spans="5:7" x14ac:dyDescent="0.25">
      <c r="E253" s="3" t="s">
        <v>152</v>
      </c>
      <c r="F253" s="3" t="s">
        <v>164</v>
      </c>
      <c r="G253" s="3">
        <v>2.42</v>
      </c>
    </row>
    <row r="254" spans="5:7" x14ac:dyDescent="0.25">
      <c r="E254" s="3" t="s">
        <v>152</v>
      </c>
      <c r="F254" s="3" t="s">
        <v>156</v>
      </c>
      <c r="G254" s="3">
        <v>0.85</v>
      </c>
    </row>
    <row r="255" spans="5:7" x14ac:dyDescent="0.25">
      <c r="E255" s="3" t="s">
        <v>152</v>
      </c>
      <c r="F255" s="3" t="s">
        <v>153</v>
      </c>
      <c r="G255" s="3">
        <v>5.6</v>
      </c>
    </row>
    <row r="256" spans="5:7" x14ac:dyDescent="0.25">
      <c r="E256" s="3" t="s">
        <v>154</v>
      </c>
      <c r="F256" s="3" t="s">
        <v>156</v>
      </c>
      <c r="G256" s="3">
        <v>1.77</v>
      </c>
    </row>
    <row r="257" spans="5:7" x14ac:dyDescent="0.25">
      <c r="E257" s="3" t="s">
        <v>154</v>
      </c>
      <c r="F257" s="3" t="s">
        <v>157</v>
      </c>
      <c r="G257" s="3">
        <v>1.19</v>
      </c>
    </row>
    <row r="258" spans="5:7" x14ac:dyDescent="0.25">
      <c r="E258" s="3" t="s">
        <v>154</v>
      </c>
      <c r="F258" s="3" t="s">
        <v>155</v>
      </c>
      <c r="G258" s="3">
        <v>1.03</v>
      </c>
    </row>
    <row r="259" spans="5:7" x14ac:dyDescent="0.25">
      <c r="E259" s="3" t="s">
        <v>152</v>
      </c>
      <c r="F259" s="3" t="s">
        <v>164</v>
      </c>
      <c r="G259" s="3">
        <v>1.93</v>
      </c>
    </row>
    <row r="260" spans="5:7" x14ac:dyDescent="0.25">
      <c r="E260" s="3" t="s">
        <v>154</v>
      </c>
      <c r="F260" s="3" t="s">
        <v>156</v>
      </c>
      <c r="G260" s="3">
        <v>1.9</v>
      </c>
    </row>
    <row r="261" spans="5:7" x14ac:dyDescent="0.25">
      <c r="E261" s="3" t="s">
        <v>154</v>
      </c>
      <c r="F261" s="3" t="s">
        <v>155</v>
      </c>
      <c r="G261" s="3">
        <v>0.9</v>
      </c>
    </row>
    <row r="262" spans="5:7" x14ac:dyDescent="0.25">
      <c r="E262" s="3" t="s">
        <v>152</v>
      </c>
      <c r="F262" s="3" t="s">
        <v>153</v>
      </c>
      <c r="G262" s="3">
        <v>4.12</v>
      </c>
    </row>
    <row r="263" spans="5:7" x14ac:dyDescent="0.25">
      <c r="E263" s="3" t="s">
        <v>152</v>
      </c>
      <c r="F263" s="3" t="s">
        <v>156</v>
      </c>
      <c r="G263" s="3">
        <v>0.94</v>
      </c>
    </row>
    <row r="264" spans="5:7" x14ac:dyDescent="0.25">
      <c r="E264" s="3" t="s">
        <v>154</v>
      </c>
      <c r="F264" s="3" t="s">
        <v>160</v>
      </c>
      <c r="G264" s="3">
        <v>5.16</v>
      </c>
    </row>
    <row r="265" spans="5:7" x14ac:dyDescent="0.25">
      <c r="E265" s="3" t="s">
        <v>154</v>
      </c>
      <c r="F265" s="3" t="s">
        <v>160</v>
      </c>
      <c r="G265" s="3">
        <v>5.83</v>
      </c>
    </row>
    <row r="266" spans="5:7" x14ac:dyDescent="0.25">
      <c r="E266" s="3" t="s">
        <v>154</v>
      </c>
      <c r="F266" s="3" t="s">
        <v>156</v>
      </c>
      <c r="G266" s="3">
        <v>2.23</v>
      </c>
    </row>
    <row r="267" spans="5:7" x14ac:dyDescent="0.25">
      <c r="E267" s="3" t="s">
        <v>152</v>
      </c>
      <c r="F267" s="3" t="s">
        <v>162</v>
      </c>
      <c r="G267" s="3">
        <v>4.18</v>
      </c>
    </row>
    <row r="268" spans="5:7" x14ac:dyDescent="0.25">
      <c r="E268" s="3" t="s">
        <v>152</v>
      </c>
      <c r="F268" s="3" t="s">
        <v>162</v>
      </c>
      <c r="G268" s="3">
        <v>4.2300000000000004</v>
      </c>
    </row>
    <row r="269" spans="5:7" x14ac:dyDescent="0.25">
      <c r="E269" s="3" t="s">
        <v>152</v>
      </c>
      <c r="F269" s="3" t="s">
        <v>156</v>
      </c>
      <c r="G269" s="3">
        <v>0.92</v>
      </c>
    </row>
    <row r="270" spans="5:7" x14ac:dyDescent="0.25">
      <c r="E270" s="3" t="s">
        <v>152</v>
      </c>
      <c r="F270" s="3" t="s">
        <v>153</v>
      </c>
      <c r="G270" s="3">
        <v>4.28</v>
      </c>
    </row>
    <row r="271" spans="5:7" x14ac:dyDescent="0.25">
      <c r="E271" s="3" t="s">
        <v>152</v>
      </c>
      <c r="F271" s="3" t="s">
        <v>163</v>
      </c>
      <c r="G271" s="3">
        <v>2.59</v>
      </c>
    </row>
    <row r="272" spans="5:7" x14ac:dyDescent="0.25">
      <c r="E272" s="3" t="s">
        <v>154</v>
      </c>
      <c r="F272" s="3" t="s">
        <v>157</v>
      </c>
      <c r="G272" s="3">
        <v>1.43</v>
      </c>
    </row>
    <row r="273" spans="5:7" x14ac:dyDescent="0.25">
      <c r="E273" s="3" t="s">
        <v>154</v>
      </c>
      <c r="F273" s="3" t="s">
        <v>160</v>
      </c>
      <c r="G273" s="3">
        <v>4.3499999999999996</v>
      </c>
    </row>
    <row r="274" spans="5:7" x14ac:dyDescent="0.25">
      <c r="E274" s="3" t="s">
        <v>154</v>
      </c>
      <c r="F274" s="3" t="s">
        <v>158</v>
      </c>
      <c r="G274" s="3">
        <v>2.14</v>
      </c>
    </row>
    <row r="275" spans="5:7" x14ac:dyDescent="0.25">
      <c r="E275" s="3" t="s">
        <v>152</v>
      </c>
      <c r="F275" s="3" t="s">
        <v>153</v>
      </c>
      <c r="G275" s="3">
        <v>5.95</v>
      </c>
    </row>
    <row r="276" spans="5:7" x14ac:dyDescent="0.25">
      <c r="E276" s="3" t="s">
        <v>154</v>
      </c>
      <c r="F276" s="3" t="s">
        <v>158</v>
      </c>
      <c r="G276" s="3">
        <v>1.49</v>
      </c>
    </row>
    <row r="277" spans="5:7" x14ac:dyDescent="0.25">
      <c r="E277" s="3" t="s">
        <v>154</v>
      </c>
      <c r="F277" s="3" t="s">
        <v>157</v>
      </c>
      <c r="G277" s="3">
        <v>1.36</v>
      </c>
    </row>
    <row r="278" spans="5:7" x14ac:dyDescent="0.25">
      <c r="E278" s="3" t="s">
        <v>152</v>
      </c>
      <c r="F278" s="3" t="s">
        <v>153</v>
      </c>
      <c r="G278" s="3">
        <v>5.31</v>
      </c>
    </row>
    <row r="279" spans="5:7" x14ac:dyDescent="0.25">
      <c r="E279" s="3" t="s">
        <v>154</v>
      </c>
      <c r="F279" s="3" t="s">
        <v>156</v>
      </c>
      <c r="G279" s="3">
        <v>2.44</v>
      </c>
    </row>
    <row r="280" spans="5:7" x14ac:dyDescent="0.25">
      <c r="E280" s="3" t="s">
        <v>154</v>
      </c>
      <c r="F280" s="3" t="s">
        <v>157</v>
      </c>
      <c r="G280" s="3">
        <v>1.58</v>
      </c>
    </row>
    <row r="281" spans="5:7" x14ac:dyDescent="0.25">
      <c r="E281" s="3" t="s">
        <v>154</v>
      </c>
      <c r="F281" s="3" t="s">
        <v>156</v>
      </c>
      <c r="G281" s="3">
        <v>2.97</v>
      </c>
    </row>
    <row r="282" spans="5:7" x14ac:dyDescent="0.25">
      <c r="E282" s="3" t="s">
        <v>152</v>
      </c>
      <c r="F282" s="3" t="s">
        <v>156</v>
      </c>
      <c r="G282" s="3">
        <v>1.38</v>
      </c>
    </row>
    <row r="283" spans="5:7" x14ac:dyDescent="0.25">
      <c r="E283" s="3" t="s">
        <v>154</v>
      </c>
      <c r="F283" s="3" t="s">
        <v>156</v>
      </c>
      <c r="G283" s="3">
        <v>2.2999999999999998</v>
      </c>
    </row>
    <row r="284" spans="5:7" x14ac:dyDescent="0.25">
      <c r="E284" s="3" t="s">
        <v>154</v>
      </c>
      <c r="F284" s="3" t="s">
        <v>155</v>
      </c>
      <c r="G284" s="3">
        <v>0.83</v>
      </c>
    </row>
    <row r="285" spans="5:7" x14ac:dyDescent="0.25">
      <c r="E285" s="3" t="s">
        <v>152</v>
      </c>
      <c r="F285" s="3" t="s">
        <v>164</v>
      </c>
      <c r="G285" s="3">
        <v>1.74</v>
      </c>
    </row>
    <row r="286" spans="5:7" x14ac:dyDescent="0.25">
      <c r="E286" s="3" t="s">
        <v>152</v>
      </c>
      <c r="F286" s="3" t="s">
        <v>162</v>
      </c>
      <c r="G286" s="3">
        <v>3.23</v>
      </c>
    </row>
    <row r="287" spans="5:7" x14ac:dyDescent="0.25">
      <c r="E287" s="3" t="s">
        <v>152</v>
      </c>
      <c r="F287" s="3" t="s">
        <v>156</v>
      </c>
      <c r="G287" s="3">
        <v>0.88</v>
      </c>
    </row>
    <row r="288" spans="5:7" x14ac:dyDescent="0.25">
      <c r="E288" s="3" t="s">
        <v>152</v>
      </c>
      <c r="F288" s="3" t="s">
        <v>156</v>
      </c>
      <c r="G288" s="3">
        <v>1.33</v>
      </c>
    </row>
    <row r="289" spans="5:7" x14ac:dyDescent="0.25">
      <c r="E289" s="3" t="s">
        <v>154</v>
      </c>
      <c r="F289" s="3" t="s">
        <v>157</v>
      </c>
      <c r="G289" s="3">
        <v>1.78</v>
      </c>
    </row>
    <row r="290" spans="5:7" x14ac:dyDescent="0.25">
      <c r="E290" s="3" t="s">
        <v>152</v>
      </c>
      <c r="F290" s="3" t="s">
        <v>159</v>
      </c>
      <c r="G290" s="3">
        <v>1.1399999999999999</v>
      </c>
    </row>
    <row r="291" spans="5:7" x14ac:dyDescent="0.25">
      <c r="E291" s="3" t="s">
        <v>154</v>
      </c>
      <c r="F291" s="3" t="s">
        <v>160</v>
      </c>
      <c r="G291" s="3">
        <v>4.49</v>
      </c>
    </row>
    <row r="292" spans="5:7" x14ac:dyDescent="0.25">
      <c r="E292" s="3" t="s">
        <v>152</v>
      </c>
      <c r="F292" s="3" t="s">
        <v>156</v>
      </c>
      <c r="G292" s="3">
        <v>0.97</v>
      </c>
    </row>
    <row r="293" spans="5:7" x14ac:dyDescent="0.25">
      <c r="E293" s="3" t="s">
        <v>152</v>
      </c>
      <c r="F293" s="3" t="s">
        <v>164</v>
      </c>
      <c r="G293" s="3">
        <v>1.37</v>
      </c>
    </row>
    <row r="294" spans="5:7" x14ac:dyDescent="0.25">
      <c r="E294" s="3" t="s">
        <v>154</v>
      </c>
      <c r="F294" s="3" t="s">
        <v>157</v>
      </c>
      <c r="G294" s="3">
        <v>1.87</v>
      </c>
    </row>
    <row r="295" spans="5:7" x14ac:dyDescent="0.25">
      <c r="E295" s="3" t="s">
        <v>152</v>
      </c>
      <c r="F295" s="3" t="s">
        <v>159</v>
      </c>
      <c r="G295" s="3">
        <v>1.24</v>
      </c>
    </row>
    <row r="296" spans="5:7" x14ac:dyDescent="0.25">
      <c r="E296" s="3" t="s">
        <v>154</v>
      </c>
      <c r="F296" s="3" t="s">
        <v>157</v>
      </c>
      <c r="G296" s="3">
        <v>1.94</v>
      </c>
    </row>
    <row r="297" spans="5:7" x14ac:dyDescent="0.25">
      <c r="E297" s="3" t="s">
        <v>154</v>
      </c>
      <c r="F297" s="3" t="s">
        <v>155</v>
      </c>
      <c r="G297" s="3">
        <v>1.24</v>
      </c>
    </row>
    <row r="298" spans="5:7" x14ac:dyDescent="0.25">
      <c r="E298" s="3" t="s">
        <v>154</v>
      </c>
      <c r="F298" s="3" t="s">
        <v>160</v>
      </c>
      <c r="G298" s="3">
        <v>4.13</v>
      </c>
    </row>
    <row r="299" spans="5:7" x14ac:dyDescent="0.25">
      <c r="E299" s="3" t="s">
        <v>152</v>
      </c>
      <c r="F299" s="3" t="s">
        <v>159</v>
      </c>
      <c r="G299" s="3">
        <v>1.1000000000000001</v>
      </c>
    </row>
    <row r="300" spans="5:7" x14ac:dyDescent="0.25">
      <c r="E300" s="3" t="s">
        <v>152</v>
      </c>
      <c r="F300" s="3" t="s">
        <v>163</v>
      </c>
      <c r="G300" s="3">
        <v>1.83</v>
      </c>
    </row>
    <row r="301" spans="5:7" x14ac:dyDescent="0.25">
      <c r="E301" s="3" t="s">
        <v>152</v>
      </c>
      <c r="F301" s="3" t="s">
        <v>164</v>
      </c>
      <c r="G301" s="3">
        <v>2.84</v>
      </c>
    </row>
    <row r="302" spans="5:7" x14ac:dyDescent="0.25">
      <c r="E302" s="3" t="s">
        <v>152</v>
      </c>
      <c r="F302" s="3" t="s">
        <v>164</v>
      </c>
      <c r="G302" s="3">
        <v>1.72</v>
      </c>
    </row>
    <row r="303" spans="5:7" x14ac:dyDescent="0.25">
      <c r="E303" s="3" t="s">
        <v>154</v>
      </c>
      <c r="F303" s="3" t="s">
        <v>161</v>
      </c>
      <c r="G303" s="3">
        <v>4.29</v>
      </c>
    </row>
    <row r="304" spans="5:7" x14ac:dyDescent="0.25">
      <c r="E304" s="3" t="s">
        <v>152</v>
      </c>
      <c r="F304" s="3" t="s">
        <v>164</v>
      </c>
      <c r="G304" s="3">
        <v>1.72</v>
      </c>
    </row>
    <row r="305" spans="5:7" x14ac:dyDescent="0.25">
      <c r="E305" s="3" t="s">
        <v>154</v>
      </c>
      <c r="F305" s="3" t="s">
        <v>158</v>
      </c>
      <c r="G305" s="3">
        <v>1.72</v>
      </c>
    </row>
    <row r="306" spans="5:7" x14ac:dyDescent="0.25">
      <c r="E306" s="3" t="s">
        <v>154</v>
      </c>
      <c r="F306" s="3" t="s">
        <v>155</v>
      </c>
      <c r="G306" s="3">
        <v>1.19</v>
      </c>
    </row>
    <row r="307" spans="5:7" x14ac:dyDescent="0.25">
      <c r="E307" s="3" t="s">
        <v>154</v>
      </c>
      <c r="F307" s="3" t="s">
        <v>155</v>
      </c>
      <c r="G307" s="3">
        <v>1.53</v>
      </c>
    </row>
    <row r="308" spans="5:7" x14ac:dyDescent="0.25">
      <c r="E308" s="3" t="s">
        <v>152</v>
      </c>
      <c r="F308" s="3" t="s">
        <v>153</v>
      </c>
      <c r="G308" s="3">
        <v>5.69</v>
      </c>
    </row>
    <row r="309" spans="5:7" x14ac:dyDescent="0.25">
      <c r="E309" s="3" t="s">
        <v>152</v>
      </c>
      <c r="F309" s="3" t="s">
        <v>164</v>
      </c>
      <c r="G309" s="3">
        <v>1.61</v>
      </c>
    </row>
    <row r="310" spans="5:7" x14ac:dyDescent="0.25">
      <c r="E310" s="3" t="s">
        <v>152</v>
      </c>
      <c r="F310" s="3" t="s">
        <v>163</v>
      </c>
      <c r="G310" s="3">
        <v>1.8</v>
      </c>
    </row>
    <row r="311" spans="5:7" x14ac:dyDescent="0.25">
      <c r="E311" s="3" t="s">
        <v>154</v>
      </c>
      <c r="F311" s="3" t="s">
        <v>160</v>
      </c>
      <c r="G311" s="3">
        <v>4.04</v>
      </c>
    </row>
    <row r="312" spans="5:7" x14ac:dyDescent="0.25">
      <c r="E312" s="3" t="s">
        <v>154</v>
      </c>
      <c r="F312" s="3" t="s">
        <v>158</v>
      </c>
      <c r="G312" s="3">
        <v>1.2</v>
      </c>
    </row>
    <row r="313" spans="5:7" x14ac:dyDescent="0.25">
      <c r="E313" s="3" t="s">
        <v>152</v>
      </c>
      <c r="F313" s="3" t="s">
        <v>156</v>
      </c>
      <c r="G313" s="3">
        <v>0.9</v>
      </c>
    </row>
    <row r="314" spans="5:7" x14ac:dyDescent="0.25">
      <c r="E314" s="3" t="s">
        <v>154</v>
      </c>
      <c r="F314" s="3" t="s">
        <v>156</v>
      </c>
      <c r="G314" s="3">
        <v>2.67</v>
      </c>
    </row>
    <row r="315" spans="5:7" x14ac:dyDescent="0.25">
      <c r="E315" s="3" t="s">
        <v>152</v>
      </c>
      <c r="F315" s="3" t="s">
        <v>156</v>
      </c>
      <c r="G315" s="3">
        <v>0.99</v>
      </c>
    </row>
    <row r="316" spans="5:7" x14ac:dyDescent="0.25">
      <c r="E316" s="3" t="s">
        <v>152</v>
      </c>
      <c r="F316" s="3" t="s">
        <v>162</v>
      </c>
      <c r="G316" s="3">
        <v>4.3499999999999996</v>
      </c>
    </row>
    <row r="317" spans="5:7" x14ac:dyDescent="0.25">
      <c r="E317" s="3" t="s">
        <v>152</v>
      </c>
      <c r="F317" s="3" t="s">
        <v>164</v>
      </c>
      <c r="G317" s="3">
        <v>2.2000000000000002</v>
      </c>
    </row>
    <row r="318" spans="5:7" x14ac:dyDescent="0.25">
      <c r="E318" s="3" t="s">
        <v>152</v>
      </c>
      <c r="F318" s="3" t="s">
        <v>164</v>
      </c>
      <c r="G318" s="3">
        <v>2.8</v>
      </c>
    </row>
    <row r="319" spans="5:7" x14ac:dyDescent="0.25">
      <c r="E319" s="3" t="s">
        <v>152</v>
      </c>
      <c r="F319" s="3" t="s">
        <v>153</v>
      </c>
      <c r="G319" s="3">
        <v>4.07</v>
      </c>
    </row>
    <row r="320" spans="5:7" x14ac:dyDescent="0.25">
      <c r="E320" s="3" t="s">
        <v>152</v>
      </c>
      <c r="F320" s="3" t="s">
        <v>159</v>
      </c>
      <c r="G320" s="3">
        <v>1.57</v>
      </c>
    </row>
    <row r="321" spans="5:7" x14ac:dyDescent="0.25">
      <c r="E321" s="3" t="s">
        <v>154</v>
      </c>
      <c r="F321" s="3" t="s">
        <v>158</v>
      </c>
      <c r="G321" s="3">
        <v>1.92</v>
      </c>
    </row>
    <row r="322" spans="5:7" x14ac:dyDescent="0.25">
      <c r="E322" s="3" t="s">
        <v>152</v>
      </c>
      <c r="F322" s="3" t="s">
        <v>164</v>
      </c>
      <c r="G322" s="3">
        <v>2.33</v>
      </c>
    </row>
    <row r="323" spans="5:7" x14ac:dyDescent="0.25">
      <c r="E323" s="3" t="s">
        <v>154</v>
      </c>
      <c r="F323" s="3" t="s">
        <v>160</v>
      </c>
      <c r="G323" s="3">
        <v>5.8</v>
      </c>
    </row>
    <row r="324" spans="5:7" x14ac:dyDescent="0.25">
      <c r="E324" s="3" t="s">
        <v>152</v>
      </c>
      <c r="F324" s="3" t="s">
        <v>156</v>
      </c>
      <c r="G324" s="3">
        <v>1.2</v>
      </c>
    </row>
    <row r="325" spans="5:7" x14ac:dyDescent="0.25">
      <c r="E325" s="3" t="s">
        <v>152</v>
      </c>
      <c r="F325" s="3" t="s">
        <v>163</v>
      </c>
      <c r="G325" s="3">
        <v>2.36</v>
      </c>
    </row>
    <row r="326" spans="5:7" x14ac:dyDescent="0.25">
      <c r="E326" s="3" t="s">
        <v>152</v>
      </c>
      <c r="F326" s="3" t="s">
        <v>162</v>
      </c>
      <c r="G326" s="3">
        <v>4.92</v>
      </c>
    </row>
    <row r="327" spans="5:7" x14ac:dyDescent="0.25">
      <c r="E327" s="3" t="s">
        <v>152</v>
      </c>
      <c r="F327" s="3" t="s">
        <v>162</v>
      </c>
      <c r="G327" s="3">
        <v>3.98</v>
      </c>
    </row>
    <row r="328" spans="5:7" x14ac:dyDescent="0.25">
      <c r="E328" s="3" t="s">
        <v>152</v>
      </c>
      <c r="F328" s="3" t="s">
        <v>153</v>
      </c>
      <c r="G328" s="3">
        <v>4.46</v>
      </c>
    </row>
    <row r="329" spans="5:7" x14ac:dyDescent="0.25">
      <c r="E329" s="3" t="s">
        <v>154</v>
      </c>
      <c r="F329" s="3" t="s">
        <v>160</v>
      </c>
      <c r="G329" s="3">
        <v>5.36</v>
      </c>
    </row>
    <row r="330" spans="5:7" x14ac:dyDescent="0.25">
      <c r="E330" s="3" t="s">
        <v>152</v>
      </c>
      <c r="F330" s="3" t="s">
        <v>153</v>
      </c>
      <c r="G330" s="3">
        <v>4.1399999999999997</v>
      </c>
    </row>
    <row r="331" spans="5:7" x14ac:dyDescent="0.25">
      <c r="E331" s="3" t="s">
        <v>152</v>
      </c>
      <c r="F331" s="3" t="s">
        <v>164</v>
      </c>
      <c r="G331" s="3">
        <v>2.31</v>
      </c>
    </row>
    <row r="332" spans="5:7" x14ac:dyDescent="0.25">
      <c r="E332" s="3" t="s">
        <v>154</v>
      </c>
      <c r="F332" s="3" t="s">
        <v>155</v>
      </c>
      <c r="G332" s="3">
        <v>1.44</v>
      </c>
    </row>
    <row r="333" spans="5:7" x14ac:dyDescent="0.25">
      <c r="E333" s="3" t="s">
        <v>152</v>
      </c>
      <c r="F333" s="3" t="s">
        <v>162</v>
      </c>
      <c r="G333" s="3">
        <v>4.07</v>
      </c>
    </row>
    <row r="334" spans="5:7" x14ac:dyDescent="0.25">
      <c r="E334" s="3" t="s">
        <v>154</v>
      </c>
      <c r="F334" s="3" t="s">
        <v>158</v>
      </c>
      <c r="G334" s="3">
        <v>1.83</v>
      </c>
    </row>
    <row r="335" spans="5:7" x14ac:dyDescent="0.25">
      <c r="E335" s="3" t="s">
        <v>152</v>
      </c>
      <c r="F335" s="3" t="s">
        <v>163</v>
      </c>
      <c r="G335" s="3">
        <v>2.12</v>
      </c>
    </row>
    <row r="336" spans="5:7" x14ac:dyDescent="0.25">
      <c r="E336" s="3" t="s">
        <v>154</v>
      </c>
      <c r="F336" s="3" t="s">
        <v>160</v>
      </c>
      <c r="G336" s="3">
        <v>5.64</v>
      </c>
    </row>
    <row r="337" spans="5:7" x14ac:dyDescent="0.25">
      <c r="E337" s="3" t="s">
        <v>154</v>
      </c>
      <c r="F337" s="3" t="s">
        <v>158</v>
      </c>
      <c r="G337" s="3">
        <v>1.78</v>
      </c>
    </row>
    <row r="338" spans="5:7" x14ac:dyDescent="0.25">
      <c r="E338" s="3" t="s">
        <v>152</v>
      </c>
      <c r="F338" s="3" t="s">
        <v>164</v>
      </c>
      <c r="G338" s="3">
        <v>2.17</v>
      </c>
    </row>
    <row r="339" spans="5:7" x14ac:dyDescent="0.25">
      <c r="E339" s="3" t="s">
        <v>152</v>
      </c>
      <c r="F339" s="3" t="s">
        <v>162</v>
      </c>
      <c r="G339" s="3">
        <v>3.49</v>
      </c>
    </row>
    <row r="340" spans="5:7" x14ac:dyDescent="0.25">
      <c r="E340" s="3" t="s">
        <v>152</v>
      </c>
      <c r="F340" s="3" t="s">
        <v>162</v>
      </c>
      <c r="G340" s="3">
        <v>4.68</v>
      </c>
    </row>
    <row r="341" spans="5:7" x14ac:dyDescent="0.25">
      <c r="E341" s="3" t="s">
        <v>154</v>
      </c>
      <c r="F341" s="3" t="s">
        <v>155</v>
      </c>
      <c r="G341" s="3">
        <v>1.57</v>
      </c>
    </row>
    <row r="342" spans="5:7" x14ac:dyDescent="0.25">
      <c r="E342" s="3" t="s">
        <v>154</v>
      </c>
      <c r="F342" s="3" t="s">
        <v>158</v>
      </c>
      <c r="G342" s="3">
        <v>2.76</v>
      </c>
    </row>
    <row r="343" spans="5:7" x14ac:dyDescent="0.25">
      <c r="E343" s="3" t="s">
        <v>152</v>
      </c>
      <c r="F343" s="3" t="s">
        <v>153</v>
      </c>
      <c r="G343" s="3">
        <v>4.17</v>
      </c>
    </row>
    <row r="344" spans="5:7" x14ac:dyDescent="0.25">
      <c r="E344" s="3" t="s">
        <v>152</v>
      </c>
      <c r="F344" s="3" t="s">
        <v>153</v>
      </c>
      <c r="G344" s="3">
        <v>5.13</v>
      </c>
    </row>
    <row r="345" spans="5:7" x14ac:dyDescent="0.25">
      <c r="E345" s="3" t="s">
        <v>152</v>
      </c>
      <c r="F345" s="3" t="s">
        <v>156</v>
      </c>
      <c r="G345" s="3">
        <v>1.45</v>
      </c>
    </row>
    <row r="346" spans="5:7" x14ac:dyDescent="0.25">
      <c r="E346" s="3" t="s">
        <v>152</v>
      </c>
      <c r="F346" s="3" t="s">
        <v>159</v>
      </c>
      <c r="G346" s="3">
        <v>1.91</v>
      </c>
    </row>
    <row r="347" spans="5:7" x14ac:dyDescent="0.25">
      <c r="E347" s="3" t="s">
        <v>154</v>
      </c>
      <c r="F347" s="3" t="s">
        <v>155</v>
      </c>
      <c r="G347" s="3">
        <v>1.56</v>
      </c>
    </row>
    <row r="348" spans="5:7" x14ac:dyDescent="0.25">
      <c r="E348" s="3" t="s">
        <v>152</v>
      </c>
      <c r="F348" s="3" t="s">
        <v>162</v>
      </c>
      <c r="G348" s="3">
        <v>3.8</v>
      </c>
    </row>
    <row r="349" spans="5:7" x14ac:dyDescent="0.25">
      <c r="E349" s="3" t="s">
        <v>154</v>
      </c>
      <c r="F349" s="3" t="s">
        <v>157</v>
      </c>
      <c r="G349" s="3">
        <v>1.86</v>
      </c>
    </row>
    <row r="350" spans="5:7" x14ac:dyDescent="0.25">
      <c r="E350" s="3" t="s">
        <v>154</v>
      </c>
      <c r="F350" s="3" t="s">
        <v>160</v>
      </c>
      <c r="G350" s="3">
        <v>4.96</v>
      </c>
    </row>
    <row r="351" spans="5:7" x14ac:dyDescent="0.25">
      <c r="E351" s="3" t="s">
        <v>152</v>
      </c>
      <c r="F351" s="3" t="s">
        <v>153</v>
      </c>
      <c r="G351" s="3">
        <v>5.57</v>
      </c>
    </row>
    <row r="352" spans="5:7" x14ac:dyDescent="0.25">
      <c r="E352" s="3" t="s">
        <v>154</v>
      </c>
      <c r="F352" s="3" t="s">
        <v>156</v>
      </c>
      <c r="G352" s="3">
        <v>2.37</v>
      </c>
    </row>
    <row r="353" spans="5:7" x14ac:dyDescent="0.25">
      <c r="E353" s="3" t="s">
        <v>154</v>
      </c>
      <c r="F353" s="3" t="s">
        <v>157</v>
      </c>
      <c r="G353" s="3">
        <v>1.95</v>
      </c>
    </row>
    <row r="354" spans="5:7" x14ac:dyDescent="0.25">
      <c r="E354" s="3" t="s">
        <v>154</v>
      </c>
      <c r="F354" s="3" t="s">
        <v>158</v>
      </c>
      <c r="G354" s="3">
        <v>1.47</v>
      </c>
    </row>
    <row r="355" spans="5:7" x14ac:dyDescent="0.25">
      <c r="E355" s="3" t="s">
        <v>152</v>
      </c>
      <c r="F355" s="3" t="s">
        <v>153</v>
      </c>
      <c r="G355" s="3">
        <v>5.0199999999999996</v>
      </c>
    </row>
    <row r="356" spans="5:7" x14ac:dyDescent="0.25">
      <c r="E356" s="3" t="s">
        <v>152</v>
      </c>
      <c r="F356" s="3" t="s">
        <v>164</v>
      </c>
      <c r="G356" s="3">
        <v>2.9</v>
      </c>
    </row>
    <row r="357" spans="5:7" x14ac:dyDescent="0.25">
      <c r="E357" s="3" t="s">
        <v>152</v>
      </c>
      <c r="F357" s="3" t="s">
        <v>163</v>
      </c>
      <c r="G357" s="3">
        <v>1.91</v>
      </c>
    </row>
    <row r="358" spans="5:7" x14ac:dyDescent="0.25">
      <c r="E358" s="3" t="s">
        <v>152</v>
      </c>
      <c r="F358" s="3" t="s">
        <v>162</v>
      </c>
      <c r="G358" s="3">
        <v>4.82</v>
      </c>
    </row>
    <row r="359" spans="5:7" x14ac:dyDescent="0.25">
      <c r="E359" s="3" t="s">
        <v>152</v>
      </c>
      <c r="F359" s="3" t="s">
        <v>162</v>
      </c>
      <c r="G359" s="3">
        <v>3.84</v>
      </c>
    </row>
    <row r="360" spans="5:7" x14ac:dyDescent="0.25">
      <c r="E360" s="3" t="s">
        <v>154</v>
      </c>
      <c r="F360" s="3" t="s">
        <v>160</v>
      </c>
      <c r="G360" s="3">
        <v>4.47</v>
      </c>
    </row>
    <row r="361" spans="5:7" x14ac:dyDescent="0.25">
      <c r="E361" s="3" t="s">
        <v>152</v>
      </c>
      <c r="F361" s="3" t="s">
        <v>162</v>
      </c>
      <c r="G361" s="3">
        <v>4.75</v>
      </c>
    </row>
    <row r="362" spans="5:7" x14ac:dyDescent="0.25">
      <c r="E362" s="3" t="s">
        <v>154</v>
      </c>
      <c r="F362" s="3" t="s">
        <v>157</v>
      </c>
      <c r="G362" s="3">
        <v>1.89</v>
      </c>
    </row>
    <row r="363" spans="5:7" x14ac:dyDescent="0.25">
      <c r="E363" s="3" t="s">
        <v>152</v>
      </c>
      <c r="F363" s="3" t="s">
        <v>153</v>
      </c>
      <c r="G363" s="3">
        <v>5.52</v>
      </c>
    </row>
    <row r="364" spans="5:7" x14ac:dyDescent="0.25">
      <c r="E364" s="3" t="s">
        <v>152</v>
      </c>
      <c r="F364" s="3" t="s">
        <v>156</v>
      </c>
      <c r="G364" s="3">
        <v>1.44</v>
      </c>
    </row>
    <row r="365" spans="5:7" x14ac:dyDescent="0.25">
      <c r="E365" s="3" t="s">
        <v>152</v>
      </c>
      <c r="F365" s="3" t="s">
        <v>163</v>
      </c>
      <c r="G365" s="3">
        <v>1.62</v>
      </c>
    </row>
    <row r="366" spans="5:7" x14ac:dyDescent="0.25">
      <c r="E366" s="3" t="s">
        <v>152</v>
      </c>
      <c r="F366" s="3" t="s">
        <v>153</v>
      </c>
      <c r="G366" s="3">
        <v>5.08</v>
      </c>
    </row>
    <row r="367" spans="5:7" x14ac:dyDescent="0.25">
      <c r="E367" s="3" t="s">
        <v>154</v>
      </c>
      <c r="F367" s="3" t="s">
        <v>156</v>
      </c>
      <c r="G367" s="3">
        <v>2.82</v>
      </c>
    </row>
    <row r="368" spans="5:7" x14ac:dyDescent="0.25">
      <c r="E368" s="3" t="s">
        <v>154</v>
      </c>
      <c r="F368" s="3" t="s">
        <v>160</v>
      </c>
      <c r="G368" s="3">
        <v>5.01</v>
      </c>
    </row>
    <row r="369" spans="5:7" x14ac:dyDescent="0.25">
      <c r="E369" s="3" t="s">
        <v>152</v>
      </c>
      <c r="F369" s="3" t="s">
        <v>163</v>
      </c>
      <c r="G369" s="3">
        <v>2.54</v>
      </c>
    </row>
    <row r="370" spans="5:7" x14ac:dyDescent="0.25">
      <c r="E370" s="3" t="s">
        <v>154</v>
      </c>
      <c r="F370" s="3" t="s">
        <v>157</v>
      </c>
      <c r="G370" s="3">
        <v>1.21</v>
      </c>
    </row>
    <row r="371" spans="5:7" x14ac:dyDescent="0.25">
      <c r="E371" s="3" t="s">
        <v>154</v>
      </c>
      <c r="F371" s="3" t="s">
        <v>157</v>
      </c>
      <c r="G371" s="3">
        <v>1.82</v>
      </c>
    </row>
    <row r="372" spans="5:7" x14ac:dyDescent="0.25">
      <c r="E372" s="3" t="s">
        <v>154</v>
      </c>
      <c r="F372" s="3" t="s">
        <v>156</v>
      </c>
      <c r="G372" s="3">
        <v>1.86</v>
      </c>
    </row>
    <row r="373" spans="5:7" x14ac:dyDescent="0.25">
      <c r="E373" s="3" t="s">
        <v>154</v>
      </c>
      <c r="F373" s="3" t="s">
        <v>158</v>
      </c>
      <c r="G373" s="3">
        <v>1.23</v>
      </c>
    </row>
    <row r="374" spans="5:7" x14ac:dyDescent="0.25">
      <c r="E374" s="3" t="s">
        <v>154</v>
      </c>
      <c r="F374" s="3" t="s">
        <v>156</v>
      </c>
      <c r="G374" s="3">
        <v>2.69</v>
      </c>
    </row>
    <row r="375" spans="5:7" x14ac:dyDescent="0.25">
      <c r="E375" s="3" t="s">
        <v>154</v>
      </c>
      <c r="F375" s="3" t="s">
        <v>160</v>
      </c>
      <c r="G375" s="3">
        <v>4.57</v>
      </c>
    </row>
    <row r="376" spans="5:7" x14ac:dyDescent="0.25">
      <c r="E376" s="3" t="s">
        <v>152</v>
      </c>
      <c r="F376" s="3" t="s">
        <v>159</v>
      </c>
      <c r="G376" s="3">
        <v>1.32</v>
      </c>
    </row>
    <row r="377" spans="5:7" x14ac:dyDescent="0.25">
      <c r="E377" s="3" t="s">
        <v>152</v>
      </c>
      <c r="F377" s="3" t="s">
        <v>162</v>
      </c>
      <c r="G377" s="3">
        <v>4.3899999999999997</v>
      </c>
    </row>
    <row r="378" spans="5:7" x14ac:dyDescent="0.25">
      <c r="E378" s="3" t="s">
        <v>152</v>
      </c>
      <c r="F378" s="3" t="s">
        <v>164</v>
      </c>
      <c r="G378" s="3">
        <v>2.11</v>
      </c>
    </row>
    <row r="379" spans="5:7" x14ac:dyDescent="0.25">
      <c r="E379" s="3" t="s">
        <v>154</v>
      </c>
      <c r="F379" s="3" t="s">
        <v>157</v>
      </c>
      <c r="G379" s="3">
        <v>1.96</v>
      </c>
    </row>
    <row r="380" spans="5:7" x14ac:dyDescent="0.25">
      <c r="E380" s="3" t="s">
        <v>154</v>
      </c>
      <c r="F380" s="3" t="s">
        <v>156</v>
      </c>
      <c r="G380" s="3">
        <v>2.35</v>
      </c>
    </row>
    <row r="381" spans="5:7" x14ac:dyDescent="0.25">
      <c r="E381" s="3" t="s">
        <v>154</v>
      </c>
      <c r="F381" s="3" t="s">
        <v>155</v>
      </c>
      <c r="G381" s="3">
        <v>1.06</v>
      </c>
    </row>
    <row r="382" spans="5:7" x14ac:dyDescent="0.25">
      <c r="E382" s="3" t="s">
        <v>152</v>
      </c>
      <c r="F382" s="3" t="s">
        <v>162</v>
      </c>
      <c r="G382" s="3">
        <v>3.02</v>
      </c>
    </row>
    <row r="383" spans="5:7" x14ac:dyDescent="0.25">
      <c r="E383" s="3" t="s">
        <v>152</v>
      </c>
      <c r="F383" s="3" t="s">
        <v>162</v>
      </c>
      <c r="G383" s="3">
        <v>3.85</v>
      </c>
    </row>
    <row r="384" spans="5:7" x14ac:dyDescent="0.25">
      <c r="E384" s="3" t="s">
        <v>152</v>
      </c>
      <c r="F384" s="3" t="s">
        <v>156</v>
      </c>
      <c r="G384" s="3">
        <v>1.43</v>
      </c>
    </row>
    <row r="385" spans="5:7" x14ac:dyDescent="0.25">
      <c r="E385" s="3" t="s">
        <v>152</v>
      </c>
      <c r="F385" s="3" t="s">
        <v>164</v>
      </c>
      <c r="G385" s="3">
        <v>1.04</v>
      </c>
    </row>
    <row r="386" spans="5:7" x14ac:dyDescent="0.25">
      <c r="E386" s="3" t="s">
        <v>154</v>
      </c>
      <c r="F386" s="3" t="s">
        <v>155</v>
      </c>
      <c r="G386" s="3">
        <v>0.84</v>
      </c>
    </row>
    <row r="387" spans="5:7" x14ac:dyDescent="0.25">
      <c r="E387" s="3" t="s">
        <v>152</v>
      </c>
      <c r="F387" s="3" t="s">
        <v>156</v>
      </c>
      <c r="G387" s="3">
        <v>1.38</v>
      </c>
    </row>
    <row r="388" spans="5:7" x14ac:dyDescent="0.25">
      <c r="E388" s="3" t="s">
        <v>152</v>
      </c>
      <c r="F388" s="3" t="s">
        <v>162</v>
      </c>
      <c r="G388" s="3">
        <v>3.5</v>
      </c>
    </row>
    <row r="389" spans="5:7" x14ac:dyDescent="0.25">
      <c r="E389" s="3" t="s">
        <v>152</v>
      </c>
      <c r="F389" s="3" t="s">
        <v>156</v>
      </c>
      <c r="G389" s="3">
        <v>1.47</v>
      </c>
    </row>
    <row r="390" spans="5:7" x14ac:dyDescent="0.25">
      <c r="E390" s="3" t="s">
        <v>152</v>
      </c>
      <c r="F390" s="3" t="s">
        <v>159</v>
      </c>
      <c r="G390" s="3">
        <v>1.35</v>
      </c>
    </row>
    <row r="391" spans="5:7" x14ac:dyDescent="0.25">
      <c r="E391" s="3" t="s">
        <v>152</v>
      </c>
      <c r="F391" s="3" t="s">
        <v>156</v>
      </c>
      <c r="G391" s="3">
        <v>1.48</v>
      </c>
    </row>
    <row r="392" spans="5:7" x14ac:dyDescent="0.25">
      <c r="E392" s="3" t="s">
        <v>152</v>
      </c>
      <c r="F392" s="3" t="s">
        <v>164</v>
      </c>
      <c r="G392" s="3">
        <v>2.6</v>
      </c>
    </row>
    <row r="393" spans="5:7" x14ac:dyDescent="0.25">
      <c r="E393" s="3" t="s">
        <v>152</v>
      </c>
      <c r="F393" s="3" t="s">
        <v>159</v>
      </c>
      <c r="G393" s="3">
        <v>2.0299999999999998</v>
      </c>
    </row>
    <row r="394" spans="5:7" x14ac:dyDescent="0.25">
      <c r="E394" s="3" t="s">
        <v>154</v>
      </c>
      <c r="F394" s="3" t="s">
        <v>161</v>
      </c>
      <c r="G394" s="3">
        <v>3.7</v>
      </c>
    </row>
    <row r="395" spans="5:7" x14ac:dyDescent="0.25">
      <c r="E395" s="3" t="s">
        <v>154</v>
      </c>
      <c r="F395" s="3" t="s">
        <v>160</v>
      </c>
      <c r="G395" s="3">
        <v>4.8</v>
      </c>
    </row>
    <row r="396" spans="5:7" x14ac:dyDescent="0.25">
      <c r="E396" s="3" t="s">
        <v>152</v>
      </c>
      <c r="F396" s="3" t="s">
        <v>162</v>
      </c>
      <c r="G396" s="3">
        <v>4.24</v>
      </c>
    </row>
    <row r="397" spans="5:7" x14ac:dyDescent="0.25">
      <c r="E397" s="3" t="s">
        <v>152</v>
      </c>
      <c r="F397" s="3" t="s">
        <v>162</v>
      </c>
      <c r="G397" s="3">
        <v>4.88</v>
      </c>
    </row>
    <row r="398" spans="5:7" x14ac:dyDescent="0.25">
      <c r="E398" s="3" t="s">
        <v>154</v>
      </c>
      <c r="F398" s="3" t="s">
        <v>158</v>
      </c>
      <c r="G398" s="3">
        <v>1.1399999999999999</v>
      </c>
    </row>
    <row r="399" spans="5:7" x14ac:dyDescent="0.25">
      <c r="E399" s="3" t="s">
        <v>154</v>
      </c>
      <c r="F399" s="3" t="s">
        <v>156</v>
      </c>
      <c r="G399" s="3">
        <v>1.89</v>
      </c>
    </row>
    <row r="400" spans="5:7" x14ac:dyDescent="0.25">
      <c r="E400" s="3" t="s">
        <v>152</v>
      </c>
      <c r="F400" s="3" t="s">
        <v>162</v>
      </c>
      <c r="G400" s="3">
        <v>5</v>
      </c>
    </row>
    <row r="401" spans="5:7" x14ac:dyDescent="0.25">
      <c r="E401" s="3" t="s">
        <v>152</v>
      </c>
      <c r="F401" s="3" t="s">
        <v>156</v>
      </c>
      <c r="G401" s="3">
        <v>1.48</v>
      </c>
    </row>
    <row r="402" spans="5:7" x14ac:dyDescent="0.25">
      <c r="E402" s="3" t="s">
        <v>152</v>
      </c>
      <c r="F402" s="3" t="s">
        <v>153</v>
      </c>
      <c r="G402" s="3">
        <v>5.01</v>
      </c>
    </row>
    <row r="403" spans="5:7" x14ac:dyDescent="0.25">
      <c r="E403" s="3" t="s">
        <v>152</v>
      </c>
      <c r="F403" s="3" t="s">
        <v>163</v>
      </c>
      <c r="G403" s="3">
        <v>2.21</v>
      </c>
    </row>
    <row r="404" spans="5:7" x14ac:dyDescent="0.25">
      <c r="E404" s="3" t="s">
        <v>154</v>
      </c>
      <c r="F404" s="3" t="s">
        <v>156</v>
      </c>
      <c r="G404" s="3">
        <v>2</v>
      </c>
    </row>
    <row r="405" spans="5:7" x14ac:dyDescent="0.25">
      <c r="E405" s="3" t="s">
        <v>152</v>
      </c>
      <c r="F405" s="3" t="s">
        <v>162</v>
      </c>
      <c r="G405" s="3">
        <v>3.2</v>
      </c>
    </row>
    <row r="406" spans="5:7" x14ac:dyDescent="0.25">
      <c r="E406" s="3" t="s">
        <v>152</v>
      </c>
      <c r="F406" s="3" t="s">
        <v>162</v>
      </c>
      <c r="G406" s="3">
        <v>3.83</v>
      </c>
    </row>
    <row r="407" spans="5:7" x14ac:dyDescent="0.25">
      <c r="E407" s="3" t="s">
        <v>154</v>
      </c>
      <c r="F407" s="3" t="s">
        <v>155</v>
      </c>
      <c r="G407" s="3">
        <v>1.01</v>
      </c>
    </row>
    <row r="408" spans="5:7" x14ac:dyDescent="0.25">
      <c r="E408" s="3" t="s">
        <v>154</v>
      </c>
      <c r="F408" s="3" t="s">
        <v>158</v>
      </c>
      <c r="G408" s="3">
        <v>1.84</v>
      </c>
    </row>
    <row r="409" spans="5:7" x14ac:dyDescent="0.25">
      <c r="E409" s="3" t="s">
        <v>152</v>
      </c>
      <c r="F409" s="3" t="s">
        <v>156</v>
      </c>
      <c r="G409" s="3">
        <v>1.29</v>
      </c>
    </row>
    <row r="410" spans="5:7" x14ac:dyDescent="0.25">
      <c r="E410" s="3" t="s">
        <v>152</v>
      </c>
      <c r="F410" s="3" t="s">
        <v>163</v>
      </c>
      <c r="G410" s="3">
        <v>2.08</v>
      </c>
    </row>
    <row r="411" spans="5:7" x14ac:dyDescent="0.25">
      <c r="E411" s="3" t="s">
        <v>152</v>
      </c>
      <c r="F411" s="3" t="s">
        <v>162</v>
      </c>
      <c r="G411" s="3">
        <v>4.59</v>
      </c>
    </row>
    <row r="412" spans="5:7" x14ac:dyDescent="0.25">
      <c r="E412" s="3" t="s">
        <v>154</v>
      </c>
      <c r="F412" s="3" t="s">
        <v>157</v>
      </c>
      <c r="G412" s="3">
        <v>1.79</v>
      </c>
    </row>
    <row r="413" spans="5:7" x14ac:dyDescent="0.25">
      <c r="E413" s="3" t="s">
        <v>154</v>
      </c>
      <c r="F413" s="3" t="s">
        <v>155</v>
      </c>
      <c r="G413" s="3">
        <v>1.06</v>
      </c>
    </row>
    <row r="414" spans="5:7" x14ac:dyDescent="0.25">
      <c r="E414" s="3" t="s">
        <v>154</v>
      </c>
      <c r="F414" s="3" t="s">
        <v>160</v>
      </c>
      <c r="G414" s="3">
        <v>5.18</v>
      </c>
    </row>
    <row r="415" spans="5:7" x14ac:dyDescent="0.25">
      <c r="E415" s="3" t="s">
        <v>154</v>
      </c>
      <c r="F415" s="3" t="s">
        <v>157</v>
      </c>
      <c r="G415" s="3">
        <v>2.0299999999999998</v>
      </c>
    </row>
    <row r="416" spans="5:7" x14ac:dyDescent="0.25">
      <c r="E416" s="3" t="s">
        <v>154</v>
      </c>
      <c r="F416" s="3" t="s">
        <v>155</v>
      </c>
      <c r="G416" s="3">
        <v>1.02</v>
      </c>
    </row>
    <row r="417" spans="5:7" x14ac:dyDescent="0.25">
      <c r="E417" s="3" t="s">
        <v>152</v>
      </c>
      <c r="F417" s="3" t="s">
        <v>164</v>
      </c>
      <c r="G417" s="3">
        <v>2.72</v>
      </c>
    </row>
    <row r="418" spans="5:7" x14ac:dyDescent="0.25">
      <c r="E418" s="3" t="s">
        <v>152</v>
      </c>
      <c r="F418" s="3" t="s">
        <v>162</v>
      </c>
      <c r="G418" s="3">
        <v>3.45</v>
      </c>
    </row>
    <row r="419" spans="5:7" x14ac:dyDescent="0.25">
      <c r="E419" s="3" t="s">
        <v>152</v>
      </c>
      <c r="F419" s="3" t="s">
        <v>156</v>
      </c>
      <c r="G419" s="3">
        <v>0.9</v>
      </c>
    </row>
    <row r="420" spans="5:7" x14ac:dyDescent="0.25">
      <c r="E420" s="3" t="s">
        <v>154</v>
      </c>
      <c r="F420" s="3" t="s">
        <v>156</v>
      </c>
      <c r="G420" s="3">
        <v>2.1800000000000002</v>
      </c>
    </row>
    <row r="421" spans="5:7" x14ac:dyDescent="0.25">
      <c r="E421" s="3" t="s">
        <v>152</v>
      </c>
      <c r="F421" s="3" t="s">
        <v>156</v>
      </c>
      <c r="G421" s="3">
        <v>1.54</v>
      </c>
    </row>
    <row r="422" spans="5:7" x14ac:dyDescent="0.25">
      <c r="E422" s="3" t="s">
        <v>152</v>
      </c>
      <c r="F422" s="3" t="s">
        <v>153</v>
      </c>
      <c r="G422" s="3">
        <v>5.0599999999999996</v>
      </c>
    </row>
    <row r="423" spans="5:7" x14ac:dyDescent="0.25">
      <c r="E423" s="3" t="s">
        <v>154</v>
      </c>
      <c r="F423" s="3" t="s">
        <v>157</v>
      </c>
      <c r="G423" s="3">
        <v>1.41</v>
      </c>
    </row>
    <row r="424" spans="5:7" x14ac:dyDescent="0.25">
      <c r="E424" s="3" t="s">
        <v>152</v>
      </c>
      <c r="F424" s="3" t="s">
        <v>163</v>
      </c>
      <c r="G424" s="3">
        <v>2.1800000000000002</v>
      </c>
    </row>
    <row r="425" spans="5:7" x14ac:dyDescent="0.25">
      <c r="E425" s="3" t="s">
        <v>152</v>
      </c>
      <c r="F425" s="3" t="s">
        <v>156</v>
      </c>
      <c r="G425" s="3">
        <v>1.06</v>
      </c>
    </row>
    <row r="426" spans="5:7" x14ac:dyDescent="0.25">
      <c r="E426" s="3" t="s">
        <v>152</v>
      </c>
      <c r="F426" s="3" t="s">
        <v>163</v>
      </c>
      <c r="G426" s="3">
        <v>2.91</v>
      </c>
    </row>
    <row r="427" spans="5:7" x14ac:dyDescent="0.25">
      <c r="E427" s="3" t="s">
        <v>152</v>
      </c>
      <c r="F427" s="3" t="s">
        <v>162</v>
      </c>
      <c r="G427" s="3">
        <v>3.32</v>
      </c>
    </row>
    <row r="428" spans="5:7" x14ac:dyDescent="0.25">
      <c r="E428" s="3" t="s">
        <v>152</v>
      </c>
      <c r="F428" s="3" t="s">
        <v>162</v>
      </c>
      <c r="G428" s="3">
        <v>3.69</v>
      </c>
    </row>
    <row r="429" spans="5:7" x14ac:dyDescent="0.25">
      <c r="E429" s="3" t="s">
        <v>154</v>
      </c>
      <c r="F429" s="3" t="s">
        <v>158</v>
      </c>
      <c r="G429" s="3">
        <v>1.99</v>
      </c>
    </row>
    <row r="430" spans="5:7" x14ac:dyDescent="0.25">
      <c r="E430" s="3" t="s">
        <v>152</v>
      </c>
      <c r="F430" s="3" t="s">
        <v>163</v>
      </c>
      <c r="G430" s="3">
        <v>2.78</v>
      </c>
    </row>
    <row r="431" spans="5:7" x14ac:dyDescent="0.25">
      <c r="E431" s="3" t="s">
        <v>152</v>
      </c>
      <c r="F431" s="3" t="s">
        <v>164</v>
      </c>
      <c r="G431" s="3">
        <v>1.8</v>
      </c>
    </row>
    <row r="432" spans="5:7" x14ac:dyDescent="0.25">
      <c r="E432" s="3" t="s">
        <v>152</v>
      </c>
      <c r="F432" s="3" t="s">
        <v>156</v>
      </c>
      <c r="G432" s="3">
        <v>1.25</v>
      </c>
    </row>
    <row r="433" spans="5:7" x14ac:dyDescent="0.25">
      <c r="E433" s="3" t="s">
        <v>152</v>
      </c>
      <c r="F433" s="3" t="s">
        <v>164</v>
      </c>
      <c r="G433" s="3">
        <v>2.98</v>
      </c>
    </row>
    <row r="434" spans="5:7" x14ac:dyDescent="0.25">
      <c r="E434" s="3" t="s">
        <v>154</v>
      </c>
      <c r="F434" s="3" t="s">
        <v>160</v>
      </c>
      <c r="G434" s="3">
        <v>4.84</v>
      </c>
    </row>
    <row r="435" spans="5:7" x14ac:dyDescent="0.25">
      <c r="E435" s="3" t="s">
        <v>152</v>
      </c>
      <c r="F435" s="3" t="s">
        <v>159</v>
      </c>
      <c r="G435" s="3">
        <v>1.99</v>
      </c>
    </row>
    <row r="436" spans="5:7" x14ac:dyDescent="0.25">
      <c r="E436" s="3" t="s">
        <v>152</v>
      </c>
      <c r="F436" s="3" t="s">
        <v>156</v>
      </c>
      <c r="G436" s="3">
        <v>1.29</v>
      </c>
    </row>
    <row r="437" spans="5:7" x14ac:dyDescent="0.25">
      <c r="E437" s="3" t="s">
        <v>154</v>
      </c>
      <c r="F437" s="3" t="s">
        <v>155</v>
      </c>
      <c r="G437" s="3">
        <v>0.93</v>
      </c>
    </row>
    <row r="438" spans="5:7" x14ac:dyDescent="0.25">
      <c r="E438" s="3" t="s">
        <v>152</v>
      </c>
      <c r="F438" s="3" t="s">
        <v>164</v>
      </c>
      <c r="G438" s="3">
        <v>1.6</v>
      </c>
    </row>
    <row r="439" spans="5:7" x14ac:dyDescent="0.25">
      <c r="E439" s="3" t="s">
        <v>152</v>
      </c>
      <c r="F439" s="3" t="s">
        <v>164</v>
      </c>
      <c r="G439" s="3">
        <v>2.15</v>
      </c>
    </row>
    <row r="440" spans="5:7" x14ac:dyDescent="0.25">
      <c r="E440" s="3" t="s">
        <v>152</v>
      </c>
      <c r="F440" s="3" t="s">
        <v>162</v>
      </c>
      <c r="G440" s="3">
        <v>3.8</v>
      </c>
    </row>
    <row r="441" spans="5:7" x14ac:dyDescent="0.25">
      <c r="E441" s="3" t="s">
        <v>154</v>
      </c>
      <c r="F441" s="3" t="s">
        <v>157</v>
      </c>
      <c r="G441" s="3">
        <v>1.69</v>
      </c>
    </row>
    <row r="442" spans="5:7" x14ac:dyDescent="0.25">
      <c r="E442" s="3" t="s">
        <v>152</v>
      </c>
      <c r="F442" s="3" t="s">
        <v>162</v>
      </c>
      <c r="G442" s="3">
        <v>3.27</v>
      </c>
    </row>
    <row r="443" spans="5:7" x14ac:dyDescent="0.25">
      <c r="E443" s="3" t="s">
        <v>152</v>
      </c>
      <c r="F443" s="3" t="s">
        <v>162</v>
      </c>
      <c r="G443" s="3">
        <v>3.44</v>
      </c>
    </row>
    <row r="444" spans="5:7" x14ac:dyDescent="0.25">
      <c r="E444" s="3" t="s">
        <v>152</v>
      </c>
      <c r="F444" s="3" t="s">
        <v>164</v>
      </c>
      <c r="G444" s="3">
        <v>2.2599999999999998</v>
      </c>
    </row>
    <row r="445" spans="5:7" x14ac:dyDescent="0.25">
      <c r="E445" s="3" t="s">
        <v>154</v>
      </c>
      <c r="F445" s="3" t="s">
        <v>155</v>
      </c>
      <c r="G445" s="3">
        <v>1.26</v>
      </c>
    </row>
    <row r="446" spans="5:7" x14ac:dyDescent="0.25">
      <c r="E446" s="3" t="s">
        <v>152</v>
      </c>
      <c r="F446" s="3" t="s">
        <v>163</v>
      </c>
      <c r="G446" s="3">
        <v>1.66</v>
      </c>
    </row>
    <row r="447" spans="5:7" x14ac:dyDescent="0.25">
      <c r="E447" s="3" t="s">
        <v>152</v>
      </c>
      <c r="F447" s="3" t="s">
        <v>153</v>
      </c>
      <c r="G447" s="3">
        <v>4.9000000000000004</v>
      </c>
    </row>
    <row r="448" spans="5:7" x14ac:dyDescent="0.25">
      <c r="E448" s="3" t="s">
        <v>152</v>
      </c>
      <c r="F448" s="3" t="s">
        <v>163</v>
      </c>
      <c r="G448" s="3">
        <v>2.1</v>
      </c>
    </row>
    <row r="449" spans="5:7" x14ac:dyDescent="0.25">
      <c r="E449" s="3" t="s">
        <v>154</v>
      </c>
      <c r="F449" s="3" t="s">
        <v>161</v>
      </c>
      <c r="G449" s="3">
        <v>4.08</v>
      </c>
    </row>
    <row r="450" spans="5:7" x14ac:dyDescent="0.25">
      <c r="E450" s="3" t="s">
        <v>154</v>
      </c>
      <c r="F450" s="3" t="s">
        <v>158</v>
      </c>
      <c r="G450" s="3">
        <v>2.1</v>
      </c>
    </row>
    <row r="451" spans="5:7" x14ac:dyDescent="0.25">
      <c r="E451" s="3" t="s">
        <v>154</v>
      </c>
      <c r="F451" s="3" t="s">
        <v>157</v>
      </c>
      <c r="G451" s="3">
        <v>1.53</v>
      </c>
    </row>
    <row r="452" spans="5:7" x14ac:dyDescent="0.25">
      <c r="E452" s="3" t="s">
        <v>154</v>
      </c>
      <c r="F452" s="3" t="s">
        <v>158</v>
      </c>
      <c r="G452" s="3">
        <v>2.73</v>
      </c>
    </row>
    <row r="453" spans="5:7" x14ac:dyDescent="0.25">
      <c r="E453" s="3" t="s">
        <v>154</v>
      </c>
      <c r="F453" s="3" t="s">
        <v>158</v>
      </c>
      <c r="G453" s="3">
        <v>2.0099999999999998</v>
      </c>
    </row>
    <row r="454" spans="5:7" x14ac:dyDescent="0.25">
      <c r="E454" s="3" t="s">
        <v>152</v>
      </c>
      <c r="F454" s="3" t="s">
        <v>162</v>
      </c>
      <c r="G454" s="3">
        <v>3.77</v>
      </c>
    </row>
    <row r="455" spans="5:7" x14ac:dyDescent="0.25">
      <c r="E455" s="3" t="s">
        <v>154</v>
      </c>
      <c r="F455" s="3" t="s">
        <v>156</v>
      </c>
      <c r="G455" s="3">
        <v>1.84</v>
      </c>
    </row>
    <row r="456" spans="5:7" x14ac:dyDescent="0.25">
      <c r="E456" s="3" t="s">
        <v>152</v>
      </c>
      <c r="F456" s="3" t="s">
        <v>163</v>
      </c>
      <c r="G456" s="3">
        <v>1.68</v>
      </c>
    </row>
    <row r="457" spans="5:7" x14ac:dyDescent="0.25">
      <c r="E457" s="3" t="s">
        <v>152</v>
      </c>
      <c r="F457" s="3" t="s">
        <v>159</v>
      </c>
      <c r="G457" s="3">
        <v>1.61</v>
      </c>
    </row>
    <row r="458" spans="5:7" x14ac:dyDescent="0.25">
      <c r="E458" s="3" t="s">
        <v>154</v>
      </c>
      <c r="F458" s="3" t="s">
        <v>161</v>
      </c>
      <c r="G458" s="3">
        <v>3.93</v>
      </c>
    </row>
    <row r="459" spans="5:7" x14ac:dyDescent="0.25">
      <c r="E459" s="3" t="s">
        <v>152</v>
      </c>
      <c r="F459" s="3" t="s">
        <v>164</v>
      </c>
      <c r="G459" s="3">
        <v>1.17</v>
      </c>
    </row>
    <row r="460" spans="5:7" x14ac:dyDescent="0.25">
      <c r="E460" s="3" t="s">
        <v>152</v>
      </c>
      <c r="F460" s="3" t="s">
        <v>153</v>
      </c>
      <c r="G460" s="3">
        <v>5.68</v>
      </c>
    </row>
    <row r="461" spans="5:7" x14ac:dyDescent="0.25">
      <c r="E461" s="3" t="s">
        <v>154</v>
      </c>
      <c r="F461" s="3" t="s">
        <v>157</v>
      </c>
      <c r="G461" s="3">
        <v>1.82</v>
      </c>
    </row>
    <row r="462" spans="5:7" x14ac:dyDescent="0.25">
      <c r="E462" s="3" t="s">
        <v>152</v>
      </c>
      <c r="F462" s="3" t="s">
        <v>163</v>
      </c>
      <c r="G462" s="3">
        <v>1.55</v>
      </c>
    </row>
    <row r="463" spans="5:7" x14ac:dyDescent="0.25">
      <c r="E463" s="3" t="s">
        <v>152</v>
      </c>
      <c r="F463" s="3" t="s">
        <v>163</v>
      </c>
      <c r="G463" s="3">
        <v>2.12</v>
      </c>
    </row>
    <row r="464" spans="5:7" x14ac:dyDescent="0.25">
      <c r="E464" s="3" t="s">
        <v>154</v>
      </c>
      <c r="F464" s="3" t="s">
        <v>158</v>
      </c>
      <c r="G464" s="3">
        <v>2.64</v>
      </c>
    </row>
    <row r="465" spans="5:7" x14ac:dyDescent="0.25">
      <c r="E465" s="3" t="s">
        <v>152</v>
      </c>
      <c r="F465" s="3" t="s">
        <v>153</v>
      </c>
      <c r="G465" s="3">
        <v>5.62</v>
      </c>
    </row>
    <row r="466" spans="5:7" x14ac:dyDescent="0.25">
      <c r="E466" s="3" t="s">
        <v>154</v>
      </c>
      <c r="F466" s="3" t="s">
        <v>161</v>
      </c>
      <c r="G466" s="3">
        <v>4.4800000000000004</v>
      </c>
    </row>
    <row r="467" spans="5:7" x14ac:dyDescent="0.25">
      <c r="E467" s="3" t="s">
        <v>154</v>
      </c>
      <c r="F467" s="3" t="s">
        <v>155</v>
      </c>
      <c r="G467" s="3">
        <v>1.45</v>
      </c>
    </row>
    <row r="468" spans="5:7" x14ac:dyDescent="0.25">
      <c r="E468" s="3" t="s">
        <v>154</v>
      </c>
      <c r="F468" s="3" t="s">
        <v>158</v>
      </c>
      <c r="G468" s="3">
        <v>1.24</v>
      </c>
    </row>
    <row r="469" spans="5:7" x14ac:dyDescent="0.25">
      <c r="E469" s="3" t="s">
        <v>152</v>
      </c>
      <c r="F469" s="3" t="s">
        <v>162</v>
      </c>
      <c r="G469" s="3">
        <v>4.0199999999999996</v>
      </c>
    </row>
    <row r="470" spans="5:7" x14ac:dyDescent="0.25">
      <c r="E470" s="3" t="s">
        <v>152</v>
      </c>
      <c r="F470" s="3" t="s">
        <v>164</v>
      </c>
      <c r="G470" s="3">
        <v>2.4900000000000002</v>
      </c>
    </row>
    <row r="471" spans="5:7" x14ac:dyDescent="0.25">
      <c r="E471" s="3" t="s">
        <v>154</v>
      </c>
      <c r="F471" s="3" t="s">
        <v>157</v>
      </c>
      <c r="G471" s="3">
        <v>1.55</v>
      </c>
    </row>
    <row r="472" spans="5:7" x14ac:dyDescent="0.25">
      <c r="E472" s="3" t="s">
        <v>154</v>
      </c>
      <c r="F472" s="3" t="s">
        <v>161</v>
      </c>
      <c r="G472" s="3">
        <v>4.5</v>
      </c>
    </row>
    <row r="473" spans="5:7" x14ac:dyDescent="0.25">
      <c r="E473" s="3" t="s">
        <v>152</v>
      </c>
      <c r="F473" s="3" t="s">
        <v>156</v>
      </c>
      <c r="G473" s="3">
        <v>1.38</v>
      </c>
    </row>
    <row r="474" spans="5:7" x14ac:dyDescent="0.25">
      <c r="E474" s="3" t="s">
        <v>154</v>
      </c>
      <c r="F474" s="3" t="s">
        <v>160</v>
      </c>
      <c r="G474" s="3">
        <v>4.29</v>
      </c>
    </row>
    <row r="475" spans="5:7" x14ac:dyDescent="0.25">
      <c r="E475" s="3" t="s">
        <v>152</v>
      </c>
      <c r="F475" s="3" t="s">
        <v>153</v>
      </c>
      <c r="G475" s="3">
        <v>4.5199999999999996</v>
      </c>
    </row>
    <row r="476" spans="5:7" x14ac:dyDescent="0.25">
      <c r="E476" s="3" t="s">
        <v>154</v>
      </c>
      <c r="F476" s="3" t="s">
        <v>157</v>
      </c>
      <c r="G476" s="3">
        <v>1.19</v>
      </c>
    </row>
    <row r="477" spans="5:7" x14ac:dyDescent="0.25">
      <c r="E477" s="3" t="s">
        <v>152</v>
      </c>
      <c r="F477" s="3" t="s">
        <v>162</v>
      </c>
      <c r="G477" s="3">
        <v>4.72</v>
      </c>
    </row>
    <row r="478" spans="5:7" x14ac:dyDescent="0.25">
      <c r="E478" s="3" t="s">
        <v>152</v>
      </c>
      <c r="F478" s="3" t="s">
        <v>162</v>
      </c>
      <c r="G478" s="3">
        <v>4.4400000000000004</v>
      </c>
    </row>
    <row r="479" spans="5:7" x14ac:dyDescent="0.25">
      <c r="E479" s="3" t="s">
        <v>154</v>
      </c>
      <c r="F479" s="3" t="s">
        <v>157</v>
      </c>
      <c r="G479" s="3">
        <v>1.35</v>
      </c>
    </row>
    <row r="480" spans="5:7" x14ac:dyDescent="0.25">
      <c r="E480" s="3" t="s">
        <v>152</v>
      </c>
      <c r="F480" s="3" t="s">
        <v>153</v>
      </c>
      <c r="G480" s="3">
        <v>5.4</v>
      </c>
    </row>
    <row r="481" spans="5:7" x14ac:dyDescent="0.25">
      <c r="E481" s="3" t="s">
        <v>154</v>
      </c>
      <c r="F481" s="3" t="s">
        <v>161</v>
      </c>
      <c r="G481" s="3">
        <v>4.45</v>
      </c>
    </row>
    <row r="482" spans="5:7" x14ac:dyDescent="0.25">
      <c r="E482" s="3" t="s">
        <v>152</v>
      </c>
      <c r="F482" s="3" t="s">
        <v>159</v>
      </c>
      <c r="G482" s="3">
        <v>1.54</v>
      </c>
    </row>
    <row r="483" spans="5:7" x14ac:dyDescent="0.25">
      <c r="E483" s="3" t="s">
        <v>154</v>
      </c>
      <c r="F483" s="3" t="s">
        <v>155</v>
      </c>
      <c r="G483" s="3">
        <v>0.96</v>
      </c>
    </row>
    <row r="484" spans="5:7" x14ac:dyDescent="0.25">
      <c r="E484" s="3" t="s">
        <v>152</v>
      </c>
      <c r="F484" s="3" t="s">
        <v>153</v>
      </c>
      <c r="G484" s="3">
        <v>5.05</v>
      </c>
    </row>
    <row r="485" spans="5:7" x14ac:dyDescent="0.25">
      <c r="E485" s="3" t="s">
        <v>154</v>
      </c>
      <c r="F485" s="3" t="s">
        <v>160</v>
      </c>
      <c r="G485" s="3">
        <v>5.6</v>
      </c>
    </row>
    <row r="486" spans="5:7" x14ac:dyDescent="0.25">
      <c r="E486" s="3" t="s">
        <v>154</v>
      </c>
      <c r="F486" s="3" t="s">
        <v>155</v>
      </c>
      <c r="G486" s="3">
        <v>0.88</v>
      </c>
    </row>
    <row r="487" spans="5:7" x14ac:dyDescent="0.25">
      <c r="E487" s="3" t="s">
        <v>152</v>
      </c>
      <c r="F487" s="3" t="s">
        <v>164</v>
      </c>
      <c r="G487" s="3">
        <v>3</v>
      </c>
    </row>
    <row r="488" spans="5:7" x14ac:dyDescent="0.25">
      <c r="E488" s="3" t="s">
        <v>152</v>
      </c>
      <c r="F488" s="3" t="s">
        <v>159</v>
      </c>
      <c r="G488" s="3">
        <v>1.78</v>
      </c>
    </row>
    <row r="489" spans="5:7" x14ac:dyDescent="0.25">
      <c r="E489" s="3" t="s">
        <v>152</v>
      </c>
      <c r="F489" s="3" t="s">
        <v>163</v>
      </c>
      <c r="G489" s="3">
        <v>2.83</v>
      </c>
    </row>
    <row r="490" spans="5:7" x14ac:dyDescent="0.25">
      <c r="E490" s="3" t="s">
        <v>152</v>
      </c>
      <c r="F490" s="3" t="s">
        <v>164</v>
      </c>
      <c r="G490" s="3">
        <v>2.41</v>
      </c>
    </row>
    <row r="491" spans="5:7" x14ac:dyDescent="0.25">
      <c r="E491" s="3" t="s">
        <v>154</v>
      </c>
      <c r="F491" s="3" t="s">
        <v>160</v>
      </c>
      <c r="G491" s="3">
        <v>5.98</v>
      </c>
    </row>
    <row r="492" spans="5:7" x14ac:dyDescent="0.25">
      <c r="E492" s="3" t="s">
        <v>154</v>
      </c>
      <c r="F492" s="3" t="s">
        <v>155</v>
      </c>
      <c r="G492" s="3">
        <v>1.21</v>
      </c>
    </row>
    <row r="493" spans="5:7" x14ac:dyDescent="0.25">
      <c r="E493" s="3" t="s">
        <v>152</v>
      </c>
      <c r="F493" s="3" t="s">
        <v>153</v>
      </c>
      <c r="G493" s="3">
        <v>5</v>
      </c>
    </row>
    <row r="494" spans="5:7" x14ac:dyDescent="0.25">
      <c r="E494" s="3" t="s">
        <v>154</v>
      </c>
      <c r="F494" s="3" t="s">
        <v>157</v>
      </c>
      <c r="G494" s="3">
        <v>1.21</v>
      </c>
    </row>
    <row r="495" spans="5:7" x14ac:dyDescent="0.25">
      <c r="E495" s="3" t="s">
        <v>152</v>
      </c>
      <c r="F495" s="3" t="s">
        <v>153</v>
      </c>
      <c r="G495" s="3">
        <v>4.66</v>
      </c>
    </row>
    <row r="496" spans="5:7" x14ac:dyDescent="0.25">
      <c r="E496" s="3" t="s">
        <v>154</v>
      </c>
      <c r="F496" s="3" t="s">
        <v>160</v>
      </c>
      <c r="G496" s="3">
        <v>5.53</v>
      </c>
    </row>
    <row r="497" spans="5:7" x14ac:dyDescent="0.25">
      <c r="E497" s="3" t="s">
        <v>152</v>
      </c>
      <c r="F497" s="3" t="s">
        <v>162</v>
      </c>
      <c r="G497" s="3">
        <v>4.1100000000000003</v>
      </c>
    </row>
    <row r="498" spans="5:7" x14ac:dyDescent="0.25">
      <c r="E498" s="3" t="s">
        <v>154</v>
      </c>
      <c r="F498" s="3" t="s">
        <v>158</v>
      </c>
      <c r="G498" s="3">
        <v>1.98</v>
      </c>
    </row>
    <row r="499" spans="5:7" x14ac:dyDescent="0.25">
      <c r="E499" s="3" t="s">
        <v>152</v>
      </c>
      <c r="F499" s="3" t="s">
        <v>163</v>
      </c>
      <c r="G499" s="3">
        <v>2.2599999999999998</v>
      </c>
    </row>
    <row r="500" spans="5:7" x14ac:dyDescent="0.25">
      <c r="E500" s="3" t="s">
        <v>152</v>
      </c>
      <c r="F500" s="3" t="s">
        <v>156</v>
      </c>
      <c r="G500" s="3">
        <v>1.45</v>
      </c>
    </row>
    <row r="501" spans="5:7" x14ac:dyDescent="0.25">
      <c r="E501" s="3" t="s">
        <v>154</v>
      </c>
      <c r="F501" s="3" t="s">
        <v>157</v>
      </c>
      <c r="G501" s="3">
        <v>1.5</v>
      </c>
    </row>
    <row r="502" spans="5:7" x14ac:dyDescent="0.25">
      <c r="E502" s="3" t="s">
        <v>154</v>
      </c>
      <c r="F502" s="3" t="s">
        <v>158</v>
      </c>
      <c r="G502" s="3">
        <v>2.0499999999999998</v>
      </c>
    </row>
    <row r="503" spans="5:7" x14ac:dyDescent="0.25">
      <c r="E503" s="3" t="s">
        <v>154</v>
      </c>
      <c r="F503" s="3" t="s">
        <v>158</v>
      </c>
      <c r="G503" s="3">
        <v>2.67</v>
      </c>
    </row>
    <row r="504" spans="5:7" x14ac:dyDescent="0.25">
      <c r="E504" s="3" t="s">
        <v>152</v>
      </c>
      <c r="F504" s="3" t="s">
        <v>153</v>
      </c>
      <c r="G504" s="3">
        <v>4.88</v>
      </c>
    </row>
    <row r="505" spans="5:7" x14ac:dyDescent="0.25">
      <c r="E505" s="3" t="s">
        <v>152</v>
      </c>
      <c r="F505" s="3" t="s">
        <v>153</v>
      </c>
      <c r="G505" s="3">
        <v>5.58</v>
      </c>
    </row>
    <row r="506" spans="5:7" x14ac:dyDescent="0.25">
      <c r="E506" s="3" t="s">
        <v>152</v>
      </c>
      <c r="F506" s="3" t="s">
        <v>162</v>
      </c>
      <c r="G506" s="3">
        <v>3.45</v>
      </c>
    </row>
    <row r="507" spans="5:7" x14ac:dyDescent="0.25">
      <c r="E507" s="3" t="s">
        <v>154</v>
      </c>
      <c r="F507" s="3" t="s">
        <v>155</v>
      </c>
      <c r="G507" s="3">
        <v>0.94</v>
      </c>
    </row>
    <row r="508" spans="5:7" x14ac:dyDescent="0.25">
      <c r="E508" s="3" t="s">
        <v>152</v>
      </c>
      <c r="F508" s="3" t="s">
        <v>156</v>
      </c>
      <c r="G508" s="3">
        <v>1.29</v>
      </c>
    </row>
    <row r="509" spans="5:7" x14ac:dyDescent="0.25">
      <c r="E509" s="3" t="s">
        <v>154</v>
      </c>
      <c r="F509" s="3" t="s">
        <v>155</v>
      </c>
      <c r="G509" s="3">
        <v>1.21</v>
      </c>
    </row>
    <row r="510" spans="5:7" x14ac:dyDescent="0.25">
      <c r="E510" s="3" t="s">
        <v>154</v>
      </c>
      <c r="F510" s="3" t="s">
        <v>157</v>
      </c>
      <c r="G510" s="3">
        <v>1.79</v>
      </c>
    </row>
    <row r="511" spans="5:7" x14ac:dyDescent="0.25">
      <c r="E511" s="3" t="s">
        <v>152</v>
      </c>
      <c r="F511" s="3" t="s">
        <v>153</v>
      </c>
      <c r="G511" s="3">
        <v>5.9</v>
      </c>
    </row>
    <row r="512" spans="5:7" x14ac:dyDescent="0.25">
      <c r="E512" s="3" t="s">
        <v>152</v>
      </c>
      <c r="F512" s="3" t="s">
        <v>162</v>
      </c>
      <c r="G512" s="3">
        <v>4.54</v>
      </c>
    </row>
    <row r="513" spans="5:7" x14ac:dyDescent="0.25">
      <c r="E513" s="3" t="s">
        <v>154</v>
      </c>
      <c r="F513" s="3" t="s">
        <v>158</v>
      </c>
      <c r="G513" s="3">
        <v>1.77</v>
      </c>
    </row>
    <row r="514" spans="5:7" x14ac:dyDescent="0.25">
      <c r="E514" s="3" t="s">
        <v>154</v>
      </c>
      <c r="F514" s="3" t="s">
        <v>158</v>
      </c>
      <c r="G514" s="3">
        <v>1.52</v>
      </c>
    </row>
    <row r="515" spans="5:7" x14ac:dyDescent="0.25">
      <c r="E515" s="3" t="s">
        <v>154</v>
      </c>
      <c r="F515" s="3" t="s">
        <v>155</v>
      </c>
      <c r="G515" s="3">
        <v>0.8</v>
      </c>
    </row>
    <row r="516" spans="5:7" x14ac:dyDescent="0.25">
      <c r="E516" s="3" t="s">
        <v>154</v>
      </c>
      <c r="F516" s="3" t="s">
        <v>161</v>
      </c>
      <c r="G516" s="3">
        <v>4.6399999999999997</v>
      </c>
    </row>
    <row r="517" spans="5:7" x14ac:dyDescent="0.25">
      <c r="E517" s="3" t="s">
        <v>152</v>
      </c>
      <c r="F517" s="3" t="s">
        <v>163</v>
      </c>
      <c r="G517" s="3">
        <v>3</v>
      </c>
    </row>
    <row r="518" spans="5:7" x14ac:dyDescent="0.25">
      <c r="E518" s="3" t="s">
        <v>154</v>
      </c>
      <c r="F518" s="3" t="s">
        <v>155</v>
      </c>
      <c r="G518" s="3">
        <v>0.8</v>
      </c>
    </row>
    <row r="519" spans="5:7" x14ac:dyDescent="0.25">
      <c r="E519" s="3" t="s">
        <v>152</v>
      </c>
      <c r="F519" s="3" t="s">
        <v>163</v>
      </c>
      <c r="G519" s="3">
        <v>2.86</v>
      </c>
    </row>
    <row r="520" spans="5:7" x14ac:dyDescent="0.25">
      <c r="E520" s="3" t="s">
        <v>154</v>
      </c>
      <c r="F520" s="3" t="s">
        <v>161</v>
      </c>
      <c r="G520" s="3">
        <v>4.28</v>
      </c>
    </row>
    <row r="521" spans="5:7" x14ac:dyDescent="0.25">
      <c r="E521" s="3" t="s">
        <v>152</v>
      </c>
      <c r="F521" s="3" t="s">
        <v>162</v>
      </c>
      <c r="G521" s="3">
        <v>3.13</v>
      </c>
    </row>
    <row r="522" spans="5:7" x14ac:dyDescent="0.25">
      <c r="E522" s="3" t="s">
        <v>152</v>
      </c>
      <c r="F522" s="3" t="s">
        <v>153</v>
      </c>
      <c r="G522" s="3">
        <v>5.18</v>
      </c>
    </row>
    <row r="523" spans="5:7" x14ac:dyDescent="0.25">
      <c r="E523" s="3" t="s">
        <v>154</v>
      </c>
      <c r="F523" s="3" t="s">
        <v>156</v>
      </c>
      <c r="G523" s="3">
        <v>1.64</v>
      </c>
    </row>
    <row r="524" spans="5:7" x14ac:dyDescent="0.25">
      <c r="E524" s="3" t="s">
        <v>154</v>
      </c>
      <c r="F524" s="3" t="s">
        <v>156</v>
      </c>
      <c r="G524" s="3">
        <v>2.38</v>
      </c>
    </row>
    <row r="525" spans="5:7" x14ac:dyDescent="0.25">
      <c r="E525" s="3" t="s">
        <v>154</v>
      </c>
      <c r="F525" s="3" t="s">
        <v>160</v>
      </c>
      <c r="G525" s="3">
        <v>5.48</v>
      </c>
    </row>
    <row r="526" spans="5:7" x14ac:dyDescent="0.25">
      <c r="E526" s="3" t="s">
        <v>154</v>
      </c>
      <c r="F526" s="3" t="s">
        <v>156</v>
      </c>
      <c r="G526" s="3">
        <v>1.64</v>
      </c>
    </row>
    <row r="527" spans="5:7" x14ac:dyDescent="0.25">
      <c r="E527" s="3" t="s">
        <v>152</v>
      </c>
      <c r="F527" s="3" t="s">
        <v>159</v>
      </c>
      <c r="G527" s="3">
        <v>1.88</v>
      </c>
    </row>
    <row r="528" spans="5:7" x14ac:dyDescent="0.25">
      <c r="E528" s="3" t="s">
        <v>152</v>
      </c>
      <c r="F528" s="3" t="s">
        <v>156</v>
      </c>
      <c r="G528" s="3">
        <v>1.38</v>
      </c>
    </row>
    <row r="529" spans="5:7" x14ac:dyDescent="0.25">
      <c r="E529" s="3" t="s">
        <v>154</v>
      </c>
      <c r="F529" s="3" t="s">
        <v>156</v>
      </c>
      <c r="G529" s="3">
        <v>1.84</v>
      </c>
    </row>
    <row r="530" spans="5:7" x14ac:dyDescent="0.25">
      <c r="E530" s="3" t="s">
        <v>154</v>
      </c>
      <c r="F530" s="3" t="s">
        <v>161</v>
      </c>
      <c r="G530" s="3">
        <v>3.52</v>
      </c>
    </row>
    <row r="531" spans="5:7" x14ac:dyDescent="0.25">
      <c r="E531" s="3" t="s">
        <v>154</v>
      </c>
      <c r="F531" s="3" t="s">
        <v>155</v>
      </c>
      <c r="G531" s="3">
        <v>1.01</v>
      </c>
    </row>
    <row r="532" spans="5:7" x14ac:dyDescent="0.25">
      <c r="E532" s="3" t="s">
        <v>154</v>
      </c>
      <c r="F532" s="3" t="s">
        <v>157</v>
      </c>
      <c r="G532" s="3">
        <v>1.43</v>
      </c>
    </row>
    <row r="533" spans="5:7" x14ac:dyDescent="0.25">
      <c r="E533" s="3" t="s">
        <v>152</v>
      </c>
      <c r="F533" s="3" t="s">
        <v>156</v>
      </c>
      <c r="G533" s="3">
        <v>1.38</v>
      </c>
    </row>
    <row r="534" spans="5:7" x14ac:dyDescent="0.25">
      <c r="E534" s="3" t="s">
        <v>152</v>
      </c>
      <c r="F534" s="3" t="s">
        <v>162</v>
      </c>
      <c r="G534" s="3">
        <v>3.63</v>
      </c>
    </row>
    <row r="535" spans="5:7" x14ac:dyDescent="0.25">
      <c r="E535" s="3" t="s">
        <v>154</v>
      </c>
      <c r="F535" s="3" t="s">
        <v>158</v>
      </c>
      <c r="G535" s="3">
        <v>2.17</v>
      </c>
    </row>
    <row r="536" spans="5:7" x14ac:dyDescent="0.25">
      <c r="E536" s="3" t="s">
        <v>154</v>
      </c>
      <c r="F536" s="3" t="s">
        <v>158</v>
      </c>
      <c r="G536" s="3">
        <v>2.6</v>
      </c>
    </row>
    <row r="537" spans="5:7" x14ac:dyDescent="0.25">
      <c r="E537" s="3" t="s">
        <v>152</v>
      </c>
      <c r="F537" s="3" t="s">
        <v>163</v>
      </c>
      <c r="G537" s="3">
        <v>2.69</v>
      </c>
    </row>
    <row r="538" spans="5:7" x14ac:dyDescent="0.25">
      <c r="E538" s="3" t="s">
        <v>152</v>
      </c>
      <c r="F538" s="3" t="s">
        <v>163</v>
      </c>
      <c r="G538" s="3">
        <v>1.7</v>
      </c>
    </row>
    <row r="539" spans="5:7" x14ac:dyDescent="0.25">
      <c r="E539" s="3" t="s">
        <v>152</v>
      </c>
      <c r="F539" s="3" t="s">
        <v>159</v>
      </c>
      <c r="G539" s="3">
        <v>1.52</v>
      </c>
    </row>
    <row r="540" spans="5:7" x14ac:dyDescent="0.25">
      <c r="E540" s="3" t="s">
        <v>154</v>
      </c>
      <c r="F540" s="3" t="s">
        <v>156</v>
      </c>
      <c r="G540" s="3">
        <v>2.4</v>
      </c>
    </row>
    <row r="541" spans="5:7" x14ac:dyDescent="0.25">
      <c r="E541" s="3" t="s">
        <v>154</v>
      </c>
      <c r="F541" s="3" t="s">
        <v>155</v>
      </c>
      <c r="G541" s="3">
        <v>1.24</v>
      </c>
    </row>
    <row r="542" spans="5:7" x14ac:dyDescent="0.25">
      <c r="E542" s="3" t="s">
        <v>154</v>
      </c>
      <c r="F542" s="3" t="s">
        <v>156</v>
      </c>
      <c r="G542" s="3">
        <v>2.0299999999999998</v>
      </c>
    </row>
    <row r="543" spans="5:7" x14ac:dyDescent="0.25">
      <c r="E543" s="3" t="s">
        <v>152</v>
      </c>
      <c r="F543" s="3" t="s">
        <v>159</v>
      </c>
      <c r="G543" s="3">
        <v>2.0099999999999998</v>
      </c>
    </row>
    <row r="544" spans="5:7" x14ac:dyDescent="0.25">
      <c r="E544" s="3" t="s">
        <v>154</v>
      </c>
      <c r="F544" s="3" t="s">
        <v>157</v>
      </c>
      <c r="G544" s="3">
        <v>1.33</v>
      </c>
    </row>
    <row r="545" spans="5:7" x14ac:dyDescent="0.25">
      <c r="E545" s="3" t="s">
        <v>154</v>
      </c>
      <c r="F545" s="3" t="s">
        <v>155</v>
      </c>
      <c r="G545" s="3">
        <v>1.07</v>
      </c>
    </row>
    <row r="546" spans="5:7" x14ac:dyDescent="0.25">
      <c r="E546" s="3" t="s">
        <v>154</v>
      </c>
      <c r="F546" s="3" t="s">
        <v>157</v>
      </c>
      <c r="G546" s="3">
        <v>1.4</v>
      </c>
    </row>
    <row r="547" spans="5:7" x14ac:dyDescent="0.25">
      <c r="E547" s="3" t="s">
        <v>154</v>
      </c>
      <c r="F547" s="3" t="s">
        <v>155</v>
      </c>
      <c r="G547" s="3">
        <v>0.82</v>
      </c>
    </row>
    <row r="548" spans="5:7" x14ac:dyDescent="0.25">
      <c r="E548" s="3" t="s">
        <v>152</v>
      </c>
      <c r="F548" s="3" t="s">
        <v>162</v>
      </c>
      <c r="G548" s="3">
        <v>3.56</v>
      </c>
    </row>
    <row r="549" spans="5:7" x14ac:dyDescent="0.25">
      <c r="E549" s="3" t="s">
        <v>152</v>
      </c>
      <c r="F549" s="3" t="s">
        <v>162</v>
      </c>
      <c r="G549" s="3">
        <v>4.7699999999999996</v>
      </c>
    </row>
    <row r="550" spans="5:7" x14ac:dyDescent="0.25">
      <c r="E550" s="3" t="s">
        <v>154</v>
      </c>
      <c r="F550" s="3" t="s">
        <v>155</v>
      </c>
      <c r="G550" s="3">
        <v>1.35</v>
      </c>
    </row>
    <row r="551" spans="5:7" x14ac:dyDescent="0.25">
      <c r="E551" s="3" t="s">
        <v>152</v>
      </c>
      <c r="F551" s="3" t="s">
        <v>163</v>
      </c>
      <c r="G551" s="3">
        <v>2.2200000000000002</v>
      </c>
    </row>
    <row r="552" spans="5:7" x14ac:dyDescent="0.25">
      <c r="E552" s="3" t="s">
        <v>154</v>
      </c>
      <c r="F552" s="3" t="s">
        <v>158</v>
      </c>
      <c r="G552" s="3">
        <v>2.82</v>
      </c>
    </row>
    <row r="553" spans="5:7" x14ac:dyDescent="0.25">
      <c r="E553" s="3" t="s">
        <v>152</v>
      </c>
      <c r="F553" s="3" t="s">
        <v>163</v>
      </c>
      <c r="G553" s="3">
        <v>1.54</v>
      </c>
    </row>
    <row r="554" spans="5:7" x14ac:dyDescent="0.25">
      <c r="E554" s="3" t="s">
        <v>154</v>
      </c>
      <c r="F554" s="3" t="s">
        <v>158</v>
      </c>
      <c r="G554" s="3">
        <v>2.35</v>
      </c>
    </row>
    <row r="555" spans="5:7" x14ac:dyDescent="0.25">
      <c r="E555" s="3" t="s">
        <v>152</v>
      </c>
      <c r="F555" s="3" t="s">
        <v>153</v>
      </c>
      <c r="G555" s="3">
        <v>5.03</v>
      </c>
    </row>
    <row r="556" spans="5:7" x14ac:dyDescent="0.25">
      <c r="E556" s="3" t="s">
        <v>152</v>
      </c>
      <c r="F556" s="3" t="s">
        <v>164</v>
      </c>
      <c r="G556" s="3">
        <v>1.44</v>
      </c>
    </row>
    <row r="557" spans="5:7" x14ac:dyDescent="0.25">
      <c r="E557" s="3" t="s">
        <v>152</v>
      </c>
      <c r="F557" s="3" t="s">
        <v>159</v>
      </c>
      <c r="G557" s="3">
        <v>1.18</v>
      </c>
    </row>
    <row r="558" spans="5:7" x14ac:dyDescent="0.25">
      <c r="E558" s="3" t="s">
        <v>152</v>
      </c>
      <c r="F558" s="3" t="s">
        <v>164</v>
      </c>
      <c r="G558" s="3">
        <v>1.02</v>
      </c>
    </row>
    <row r="559" spans="5:7" x14ac:dyDescent="0.25">
      <c r="E559" s="3" t="s">
        <v>152</v>
      </c>
      <c r="F559" s="3" t="s">
        <v>156</v>
      </c>
      <c r="G559" s="3">
        <v>0.88</v>
      </c>
    </row>
    <row r="560" spans="5:7" x14ac:dyDescent="0.25">
      <c r="E560" s="3" t="s">
        <v>152</v>
      </c>
      <c r="F560" s="3" t="s">
        <v>162</v>
      </c>
      <c r="G560" s="3">
        <v>3.03</v>
      </c>
    </row>
    <row r="561" spans="5:7" x14ac:dyDescent="0.25">
      <c r="E561" s="3" t="s">
        <v>154</v>
      </c>
      <c r="F561" s="3" t="s">
        <v>156</v>
      </c>
      <c r="G561" s="3">
        <v>2.2400000000000002</v>
      </c>
    </row>
    <row r="562" spans="5:7" x14ac:dyDescent="0.25">
      <c r="E562" s="3" t="s">
        <v>152</v>
      </c>
      <c r="F562" s="3" t="s">
        <v>163</v>
      </c>
      <c r="G562" s="3">
        <v>2.63</v>
      </c>
    </row>
    <row r="563" spans="5:7" x14ac:dyDescent="0.25">
      <c r="E563" s="3" t="s">
        <v>154</v>
      </c>
      <c r="F563" s="3" t="s">
        <v>161</v>
      </c>
      <c r="G563" s="3">
        <v>4.4000000000000004</v>
      </c>
    </row>
    <row r="564" spans="5:7" x14ac:dyDescent="0.25">
      <c r="E564" s="3" t="s">
        <v>154</v>
      </c>
      <c r="F564" s="3" t="s">
        <v>158</v>
      </c>
      <c r="G564" s="3">
        <v>2.19</v>
      </c>
    </row>
    <row r="565" spans="5:7" x14ac:dyDescent="0.25">
      <c r="E565" s="3" t="s">
        <v>152</v>
      </c>
      <c r="F565" s="3" t="s">
        <v>153</v>
      </c>
      <c r="G565" s="3">
        <v>4.12</v>
      </c>
    </row>
    <row r="566" spans="5:7" x14ac:dyDescent="0.25">
      <c r="E566" s="3" t="s">
        <v>152</v>
      </c>
      <c r="F566" s="3" t="s">
        <v>164</v>
      </c>
      <c r="G566" s="3">
        <v>1.6</v>
      </c>
    </row>
    <row r="567" spans="5:7" x14ac:dyDescent="0.25">
      <c r="E567" s="3" t="s">
        <v>154</v>
      </c>
      <c r="F567" s="3" t="s">
        <v>156</v>
      </c>
      <c r="G567" s="3">
        <v>2.29</v>
      </c>
    </row>
    <row r="568" spans="5:7" x14ac:dyDescent="0.25">
      <c r="E568" s="3" t="s">
        <v>152</v>
      </c>
      <c r="F568" s="3" t="s">
        <v>164</v>
      </c>
      <c r="G568" s="3">
        <v>2.0299999999999998</v>
      </c>
    </row>
    <row r="569" spans="5:7" x14ac:dyDescent="0.25">
      <c r="E569" s="3" t="s">
        <v>154</v>
      </c>
      <c r="F569" s="3" t="s">
        <v>155</v>
      </c>
      <c r="G569" s="3">
        <v>1.44</v>
      </c>
    </row>
    <row r="570" spans="5:7" x14ac:dyDescent="0.25">
      <c r="E570" s="3" t="s">
        <v>154</v>
      </c>
      <c r="F570" s="3" t="s">
        <v>156</v>
      </c>
      <c r="G570" s="3">
        <v>1.56</v>
      </c>
    </row>
    <row r="571" spans="5:7" x14ac:dyDescent="0.25">
      <c r="E571" s="3" t="s">
        <v>154</v>
      </c>
      <c r="F571" s="3" t="s">
        <v>156</v>
      </c>
      <c r="G571" s="3">
        <v>2.95</v>
      </c>
    </row>
    <row r="572" spans="5:7" x14ac:dyDescent="0.25">
      <c r="E572" s="3" t="s">
        <v>152</v>
      </c>
      <c r="F572" s="3" t="s">
        <v>163</v>
      </c>
      <c r="G572" s="3">
        <v>2.27</v>
      </c>
    </row>
    <row r="573" spans="5:7" x14ac:dyDescent="0.25">
      <c r="E573" s="3" t="s">
        <v>154</v>
      </c>
      <c r="F573" s="3" t="s">
        <v>156</v>
      </c>
      <c r="G573" s="3">
        <v>1.63</v>
      </c>
    </row>
    <row r="574" spans="5:7" x14ac:dyDescent="0.25">
      <c r="E574" s="3" t="s">
        <v>152</v>
      </c>
      <c r="F574" s="3" t="s">
        <v>159</v>
      </c>
      <c r="G574" s="3">
        <v>1.63</v>
      </c>
    </row>
    <row r="575" spans="5:7" x14ac:dyDescent="0.25">
      <c r="E575" s="3" t="s">
        <v>152</v>
      </c>
      <c r="F575" s="3" t="s">
        <v>162</v>
      </c>
      <c r="G575" s="3">
        <v>4.91</v>
      </c>
    </row>
    <row r="576" spans="5:7" x14ac:dyDescent="0.25">
      <c r="E576" s="3" t="s">
        <v>154</v>
      </c>
      <c r="F576" s="3" t="s">
        <v>155</v>
      </c>
      <c r="G576" s="3">
        <v>1.57</v>
      </c>
    </row>
    <row r="577" spans="5:7" x14ac:dyDescent="0.25">
      <c r="E577" s="3" t="s">
        <v>154</v>
      </c>
      <c r="F577" s="3" t="s">
        <v>155</v>
      </c>
      <c r="G577" s="3">
        <v>1.38</v>
      </c>
    </row>
    <row r="578" spans="5:7" x14ac:dyDescent="0.25">
      <c r="E578" s="3" t="s">
        <v>154</v>
      </c>
      <c r="F578" s="3" t="s">
        <v>161</v>
      </c>
      <c r="G578" s="3">
        <v>4.83</v>
      </c>
    </row>
    <row r="579" spans="5:7" x14ac:dyDescent="0.25">
      <c r="E579" s="3" t="s">
        <v>154</v>
      </c>
      <c r="F579" s="3" t="s">
        <v>156</v>
      </c>
      <c r="G579" s="3">
        <v>1.85</v>
      </c>
    </row>
    <row r="580" spans="5:7" x14ac:dyDescent="0.25">
      <c r="E580" s="3" t="s">
        <v>152</v>
      </c>
      <c r="F580" s="3" t="s">
        <v>159</v>
      </c>
      <c r="G580" s="3">
        <v>1.28</v>
      </c>
    </row>
    <row r="581" spans="5:7" x14ac:dyDescent="0.25">
      <c r="E581" s="3" t="s">
        <v>154</v>
      </c>
      <c r="F581" s="3" t="s">
        <v>155</v>
      </c>
      <c r="G581" s="3">
        <v>1.0900000000000001</v>
      </c>
    </row>
    <row r="582" spans="5:7" x14ac:dyDescent="0.25">
      <c r="E582" s="3" t="s">
        <v>154</v>
      </c>
      <c r="F582" s="3" t="s">
        <v>161</v>
      </c>
      <c r="G582" s="3">
        <v>3.29</v>
      </c>
    </row>
    <row r="583" spans="5:7" x14ac:dyDescent="0.25">
      <c r="E583" s="3" t="s">
        <v>154</v>
      </c>
      <c r="F583" s="3" t="s">
        <v>157</v>
      </c>
      <c r="G583" s="3">
        <v>1.1399999999999999</v>
      </c>
    </row>
    <row r="584" spans="5:7" x14ac:dyDescent="0.25">
      <c r="E584" s="3" t="s">
        <v>154</v>
      </c>
      <c r="F584" s="3" t="s">
        <v>156</v>
      </c>
      <c r="G584" s="3">
        <v>1.61</v>
      </c>
    </row>
    <row r="585" spans="5:7" x14ac:dyDescent="0.25">
      <c r="E585" s="3" t="s">
        <v>152</v>
      </c>
      <c r="F585" s="3" t="s">
        <v>156</v>
      </c>
      <c r="G585" s="3">
        <v>1.3</v>
      </c>
    </row>
    <row r="586" spans="5:7" x14ac:dyDescent="0.25">
      <c r="E586" s="3" t="s">
        <v>152</v>
      </c>
      <c r="F586" s="3" t="s">
        <v>156</v>
      </c>
      <c r="G586" s="3">
        <v>1.27</v>
      </c>
    </row>
    <row r="587" spans="5:7" x14ac:dyDescent="0.25">
      <c r="E587" s="3" t="s">
        <v>152</v>
      </c>
      <c r="F587" s="3" t="s">
        <v>162</v>
      </c>
      <c r="G587" s="3">
        <v>4.63</v>
      </c>
    </row>
    <row r="588" spans="5:7" x14ac:dyDescent="0.25">
      <c r="E588" s="3" t="s">
        <v>154</v>
      </c>
      <c r="F588" s="3" t="s">
        <v>160</v>
      </c>
      <c r="G588" s="3">
        <v>5.07</v>
      </c>
    </row>
    <row r="589" spans="5:7" x14ac:dyDescent="0.25">
      <c r="E589" s="3" t="s">
        <v>152</v>
      </c>
      <c r="F589" s="3" t="s">
        <v>164</v>
      </c>
      <c r="G589" s="3">
        <v>1.83</v>
      </c>
    </row>
    <row r="590" spans="5:7" x14ac:dyDescent="0.25">
      <c r="E590" s="3" t="s">
        <v>154</v>
      </c>
      <c r="F590" s="3" t="s">
        <v>160</v>
      </c>
      <c r="G590" s="3">
        <v>5.99</v>
      </c>
    </row>
    <row r="591" spans="5:7" x14ac:dyDescent="0.25">
      <c r="E591" s="3" t="s">
        <v>152</v>
      </c>
      <c r="F591" s="3" t="s">
        <v>163</v>
      </c>
      <c r="G591" s="3">
        <v>1.67</v>
      </c>
    </row>
    <row r="592" spans="5:7" x14ac:dyDescent="0.25">
      <c r="E592" s="3" t="s">
        <v>152</v>
      </c>
      <c r="F592" s="3" t="s">
        <v>163</v>
      </c>
      <c r="G592" s="3">
        <v>2.25</v>
      </c>
    </row>
    <row r="593" spans="5:7" x14ac:dyDescent="0.25">
      <c r="E593" s="3" t="s">
        <v>152</v>
      </c>
      <c r="F593" s="3" t="s">
        <v>159</v>
      </c>
      <c r="G593" s="3">
        <v>1.38</v>
      </c>
    </row>
    <row r="594" spans="5:7" x14ac:dyDescent="0.25">
      <c r="E594" s="3" t="s">
        <v>152</v>
      </c>
      <c r="F594" s="3" t="s">
        <v>153</v>
      </c>
      <c r="G594" s="3">
        <v>5.77</v>
      </c>
    </row>
    <row r="595" spans="5:7" x14ac:dyDescent="0.25">
      <c r="E595" s="3" t="s">
        <v>152</v>
      </c>
      <c r="F595" s="3" t="s">
        <v>156</v>
      </c>
      <c r="G595" s="3">
        <v>1.21</v>
      </c>
    </row>
    <row r="596" spans="5:7" x14ac:dyDescent="0.25">
      <c r="E596" s="3" t="s">
        <v>152</v>
      </c>
      <c r="F596" s="3" t="s">
        <v>153</v>
      </c>
      <c r="G596" s="3">
        <v>4.8600000000000003</v>
      </c>
    </row>
    <row r="597" spans="5:7" x14ac:dyDescent="0.25">
      <c r="E597" s="3" t="s">
        <v>152</v>
      </c>
      <c r="F597" s="3" t="s">
        <v>156</v>
      </c>
      <c r="G597" s="3">
        <v>1.53</v>
      </c>
    </row>
    <row r="598" spans="5:7" x14ac:dyDescent="0.25">
      <c r="E598" s="3" t="s">
        <v>152</v>
      </c>
      <c r="F598" s="3" t="s">
        <v>153</v>
      </c>
      <c r="G598" s="3">
        <v>5.19</v>
      </c>
    </row>
    <row r="599" spans="5:7" x14ac:dyDescent="0.25">
      <c r="E599" s="3" t="s">
        <v>154</v>
      </c>
      <c r="F599" s="3" t="s">
        <v>157</v>
      </c>
      <c r="G599" s="3">
        <v>1.66</v>
      </c>
    </row>
    <row r="600" spans="5:7" x14ac:dyDescent="0.25">
      <c r="E600" s="3" t="s">
        <v>152</v>
      </c>
      <c r="F600" s="3" t="s">
        <v>162</v>
      </c>
      <c r="G600" s="3">
        <v>4.41</v>
      </c>
    </row>
    <row r="601" spans="5:7" x14ac:dyDescent="0.25">
      <c r="E601" s="3" t="s">
        <v>152</v>
      </c>
      <c r="F601" s="3" t="s">
        <v>156</v>
      </c>
      <c r="G601" s="3">
        <v>1.36</v>
      </c>
    </row>
    <row r="602" spans="5:7" x14ac:dyDescent="0.25">
      <c r="E602" s="3" t="s">
        <v>154</v>
      </c>
      <c r="F602" s="3" t="s">
        <v>158</v>
      </c>
      <c r="G602" s="3">
        <v>1.6</v>
      </c>
    </row>
    <row r="603" spans="5:7" x14ac:dyDescent="0.25">
      <c r="E603" s="3" t="s">
        <v>154</v>
      </c>
      <c r="F603" s="3" t="s">
        <v>161</v>
      </c>
      <c r="G603" s="3">
        <v>3.53</v>
      </c>
    </row>
    <row r="604" spans="5:7" x14ac:dyDescent="0.25">
      <c r="E604" s="3" t="s">
        <v>152</v>
      </c>
      <c r="F604" s="3" t="s">
        <v>159</v>
      </c>
      <c r="G604" s="3">
        <v>2.0699999999999998</v>
      </c>
    </row>
    <row r="605" spans="5:7" x14ac:dyDescent="0.25">
      <c r="E605" s="3" t="s">
        <v>154</v>
      </c>
      <c r="F605" s="3" t="s">
        <v>156</v>
      </c>
      <c r="G605" s="3">
        <v>2.31</v>
      </c>
    </row>
    <row r="606" spans="5:7" x14ac:dyDescent="0.25">
      <c r="E606" s="3" t="s">
        <v>154</v>
      </c>
      <c r="F606" s="3" t="s">
        <v>156</v>
      </c>
      <c r="G606" s="3">
        <v>2.4</v>
      </c>
    </row>
    <row r="607" spans="5:7" x14ac:dyDescent="0.25">
      <c r="E607" s="3" t="s">
        <v>154</v>
      </c>
      <c r="F607" s="3" t="s">
        <v>158</v>
      </c>
      <c r="G607" s="3">
        <v>2.48</v>
      </c>
    </row>
    <row r="608" spans="5:7" x14ac:dyDescent="0.25">
      <c r="E608" s="3" t="s">
        <v>154</v>
      </c>
      <c r="F608" s="3" t="s">
        <v>156</v>
      </c>
      <c r="G608" s="3">
        <v>1.91</v>
      </c>
    </row>
    <row r="609" spans="5:7" x14ac:dyDescent="0.25">
      <c r="E609" s="3" t="s">
        <v>154</v>
      </c>
      <c r="F609" s="3" t="s">
        <v>157</v>
      </c>
      <c r="G609" s="3">
        <v>1.5</v>
      </c>
    </row>
    <row r="610" spans="5:7" x14ac:dyDescent="0.25">
      <c r="E610" s="3" t="s">
        <v>152</v>
      </c>
      <c r="F610" s="3" t="s">
        <v>162</v>
      </c>
      <c r="G610" s="3">
        <v>4.93</v>
      </c>
    </row>
    <row r="611" spans="5:7" x14ac:dyDescent="0.25">
      <c r="E611" s="3" t="s">
        <v>152</v>
      </c>
      <c r="F611" s="3" t="s">
        <v>162</v>
      </c>
      <c r="G611" s="3">
        <v>3.41</v>
      </c>
    </row>
    <row r="612" spans="5:7" x14ac:dyDescent="0.25">
      <c r="E612" s="3" t="s">
        <v>154</v>
      </c>
      <c r="F612" s="3" t="s">
        <v>160</v>
      </c>
      <c r="G612" s="3">
        <v>4.53</v>
      </c>
    </row>
    <row r="613" spans="5:7" x14ac:dyDescent="0.25">
      <c r="E613" s="3" t="s">
        <v>152</v>
      </c>
      <c r="F613" s="3" t="s">
        <v>163</v>
      </c>
      <c r="G613" s="3">
        <v>2.5</v>
      </c>
    </row>
    <row r="614" spans="5:7" x14ac:dyDescent="0.25">
      <c r="E614" s="3" t="s">
        <v>154</v>
      </c>
      <c r="F614" s="3" t="s">
        <v>158</v>
      </c>
      <c r="G614" s="3">
        <v>2.94</v>
      </c>
    </row>
    <row r="615" spans="5:7" x14ac:dyDescent="0.25">
      <c r="E615" s="3" t="s">
        <v>152</v>
      </c>
      <c r="F615" s="3" t="s">
        <v>164</v>
      </c>
      <c r="G615" s="3">
        <v>2.37</v>
      </c>
    </row>
    <row r="616" spans="5:7" x14ac:dyDescent="0.25">
      <c r="E616" s="3" t="s">
        <v>154</v>
      </c>
      <c r="F616" s="3" t="s">
        <v>155</v>
      </c>
      <c r="G616" s="3">
        <v>1.17</v>
      </c>
    </row>
    <row r="617" spans="5:7" x14ac:dyDescent="0.25">
      <c r="E617" s="3" t="s">
        <v>152</v>
      </c>
      <c r="F617" s="3" t="s">
        <v>163</v>
      </c>
      <c r="G617" s="3">
        <v>2.84</v>
      </c>
    </row>
    <row r="618" spans="5:7" x14ac:dyDescent="0.25">
      <c r="E618" s="3" t="s">
        <v>152</v>
      </c>
      <c r="F618" s="3" t="s">
        <v>156</v>
      </c>
      <c r="G618" s="3">
        <v>0.8</v>
      </c>
    </row>
    <row r="619" spans="5:7" x14ac:dyDescent="0.25">
      <c r="E619" s="3" t="s">
        <v>154</v>
      </c>
      <c r="F619" s="3" t="s">
        <v>161</v>
      </c>
      <c r="G619" s="3">
        <v>4.95</v>
      </c>
    </row>
    <row r="620" spans="5:7" x14ac:dyDescent="0.25">
      <c r="E620" s="3" t="s">
        <v>152</v>
      </c>
      <c r="F620" s="3" t="s">
        <v>164</v>
      </c>
      <c r="G620" s="3">
        <v>2.77</v>
      </c>
    </row>
    <row r="621" spans="5:7" x14ac:dyDescent="0.25">
      <c r="E621" s="3" t="s">
        <v>154</v>
      </c>
      <c r="F621" s="3" t="s">
        <v>158</v>
      </c>
      <c r="G621" s="3">
        <v>2.35</v>
      </c>
    </row>
    <row r="622" spans="5:7" x14ac:dyDescent="0.25">
      <c r="E622" s="3" t="s">
        <v>154</v>
      </c>
      <c r="F622" s="3" t="s">
        <v>157</v>
      </c>
      <c r="G622" s="3">
        <v>1.59</v>
      </c>
    </row>
    <row r="623" spans="5:7" x14ac:dyDescent="0.25">
      <c r="E623" s="3" t="s">
        <v>154</v>
      </c>
      <c r="F623" s="3" t="s">
        <v>161</v>
      </c>
      <c r="G623" s="3">
        <v>3.49</v>
      </c>
    </row>
    <row r="624" spans="5:7" x14ac:dyDescent="0.25">
      <c r="E624" s="3" t="s">
        <v>152</v>
      </c>
      <c r="F624" s="3" t="s">
        <v>162</v>
      </c>
      <c r="G624" s="3">
        <v>4.3600000000000003</v>
      </c>
    </row>
    <row r="625" spans="5:7" x14ac:dyDescent="0.25">
      <c r="E625" s="3" t="s">
        <v>152</v>
      </c>
      <c r="F625" s="3" t="s">
        <v>164</v>
      </c>
      <c r="G625" s="3">
        <v>2.04</v>
      </c>
    </row>
    <row r="626" spans="5:7" x14ac:dyDescent="0.25">
      <c r="E626" s="3" t="s">
        <v>154</v>
      </c>
      <c r="F626" s="3" t="s">
        <v>155</v>
      </c>
      <c r="G626" s="3">
        <v>1.21</v>
      </c>
    </row>
    <row r="627" spans="5:7" x14ac:dyDescent="0.25">
      <c r="E627" s="3" t="s">
        <v>154</v>
      </c>
      <c r="F627" s="3" t="s">
        <v>156</v>
      </c>
      <c r="G627" s="3">
        <v>2.41</v>
      </c>
    </row>
    <row r="628" spans="5:7" x14ac:dyDescent="0.25">
      <c r="E628" s="3" t="s">
        <v>154</v>
      </c>
      <c r="F628" s="3" t="s">
        <v>155</v>
      </c>
      <c r="G628" s="3">
        <v>1.24</v>
      </c>
    </row>
    <row r="629" spans="5:7" x14ac:dyDescent="0.25">
      <c r="E629" s="3" t="s">
        <v>154</v>
      </c>
      <c r="F629" s="3" t="s">
        <v>157</v>
      </c>
      <c r="G629" s="3">
        <v>1.18</v>
      </c>
    </row>
    <row r="630" spans="5:7" x14ac:dyDescent="0.25">
      <c r="E630" s="3" t="s">
        <v>154</v>
      </c>
      <c r="F630" s="3" t="s">
        <v>156</v>
      </c>
      <c r="G630" s="3">
        <v>2.73</v>
      </c>
    </row>
    <row r="631" spans="5:7" x14ac:dyDescent="0.25">
      <c r="E631" s="3" t="s">
        <v>154</v>
      </c>
      <c r="F631" s="3" t="s">
        <v>161</v>
      </c>
      <c r="G631" s="3">
        <v>3.69</v>
      </c>
    </row>
    <row r="632" spans="5:7" x14ac:dyDescent="0.25">
      <c r="E632" s="3" t="s">
        <v>154</v>
      </c>
      <c r="F632" s="3" t="s">
        <v>156</v>
      </c>
      <c r="G632" s="3">
        <v>2.92</v>
      </c>
    </row>
    <row r="633" spans="5:7" x14ac:dyDescent="0.25">
      <c r="E633" s="3" t="s">
        <v>154</v>
      </c>
      <c r="F633" s="3" t="s">
        <v>160</v>
      </c>
      <c r="G633" s="3">
        <v>4.66</v>
      </c>
    </row>
    <row r="634" spans="5:7" x14ac:dyDescent="0.25">
      <c r="E634" s="3" t="s">
        <v>152</v>
      </c>
      <c r="F634" s="3" t="s">
        <v>156</v>
      </c>
      <c r="G634" s="3">
        <v>1.1599999999999999</v>
      </c>
    </row>
    <row r="635" spans="5:7" x14ac:dyDescent="0.25">
      <c r="E635" s="3" t="s">
        <v>152</v>
      </c>
      <c r="F635" s="3" t="s">
        <v>153</v>
      </c>
      <c r="G635" s="3">
        <v>5.87</v>
      </c>
    </row>
    <row r="636" spans="5:7" x14ac:dyDescent="0.25">
      <c r="E636" s="3" t="s">
        <v>154</v>
      </c>
      <c r="F636" s="3" t="s">
        <v>161</v>
      </c>
      <c r="G636" s="3">
        <v>4.62</v>
      </c>
    </row>
    <row r="637" spans="5:7" x14ac:dyDescent="0.25">
      <c r="E637" s="3" t="s">
        <v>154</v>
      </c>
      <c r="F637" s="3" t="s">
        <v>157</v>
      </c>
      <c r="G637" s="3">
        <v>1.29</v>
      </c>
    </row>
    <row r="638" spans="5:7" x14ac:dyDescent="0.25">
      <c r="E638" s="3" t="s">
        <v>152</v>
      </c>
      <c r="F638" s="3" t="s">
        <v>159</v>
      </c>
      <c r="G638" s="3">
        <v>1.98</v>
      </c>
    </row>
    <row r="639" spans="5:7" x14ac:dyDescent="0.25">
      <c r="E639" s="3" t="s">
        <v>154</v>
      </c>
      <c r="F639" s="3" t="s">
        <v>160</v>
      </c>
      <c r="G639" s="3">
        <v>5.71</v>
      </c>
    </row>
    <row r="640" spans="5:7" x14ac:dyDescent="0.25">
      <c r="E640" s="3" t="s">
        <v>152</v>
      </c>
      <c r="F640" s="3" t="s">
        <v>163</v>
      </c>
      <c r="G640" s="3">
        <v>1.79</v>
      </c>
    </row>
    <row r="641" spans="5:7" x14ac:dyDescent="0.25">
      <c r="E641" s="3" t="s">
        <v>154</v>
      </c>
      <c r="F641" s="3" t="s">
        <v>157</v>
      </c>
      <c r="G641" s="3">
        <v>2.08</v>
      </c>
    </row>
    <row r="642" spans="5:7" x14ac:dyDescent="0.25">
      <c r="E642" s="3" t="s">
        <v>154</v>
      </c>
      <c r="F642" s="3" t="s">
        <v>157</v>
      </c>
      <c r="G642" s="3">
        <v>1.89</v>
      </c>
    </row>
    <row r="643" spans="5:7" x14ac:dyDescent="0.25">
      <c r="E643" s="3" t="s">
        <v>154</v>
      </c>
      <c r="F643" s="3" t="s">
        <v>160</v>
      </c>
      <c r="G643" s="3">
        <v>4.47</v>
      </c>
    </row>
    <row r="644" spans="5:7" x14ac:dyDescent="0.25">
      <c r="E644" s="3" t="s">
        <v>154</v>
      </c>
      <c r="F644" s="3" t="s">
        <v>158</v>
      </c>
      <c r="G644" s="3">
        <v>2</v>
      </c>
    </row>
    <row r="645" spans="5:7" x14ac:dyDescent="0.25">
      <c r="E645" s="3" t="s">
        <v>154</v>
      </c>
      <c r="F645" s="3" t="s">
        <v>156</v>
      </c>
      <c r="G645" s="3">
        <v>1.64</v>
      </c>
    </row>
    <row r="646" spans="5:7" x14ac:dyDescent="0.25">
      <c r="E646" s="3" t="s">
        <v>154</v>
      </c>
      <c r="F646" s="3" t="s">
        <v>161</v>
      </c>
      <c r="G646" s="3">
        <v>4.2</v>
      </c>
    </row>
    <row r="647" spans="5:7" x14ac:dyDescent="0.25">
      <c r="E647" s="3" t="s">
        <v>152</v>
      </c>
      <c r="F647" s="3" t="s">
        <v>162</v>
      </c>
      <c r="G647" s="3">
        <v>4.7699999999999996</v>
      </c>
    </row>
    <row r="648" spans="5:7" x14ac:dyDescent="0.25">
      <c r="E648" s="3" t="s">
        <v>154</v>
      </c>
      <c r="F648" s="3" t="s">
        <v>160</v>
      </c>
      <c r="G648" s="3">
        <v>4.0199999999999996</v>
      </c>
    </row>
    <row r="649" spans="5:7" x14ac:dyDescent="0.25">
      <c r="E649" s="3" t="s">
        <v>154</v>
      </c>
      <c r="F649" s="3" t="s">
        <v>160</v>
      </c>
      <c r="G649" s="3">
        <v>4.0999999999999996</v>
      </c>
    </row>
    <row r="650" spans="5:7" x14ac:dyDescent="0.25">
      <c r="E650" s="3" t="s">
        <v>152</v>
      </c>
      <c r="F650" s="3" t="s">
        <v>164</v>
      </c>
      <c r="G650" s="3">
        <v>1.48</v>
      </c>
    </row>
    <row r="651" spans="5:7" x14ac:dyDescent="0.25">
      <c r="E651" s="3" t="s">
        <v>152</v>
      </c>
      <c r="F651" s="3" t="s">
        <v>156</v>
      </c>
      <c r="G651" s="3">
        <v>0.82</v>
      </c>
    </row>
    <row r="652" spans="5:7" x14ac:dyDescent="0.25">
      <c r="E652" s="3" t="s">
        <v>152</v>
      </c>
      <c r="F652" s="3" t="s">
        <v>159</v>
      </c>
      <c r="G652" s="3">
        <v>1.56</v>
      </c>
    </row>
    <row r="653" spans="5:7" x14ac:dyDescent="0.25">
      <c r="E653" s="3" t="s">
        <v>152</v>
      </c>
      <c r="F653" s="3" t="s">
        <v>163</v>
      </c>
      <c r="G653" s="3">
        <v>2.33</v>
      </c>
    </row>
    <row r="654" spans="5:7" x14ac:dyDescent="0.25">
      <c r="E654" s="3" t="s">
        <v>152</v>
      </c>
      <c r="F654" s="3" t="s">
        <v>163</v>
      </c>
      <c r="G654" s="3">
        <v>2.93</v>
      </c>
    </row>
    <row r="655" spans="5:7" x14ac:dyDescent="0.25">
      <c r="E655" s="3" t="s">
        <v>154</v>
      </c>
      <c r="F655" s="3" t="s">
        <v>158</v>
      </c>
      <c r="G655" s="3">
        <v>2.06</v>
      </c>
    </row>
    <row r="656" spans="5:7" x14ac:dyDescent="0.25">
      <c r="E656" s="3" t="s">
        <v>152</v>
      </c>
      <c r="F656" s="3" t="s">
        <v>153</v>
      </c>
      <c r="G656" s="3">
        <v>4.99</v>
      </c>
    </row>
    <row r="657" spans="5:7" x14ac:dyDescent="0.25">
      <c r="E657" s="3" t="s">
        <v>152</v>
      </c>
      <c r="F657" s="3" t="s">
        <v>159</v>
      </c>
      <c r="G657" s="3">
        <v>1.4</v>
      </c>
    </row>
    <row r="658" spans="5:7" x14ac:dyDescent="0.25">
      <c r="E658" s="3" t="s">
        <v>154</v>
      </c>
      <c r="F658" s="3" t="s">
        <v>155</v>
      </c>
      <c r="G658" s="3">
        <v>1.5</v>
      </c>
    </row>
    <row r="659" spans="5:7" x14ac:dyDescent="0.25">
      <c r="E659" s="3" t="s">
        <v>154</v>
      </c>
      <c r="F659" s="3" t="s">
        <v>161</v>
      </c>
      <c r="G659" s="3">
        <v>4.03</v>
      </c>
    </row>
    <row r="660" spans="5:7" x14ac:dyDescent="0.25">
      <c r="E660" s="3" t="s">
        <v>152</v>
      </c>
      <c r="F660" s="3" t="s">
        <v>162</v>
      </c>
      <c r="G660" s="3">
        <v>4.8</v>
      </c>
    </row>
    <row r="661" spans="5:7" x14ac:dyDescent="0.25">
      <c r="E661" s="3" t="s">
        <v>152</v>
      </c>
      <c r="F661" s="3" t="s">
        <v>156</v>
      </c>
      <c r="G661" s="3">
        <v>1.2</v>
      </c>
    </row>
    <row r="662" spans="5:7" x14ac:dyDescent="0.25">
      <c r="E662" s="3" t="s">
        <v>152</v>
      </c>
      <c r="F662" s="3" t="s">
        <v>159</v>
      </c>
      <c r="G662" s="3">
        <v>1.1000000000000001</v>
      </c>
    </row>
    <row r="663" spans="5:7" x14ac:dyDescent="0.25">
      <c r="E663" s="3" t="s">
        <v>154</v>
      </c>
      <c r="F663" s="3" t="s">
        <v>161</v>
      </c>
      <c r="G663" s="3">
        <v>4.26</v>
      </c>
    </row>
    <row r="664" spans="5:7" x14ac:dyDescent="0.25">
      <c r="E664" s="3" t="s">
        <v>152</v>
      </c>
      <c r="F664" s="3" t="s">
        <v>163</v>
      </c>
      <c r="G664" s="3">
        <v>1.87</v>
      </c>
    </row>
    <row r="665" spans="5:7" x14ac:dyDescent="0.25">
      <c r="E665" s="3" t="s">
        <v>152</v>
      </c>
      <c r="F665" s="3" t="s">
        <v>164</v>
      </c>
      <c r="G665" s="3">
        <v>1.35</v>
      </c>
    </row>
    <row r="666" spans="5:7" x14ac:dyDescent="0.25">
      <c r="E666" s="3" t="s">
        <v>154</v>
      </c>
      <c r="F666" s="3" t="s">
        <v>158</v>
      </c>
      <c r="G666" s="3">
        <v>2.0499999999999998</v>
      </c>
    </row>
    <row r="667" spans="5:7" x14ac:dyDescent="0.25">
      <c r="E667" s="3" t="s">
        <v>152</v>
      </c>
      <c r="F667" s="3" t="s">
        <v>164</v>
      </c>
      <c r="G667" s="3">
        <v>1.7</v>
      </c>
    </row>
    <row r="668" spans="5:7" x14ac:dyDescent="0.25">
      <c r="E668" s="3" t="s">
        <v>154</v>
      </c>
      <c r="F668" s="3" t="s">
        <v>160</v>
      </c>
      <c r="G668" s="3">
        <v>4.55</v>
      </c>
    </row>
    <row r="669" spans="5:7" x14ac:dyDescent="0.25">
      <c r="E669" s="3" t="s">
        <v>154</v>
      </c>
      <c r="F669" s="3" t="s">
        <v>156</v>
      </c>
      <c r="G669" s="3">
        <v>1.64</v>
      </c>
    </row>
    <row r="670" spans="5:7" x14ac:dyDescent="0.25">
      <c r="E670" s="3" t="s">
        <v>154</v>
      </c>
      <c r="F670" s="3" t="s">
        <v>157</v>
      </c>
      <c r="G670" s="3">
        <v>1.3</v>
      </c>
    </row>
    <row r="671" spans="5:7" x14ac:dyDescent="0.25">
      <c r="E671" s="3" t="s">
        <v>152</v>
      </c>
      <c r="F671" s="3" t="s">
        <v>153</v>
      </c>
      <c r="G671" s="3">
        <v>5.84</v>
      </c>
    </row>
    <row r="672" spans="5:7" x14ac:dyDescent="0.25">
      <c r="E672" s="3" t="s">
        <v>152</v>
      </c>
      <c r="F672" s="3" t="s">
        <v>159</v>
      </c>
      <c r="G672" s="3">
        <v>1.48</v>
      </c>
    </row>
    <row r="673" spans="5:7" x14ac:dyDescent="0.25">
      <c r="E673" s="3" t="s">
        <v>154</v>
      </c>
      <c r="F673" s="3" t="s">
        <v>161</v>
      </c>
      <c r="G673" s="3">
        <v>4.8899999999999997</v>
      </c>
    </row>
    <row r="674" spans="5:7" x14ac:dyDescent="0.25">
      <c r="E674" s="3" t="s">
        <v>152</v>
      </c>
      <c r="F674" s="3" t="s">
        <v>159</v>
      </c>
      <c r="G674" s="3">
        <v>2.02</v>
      </c>
    </row>
    <row r="675" spans="5:7" x14ac:dyDescent="0.25">
      <c r="E675" s="3" t="s">
        <v>152</v>
      </c>
      <c r="F675" s="3" t="s">
        <v>163</v>
      </c>
      <c r="G675" s="3">
        <v>2.2799999999999998</v>
      </c>
    </row>
    <row r="676" spans="5:7" x14ac:dyDescent="0.25">
      <c r="E676" s="3" t="s">
        <v>152</v>
      </c>
      <c r="F676" s="3" t="s">
        <v>153</v>
      </c>
      <c r="G676" s="3">
        <v>4.67</v>
      </c>
    </row>
    <row r="677" spans="5:7" x14ac:dyDescent="0.25">
      <c r="E677" s="3" t="s">
        <v>152</v>
      </c>
      <c r="F677" s="3" t="s">
        <v>164</v>
      </c>
      <c r="G677" s="3">
        <v>1.38</v>
      </c>
    </row>
    <row r="678" spans="5:7" x14ac:dyDescent="0.25">
      <c r="E678" s="3" t="s">
        <v>154</v>
      </c>
      <c r="F678" s="3" t="s">
        <v>155</v>
      </c>
      <c r="G678" s="3">
        <v>0.99</v>
      </c>
    </row>
    <row r="679" spans="5:7" x14ac:dyDescent="0.25">
      <c r="E679" s="3" t="s">
        <v>152</v>
      </c>
      <c r="F679" s="3" t="s">
        <v>164</v>
      </c>
      <c r="G679" s="3">
        <v>1.17</v>
      </c>
    </row>
    <row r="680" spans="5:7" x14ac:dyDescent="0.25">
      <c r="E680" s="3" t="s">
        <v>152</v>
      </c>
      <c r="F680" s="3" t="s">
        <v>164</v>
      </c>
      <c r="G680" s="3">
        <v>2.99</v>
      </c>
    </row>
    <row r="681" spans="5:7" x14ac:dyDescent="0.25">
      <c r="E681" s="3" t="s">
        <v>154</v>
      </c>
      <c r="F681" s="3" t="s">
        <v>156</v>
      </c>
      <c r="G681" s="3">
        <v>1.76</v>
      </c>
    </row>
    <row r="682" spans="5:7" x14ac:dyDescent="0.25">
      <c r="E682" s="3" t="s">
        <v>154</v>
      </c>
      <c r="F682" s="3" t="s">
        <v>158</v>
      </c>
      <c r="G682" s="3">
        <v>2.13</v>
      </c>
    </row>
    <row r="683" spans="5:7" x14ac:dyDescent="0.25">
      <c r="E683" s="3" t="s">
        <v>152</v>
      </c>
      <c r="F683" s="3" t="s">
        <v>153</v>
      </c>
      <c r="G683" s="3">
        <v>5.57</v>
      </c>
    </row>
    <row r="684" spans="5:7" x14ac:dyDescent="0.25">
      <c r="E684" s="3" t="s">
        <v>152</v>
      </c>
      <c r="F684" s="3" t="s">
        <v>163</v>
      </c>
      <c r="G684" s="3">
        <v>1.51</v>
      </c>
    </row>
    <row r="685" spans="5:7" x14ac:dyDescent="0.25">
      <c r="E685" s="3" t="s">
        <v>154</v>
      </c>
      <c r="F685" s="3" t="s">
        <v>155</v>
      </c>
      <c r="G685" s="3">
        <v>1.3</v>
      </c>
    </row>
    <row r="686" spans="5:7" x14ac:dyDescent="0.25">
      <c r="E686" s="3" t="s">
        <v>154</v>
      </c>
      <c r="F686" s="3" t="s">
        <v>158</v>
      </c>
      <c r="G686" s="3">
        <v>2.89</v>
      </c>
    </row>
    <row r="687" spans="5:7" x14ac:dyDescent="0.25">
      <c r="E687" s="3" t="s">
        <v>154</v>
      </c>
      <c r="F687" s="3" t="s">
        <v>155</v>
      </c>
      <c r="G687" s="3">
        <v>1.26</v>
      </c>
    </row>
    <row r="688" spans="5:7" x14ac:dyDescent="0.25">
      <c r="E688" s="3" t="s">
        <v>154</v>
      </c>
      <c r="F688" s="3" t="s">
        <v>160</v>
      </c>
      <c r="G688" s="3">
        <v>4.1100000000000003</v>
      </c>
    </row>
    <row r="689" spans="5:7" x14ac:dyDescent="0.25">
      <c r="E689" s="3" t="s">
        <v>152</v>
      </c>
      <c r="F689" s="3" t="s">
        <v>164</v>
      </c>
      <c r="G689" s="3">
        <v>1.76</v>
      </c>
    </row>
    <row r="690" spans="5:7" x14ac:dyDescent="0.25">
      <c r="E690" s="3" t="s">
        <v>152</v>
      </c>
      <c r="F690" s="3" t="s">
        <v>163</v>
      </c>
      <c r="G690" s="3">
        <v>2.93</v>
      </c>
    </row>
    <row r="691" spans="5:7" x14ac:dyDescent="0.25">
      <c r="E691" s="3" t="s">
        <v>152</v>
      </c>
      <c r="F691" s="3" t="s">
        <v>163</v>
      </c>
      <c r="G691" s="3">
        <v>2.5299999999999998</v>
      </c>
    </row>
    <row r="692" spans="5:7" x14ac:dyDescent="0.25">
      <c r="E692" s="3" t="s">
        <v>154</v>
      </c>
      <c r="F692" s="3" t="s">
        <v>155</v>
      </c>
      <c r="G692" s="3">
        <v>0.8</v>
      </c>
    </row>
    <row r="693" spans="5:7" x14ac:dyDescent="0.25">
      <c r="E693" s="3" t="s">
        <v>152</v>
      </c>
      <c r="F693" s="3" t="s">
        <v>153</v>
      </c>
      <c r="G693" s="3">
        <v>5.31</v>
      </c>
    </row>
    <row r="694" spans="5:7" x14ac:dyDescent="0.25">
      <c r="E694" s="3" t="s">
        <v>154</v>
      </c>
      <c r="F694" s="3" t="s">
        <v>155</v>
      </c>
      <c r="G694" s="3">
        <v>1.58</v>
      </c>
    </row>
    <row r="695" spans="5:7" x14ac:dyDescent="0.25">
      <c r="E695" s="3" t="s">
        <v>152</v>
      </c>
      <c r="F695" s="3" t="s">
        <v>164</v>
      </c>
      <c r="G695" s="3">
        <v>1.23</v>
      </c>
    </row>
    <row r="696" spans="5:7" x14ac:dyDescent="0.25">
      <c r="E696" s="3" t="s">
        <v>152</v>
      </c>
      <c r="F696" s="3" t="s">
        <v>159</v>
      </c>
      <c r="G696" s="3">
        <v>2.02</v>
      </c>
    </row>
    <row r="697" spans="5:7" x14ac:dyDescent="0.25">
      <c r="E697" s="3" t="s">
        <v>154</v>
      </c>
      <c r="F697" s="3" t="s">
        <v>155</v>
      </c>
      <c r="G697" s="3">
        <v>0.9</v>
      </c>
    </row>
    <row r="698" spans="5:7" x14ac:dyDescent="0.25">
      <c r="E698" s="3" t="s">
        <v>154</v>
      </c>
      <c r="F698" s="3" t="s">
        <v>158</v>
      </c>
      <c r="G698" s="3">
        <v>2.2400000000000002</v>
      </c>
    </row>
    <row r="699" spans="5:7" x14ac:dyDescent="0.25">
      <c r="E699" s="3" t="s">
        <v>152</v>
      </c>
      <c r="F699" s="3" t="s">
        <v>164</v>
      </c>
      <c r="G699" s="3">
        <v>2.0099999999999998</v>
      </c>
    </row>
    <row r="700" spans="5:7" x14ac:dyDescent="0.25">
      <c r="E700" s="3" t="s">
        <v>152</v>
      </c>
      <c r="F700" s="3" t="s">
        <v>164</v>
      </c>
      <c r="G700" s="3">
        <v>2.4700000000000002</v>
      </c>
    </row>
    <row r="701" spans="5:7" x14ac:dyDescent="0.25">
      <c r="E701" s="3" t="s">
        <v>152</v>
      </c>
      <c r="F701" s="3" t="s">
        <v>163</v>
      </c>
      <c r="G701" s="3">
        <v>2.5</v>
      </c>
    </row>
    <row r="702" spans="5:7" x14ac:dyDescent="0.25">
      <c r="E702" s="3" t="s">
        <v>154</v>
      </c>
      <c r="F702" s="3" t="s">
        <v>156</v>
      </c>
      <c r="G702" s="3">
        <v>2.34</v>
      </c>
    </row>
    <row r="703" spans="5:7" x14ac:dyDescent="0.25">
      <c r="E703" s="3" t="s">
        <v>154</v>
      </c>
      <c r="F703" s="3" t="s">
        <v>160</v>
      </c>
      <c r="G703" s="3">
        <v>4.38</v>
      </c>
    </row>
    <row r="704" spans="5:7" x14ac:dyDescent="0.25">
      <c r="E704" s="3" t="s">
        <v>154</v>
      </c>
      <c r="F704" s="3" t="s">
        <v>158</v>
      </c>
      <c r="G704" s="3">
        <v>1.1000000000000001</v>
      </c>
    </row>
    <row r="705" spans="5:7" x14ac:dyDescent="0.25">
      <c r="E705" s="3" t="s">
        <v>154</v>
      </c>
      <c r="F705" s="3" t="s">
        <v>161</v>
      </c>
      <c r="G705" s="3">
        <v>4.84</v>
      </c>
    </row>
    <row r="706" spans="5:7" x14ac:dyDescent="0.25">
      <c r="E706" s="3" t="s">
        <v>152</v>
      </c>
      <c r="F706" s="3" t="s">
        <v>163</v>
      </c>
      <c r="G706" s="3">
        <v>2.5299999999999998</v>
      </c>
    </row>
    <row r="707" spans="5:7" x14ac:dyDescent="0.25">
      <c r="E707" s="3" t="s">
        <v>154</v>
      </c>
      <c r="F707" s="3" t="s">
        <v>155</v>
      </c>
      <c r="G707" s="3">
        <v>1.47</v>
      </c>
    </row>
    <row r="708" spans="5:7" x14ac:dyDescent="0.25">
      <c r="E708" s="3" t="s">
        <v>154</v>
      </c>
      <c r="F708" s="3" t="s">
        <v>161</v>
      </c>
      <c r="G708" s="3">
        <v>4.71</v>
      </c>
    </row>
    <row r="709" spans="5:7" x14ac:dyDescent="0.25">
      <c r="E709" s="3" t="s">
        <v>152</v>
      </c>
      <c r="F709" s="3" t="s">
        <v>156</v>
      </c>
      <c r="G709" s="3">
        <v>1.1599999999999999</v>
      </c>
    </row>
    <row r="710" spans="5:7" x14ac:dyDescent="0.25">
      <c r="E710" s="3" t="s">
        <v>154</v>
      </c>
      <c r="F710" s="3" t="s">
        <v>158</v>
      </c>
      <c r="G710" s="3">
        <v>2.2599999999999998</v>
      </c>
    </row>
    <row r="711" spans="5:7" x14ac:dyDescent="0.25">
      <c r="E711" s="3" t="s">
        <v>152</v>
      </c>
      <c r="F711" s="3" t="s">
        <v>164</v>
      </c>
      <c r="G711" s="3">
        <v>1.33</v>
      </c>
    </row>
    <row r="712" spans="5:7" x14ac:dyDescent="0.25">
      <c r="E712" s="3" t="s">
        <v>154</v>
      </c>
      <c r="F712" s="3" t="s">
        <v>158</v>
      </c>
      <c r="G712" s="3">
        <v>1.24</v>
      </c>
    </row>
    <row r="713" spans="5:7" x14ac:dyDescent="0.25">
      <c r="E713" s="3" t="s">
        <v>152</v>
      </c>
      <c r="F713" s="3" t="s">
        <v>163</v>
      </c>
      <c r="G713" s="3">
        <v>2.9</v>
      </c>
    </row>
    <row r="714" spans="5:7" x14ac:dyDescent="0.25">
      <c r="E714" s="3" t="s">
        <v>152</v>
      </c>
      <c r="F714" s="3" t="s">
        <v>153</v>
      </c>
      <c r="G714" s="3">
        <v>5.19</v>
      </c>
    </row>
    <row r="715" spans="5:7" x14ac:dyDescent="0.25">
      <c r="E715" s="3" t="s">
        <v>152</v>
      </c>
      <c r="F715" s="3" t="s">
        <v>162</v>
      </c>
      <c r="G715" s="3">
        <v>3.41</v>
      </c>
    </row>
    <row r="716" spans="5:7" x14ac:dyDescent="0.25">
      <c r="E716" s="3" t="s">
        <v>154</v>
      </c>
      <c r="F716" s="3" t="s">
        <v>158</v>
      </c>
      <c r="G716" s="3">
        <v>2.66</v>
      </c>
    </row>
    <row r="717" spans="5:7" x14ac:dyDescent="0.25">
      <c r="E717" s="3" t="s">
        <v>152</v>
      </c>
      <c r="F717" s="3" t="s">
        <v>162</v>
      </c>
      <c r="G717" s="3">
        <v>3.09</v>
      </c>
    </row>
    <row r="718" spans="5:7" x14ac:dyDescent="0.25">
      <c r="E718" s="3" t="s">
        <v>154</v>
      </c>
      <c r="F718" s="3" t="s">
        <v>156</v>
      </c>
      <c r="G718" s="3">
        <v>2.52</v>
      </c>
    </row>
    <row r="719" spans="5:7" x14ac:dyDescent="0.25">
      <c r="E719" s="3" t="s">
        <v>152</v>
      </c>
      <c r="F719" s="3" t="s">
        <v>164</v>
      </c>
      <c r="G719" s="3">
        <v>2.08</v>
      </c>
    </row>
    <row r="720" spans="5:7" x14ac:dyDescent="0.25">
      <c r="E720" s="3" t="s">
        <v>154</v>
      </c>
      <c r="F720" s="3" t="s">
        <v>156</v>
      </c>
      <c r="G720" s="3">
        <v>1.57</v>
      </c>
    </row>
    <row r="721" spans="5:7" x14ac:dyDescent="0.25">
      <c r="E721" s="3" t="s">
        <v>152</v>
      </c>
      <c r="F721" s="3" t="s">
        <v>164</v>
      </c>
      <c r="G721" s="3">
        <v>1.85</v>
      </c>
    </row>
    <row r="722" spans="5:7" x14ac:dyDescent="0.25">
      <c r="E722" s="3" t="s">
        <v>154</v>
      </c>
      <c r="F722" s="3" t="s">
        <v>161</v>
      </c>
      <c r="G722" s="3">
        <v>3.68</v>
      </c>
    </row>
    <row r="723" spans="5:7" x14ac:dyDescent="0.25">
      <c r="E723" s="3" t="s">
        <v>154</v>
      </c>
      <c r="F723" s="3" t="s">
        <v>155</v>
      </c>
      <c r="G723" s="3">
        <v>1.29</v>
      </c>
    </row>
    <row r="724" spans="5:7" x14ac:dyDescent="0.25">
      <c r="E724" s="3" t="s">
        <v>152</v>
      </c>
      <c r="F724" s="3" t="s">
        <v>159</v>
      </c>
      <c r="G724" s="3">
        <v>1.78</v>
      </c>
    </row>
    <row r="725" spans="5:7" x14ac:dyDescent="0.25">
      <c r="E725" s="3" t="s">
        <v>154</v>
      </c>
      <c r="F725" s="3" t="s">
        <v>161</v>
      </c>
      <c r="G725" s="3">
        <v>4.51</v>
      </c>
    </row>
    <row r="726" spans="5:7" x14ac:dyDescent="0.25">
      <c r="E726" s="3" t="s">
        <v>152</v>
      </c>
      <c r="F726" s="3" t="s">
        <v>163</v>
      </c>
      <c r="G726" s="3">
        <v>2.75</v>
      </c>
    </row>
    <row r="727" spans="5:7" x14ac:dyDescent="0.25">
      <c r="E727" s="3" t="s">
        <v>152</v>
      </c>
      <c r="F727" s="3" t="s">
        <v>163</v>
      </c>
      <c r="G727" s="3">
        <v>2.0099999999999998</v>
      </c>
    </row>
    <row r="728" spans="5:7" x14ac:dyDescent="0.25">
      <c r="E728" s="3" t="s">
        <v>152</v>
      </c>
      <c r="F728" s="3" t="s">
        <v>163</v>
      </c>
      <c r="G728" s="3">
        <v>2.61</v>
      </c>
    </row>
    <row r="729" spans="5:7" x14ac:dyDescent="0.25">
      <c r="E729" s="3" t="s">
        <v>152</v>
      </c>
      <c r="F729" s="3" t="s">
        <v>164</v>
      </c>
      <c r="G729" s="3">
        <v>2.73</v>
      </c>
    </row>
    <row r="730" spans="5:7" x14ac:dyDescent="0.25">
      <c r="E730" s="3" t="s">
        <v>154</v>
      </c>
      <c r="F730" s="3" t="s">
        <v>157</v>
      </c>
      <c r="G730" s="3">
        <v>1.32</v>
      </c>
    </row>
    <row r="731" spans="5:7" x14ac:dyDescent="0.25">
      <c r="E731" s="3" t="s">
        <v>154</v>
      </c>
      <c r="F731" s="3" t="s">
        <v>157</v>
      </c>
      <c r="G731" s="3">
        <v>1.45</v>
      </c>
    </row>
    <row r="732" spans="5:7" x14ac:dyDescent="0.25">
      <c r="E732" s="3" t="s">
        <v>152</v>
      </c>
      <c r="F732" s="3" t="s">
        <v>156</v>
      </c>
      <c r="G732" s="3">
        <v>1.34</v>
      </c>
    </row>
    <row r="733" spans="5:7" x14ac:dyDescent="0.25">
      <c r="E733" s="3" t="s">
        <v>154</v>
      </c>
      <c r="F733" s="3" t="s">
        <v>157</v>
      </c>
      <c r="G733" s="3">
        <v>1.35</v>
      </c>
    </row>
    <row r="734" spans="5:7" x14ac:dyDescent="0.25">
      <c r="E734" s="3" t="s">
        <v>152</v>
      </c>
      <c r="F734" s="3" t="s">
        <v>164</v>
      </c>
      <c r="G734" s="3">
        <v>1.76</v>
      </c>
    </row>
    <row r="735" spans="5:7" x14ac:dyDescent="0.25">
      <c r="E735" s="3" t="s">
        <v>152</v>
      </c>
      <c r="F735" s="3" t="s">
        <v>164</v>
      </c>
      <c r="G735" s="3">
        <v>1.9</v>
      </c>
    </row>
    <row r="736" spans="5:7" x14ac:dyDescent="0.25">
      <c r="E736" s="3" t="s">
        <v>154</v>
      </c>
      <c r="F736" s="3" t="s">
        <v>161</v>
      </c>
      <c r="G736" s="3">
        <v>4.6399999999999997</v>
      </c>
    </row>
    <row r="737" spans="5:7" x14ac:dyDescent="0.25">
      <c r="E737" s="3" t="s">
        <v>154</v>
      </c>
      <c r="F737" s="3" t="s">
        <v>160</v>
      </c>
      <c r="G737" s="3">
        <v>4.83</v>
      </c>
    </row>
    <row r="738" spans="5:7" x14ac:dyDescent="0.25">
      <c r="E738" s="3" t="s">
        <v>152</v>
      </c>
      <c r="F738" s="3" t="s">
        <v>153</v>
      </c>
      <c r="G738" s="3">
        <v>5.39</v>
      </c>
    </row>
    <row r="739" spans="5:7" x14ac:dyDescent="0.25">
      <c r="E739" s="3" t="s">
        <v>154</v>
      </c>
      <c r="F739" s="3" t="s">
        <v>161</v>
      </c>
      <c r="G739" s="3">
        <v>3.77</v>
      </c>
    </row>
    <row r="740" spans="5:7" x14ac:dyDescent="0.25">
      <c r="E740" s="3" t="s">
        <v>152</v>
      </c>
      <c r="F740" s="3" t="s">
        <v>162</v>
      </c>
      <c r="G740" s="3">
        <v>4.21</v>
      </c>
    </row>
    <row r="741" spans="5:7" x14ac:dyDescent="0.25">
      <c r="E741" s="3" t="s">
        <v>154</v>
      </c>
      <c r="F741" s="3" t="s">
        <v>158</v>
      </c>
      <c r="G741" s="3">
        <v>1.92</v>
      </c>
    </row>
    <row r="742" spans="5:7" x14ac:dyDescent="0.25">
      <c r="E742" s="3" t="s">
        <v>152</v>
      </c>
      <c r="F742" s="3" t="s">
        <v>162</v>
      </c>
      <c r="G742" s="3">
        <v>3.05</v>
      </c>
    </row>
    <row r="743" spans="5:7" x14ac:dyDescent="0.25">
      <c r="E743" s="3" t="s">
        <v>152</v>
      </c>
      <c r="F743" s="3" t="s">
        <v>159</v>
      </c>
      <c r="G743" s="3">
        <v>1.99</v>
      </c>
    </row>
    <row r="744" spans="5:7" x14ac:dyDescent="0.25">
      <c r="E744" s="3" t="s">
        <v>152</v>
      </c>
      <c r="F744" s="3" t="s">
        <v>159</v>
      </c>
      <c r="G744" s="3">
        <v>2.0099999999999998</v>
      </c>
    </row>
    <row r="745" spans="5:7" x14ac:dyDescent="0.25">
      <c r="E745" s="3" t="s">
        <v>152</v>
      </c>
      <c r="F745" s="3" t="s">
        <v>163</v>
      </c>
      <c r="G745" s="3">
        <v>2.37</v>
      </c>
    </row>
    <row r="746" spans="5:7" x14ac:dyDescent="0.25">
      <c r="E746" s="3" t="s">
        <v>152</v>
      </c>
      <c r="F746" s="3" t="s">
        <v>153</v>
      </c>
      <c r="G746" s="3">
        <v>4.42</v>
      </c>
    </row>
    <row r="747" spans="5:7" x14ac:dyDescent="0.25">
      <c r="E747" s="3" t="s">
        <v>152</v>
      </c>
      <c r="F747" s="3" t="s">
        <v>156</v>
      </c>
      <c r="G747" s="3">
        <v>1.49</v>
      </c>
    </row>
    <row r="748" spans="5:7" x14ac:dyDescent="0.25">
      <c r="E748" s="3" t="s">
        <v>152</v>
      </c>
      <c r="F748" s="3" t="s">
        <v>156</v>
      </c>
      <c r="G748" s="3">
        <v>1.48</v>
      </c>
    </row>
    <row r="749" spans="5:7" x14ac:dyDescent="0.25">
      <c r="E749" s="3" t="s">
        <v>152</v>
      </c>
      <c r="F749" s="3" t="s">
        <v>162</v>
      </c>
      <c r="G749" s="3">
        <v>3.63</v>
      </c>
    </row>
    <row r="750" spans="5:7" x14ac:dyDescent="0.25">
      <c r="E750" s="3" t="s">
        <v>152</v>
      </c>
      <c r="F750" s="3" t="s">
        <v>163</v>
      </c>
      <c r="G750" s="3">
        <v>2.91</v>
      </c>
    </row>
    <row r="751" spans="5:7" x14ac:dyDescent="0.25">
      <c r="E751" s="3" t="s">
        <v>152</v>
      </c>
      <c r="F751" s="3" t="s">
        <v>164</v>
      </c>
      <c r="G751" s="3">
        <v>2.91</v>
      </c>
    </row>
    <row r="752" spans="5:7" x14ac:dyDescent="0.25">
      <c r="E752" s="3" t="s">
        <v>154</v>
      </c>
      <c r="F752" s="3" t="s">
        <v>155</v>
      </c>
      <c r="G752" s="3">
        <v>0.96</v>
      </c>
    </row>
    <row r="753" spans="5:7" x14ac:dyDescent="0.25">
      <c r="E753" s="3" t="s">
        <v>154</v>
      </c>
      <c r="F753" s="3" t="s">
        <v>155</v>
      </c>
      <c r="G753" s="3">
        <v>0.82</v>
      </c>
    </row>
    <row r="754" spans="5:7" x14ac:dyDescent="0.25">
      <c r="E754" s="3" t="s">
        <v>154</v>
      </c>
      <c r="F754" s="3" t="s">
        <v>155</v>
      </c>
      <c r="G754" s="3">
        <v>1.43</v>
      </c>
    </row>
    <row r="755" spans="5:7" x14ac:dyDescent="0.25">
      <c r="E755" s="3" t="s">
        <v>154</v>
      </c>
      <c r="F755" s="3" t="s">
        <v>161</v>
      </c>
      <c r="G755" s="3">
        <v>3.1</v>
      </c>
    </row>
    <row r="756" spans="5:7" x14ac:dyDescent="0.25">
      <c r="E756" s="3" t="s">
        <v>152</v>
      </c>
      <c r="F756" s="3" t="s">
        <v>159</v>
      </c>
      <c r="G756" s="3">
        <v>2.0499999999999998</v>
      </c>
    </row>
    <row r="757" spans="5:7" x14ac:dyDescent="0.25">
      <c r="E757" s="3" t="s">
        <v>154</v>
      </c>
      <c r="F757" s="3" t="s">
        <v>157</v>
      </c>
      <c r="G757" s="3">
        <v>1.64</v>
      </c>
    </row>
    <row r="758" spans="5:7" x14ac:dyDescent="0.25">
      <c r="E758" s="3" t="s">
        <v>154</v>
      </c>
      <c r="F758" s="3" t="s">
        <v>155</v>
      </c>
      <c r="G758" s="3">
        <v>1.34</v>
      </c>
    </row>
    <row r="759" spans="5:7" x14ac:dyDescent="0.25">
      <c r="E759" s="3" t="s">
        <v>154</v>
      </c>
      <c r="F759" s="3" t="s">
        <v>157</v>
      </c>
      <c r="G759" s="3">
        <v>2.0299999999999998</v>
      </c>
    </row>
    <row r="760" spans="5:7" x14ac:dyDescent="0.25">
      <c r="E760" s="3" t="s">
        <v>154</v>
      </c>
      <c r="F760" s="3" t="s">
        <v>156</v>
      </c>
      <c r="G760" s="3">
        <v>2.82</v>
      </c>
    </row>
    <row r="761" spans="5:7" x14ac:dyDescent="0.25">
      <c r="E761" s="3" t="s">
        <v>154</v>
      </c>
      <c r="F761" s="3" t="s">
        <v>155</v>
      </c>
      <c r="G761" s="3">
        <v>1.6</v>
      </c>
    </row>
    <row r="762" spans="5:7" x14ac:dyDescent="0.25">
      <c r="E762" s="3" t="s">
        <v>154</v>
      </c>
      <c r="F762" s="3" t="s">
        <v>157</v>
      </c>
      <c r="G762" s="3">
        <v>1.93</v>
      </c>
    </row>
    <row r="763" spans="5:7" x14ac:dyDescent="0.25">
      <c r="E763" s="3" t="s">
        <v>152</v>
      </c>
      <c r="F763" s="3" t="s">
        <v>156</v>
      </c>
      <c r="G763" s="3">
        <v>1.28</v>
      </c>
    </row>
    <row r="764" spans="5:7" x14ac:dyDescent="0.25">
      <c r="E764" s="3" t="s">
        <v>154</v>
      </c>
      <c r="F764" s="3" t="s">
        <v>160</v>
      </c>
      <c r="G764" s="3">
        <v>4.8</v>
      </c>
    </row>
    <row r="765" spans="5:7" x14ac:dyDescent="0.25">
      <c r="E765" s="3" t="s">
        <v>154</v>
      </c>
      <c r="F765" s="3" t="s">
        <v>161</v>
      </c>
      <c r="G765" s="3">
        <v>3.94</v>
      </c>
    </row>
    <row r="766" spans="5:7" x14ac:dyDescent="0.25">
      <c r="E766" s="3" t="s">
        <v>152</v>
      </c>
      <c r="F766" s="3" t="s">
        <v>159</v>
      </c>
      <c r="G766" s="3">
        <v>1.94</v>
      </c>
    </row>
    <row r="767" spans="5:7" x14ac:dyDescent="0.25">
      <c r="E767" s="3" t="s">
        <v>154</v>
      </c>
      <c r="F767" s="3" t="s">
        <v>155</v>
      </c>
      <c r="G767" s="3">
        <v>1.57</v>
      </c>
    </row>
    <row r="768" spans="5:7" x14ac:dyDescent="0.25">
      <c r="E768" s="3" t="s">
        <v>154</v>
      </c>
      <c r="F768" s="3" t="s">
        <v>157</v>
      </c>
      <c r="G768" s="3">
        <v>1.94</v>
      </c>
    </row>
    <row r="769" spans="5:7" x14ac:dyDescent="0.25">
      <c r="E769" s="3" t="s">
        <v>152</v>
      </c>
      <c r="F769" s="3" t="s">
        <v>162</v>
      </c>
      <c r="G769" s="3">
        <v>3.78</v>
      </c>
    </row>
    <row r="770" spans="5:7" x14ac:dyDescent="0.25">
      <c r="E770" s="3" t="s">
        <v>152</v>
      </c>
      <c r="F770" s="3" t="s">
        <v>164</v>
      </c>
      <c r="G770" s="3">
        <v>2.64</v>
      </c>
    </row>
    <row r="771" spans="5:7" x14ac:dyDescent="0.25">
      <c r="E771" s="3" t="s">
        <v>152</v>
      </c>
      <c r="F771" s="3" t="s">
        <v>159</v>
      </c>
      <c r="G771" s="3">
        <v>1.88</v>
      </c>
    </row>
    <row r="772" spans="5:7" x14ac:dyDescent="0.25">
      <c r="E772" s="3" t="s">
        <v>152</v>
      </c>
      <c r="F772" s="3" t="s">
        <v>159</v>
      </c>
      <c r="G772" s="3">
        <v>1.19</v>
      </c>
    </row>
    <row r="773" spans="5:7" x14ac:dyDescent="0.25">
      <c r="E773" s="3" t="s">
        <v>152</v>
      </c>
      <c r="F773" s="3" t="s">
        <v>164</v>
      </c>
      <c r="G773" s="3">
        <v>2.4500000000000002</v>
      </c>
    </row>
    <row r="774" spans="5:7" x14ac:dyDescent="0.25">
      <c r="E774" s="3" t="s">
        <v>154</v>
      </c>
      <c r="F774" s="3" t="s">
        <v>158</v>
      </c>
      <c r="G774" s="3">
        <v>1.96</v>
      </c>
    </row>
    <row r="775" spans="5:7" x14ac:dyDescent="0.25">
      <c r="E775" s="3" t="s">
        <v>154</v>
      </c>
      <c r="F775" s="3" t="s">
        <v>161</v>
      </c>
      <c r="G775" s="3">
        <v>3.91</v>
      </c>
    </row>
    <row r="776" spans="5:7" x14ac:dyDescent="0.25">
      <c r="E776" s="3" t="s">
        <v>152</v>
      </c>
      <c r="F776" s="3" t="s">
        <v>162</v>
      </c>
      <c r="G776" s="3">
        <v>4.6399999999999997</v>
      </c>
    </row>
    <row r="777" spans="5:7" x14ac:dyDescent="0.25">
      <c r="E777" s="3" t="s">
        <v>152</v>
      </c>
      <c r="F777" s="3" t="s">
        <v>162</v>
      </c>
      <c r="G777" s="3">
        <v>4.47</v>
      </c>
    </row>
    <row r="778" spans="5:7" x14ac:dyDescent="0.25">
      <c r="E778" s="3" t="s">
        <v>152</v>
      </c>
      <c r="F778" s="3" t="s">
        <v>156</v>
      </c>
      <c r="G778" s="3">
        <v>1.36</v>
      </c>
    </row>
    <row r="779" spans="5:7" x14ac:dyDescent="0.25">
      <c r="E779" s="3" t="s">
        <v>154</v>
      </c>
      <c r="F779" s="3" t="s">
        <v>158</v>
      </c>
      <c r="G779" s="3">
        <v>2.64</v>
      </c>
    </row>
    <row r="780" spans="5:7" x14ac:dyDescent="0.25">
      <c r="E780" s="3" t="s">
        <v>152</v>
      </c>
      <c r="F780" s="3" t="s">
        <v>164</v>
      </c>
      <c r="G780" s="3">
        <v>1.73</v>
      </c>
    </row>
    <row r="781" spans="5:7" x14ac:dyDescent="0.25">
      <c r="E781" s="3" t="s">
        <v>152</v>
      </c>
      <c r="F781" s="3" t="s">
        <v>163</v>
      </c>
      <c r="G781" s="3">
        <v>2.2400000000000002</v>
      </c>
    </row>
    <row r="782" spans="5:7" x14ac:dyDescent="0.25">
      <c r="E782" s="3" t="s">
        <v>154</v>
      </c>
      <c r="F782" s="3" t="s">
        <v>156</v>
      </c>
      <c r="G782" s="3">
        <v>2.29</v>
      </c>
    </row>
    <row r="783" spans="5:7" x14ac:dyDescent="0.25">
      <c r="E783" s="3" t="s">
        <v>152</v>
      </c>
      <c r="F783" s="3" t="s">
        <v>164</v>
      </c>
      <c r="G783" s="3">
        <v>1.64</v>
      </c>
    </row>
    <row r="784" spans="5:7" x14ac:dyDescent="0.25">
      <c r="E784" s="3" t="s">
        <v>152</v>
      </c>
      <c r="F784" s="3" t="s">
        <v>156</v>
      </c>
      <c r="G784" s="3">
        <v>1.32</v>
      </c>
    </row>
    <row r="785" spans="5:7" x14ac:dyDescent="0.25">
      <c r="E785" s="3" t="s">
        <v>154</v>
      </c>
      <c r="F785" s="3" t="s">
        <v>155</v>
      </c>
      <c r="G785" s="3">
        <v>1.54</v>
      </c>
    </row>
    <row r="786" spans="5:7" x14ac:dyDescent="0.25">
      <c r="E786" s="3" t="s">
        <v>154</v>
      </c>
      <c r="F786" s="3" t="s">
        <v>157</v>
      </c>
      <c r="G786" s="3">
        <v>1.1100000000000001</v>
      </c>
    </row>
    <row r="787" spans="5:7" x14ac:dyDescent="0.25">
      <c r="E787" s="3" t="s">
        <v>154</v>
      </c>
      <c r="F787" s="3" t="s">
        <v>156</v>
      </c>
      <c r="G787" s="3">
        <v>2.93</v>
      </c>
    </row>
    <row r="788" spans="5:7" x14ac:dyDescent="0.25">
      <c r="E788" s="3" t="s">
        <v>154</v>
      </c>
      <c r="F788" s="3" t="s">
        <v>161</v>
      </c>
      <c r="G788" s="3">
        <v>3.9</v>
      </c>
    </row>
    <row r="789" spans="5:7" x14ac:dyDescent="0.25">
      <c r="E789" s="3" t="s">
        <v>152</v>
      </c>
      <c r="F789" s="3" t="s">
        <v>153</v>
      </c>
      <c r="G789" s="3">
        <v>5.69</v>
      </c>
    </row>
    <row r="790" spans="5:7" x14ac:dyDescent="0.25">
      <c r="E790" s="3" t="s">
        <v>154</v>
      </c>
      <c r="F790" s="3" t="s">
        <v>160</v>
      </c>
      <c r="G790" s="3">
        <v>4.6500000000000004</v>
      </c>
    </row>
    <row r="791" spans="5:7" x14ac:dyDescent="0.25">
      <c r="E791" s="3" t="s">
        <v>154</v>
      </c>
      <c r="F791" s="3" t="s">
        <v>160</v>
      </c>
      <c r="G791" s="3">
        <v>5.63</v>
      </c>
    </row>
    <row r="792" spans="5:7" x14ac:dyDescent="0.25">
      <c r="E792" s="3" t="s">
        <v>152</v>
      </c>
      <c r="F792" s="3" t="s">
        <v>153</v>
      </c>
      <c r="G792" s="3">
        <v>4.8499999999999996</v>
      </c>
    </row>
    <row r="793" spans="5:7" x14ac:dyDescent="0.25">
      <c r="E793" s="3" t="s">
        <v>154</v>
      </c>
      <c r="F793" s="3" t="s">
        <v>161</v>
      </c>
      <c r="G793" s="3">
        <v>3.81</v>
      </c>
    </row>
    <row r="794" spans="5:7" x14ac:dyDescent="0.25">
      <c r="E794" s="3" t="s">
        <v>154</v>
      </c>
      <c r="F794" s="3" t="s">
        <v>158</v>
      </c>
      <c r="G794" s="3">
        <v>2.59</v>
      </c>
    </row>
    <row r="795" spans="5:7" x14ac:dyDescent="0.25">
      <c r="E795" s="3" t="s">
        <v>152</v>
      </c>
      <c r="F795" s="3" t="s">
        <v>164</v>
      </c>
      <c r="G795" s="3">
        <v>1.77</v>
      </c>
    </row>
    <row r="796" spans="5:7" x14ac:dyDescent="0.25">
      <c r="E796" s="3" t="s">
        <v>152</v>
      </c>
      <c r="F796" s="3" t="s">
        <v>162</v>
      </c>
      <c r="G796" s="3">
        <v>4.7699999999999996</v>
      </c>
    </row>
    <row r="797" spans="5:7" x14ac:dyDescent="0.25">
      <c r="E797" s="3" t="s">
        <v>152</v>
      </c>
      <c r="F797" s="3" t="s">
        <v>153</v>
      </c>
      <c r="G797" s="3">
        <v>4</v>
      </c>
    </row>
    <row r="798" spans="5:7" x14ac:dyDescent="0.25">
      <c r="E798" s="3" t="s">
        <v>152</v>
      </c>
      <c r="F798" s="3" t="s">
        <v>164</v>
      </c>
      <c r="G798" s="3">
        <v>1.84</v>
      </c>
    </row>
    <row r="799" spans="5:7" x14ac:dyDescent="0.25">
      <c r="E799" s="3" t="s">
        <v>152</v>
      </c>
      <c r="F799" s="3" t="s">
        <v>153</v>
      </c>
      <c r="G799" s="3">
        <v>4.04</v>
      </c>
    </row>
    <row r="800" spans="5:7" x14ac:dyDescent="0.25">
      <c r="E800" s="3" t="s">
        <v>152</v>
      </c>
      <c r="F800" s="3" t="s">
        <v>164</v>
      </c>
      <c r="G800" s="3">
        <v>2.4300000000000002</v>
      </c>
    </row>
    <row r="801" spans="5:7" x14ac:dyDescent="0.25">
      <c r="E801" s="3" t="s">
        <v>152</v>
      </c>
      <c r="F801" s="3" t="s">
        <v>153</v>
      </c>
      <c r="G801" s="3">
        <v>5.53</v>
      </c>
    </row>
    <row r="802" spans="5:7" x14ac:dyDescent="0.25">
      <c r="E802" s="3" t="s">
        <v>154</v>
      </c>
      <c r="F802" s="3" t="s">
        <v>155</v>
      </c>
      <c r="G802" s="3">
        <v>1.22</v>
      </c>
    </row>
    <row r="803" spans="5:7" x14ac:dyDescent="0.25">
      <c r="E803" s="3" t="s">
        <v>152</v>
      </c>
      <c r="F803" s="3" t="s">
        <v>159</v>
      </c>
      <c r="G803" s="3">
        <v>2.0099999999999998</v>
      </c>
    </row>
    <row r="804" spans="5:7" x14ac:dyDescent="0.25">
      <c r="E804" s="3" t="s">
        <v>152</v>
      </c>
      <c r="F804" s="3" t="s">
        <v>162</v>
      </c>
      <c r="G804" s="3">
        <v>3.03</v>
      </c>
    </row>
    <row r="805" spans="5:7" x14ac:dyDescent="0.25">
      <c r="E805" s="3" t="s">
        <v>152</v>
      </c>
      <c r="F805" s="3" t="s">
        <v>156</v>
      </c>
      <c r="G805" s="3">
        <v>0.98</v>
      </c>
    </row>
    <row r="806" spans="5:7" x14ac:dyDescent="0.25">
      <c r="E806" s="3" t="s">
        <v>152</v>
      </c>
      <c r="F806" s="3" t="s">
        <v>164</v>
      </c>
      <c r="G806" s="3">
        <v>1.46</v>
      </c>
    </row>
    <row r="807" spans="5:7" x14ac:dyDescent="0.25">
      <c r="E807" s="3" t="s">
        <v>152</v>
      </c>
      <c r="F807" s="3" t="s">
        <v>153</v>
      </c>
      <c r="G807" s="3">
        <v>5.95</v>
      </c>
    </row>
    <row r="808" spans="5:7" x14ac:dyDescent="0.25">
      <c r="E808" s="3" t="s">
        <v>152</v>
      </c>
      <c r="F808" s="3" t="s">
        <v>159</v>
      </c>
      <c r="G808" s="3">
        <v>2.0699999999999998</v>
      </c>
    </row>
    <row r="809" spans="5:7" x14ac:dyDescent="0.25">
      <c r="E809" s="3" t="s">
        <v>154</v>
      </c>
      <c r="F809" s="3" t="s">
        <v>156</v>
      </c>
      <c r="G809" s="3">
        <v>2.94</v>
      </c>
    </row>
    <row r="810" spans="5:7" x14ac:dyDescent="0.25">
      <c r="E810" s="3" t="s">
        <v>152</v>
      </c>
      <c r="F810" s="3" t="s">
        <v>156</v>
      </c>
      <c r="G810" s="3">
        <v>0.92</v>
      </c>
    </row>
    <row r="811" spans="5:7" x14ac:dyDescent="0.25">
      <c r="E811" s="3" t="s">
        <v>154</v>
      </c>
      <c r="F811" s="3" t="s">
        <v>161</v>
      </c>
      <c r="G811" s="3">
        <v>4.55</v>
      </c>
    </row>
    <row r="812" spans="5:7" x14ac:dyDescent="0.25">
      <c r="E812" s="3" t="s">
        <v>152</v>
      </c>
      <c r="F812" s="3" t="s">
        <v>162</v>
      </c>
      <c r="G812" s="3">
        <v>3.74</v>
      </c>
    </row>
    <row r="813" spans="5:7" x14ac:dyDescent="0.25">
      <c r="E813" s="3" t="s">
        <v>152</v>
      </c>
      <c r="F813" s="3" t="s">
        <v>156</v>
      </c>
      <c r="G813" s="3">
        <v>1.45</v>
      </c>
    </row>
    <row r="814" spans="5:7" x14ac:dyDescent="0.25">
      <c r="E814" s="3" t="s">
        <v>152</v>
      </c>
      <c r="F814" s="3" t="s">
        <v>164</v>
      </c>
      <c r="G814" s="3">
        <v>1.91</v>
      </c>
    </row>
    <row r="815" spans="5:7" x14ac:dyDescent="0.25">
      <c r="E815" s="3" t="s">
        <v>152</v>
      </c>
      <c r="F815" s="3" t="s">
        <v>156</v>
      </c>
      <c r="G815" s="3">
        <v>1.4</v>
      </c>
    </row>
    <row r="816" spans="5:7" x14ac:dyDescent="0.25">
      <c r="E816" s="3" t="s">
        <v>154</v>
      </c>
      <c r="F816" s="3" t="s">
        <v>156</v>
      </c>
      <c r="G816" s="3">
        <v>2.4500000000000002</v>
      </c>
    </row>
    <row r="817" spans="5:7" x14ac:dyDescent="0.25">
      <c r="E817" s="3" t="s">
        <v>152</v>
      </c>
      <c r="F817" s="3" t="s">
        <v>153</v>
      </c>
      <c r="G817" s="3">
        <v>4.67</v>
      </c>
    </row>
    <row r="818" spans="5:7" x14ac:dyDescent="0.25">
      <c r="E818" s="3" t="s">
        <v>152</v>
      </c>
      <c r="F818" s="3" t="s">
        <v>164</v>
      </c>
      <c r="G818" s="3">
        <v>1.07</v>
      </c>
    </row>
    <row r="819" spans="5:7" x14ac:dyDescent="0.25">
      <c r="E819" s="3" t="s">
        <v>154</v>
      </c>
      <c r="F819" s="3" t="s">
        <v>160</v>
      </c>
      <c r="G819" s="3">
        <v>4.32</v>
      </c>
    </row>
    <row r="820" spans="5:7" x14ac:dyDescent="0.25">
      <c r="E820" s="3" t="s">
        <v>154</v>
      </c>
      <c r="F820" s="3" t="s">
        <v>157</v>
      </c>
      <c r="G820" s="3">
        <v>1.29</v>
      </c>
    </row>
    <row r="821" spans="5:7" x14ac:dyDescent="0.25">
      <c r="E821" s="3" t="s">
        <v>154</v>
      </c>
      <c r="F821" s="3" t="s">
        <v>160</v>
      </c>
      <c r="G821" s="3">
        <v>4.63</v>
      </c>
    </row>
    <row r="822" spans="5:7" x14ac:dyDescent="0.25">
      <c r="E822" s="3" t="s">
        <v>154</v>
      </c>
      <c r="F822" s="3" t="s">
        <v>155</v>
      </c>
      <c r="G822" s="3">
        <v>1.27</v>
      </c>
    </row>
    <row r="823" spans="5:7" x14ac:dyDescent="0.25">
      <c r="E823" s="3" t="s">
        <v>152</v>
      </c>
      <c r="F823" s="3" t="s">
        <v>159</v>
      </c>
      <c r="G823" s="3">
        <v>1.52</v>
      </c>
    </row>
    <row r="824" spans="5:7" x14ac:dyDescent="0.25">
      <c r="E824" s="3" t="s">
        <v>154</v>
      </c>
      <c r="F824" s="3" t="s">
        <v>156</v>
      </c>
      <c r="G824" s="3">
        <v>2.39</v>
      </c>
    </row>
    <row r="825" spans="5:7" x14ac:dyDescent="0.25">
      <c r="E825" s="3" t="s">
        <v>154</v>
      </c>
      <c r="F825" s="3" t="s">
        <v>157</v>
      </c>
      <c r="G825" s="3">
        <v>1.83</v>
      </c>
    </row>
    <row r="826" spans="5:7" x14ac:dyDescent="0.25">
      <c r="E826" s="3" t="s">
        <v>152</v>
      </c>
      <c r="F826" s="3" t="s">
        <v>163</v>
      </c>
      <c r="G826" s="3">
        <v>3</v>
      </c>
    </row>
    <row r="827" spans="5:7" x14ac:dyDescent="0.25">
      <c r="E827" s="3" t="s">
        <v>154</v>
      </c>
      <c r="F827" s="3" t="s">
        <v>158</v>
      </c>
      <c r="G827" s="3">
        <v>1.91</v>
      </c>
    </row>
    <row r="828" spans="5:7" x14ac:dyDescent="0.25">
      <c r="E828" s="3" t="s">
        <v>154</v>
      </c>
      <c r="F828" s="3" t="s">
        <v>157</v>
      </c>
      <c r="G828" s="3">
        <v>1.28</v>
      </c>
    </row>
    <row r="829" spans="5:7" x14ac:dyDescent="0.25">
      <c r="E829" s="3" t="s">
        <v>154</v>
      </c>
      <c r="F829" s="3" t="s">
        <v>157</v>
      </c>
      <c r="G829" s="3">
        <v>2.06</v>
      </c>
    </row>
    <row r="830" spans="5:7" x14ac:dyDescent="0.25">
      <c r="E830" s="3" t="s">
        <v>152</v>
      </c>
      <c r="F830" s="3" t="s">
        <v>153</v>
      </c>
      <c r="G830" s="3">
        <v>5.2</v>
      </c>
    </row>
    <row r="831" spans="5:7" x14ac:dyDescent="0.25">
      <c r="E831" s="3" t="s">
        <v>152</v>
      </c>
      <c r="F831" s="3" t="s">
        <v>156</v>
      </c>
      <c r="G831" s="3">
        <v>1.18</v>
      </c>
    </row>
    <row r="832" spans="5:7" x14ac:dyDescent="0.25">
      <c r="E832" s="3" t="s">
        <v>152</v>
      </c>
      <c r="F832" s="3" t="s">
        <v>164</v>
      </c>
      <c r="G832" s="3">
        <v>2.8</v>
      </c>
    </row>
    <row r="833" spans="5:7" x14ac:dyDescent="0.25">
      <c r="E833" s="3" t="s">
        <v>152</v>
      </c>
      <c r="F833" s="3" t="s">
        <v>156</v>
      </c>
      <c r="G833" s="3">
        <v>1.25</v>
      </c>
    </row>
    <row r="834" spans="5:7" x14ac:dyDescent="0.25">
      <c r="E834" s="3" t="s">
        <v>152</v>
      </c>
      <c r="F834" s="3" t="s">
        <v>163</v>
      </c>
      <c r="G834" s="3">
        <v>1.86</v>
      </c>
    </row>
    <row r="835" spans="5:7" x14ac:dyDescent="0.25">
      <c r="E835" s="3" t="s">
        <v>152</v>
      </c>
      <c r="F835" s="3" t="s">
        <v>153</v>
      </c>
      <c r="G835" s="3">
        <v>4.1500000000000004</v>
      </c>
    </row>
    <row r="836" spans="5:7" x14ac:dyDescent="0.25">
      <c r="E836" s="3" t="s">
        <v>154</v>
      </c>
      <c r="F836" s="3" t="s">
        <v>160</v>
      </c>
      <c r="G836" s="3">
        <v>4.0199999999999996</v>
      </c>
    </row>
    <row r="837" spans="5:7" x14ac:dyDescent="0.25">
      <c r="E837" s="3" t="s">
        <v>152</v>
      </c>
      <c r="F837" s="3" t="s">
        <v>159</v>
      </c>
      <c r="G837" s="3">
        <v>1.65</v>
      </c>
    </row>
    <row r="838" spans="5:7" x14ac:dyDescent="0.25">
      <c r="E838" s="3" t="s">
        <v>152</v>
      </c>
      <c r="F838" s="3" t="s">
        <v>156</v>
      </c>
      <c r="G838" s="3">
        <v>1.05</v>
      </c>
    </row>
    <row r="839" spans="5:7" x14ac:dyDescent="0.25">
      <c r="E839" s="3" t="s">
        <v>154</v>
      </c>
      <c r="F839" s="3" t="s">
        <v>155</v>
      </c>
      <c r="G839" s="3">
        <v>0.91</v>
      </c>
    </row>
    <row r="840" spans="5:7" x14ac:dyDescent="0.25">
      <c r="E840" s="3" t="s">
        <v>152</v>
      </c>
      <c r="F840" s="3" t="s">
        <v>164</v>
      </c>
      <c r="G840" s="3">
        <v>1.53</v>
      </c>
    </row>
    <row r="841" spans="5:7" x14ac:dyDescent="0.25">
      <c r="E841" s="3" t="s">
        <v>152</v>
      </c>
      <c r="F841" s="3" t="s">
        <v>162</v>
      </c>
      <c r="G841" s="3">
        <v>3.16</v>
      </c>
    </row>
    <row r="842" spans="5:7" x14ac:dyDescent="0.25">
      <c r="E842" s="3" t="s">
        <v>152</v>
      </c>
      <c r="F842" s="3" t="s">
        <v>156</v>
      </c>
      <c r="G842" s="3">
        <v>1.56</v>
      </c>
    </row>
    <row r="843" spans="5:7" x14ac:dyDescent="0.25">
      <c r="E843" s="3" t="s">
        <v>152</v>
      </c>
      <c r="F843" s="3" t="s">
        <v>153</v>
      </c>
      <c r="G843" s="3">
        <v>4.8</v>
      </c>
    </row>
    <row r="844" spans="5:7" x14ac:dyDescent="0.25">
      <c r="E844" s="3" t="s">
        <v>154</v>
      </c>
      <c r="F844" s="3" t="s">
        <v>156</v>
      </c>
      <c r="G844" s="3">
        <v>1.65</v>
      </c>
    </row>
    <row r="845" spans="5:7" x14ac:dyDescent="0.25">
      <c r="E845" s="3" t="s">
        <v>154</v>
      </c>
      <c r="F845" s="3" t="s">
        <v>161</v>
      </c>
      <c r="G845" s="3">
        <v>3.6</v>
      </c>
    </row>
    <row r="846" spans="5:7" x14ac:dyDescent="0.25">
      <c r="E846" s="3" t="s">
        <v>152</v>
      </c>
      <c r="F846" s="3" t="s">
        <v>163</v>
      </c>
      <c r="G846" s="3">
        <v>1.58</v>
      </c>
    </row>
    <row r="847" spans="5:7" x14ac:dyDescent="0.25">
      <c r="E847" s="3" t="s">
        <v>154</v>
      </c>
      <c r="F847" s="3" t="s">
        <v>158</v>
      </c>
      <c r="G847" s="3">
        <v>2.87</v>
      </c>
    </row>
    <row r="848" spans="5:7" x14ac:dyDescent="0.25">
      <c r="E848" s="3" t="s">
        <v>154</v>
      </c>
      <c r="F848" s="3" t="s">
        <v>160</v>
      </c>
      <c r="G848" s="3">
        <v>5.38</v>
      </c>
    </row>
    <row r="849" spans="5:7" x14ac:dyDescent="0.25">
      <c r="E849" s="3" t="s">
        <v>154</v>
      </c>
      <c r="F849" s="3" t="s">
        <v>161</v>
      </c>
      <c r="G849" s="3">
        <v>3.25</v>
      </c>
    </row>
    <row r="850" spans="5:7" x14ac:dyDescent="0.25">
      <c r="E850" s="3" t="s">
        <v>154</v>
      </c>
      <c r="F850" s="3" t="s">
        <v>157</v>
      </c>
      <c r="G850" s="3">
        <v>1.66</v>
      </c>
    </row>
    <row r="851" spans="5:7" x14ac:dyDescent="0.25">
      <c r="E851" s="3" t="s">
        <v>154</v>
      </c>
      <c r="F851" s="3" t="s">
        <v>158</v>
      </c>
      <c r="G851" s="3">
        <v>1.73</v>
      </c>
    </row>
    <row r="852" spans="5:7" x14ac:dyDescent="0.25">
      <c r="E852" s="3" t="s">
        <v>154</v>
      </c>
      <c r="F852" s="3" t="s">
        <v>156</v>
      </c>
      <c r="G852" s="3">
        <v>2.5099999999999998</v>
      </c>
    </row>
    <row r="853" spans="5:7" x14ac:dyDescent="0.25">
      <c r="E853" s="3" t="s">
        <v>152</v>
      </c>
      <c r="F853" s="3" t="s">
        <v>164</v>
      </c>
      <c r="G853" s="3">
        <v>1.3</v>
      </c>
    </row>
    <row r="854" spans="5:7" x14ac:dyDescent="0.25">
      <c r="E854" s="3" t="s">
        <v>152</v>
      </c>
      <c r="F854" s="3" t="s">
        <v>156</v>
      </c>
      <c r="G854" s="3">
        <v>1.19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B9DF-5C95-4625-A462-804C697783B8}">
  <sheetPr codeName="Sheet23"/>
  <dimension ref="C1:F6"/>
  <sheetViews>
    <sheetView workbookViewId="0">
      <selection activeCell="C2" sqref="C2:F6"/>
    </sheetView>
  </sheetViews>
  <sheetFormatPr defaultRowHeight="15" x14ac:dyDescent="0.25"/>
  <cols>
    <col min="1" max="2" width="9.140625" style="3"/>
    <col min="3" max="3" width="12.7109375" style="3" customWidth="1"/>
    <col min="4" max="16384" width="9.140625" style="3"/>
  </cols>
  <sheetData>
    <row r="1" spans="3:6" x14ac:dyDescent="0.25">
      <c r="D1" s="7" t="s">
        <v>165</v>
      </c>
    </row>
    <row r="2" spans="3:6" x14ac:dyDescent="0.25">
      <c r="D2" s="3" t="s">
        <v>166</v>
      </c>
      <c r="E2" s="3" t="s">
        <v>167</v>
      </c>
      <c r="F2" s="3" t="s">
        <v>168</v>
      </c>
    </row>
    <row r="3" spans="3:6" x14ac:dyDescent="0.25">
      <c r="C3" s="3" t="s">
        <v>169</v>
      </c>
      <c r="D3" s="3">
        <v>10</v>
      </c>
      <c r="E3" s="3">
        <v>3</v>
      </c>
      <c r="F3" s="3">
        <v>9</v>
      </c>
    </row>
    <row r="4" spans="3:6" x14ac:dyDescent="0.25">
      <c r="C4" s="3" t="s">
        <v>170</v>
      </c>
      <c r="D4" s="3">
        <v>4</v>
      </c>
      <c r="E4" s="3">
        <v>10</v>
      </c>
      <c r="F4" s="3">
        <v>5</v>
      </c>
    </row>
    <row r="5" spans="3:6" x14ac:dyDescent="0.25">
      <c r="C5" s="3" t="s">
        <v>171</v>
      </c>
      <c r="D5" s="3">
        <v>3</v>
      </c>
      <c r="E5" s="3">
        <v>2</v>
      </c>
      <c r="F5" s="3">
        <v>1</v>
      </c>
    </row>
    <row r="6" spans="3:6" x14ac:dyDescent="0.25">
      <c r="C6" s="3" t="s">
        <v>172</v>
      </c>
      <c r="D6" s="3">
        <v>9</v>
      </c>
      <c r="E6" s="3">
        <v>8</v>
      </c>
      <c r="F6" s="3">
        <v>10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9748-4E51-49CE-98F4-4CAAA7DC1477}">
  <sheetPr codeName="Sheet24">
    <pageSetUpPr fitToPage="1"/>
  </sheetPr>
  <dimension ref="D2:AK243"/>
  <sheetViews>
    <sheetView topLeftCell="A6" zoomScale="90" zoomScaleNormal="90" workbookViewId="0">
      <selection activeCell="B13" sqref="B13:B15"/>
    </sheetView>
  </sheetViews>
  <sheetFormatPr defaultRowHeight="15" x14ac:dyDescent="0.25"/>
  <cols>
    <col min="1" max="4" width="9.140625" style="3"/>
    <col min="5" max="5" width="11.85546875" style="3" customWidth="1"/>
    <col min="6" max="7" width="11" style="3" customWidth="1"/>
    <col min="8" max="8" width="9.140625" style="3"/>
    <col min="9" max="9" width="15.5703125" style="3" bestFit="1" customWidth="1"/>
    <col min="10" max="10" width="16.28515625" style="3" bestFit="1" customWidth="1"/>
    <col min="11" max="11" width="6.5703125" style="3" customWidth="1"/>
    <col min="12" max="12" width="6" style="3" customWidth="1"/>
    <col min="13" max="13" width="10" style="3" customWidth="1"/>
    <col min="14" max="14" width="11.42578125" style="3" customWidth="1"/>
    <col min="15" max="15" width="10.7109375" style="3" customWidth="1"/>
    <col min="16" max="16" width="6.5703125" style="3" customWidth="1"/>
    <col min="17" max="17" width="6" style="3" customWidth="1"/>
    <col min="18" max="18" width="10" style="3" customWidth="1"/>
    <col min="19" max="19" width="13.85546875" style="3" customWidth="1"/>
    <col min="20" max="20" width="14" style="3" bestFit="1" customWidth="1"/>
    <col min="21" max="21" width="6.5703125" style="3" customWidth="1"/>
    <col min="22" max="22" width="6" style="3" customWidth="1"/>
    <col min="23" max="23" width="10" style="3" customWidth="1"/>
    <col min="24" max="24" width="17.28515625" style="3" bestFit="1" customWidth="1"/>
    <col min="25" max="25" width="9.5703125" style="3" customWidth="1"/>
    <col min="26" max="26" width="6.5703125" style="3" customWidth="1"/>
    <col min="27" max="27" width="6" style="3" customWidth="1"/>
    <col min="28" max="28" width="10" style="3" customWidth="1"/>
    <col min="29" max="29" width="11.42578125" style="3" bestFit="1" customWidth="1"/>
    <col min="30" max="30" width="11.28515625" style="3" customWidth="1"/>
    <col min="31" max="31" width="12.5703125" style="3" customWidth="1"/>
    <col min="32" max="32" width="11.28515625" style="3" customWidth="1"/>
    <col min="33" max="33" width="17.28515625" style="3" customWidth="1"/>
    <col min="34" max="34" width="11.7109375" style="3" customWidth="1"/>
    <col min="35" max="35" width="12.140625" style="3" customWidth="1"/>
    <col min="36" max="16384" width="9.140625" style="3"/>
  </cols>
  <sheetData>
    <row r="2" spans="4:37" x14ac:dyDescent="0.25">
      <c r="J2" s="3" t="s">
        <v>173</v>
      </c>
    </row>
    <row r="3" spans="4:37" x14ac:dyDescent="0.25">
      <c r="J3" s="3" t="s">
        <v>174</v>
      </c>
    </row>
    <row r="4" spans="4:37" x14ac:dyDescent="0.25">
      <c r="D4" s="3" t="s">
        <v>175</v>
      </c>
      <c r="E4" s="3" t="s">
        <v>176</v>
      </c>
      <c r="F4" s="3" t="s">
        <v>118</v>
      </c>
      <c r="G4" s="3" t="s">
        <v>23</v>
      </c>
    </row>
    <row r="5" spans="4:37" x14ac:dyDescent="0.25">
      <c r="D5" s="3">
        <v>3</v>
      </c>
      <c r="E5" s="3" t="s">
        <v>177</v>
      </c>
      <c r="F5" s="3" t="s">
        <v>178</v>
      </c>
      <c r="G5" s="3">
        <v>2043</v>
      </c>
    </row>
    <row r="6" spans="4:37" x14ac:dyDescent="0.25">
      <c r="D6" s="3">
        <v>12</v>
      </c>
      <c r="E6" s="3" t="s">
        <v>179</v>
      </c>
      <c r="F6" s="3" t="s">
        <v>180</v>
      </c>
      <c r="G6" s="3">
        <v>2343</v>
      </c>
    </row>
    <row r="7" spans="4:37" x14ac:dyDescent="0.25">
      <c r="D7" s="3">
        <v>3</v>
      </c>
      <c r="E7" s="3" t="s">
        <v>84</v>
      </c>
      <c r="F7" s="3" t="s">
        <v>181</v>
      </c>
      <c r="G7" s="3">
        <v>1414</v>
      </c>
      <c r="AG7" s="3" t="s">
        <v>182</v>
      </c>
    </row>
    <row r="8" spans="4:37" x14ac:dyDescent="0.25">
      <c r="D8" s="3">
        <v>12</v>
      </c>
      <c r="E8" s="3" t="s">
        <v>85</v>
      </c>
      <c r="F8" s="3" t="s">
        <v>42</v>
      </c>
      <c r="G8" s="3">
        <v>1820</v>
      </c>
      <c r="AG8" s="3" t="s">
        <v>178</v>
      </c>
    </row>
    <row r="9" spans="4:37" x14ac:dyDescent="0.25">
      <c r="D9" s="3">
        <v>9</v>
      </c>
      <c r="E9" s="3" t="s">
        <v>84</v>
      </c>
      <c r="F9" s="3" t="s">
        <v>181</v>
      </c>
      <c r="G9" s="3">
        <v>943</v>
      </c>
      <c r="AH9" s="3" t="b">
        <v>1</v>
      </c>
      <c r="AI9" s="3" t="b">
        <v>0</v>
      </c>
      <c r="AJ9" s="3" t="b">
        <v>1</v>
      </c>
      <c r="AK9" s="3" t="b">
        <v>1</v>
      </c>
    </row>
    <row r="10" spans="4:37" ht="15.75" thickBot="1" x14ac:dyDescent="0.3">
      <c r="D10" s="3">
        <v>7</v>
      </c>
      <c r="E10" s="3" t="s">
        <v>84</v>
      </c>
      <c r="F10" s="3" t="s">
        <v>42</v>
      </c>
      <c r="G10" s="3">
        <v>1219</v>
      </c>
      <c r="AG10" s="47" t="s">
        <v>183</v>
      </c>
      <c r="AH10" s="47" t="s">
        <v>177</v>
      </c>
      <c r="AI10" s="47" t="s">
        <v>85</v>
      </c>
      <c r="AJ10" s="47" t="s">
        <v>84</v>
      </c>
      <c r="AK10" s="48" t="s">
        <v>179</v>
      </c>
    </row>
    <row r="11" spans="4:37" ht="15.75" thickTop="1" x14ac:dyDescent="0.25">
      <c r="D11" s="3">
        <v>7</v>
      </c>
      <c r="E11" s="3" t="s">
        <v>85</v>
      </c>
      <c r="F11" s="3" t="s">
        <v>180</v>
      </c>
      <c r="G11" s="3">
        <v>1156</v>
      </c>
      <c r="I11" s="3" t="s">
        <v>184</v>
      </c>
      <c r="J11" s="3" t="s">
        <v>185</v>
      </c>
      <c r="AG11" s="49">
        <v>1</v>
      </c>
      <c r="AH11" s="49">
        <f>IF(AH$9=FALSE,NA(),IFERROR(GETPIVOTDATA("Revenue",$I$11,"WEEK",$AG11,"Category",AH$10,"Store",$AG$8)," "))</f>
        <v>0</v>
      </c>
      <c r="AI11" s="49" t="e">
        <f t="shared" ref="AI11:AK23" si="0">IF(AI$9=FALSE,NA(),IFERROR(GETPIVOTDATA("Revenue",$I$11,"WEEK",$AG11,"Category",AI$10,"Store",$AG$8)," "))</f>
        <v>#N/A</v>
      </c>
      <c r="AJ11" s="49">
        <f t="shared" si="0"/>
        <v>0</v>
      </c>
      <c r="AK11" s="49">
        <f t="shared" si="0"/>
        <v>1065</v>
      </c>
    </row>
    <row r="12" spans="4:37" x14ac:dyDescent="0.25">
      <c r="D12" s="3">
        <v>11</v>
      </c>
      <c r="E12" s="3" t="s">
        <v>177</v>
      </c>
      <c r="F12" s="3" t="s">
        <v>178</v>
      </c>
      <c r="G12" s="3">
        <v>2127</v>
      </c>
      <c r="J12" s="3" t="s">
        <v>178</v>
      </c>
      <c r="N12" s="3" t="s">
        <v>186</v>
      </c>
      <c r="O12" s="3" t="s">
        <v>180</v>
      </c>
      <c r="S12" s="3" t="s">
        <v>187</v>
      </c>
      <c r="T12" s="3" t="s">
        <v>181</v>
      </c>
      <c r="X12" s="3" t="s">
        <v>188</v>
      </c>
      <c r="Y12" s="3" t="s">
        <v>42</v>
      </c>
      <c r="AC12" s="3" t="s">
        <v>189</v>
      </c>
      <c r="AD12" s="3" t="s">
        <v>190</v>
      </c>
      <c r="AG12" s="50">
        <v>2</v>
      </c>
      <c r="AH12" s="49">
        <f t="shared" ref="AH12:AH22" si="1">IF(AH$9=FALSE,NA(),IFERROR(GETPIVOTDATA("Revenue",$I$11,"WEEK",$AG12,"Category",AH$10,"Store",$AG$8)," "))</f>
        <v>2349</v>
      </c>
      <c r="AI12" s="49" t="e">
        <f>IF(AI$9=FALSE,NA(),IFERROR(GETPIVOTDATA("Revenue",$I$11,"WEEK",$AG12,"Category",AI$10,"Store",$AG$8)," "))</f>
        <v>#N/A</v>
      </c>
      <c r="AJ12" s="49">
        <f t="shared" si="0"/>
        <v>0</v>
      </c>
      <c r="AK12" s="49">
        <f t="shared" si="0"/>
        <v>4510</v>
      </c>
    </row>
    <row r="13" spans="4:37" x14ac:dyDescent="0.25">
      <c r="D13" s="3">
        <v>12</v>
      </c>
      <c r="E13" s="3" t="s">
        <v>179</v>
      </c>
      <c r="F13" s="3" t="s">
        <v>180</v>
      </c>
      <c r="G13" s="3">
        <v>1315</v>
      </c>
      <c r="I13" s="3" t="s">
        <v>191</v>
      </c>
      <c r="J13" s="3" t="s">
        <v>177</v>
      </c>
      <c r="K13" s="3" t="s">
        <v>179</v>
      </c>
      <c r="L13" s="3" t="s">
        <v>84</v>
      </c>
      <c r="M13" s="3" t="s">
        <v>85</v>
      </c>
      <c r="O13" s="3" t="s">
        <v>177</v>
      </c>
      <c r="P13" s="3" t="s">
        <v>179</v>
      </c>
      <c r="Q13" s="3" t="s">
        <v>84</v>
      </c>
      <c r="R13" s="3" t="s">
        <v>85</v>
      </c>
      <c r="T13" s="3" t="s">
        <v>177</v>
      </c>
      <c r="U13" s="3" t="s">
        <v>179</v>
      </c>
      <c r="V13" s="3" t="s">
        <v>84</v>
      </c>
      <c r="W13" s="3" t="s">
        <v>85</v>
      </c>
      <c r="Y13" s="3" t="s">
        <v>177</v>
      </c>
      <c r="Z13" s="3" t="s">
        <v>179</v>
      </c>
      <c r="AA13" s="3" t="s">
        <v>84</v>
      </c>
      <c r="AB13" s="3" t="s">
        <v>85</v>
      </c>
      <c r="AG13" s="49">
        <v>3</v>
      </c>
      <c r="AH13" s="49">
        <f t="shared" si="1"/>
        <v>2797</v>
      </c>
      <c r="AI13" s="49" t="e">
        <f t="shared" si="0"/>
        <v>#N/A</v>
      </c>
      <c r="AJ13" s="49">
        <f t="shared" si="0"/>
        <v>2046</v>
      </c>
      <c r="AK13" s="49">
        <f t="shared" si="0"/>
        <v>1233</v>
      </c>
    </row>
    <row r="14" spans="4:37" x14ac:dyDescent="0.25">
      <c r="D14" s="3">
        <v>3</v>
      </c>
      <c r="E14" s="3" t="s">
        <v>84</v>
      </c>
      <c r="F14" s="3" t="s">
        <v>42</v>
      </c>
      <c r="G14" s="3">
        <v>1580</v>
      </c>
      <c r="I14" s="51">
        <v>1</v>
      </c>
      <c r="K14" s="3">
        <v>1065</v>
      </c>
      <c r="M14" s="3">
        <v>1247</v>
      </c>
      <c r="N14" s="3">
        <v>2312</v>
      </c>
      <c r="O14" s="3">
        <v>3772</v>
      </c>
      <c r="P14" s="3">
        <v>526</v>
      </c>
      <c r="Q14" s="3">
        <v>3466</v>
      </c>
      <c r="S14" s="3">
        <v>7764</v>
      </c>
      <c r="T14" s="3">
        <v>3272</v>
      </c>
      <c r="U14" s="3">
        <v>1984</v>
      </c>
      <c r="W14" s="3">
        <v>1741</v>
      </c>
      <c r="X14" s="3">
        <v>6997</v>
      </c>
      <c r="Y14" s="3">
        <v>1911</v>
      </c>
      <c r="Z14" s="3">
        <v>9073</v>
      </c>
      <c r="AA14" s="3">
        <v>4222</v>
      </c>
      <c r="AC14" s="3">
        <v>15206</v>
      </c>
      <c r="AD14" s="3">
        <v>32279</v>
      </c>
      <c r="AG14" s="50">
        <v>4</v>
      </c>
      <c r="AH14" s="49">
        <f t="shared" si="1"/>
        <v>1501</v>
      </c>
      <c r="AI14" s="49" t="e">
        <f t="shared" si="0"/>
        <v>#N/A</v>
      </c>
      <c r="AJ14" s="49">
        <f t="shared" si="0"/>
        <v>1180</v>
      </c>
      <c r="AK14" s="49">
        <f t="shared" si="0"/>
        <v>3822</v>
      </c>
    </row>
    <row r="15" spans="4:37" x14ac:dyDescent="0.25">
      <c r="D15" s="3">
        <v>10</v>
      </c>
      <c r="E15" s="3" t="s">
        <v>177</v>
      </c>
      <c r="F15" s="3" t="s">
        <v>181</v>
      </c>
      <c r="G15" s="3">
        <v>1598</v>
      </c>
      <c r="I15" s="51">
        <v>2</v>
      </c>
      <c r="J15" s="3">
        <v>2349</v>
      </c>
      <c r="K15" s="3">
        <v>4510</v>
      </c>
      <c r="N15" s="3">
        <v>6859</v>
      </c>
      <c r="O15" s="3">
        <v>6220</v>
      </c>
      <c r="P15" s="3">
        <v>3296</v>
      </c>
      <c r="Q15" s="3">
        <v>2159</v>
      </c>
      <c r="S15" s="3">
        <v>11675</v>
      </c>
      <c r="T15" s="3">
        <v>1921</v>
      </c>
      <c r="U15" s="3">
        <v>2167</v>
      </c>
      <c r="V15" s="3">
        <v>4196</v>
      </c>
      <c r="X15" s="3">
        <v>8284</v>
      </c>
      <c r="Y15" s="3">
        <v>2151</v>
      </c>
      <c r="Z15" s="3">
        <v>4460</v>
      </c>
      <c r="AA15" s="3">
        <v>2482</v>
      </c>
      <c r="AB15" s="3">
        <v>2016</v>
      </c>
      <c r="AC15" s="3">
        <v>11109</v>
      </c>
      <c r="AD15" s="3">
        <v>37927</v>
      </c>
      <c r="AG15" s="49">
        <v>5</v>
      </c>
      <c r="AH15" s="49">
        <f t="shared" si="1"/>
        <v>1940</v>
      </c>
      <c r="AI15" s="49" t="e">
        <f t="shared" si="0"/>
        <v>#N/A</v>
      </c>
      <c r="AJ15" s="49">
        <f t="shared" si="0"/>
        <v>833</v>
      </c>
      <c r="AK15" s="49">
        <f t="shared" si="0"/>
        <v>0</v>
      </c>
    </row>
    <row r="16" spans="4:37" x14ac:dyDescent="0.25">
      <c r="D16" s="3">
        <v>4</v>
      </c>
      <c r="E16" s="3" t="s">
        <v>85</v>
      </c>
      <c r="F16" s="3" t="s">
        <v>178</v>
      </c>
      <c r="G16" s="3">
        <v>1000</v>
      </c>
      <c r="I16" s="51">
        <v>3</v>
      </c>
      <c r="J16" s="3">
        <v>2797</v>
      </c>
      <c r="K16" s="3">
        <v>1233</v>
      </c>
      <c r="L16" s="3">
        <v>2046</v>
      </c>
      <c r="M16" s="3">
        <v>6335</v>
      </c>
      <c r="N16" s="3">
        <v>12411</v>
      </c>
      <c r="O16" s="3">
        <v>3472</v>
      </c>
      <c r="Q16" s="3">
        <v>959</v>
      </c>
      <c r="R16" s="3">
        <v>2369</v>
      </c>
      <c r="S16" s="3">
        <v>6800</v>
      </c>
      <c r="U16" s="3">
        <v>3352</v>
      </c>
      <c r="V16" s="3">
        <v>3000</v>
      </c>
      <c r="W16" s="3">
        <v>5324</v>
      </c>
      <c r="X16" s="3">
        <v>11676</v>
      </c>
      <c r="Y16" s="3">
        <v>1578</v>
      </c>
      <c r="Z16" s="3">
        <v>3539</v>
      </c>
      <c r="AA16" s="3">
        <v>1580</v>
      </c>
      <c r="AB16" s="3">
        <v>2187</v>
      </c>
      <c r="AC16" s="3">
        <v>8884</v>
      </c>
      <c r="AD16" s="3">
        <v>39771</v>
      </c>
      <c r="AG16" s="50">
        <v>6</v>
      </c>
      <c r="AH16" s="49">
        <f t="shared" si="1"/>
        <v>0</v>
      </c>
      <c r="AI16" s="49" t="e">
        <f t="shared" si="0"/>
        <v>#N/A</v>
      </c>
      <c r="AJ16" s="49">
        <f t="shared" si="0"/>
        <v>1918</v>
      </c>
      <c r="AK16" s="49">
        <f t="shared" si="0"/>
        <v>0</v>
      </c>
    </row>
    <row r="17" spans="4:37" x14ac:dyDescent="0.25">
      <c r="D17" s="3">
        <v>7</v>
      </c>
      <c r="E17" s="3" t="s">
        <v>84</v>
      </c>
      <c r="F17" s="3" t="s">
        <v>180</v>
      </c>
      <c r="G17" s="3">
        <v>1087</v>
      </c>
      <c r="I17" s="51">
        <v>4</v>
      </c>
      <c r="J17" s="3">
        <v>1501</v>
      </c>
      <c r="K17" s="3">
        <v>3822</v>
      </c>
      <c r="L17" s="3">
        <v>1180</v>
      </c>
      <c r="M17" s="3">
        <v>1000</v>
      </c>
      <c r="N17" s="3">
        <v>7503</v>
      </c>
      <c r="O17" s="3">
        <v>6018</v>
      </c>
      <c r="P17" s="3">
        <v>2212</v>
      </c>
      <c r="S17" s="3">
        <v>8230</v>
      </c>
      <c r="V17" s="3">
        <v>1103</v>
      </c>
      <c r="W17" s="3">
        <v>1498</v>
      </c>
      <c r="X17" s="3">
        <v>2601</v>
      </c>
      <c r="Z17" s="3">
        <v>1809</v>
      </c>
      <c r="AB17" s="3">
        <v>3082</v>
      </c>
      <c r="AC17" s="3">
        <v>4891</v>
      </c>
      <c r="AD17" s="3">
        <v>23225</v>
      </c>
      <c r="AG17" s="49">
        <v>7</v>
      </c>
      <c r="AH17" s="49">
        <f t="shared" si="1"/>
        <v>3049</v>
      </c>
      <c r="AI17" s="49" t="e">
        <f t="shared" si="0"/>
        <v>#N/A</v>
      </c>
      <c r="AJ17" s="49">
        <f t="shared" si="0"/>
        <v>0</v>
      </c>
      <c r="AK17" s="49">
        <f t="shared" si="0"/>
        <v>3228</v>
      </c>
    </row>
    <row r="18" spans="4:37" x14ac:dyDescent="0.25">
      <c r="D18" s="3">
        <v>7</v>
      </c>
      <c r="E18" s="3" t="s">
        <v>177</v>
      </c>
      <c r="F18" s="3" t="s">
        <v>180</v>
      </c>
      <c r="G18" s="3">
        <v>1728</v>
      </c>
      <c r="I18" s="51">
        <v>5</v>
      </c>
      <c r="J18" s="3">
        <v>1940</v>
      </c>
      <c r="L18" s="3">
        <v>833</v>
      </c>
      <c r="M18" s="3">
        <v>2945</v>
      </c>
      <c r="N18" s="3">
        <v>5718</v>
      </c>
      <c r="O18" s="3">
        <v>708</v>
      </c>
      <c r="Q18" s="3">
        <v>501</v>
      </c>
      <c r="R18" s="3">
        <v>597</v>
      </c>
      <c r="S18" s="3">
        <v>1806</v>
      </c>
      <c r="T18" s="3">
        <v>1758</v>
      </c>
      <c r="U18" s="3">
        <v>3755</v>
      </c>
      <c r="X18" s="3">
        <v>5513</v>
      </c>
      <c r="Y18" s="3">
        <v>1568</v>
      </c>
      <c r="Z18" s="3">
        <v>1853</v>
      </c>
      <c r="AB18" s="3">
        <v>1738</v>
      </c>
      <c r="AC18" s="3">
        <v>5159</v>
      </c>
      <c r="AD18" s="3">
        <v>18196</v>
      </c>
      <c r="AG18" s="50">
        <v>8</v>
      </c>
      <c r="AH18" s="49">
        <f t="shared" si="1"/>
        <v>4208</v>
      </c>
      <c r="AI18" s="49" t="e">
        <f t="shared" si="0"/>
        <v>#N/A</v>
      </c>
      <c r="AJ18" s="49">
        <f t="shared" si="0"/>
        <v>1873</v>
      </c>
      <c r="AK18" s="49">
        <f t="shared" si="0"/>
        <v>2890</v>
      </c>
    </row>
    <row r="19" spans="4:37" x14ac:dyDescent="0.25">
      <c r="D19" s="3">
        <v>1</v>
      </c>
      <c r="E19" s="3" t="s">
        <v>177</v>
      </c>
      <c r="F19" s="3" t="s">
        <v>42</v>
      </c>
      <c r="G19" s="3">
        <v>1911</v>
      </c>
      <c r="I19" s="51">
        <v>6</v>
      </c>
      <c r="L19" s="3">
        <v>1918</v>
      </c>
      <c r="M19" s="3">
        <v>6494</v>
      </c>
      <c r="N19" s="3">
        <v>8412</v>
      </c>
      <c r="O19" s="3">
        <v>4145</v>
      </c>
      <c r="P19" s="3">
        <v>6205</v>
      </c>
      <c r="Q19" s="3">
        <v>4653</v>
      </c>
      <c r="S19" s="3">
        <v>15003</v>
      </c>
      <c r="U19" s="3">
        <v>2253</v>
      </c>
      <c r="V19" s="3">
        <v>1553</v>
      </c>
      <c r="W19" s="3">
        <v>3754</v>
      </c>
      <c r="X19" s="3">
        <v>7560</v>
      </c>
      <c r="Y19" s="3">
        <v>2320</v>
      </c>
      <c r="Z19" s="3">
        <v>3772</v>
      </c>
      <c r="AA19" s="3">
        <v>2476</v>
      </c>
      <c r="AB19" s="3">
        <v>1671</v>
      </c>
      <c r="AC19" s="3">
        <v>10239</v>
      </c>
      <c r="AD19" s="3">
        <v>41214</v>
      </c>
      <c r="AG19" s="49">
        <v>9</v>
      </c>
      <c r="AH19" s="49">
        <f t="shared" si="1"/>
        <v>0</v>
      </c>
      <c r="AI19" s="49" t="e">
        <f t="shared" si="0"/>
        <v>#N/A</v>
      </c>
      <c r="AJ19" s="49">
        <f t="shared" si="0"/>
        <v>2052</v>
      </c>
      <c r="AK19" s="49">
        <f t="shared" si="0"/>
        <v>0</v>
      </c>
    </row>
    <row r="20" spans="4:37" x14ac:dyDescent="0.25">
      <c r="D20" s="3">
        <v>7</v>
      </c>
      <c r="E20" s="3" t="s">
        <v>177</v>
      </c>
      <c r="F20" s="3" t="s">
        <v>180</v>
      </c>
      <c r="G20" s="3">
        <v>1563</v>
      </c>
      <c r="I20" s="51">
        <v>7</v>
      </c>
      <c r="J20" s="3">
        <v>3049</v>
      </c>
      <c r="K20" s="3">
        <v>3228</v>
      </c>
      <c r="N20" s="3">
        <v>6277</v>
      </c>
      <c r="O20" s="3">
        <v>3291</v>
      </c>
      <c r="P20" s="3">
        <v>2303</v>
      </c>
      <c r="Q20" s="3">
        <v>6472</v>
      </c>
      <c r="R20" s="3">
        <v>1156</v>
      </c>
      <c r="S20" s="3">
        <v>13222</v>
      </c>
      <c r="T20" s="3">
        <v>3580</v>
      </c>
      <c r="U20" s="3">
        <v>4218</v>
      </c>
      <c r="W20" s="3">
        <v>671</v>
      </c>
      <c r="X20" s="3">
        <v>8469</v>
      </c>
      <c r="Y20" s="3">
        <v>1318</v>
      </c>
      <c r="Z20" s="3">
        <v>4522</v>
      </c>
      <c r="AA20" s="3">
        <v>3263</v>
      </c>
      <c r="AB20" s="3">
        <v>824</v>
      </c>
      <c r="AC20" s="3">
        <v>9927</v>
      </c>
      <c r="AD20" s="3">
        <v>37895</v>
      </c>
      <c r="AG20" s="50">
        <v>10</v>
      </c>
      <c r="AH20" s="49">
        <f t="shared" si="1"/>
        <v>6117</v>
      </c>
      <c r="AI20" s="49" t="e">
        <f t="shared" si="0"/>
        <v>#N/A</v>
      </c>
      <c r="AJ20" s="49">
        <f t="shared" si="0"/>
        <v>1875</v>
      </c>
      <c r="AK20" s="49">
        <f t="shared" si="0"/>
        <v>0</v>
      </c>
    </row>
    <row r="21" spans="4:37" x14ac:dyDescent="0.25">
      <c r="D21" s="3">
        <v>2</v>
      </c>
      <c r="E21" s="3" t="s">
        <v>84</v>
      </c>
      <c r="F21" s="3" t="s">
        <v>42</v>
      </c>
      <c r="G21" s="3">
        <v>2482</v>
      </c>
      <c r="I21" s="51">
        <v>8</v>
      </c>
      <c r="J21" s="3">
        <v>4208</v>
      </c>
      <c r="K21" s="3">
        <v>2890</v>
      </c>
      <c r="L21" s="3">
        <v>1873</v>
      </c>
      <c r="N21" s="3">
        <v>8971</v>
      </c>
      <c r="O21" s="3">
        <v>910</v>
      </c>
      <c r="Q21" s="3">
        <v>1494</v>
      </c>
      <c r="R21" s="3">
        <v>3776</v>
      </c>
      <c r="S21" s="3">
        <v>6180</v>
      </c>
      <c r="T21" s="3">
        <v>2445</v>
      </c>
      <c r="U21" s="3">
        <v>5496</v>
      </c>
      <c r="V21" s="3">
        <v>3124</v>
      </c>
      <c r="X21" s="3">
        <v>11065</v>
      </c>
      <c r="Y21" s="3">
        <v>1742</v>
      </c>
      <c r="AA21" s="3">
        <v>4167</v>
      </c>
      <c r="AB21" s="3">
        <v>3107</v>
      </c>
      <c r="AC21" s="3">
        <v>9016</v>
      </c>
      <c r="AD21" s="3">
        <v>35232</v>
      </c>
      <c r="AG21" s="49">
        <v>11</v>
      </c>
      <c r="AH21" s="49">
        <f t="shared" si="1"/>
        <v>2127</v>
      </c>
      <c r="AI21" s="49" t="e">
        <f t="shared" si="0"/>
        <v>#N/A</v>
      </c>
      <c r="AJ21" s="49">
        <f t="shared" si="0"/>
        <v>4461</v>
      </c>
      <c r="AK21" s="49">
        <f t="shared" si="0"/>
        <v>1971</v>
      </c>
    </row>
    <row r="22" spans="4:37" x14ac:dyDescent="0.25">
      <c r="D22" s="3">
        <v>7</v>
      </c>
      <c r="E22" s="3" t="s">
        <v>179</v>
      </c>
      <c r="F22" s="3" t="s">
        <v>178</v>
      </c>
      <c r="G22" s="3">
        <v>1534</v>
      </c>
      <c r="I22" s="51">
        <v>9</v>
      </c>
      <c r="L22" s="3">
        <v>2052</v>
      </c>
      <c r="M22" s="3">
        <v>2825</v>
      </c>
      <c r="N22" s="3">
        <v>4877</v>
      </c>
      <c r="O22" s="3">
        <v>6265</v>
      </c>
      <c r="Q22" s="3">
        <v>1888</v>
      </c>
      <c r="S22" s="3">
        <v>8153</v>
      </c>
      <c r="V22" s="3">
        <v>2209</v>
      </c>
      <c r="W22" s="3">
        <v>1568</v>
      </c>
      <c r="X22" s="3">
        <v>3777</v>
      </c>
      <c r="Z22" s="3">
        <v>7335</v>
      </c>
      <c r="AC22" s="3">
        <v>7335</v>
      </c>
      <c r="AD22" s="3">
        <v>24142</v>
      </c>
      <c r="AG22" s="52">
        <v>12</v>
      </c>
      <c r="AH22" s="49">
        <f t="shared" si="1"/>
        <v>0</v>
      </c>
      <c r="AI22" s="49" t="e">
        <f t="shared" si="0"/>
        <v>#N/A</v>
      </c>
      <c r="AJ22" s="49">
        <f t="shared" si="0"/>
        <v>4786</v>
      </c>
      <c r="AK22" s="49">
        <f t="shared" si="0"/>
        <v>1542</v>
      </c>
    </row>
    <row r="23" spans="4:37" x14ac:dyDescent="0.25">
      <c r="D23" s="3">
        <v>12</v>
      </c>
      <c r="E23" s="3" t="s">
        <v>179</v>
      </c>
      <c r="F23" s="3" t="s">
        <v>180</v>
      </c>
      <c r="G23" s="3">
        <v>1471</v>
      </c>
      <c r="I23" s="51">
        <v>10</v>
      </c>
      <c r="J23" s="3">
        <v>6117</v>
      </c>
      <c r="L23" s="3">
        <v>1875</v>
      </c>
      <c r="N23" s="3">
        <v>7992</v>
      </c>
      <c r="Q23" s="3">
        <v>2138</v>
      </c>
      <c r="S23" s="3">
        <v>2138</v>
      </c>
      <c r="T23" s="3">
        <v>4807</v>
      </c>
      <c r="U23" s="3">
        <v>2325</v>
      </c>
      <c r="W23" s="3">
        <v>2222</v>
      </c>
      <c r="X23" s="3">
        <v>9354</v>
      </c>
      <c r="Y23" s="3">
        <v>1903</v>
      </c>
      <c r="Z23" s="3">
        <v>4161</v>
      </c>
      <c r="AB23" s="3">
        <v>947</v>
      </c>
      <c r="AC23" s="3">
        <v>7011</v>
      </c>
      <c r="AD23" s="3">
        <v>26495</v>
      </c>
      <c r="AG23" s="52">
        <v>13</v>
      </c>
      <c r="AH23" s="52">
        <f>IF(AH$9=FALSE,NA(),IFERROR(GETPIVOTDATA("Revenue",$I$11,"WEEK",$AG23,"Category",AH$10,"Store",$AG$8)," "))</f>
        <v>0</v>
      </c>
      <c r="AI23" s="49" t="e">
        <f t="shared" si="0"/>
        <v>#N/A</v>
      </c>
      <c r="AJ23" s="52">
        <f>IF(AJ$9=FALSE,NA(),IFERROR(GETPIVOTDATA("Revenue",$I$11,"WEEK",$AG23,"Category",AJ$10,"Store",$AG$8)," "))</f>
        <v>0</v>
      </c>
      <c r="AK23" s="53">
        <f>IF(AK$9=FALSE,NA(),IFERROR(GETPIVOTDATA("Revenue",$I$11,"WEEK",$AG23,"Category",AK$10,"Store",$AG$8)," "))</f>
        <v>0</v>
      </c>
    </row>
    <row r="24" spans="4:37" x14ac:dyDescent="0.25">
      <c r="D24" s="3">
        <v>2</v>
      </c>
      <c r="E24" s="3" t="s">
        <v>177</v>
      </c>
      <c r="F24" s="3" t="s">
        <v>178</v>
      </c>
      <c r="G24" s="3">
        <v>990</v>
      </c>
      <c r="I24" s="51">
        <v>11</v>
      </c>
      <c r="J24" s="3">
        <v>2127</v>
      </c>
      <c r="K24" s="3">
        <v>1971</v>
      </c>
      <c r="L24" s="3">
        <v>4461</v>
      </c>
      <c r="M24" s="3">
        <v>2394</v>
      </c>
      <c r="N24" s="3">
        <v>10953</v>
      </c>
      <c r="O24" s="3">
        <v>3596</v>
      </c>
      <c r="P24" s="3">
        <v>1169</v>
      </c>
      <c r="S24" s="3">
        <v>4765</v>
      </c>
      <c r="U24" s="3">
        <v>810</v>
      </c>
      <c r="W24" s="3">
        <v>1993</v>
      </c>
      <c r="X24" s="3">
        <v>2803</v>
      </c>
      <c r="AD24" s="3">
        <v>18521</v>
      </c>
      <c r="AG24" s="52">
        <v>14</v>
      </c>
      <c r="AH24" s="52">
        <f>IF(AH$9=FALSE,NA(),IFERROR(GETPIVOTDATA("Revenue",$I$11,"WEEK",$AG24,"Category",AH$10,"Store",$AG$8)," "))</f>
        <v>1455</v>
      </c>
      <c r="AI24" s="52" t="e">
        <f>IF(AI$9=FALSE,NA(),IFERROR(GETPIVOTDATA("Revenue",$I$11,"WEEK",$AG24,"Category",AI$10,"Store",$AG$8)," "))</f>
        <v>#N/A</v>
      </c>
      <c r="AJ24" s="52">
        <f>IF(AJ$9=FALSE,NA(),IFERROR(GETPIVOTDATA("Revenue",$I$11,"WEEK",$AG24,"Category",AJ$10,"Store",$AG$8)," "))</f>
        <v>0</v>
      </c>
      <c r="AK24" s="53">
        <f>IF(AK$9=FALSE,NA(),IFERROR(GETPIVOTDATA("Revenue",$I$11,"WEEK",$AG24,"Category",AK$10,"Store",$AG$8)," "))</f>
        <v>0</v>
      </c>
    </row>
    <row r="25" spans="4:37" x14ac:dyDescent="0.25">
      <c r="D25" s="3">
        <v>11</v>
      </c>
      <c r="E25" s="3" t="s">
        <v>84</v>
      </c>
      <c r="F25" s="3" t="s">
        <v>178</v>
      </c>
      <c r="G25" s="3">
        <v>1580</v>
      </c>
      <c r="I25" s="51">
        <v>12</v>
      </c>
      <c r="K25" s="3">
        <v>1542</v>
      </c>
      <c r="L25" s="3">
        <v>4786</v>
      </c>
      <c r="M25" s="3">
        <v>850</v>
      </c>
      <c r="N25" s="3">
        <v>7178</v>
      </c>
      <c r="O25" s="3">
        <v>1124</v>
      </c>
      <c r="P25" s="3">
        <v>7565</v>
      </c>
      <c r="Q25" s="3">
        <v>7264</v>
      </c>
      <c r="R25" s="3">
        <v>2431</v>
      </c>
      <c r="S25" s="3">
        <v>18384</v>
      </c>
      <c r="T25" s="3">
        <v>2471</v>
      </c>
      <c r="V25" s="3">
        <v>1978</v>
      </c>
      <c r="W25" s="3">
        <v>5472</v>
      </c>
      <c r="X25" s="3">
        <v>9921</v>
      </c>
      <c r="AA25" s="3">
        <v>1253</v>
      </c>
      <c r="AB25" s="3">
        <v>1820</v>
      </c>
      <c r="AC25" s="3">
        <v>3073</v>
      </c>
      <c r="AD25" s="3">
        <v>38556</v>
      </c>
    </row>
    <row r="26" spans="4:37" x14ac:dyDescent="0.25">
      <c r="D26" s="3">
        <v>1</v>
      </c>
      <c r="E26" s="3" t="s">
        <v>179</v>
      </c>
      <c r="F26" s="3" t="s">
        <v>42</v>
      </c>
      <c r="G26" s="3">
        <v>2389</v>
      </c>
      <c r="I26" s="51">
        <v>13</v>
      </c>
      <c r="M26" s="3">
        <v>1196</v>
      </c>
      <c r="N26" s="3">
        <v>1196</v>
      </c>
      <c r="R26" s="3">
        <v>3400</v>
      </c>
      <c r="S26" s="3">
        <v>3400</v>
      </c>
      <c r="AD26" s="3">
        <v>4596</v>
      </c>
    </row>
    <row r="27" spans="4:37" x14ac:dyDescent="0.25">
      <c r="D27" s="3">
        <v>2</v>
      </c>
      <c r="E27" s="3" t="s">
        <v>179</v>
      </c>
      <c r="F27" s="3" t="s">
        <v>180</v>
      </c>
      <c r="G27" s="3">
        <v>2263</v>
      </c>
      <c r="I27" s="51">
        <v>14</v>
      </c>
      <c r="J27" s="3">
        <v>1455</v>
      </c>
      <c r="N27" s="3">
        <v>1455</v>
      </c>
      <c r="AD27" s="3">
        <v>1455</v>
      </c>
    </row>
    <row r="28" spans="4:37" x14ac:dyDescent="0.25">
      <c r="D28" s="3">
        <v>11</v>
      </c>
      <c r="E28" s="3" t="s">
        <v>179</v>
      </c>
      <c r="F28" s="3" t="s">
        <v>178</v>
      </c>
      <c r="G28" s="3">
        <v>1971</v>
      </c>
      <c r="I28" s="51" t="s">
        <v>190</v>
      </c>
      <c r="J28" s="3">
        <v>25543</v>
      </c>
      <c r="K28" s="3">
        <v>20261</v>
      </c>
      <c r="L28" s="3">
        <v>21024</v>
      </c>
      <c r="M28" s="3">
        <v>25286</v>
      </c>
      <c r="N28" s="3">
        <v>92114</v>
      </c>
      <c r="O28" s="3">
        <v>39521</v>
      </c>
      <c r="P28" s="3">
        <v>23276</v>
      </c>
      <c r="Q28" s="3">
        <v>30994</v>
      </c>
      <c r="R28" s="3">
        <v>13729</v>
      </c>
      <c r="S28" s="3">
        <v>107520</v>
      </c>
      <c r="T28" s="3">
        <v>20254</v>
      </c>
      <c r="U28" s="3">
        <v>26360</v>
      </c>
      <c r="V28" s="3">
        <v>17163</v>
      </c>
      <c r="W28" s="3">
        <v>24243</v>
      </c>
      <c r="X28" s="3">
        <v>88020</v>
      </c>
      <c r="Y28" s="3">
        <v>14491</v>
      </c>
      <c r="Z28" s="3">
        <v>40524</v>
      </c>
      <c r="AA28" s="3">
        <v>19443</v>
      </c>
      <c r="AB28" s="3">
        <v>17392</v>
      </c>
      <c r="AC28" s="3">
        <v>91850</v>
      </c>
      <c r="AD28" s="3">
        <v>379504</v>
      </c>
    </row>
    <row r="29" spans="4:37" x14ac:dyDescent="0.25">
      <c r="D29" s="3">
        <v>6</v>
      </c>
      <c r="E29" s="3" t="s">
        <v>84</v>
      </c>
      <c r="F29" s="3" t="s">
        <v>178</v>
      </c>
      <c r="G29" s="3">
        <v>1918</v>
      </c>
    </row>
    <row r="30" spans="4:37" x14ac:dyDescent="0.25">
      <c r="D30" s="3">
        <v>7</v>
      </c>
      <c r="E30" s="3" t="s">
        <v>179</v>
      </c>
      <c r="F30" s="3" t="s">
        <v>42</v>
      </c>
      <c r="G30" s="3">
        <v>1273</v>
      </c>
    </row>
    <row r="31" spans="4:37" x14ac:dyDescent="0.25">
      <c r="D31" s="3">
        <v>6</v>
      </c>
      <c r="E31" s="3" t="s">
        <v>179</v>
      </c>
      <c r="F31" s="3" t="s">
        <v>180</v>
      </c>
      <c r="G31" s="3">
        <v>1499</v>
      </c>
    </row>
    <row r="32" spans="4:37" x14ac:dyDescent="0.25">
      <c r="D32" s="3">
        <v>7</v>
      </c>
      <c r="E32" s="3" t="s">
        <v>85</v>
      </c>
      <c r="F32" s="3" t="s">
        <v>181</v>
      </c>
      <c r="G32" s="3">
        <v>671</v>
      </c>
    </row>
    <row r="33" spans="4:7" x14ac:dyDescent="0.25">
      <c r="D33" s="3">
        <v>7</v>
      </c>
      <c r="E33" s="3" t="s">
        <v>177</v>
      </c>
      <c r="F33" s="3" t="s">
        <v>181</v>
      </c>
      <c r="G33" s="3">
        <v>2016</v>
      </c>
    </row>
    <row r="34" spans="4:7" x14ac:dyDescent="0.25">
      <c r="D34" s="3">
        <v>8</v>
      </c>
      <c r="E34" s="3" t="s">
        <v>177</v>
      </c>
      <c r="F34" s="3" t="s">
        <v>181</v>
      </c>
      <c r="G34" s="3">
        <v>2445</v>
      </c>
    </row>
    <row r="35" spans="4:7" x14ac:dyDescent="0.25">
      <c r="D35" s="3">
        <v>12</v>
      </c>
      <c r="E35" s="3" t="s">
        <v>84</v>
      </c>
      <c r="F35" s="3" t="s">
        <v>180</v>
      </c>
      <c r="G35" s="3">
        <v>692</v>
      </c>
    </row>
    <row r="36" spans="4:7" x14ac:dyDescent="0.25">
      <c r="D36" s="3">
        <v>6</v>
      </c>
      <c r="E36" s="3" t="s">
        <v>84</v>
      </c>
      <c r="F36" s="3" t="s">
        <v>181</v>
      </c>
      <c r="G36" s="3">
        <v>1553</v>
      </c>
    </row>
    <row r="37" spans="4:7" x14ac:dyDescent="0.25">
      <c r="D37" s="3">
        <v>7</v>
      </c>
      <c r="E37" s="3" t="s">
        <v>84</v>
      </c>
      <c r="F37" s="3" t="s">
        <v>180</v>
      </c>
      <c r="G37" s="3">
        <v>1139</v>
      </c>
    </row>
    <row r="38" spans="4:7" x14ac:dyDescent="0.25">
      <c r="D38" s="3">
        <v>1</v>
      </c>
      <c r="E38" s="3" t="s">
        <v>179</v>
      </c>
      <c r="F38" s="3" t="s">
        <v>42</v>
      </c>
      <c r="G38" s="3">
        <v>538</v>
      </c>
    </row>
    <row r="39" spans="4:7" x14ac:dyDescent="0.25">
      <c r="D39" s="3">
        <v>4</v>
      </c>
      <c r="E39" s="3" t="s">
        <v>84</v>
      </c>
      <c r="F39" s="3" t="s">
        <v>178</v>
      </c>
      <c r="G39" s="3">
        <v>1180</v>
      </c>
    </row>
    <row r="40" spans="4:7" x14ac:dyDescent="0.25">
      <c r="D40" s="3">
        <v>12</v>
      </c>
      <c r="E40" s="3" t="s">
        <v>85</v>
      </c>
      <c r="F40" s="3" t="s">
        <v>181</v>
      </c>
      <c r="G40" s="3">
        <v>2114</v>
      </c>
    </row>
    <row r="41" spans="4:7" x14ac:dyDescent="0.25">
      <c r="D41" s="3">
        <v>4</v>
      </c>
      <c r="E41" s="3" t="s">
        <v>179</v>
      </c>
      <c r="F41" s="3" t="s">
        <v>42</v>
      </c>
      <c r="G41" s="3">
        <v>1809</v>
      </c>
    </row>
    <row r="42" spans="4:7" x14ac:dyDescent="0.25">
      <c r="D42" s="3">
        <v>9</v>
      </c>
      <c r="E42" s="3" t="s">
        <v>85</v>
      </c>
      <c r="F42" s="3" t="s">
        <v>181</v>
      </c>
      <c r="G42" s="3">
        <v>1568</v>
      </c>
    </row>
    <row r="43" spans="4:7" x14ac:dyDescent="0.25">
      <c r="D43" s="3">
        <v>5</v>
      </c>
      <c r="E43" s="3" t="s">
        <v>84</v>
      </c>
      <c r="F43" s="3" t="s">
        <v>180</v>
      </c>
      <c r="G43" s="3">
        <v>501</v>
      </c>
    </row>
    <row r="44" spans="4:7" x14ac:dyDescent="0.25">
      <c r="D44" s="3">
        <v>3</v>
      </c>
      <c r="E44" s="3" t="s">
        <v>85</v>
      </c>
      <c r="F44" s="3" t="s">
        <v>181</v>
      </c>
      <c r="G44" s="3">
        <v>1259</v>
      </c>
    </row>
    <row r="45" spans="4:7" x14ac:dyDescent="0.25">
      <c r="D45" s="3">
        <v>6</v>
      </c>
      <c r="E45" s="3" t="s">
        <v>179</v>
      </c>
      <c r="F45" s="3" t="s">
        <v>181</v>
      </c>
      <c r="G45" s="3">
        <v>1160</v>
      </c>
    </row>
    <row r="46" spans="4:7" x14ac:dyDescent="0.25">
      <c r="D46" s="3">
        <v>12</v>
      </c>
      <c r="E46" s="3" t="s">
        <v>179</v>
      </c>
      <c r="F46" s="3" t="s">
        <v>178</v>
      </c>
      <c r="G46" s="3">
        <v>675</v>
      </c>
    </row>
    <row r="47" spans="4:7" x14ac:dyDescent="0.25">
      <c r="D47" s="3">
        <v>1</v>
      </c>
      <c r="E47" s="3" t="s">
        <v>179</v>
      </c>
      <c r="F47" s="3" t="s">
        <v>178</v>
      </c>
      <c r="G47" s="3">
        <v>555</v>
      </c>
    </row>
    <row r="48" spans="4:7" x14ac:dyDescent="0.25">
      <c r="D48" s="3">
        <v>8</v>
      </c>
      <c r="E48" s="3" t="s">
        <v>85</v>
      </c>
      <c r="F48" s="3" t="s">
        <v>180</v>
      </c>
      <c r="G48" s="3">
        <v>1329</v>
      </c>
    </row>
    <row r="49" spans="4:7" x14ac:dyDescent="0.25">
      <c r="D49" s="3">
        <v>12</v>
      </c>
      <c r="E49" s="3" t="s">
        <v>84</v>
      </c>
      <c r="F49" s="3" t="s">
        <v>180</v>
      </c>
      <c r="G49" s="3">
        <v>2356</v>
      </c>
    </row>
    <row r="50" spans="4:7" x14ac:dyDescent="0.25">
      <c r="D50" s="3">
        <v>4</v>
      </c>
      <c r="E50" s="3" t="s">
        <v>179</v>
      </c>
      <c r="F50" s="3" t="s">
        <v>178</v>
      </c>
      <c r="G50" s="3">
        <v>2099</v>
      </c>
    </row>
    <row r="51" spans="4:7" x14ac:dyDescent="0.25">
      <c r="D51" s="3">
        <v>5</v>
      </c>
      <c r="E51" s="3" t="s">
        <v>177</v>
      </c>
      <c r="F51" s="3" t="s">
        <v>181</v>
      </c>
      <c r="G51" s="3">
        <v>1758</v>
      </c>
    </row>
    <row r="52" spans="4:7" x14ac:dyDescent="0.25">
      <c r="D52" s="3">
        <v>3</v>
      </c>
      <c r="E52" s="3" t="s">
        <v>85</v>
      </c>
      <c r="F52" s="3" t="s">
        <v>180</v>
      </c>
      <c r="G52" s="3">
        <v>2369</v>
      </c>
    </row>
    <row r="53" spans="4:7" x14ac:dyDescent="0.25">
      <c r="D53" s="3">
        <v>11</v>
      </c>
      <c r="E53" s="3" t="s">
        <v>177</v>
      </c>
      <c r="F53" s="3" t="s">
        <v>180</v>
      </c>
      <c r="G53" s="3">
        <v>687</v>
      </c>
    </row>
    <row r="54" spans="4:7" x14ac:dyDescent="0.25">
      <c r="D54" s="3">
        <v>1</v>
      </c>
      <c r="E54" s="3" t="s">
        <v>85</v>
      </c>
      <c r="F54" s="3" t="s">
        <v>181</v>
      </c>
      <c r="G54" s="3">
        <v>1741</v>
      </c>
    </row>
    <row r="55" spans="4:7" x14ac:dyDescent="0.25">
      <c r="D55" s="3">
        <v>5</v>
      </c>
      <c r="E55" s="3" t="s">
        <v>179</v>
      </c>
      <c r="F55" s="3" t="s">
        <v>42</v>
      </c>
      <c r="G55" s="3">
        <v>1853</v>
      </c>
    </row>
    <row r="56" spans="4:7" x14ac:dyDescent="0.25">
      <c r="D56" s="3">
        <v>8</v>
      </c>
      <c r="E56" s="3" t="s">
        <v>84</v>
      </c>
      <c r="F56" s="3" t="s">
        <v>42</v>
      </c>
      <c r="G56" s="3">
        <v>2238</v>
      </c>
    </row>
    <row r="57" spans="4:7" x14ac:dyDescent="0.25">
      <c r="D57" s="3">
        <v>1</v>
      </c>
      <c r="E57" s="3" t="s">
        <v>84</v>
      </c>
      <c r="F57" s="3" t="s">
        <v>180</v>
      </c>
      <c r="G57" s="3">
        <v>976</v>
      </c>
    </row>
    <row r="58" spans="4:7" x14ac:dyDescent="0.25">
      <c r="D58" s="3">
        <v>8</v>
      </c>
      <c r="E58" s="3" t="s">
        <v>85</v>
      </c>
      <c r="F58" s="3" t="s">
        <v>42</v>
      </c>
      <c r="G58" s="3">
        <v>1233</v>
      </c>
    </row>
    <row r="59" spans="4:7" x14ac:dyDescent="0.25">
      <c r="D59" s="3">
        <v>3</v>
      </c>
      <c r="E59" s="3" t="s">
        <v>85</v>
      </c>
      <c r="F59" s="3" t="s">
        <v>178</v>
      </c>
      <c r="G59" s="3">
        <v>1444</v>
      </c>
    </row>
    <row r="60" spans="4:7" x14ac:dyDescent="0.25">
      <c r="D60" s="3">
        <v>11</v>
      </c>
      <c r="E60" s="3" t="s">
        <v>177</v>
      </c>
      <c r="F60" s="3" t="s">
        <v>180</v>
      </c>
      <c r="G60" s="3">
        <v>1274</v>
      </c>
    </row>
    <row r="61" spans="4:7" x14ac:dyDescent="0.25">
      <c r="D61" s="3">
        <v>10</v>
      </c>
      <c r="E61" s="3" t="s">
        <v>177</v>
      </c>
      <c r="F61" s="3" t="s">
        <v>178</v>
      </c>
      <c r="G61" s="3">
        <v>1053</v>
      </c>
    </row>
    <row r="62" spans="4:7" x14ac:dyDescent="0.25">
      <c r="D62" s="3">
        <v>12</v>
      </c>
      <c r="E62" s="3" t="s">
        <v>84</v>
      </c>
      <c r="F62" s="3" t="s">
        <v>181</v>
      </c>
      <c r="G62" s="3">
        <v>1978</v>
      </c>
    </row>
    <row r="63" spans="4:7" x14ac:dyDescent="0.25">
      <c r="D63" s="3">
        <v>1</v>
      </c>
      <c r="E63" s="3" t="s">
        <v>179</v>
      </c>
      <c r="F63" s="3" t="s">
        <v>42</v>
      </c>
      <c r="G63" s="3">
        <v>2162</v>
      </c>
    </row>
    <row r="64" spans="4:7" x14ac:dyDescent="0.25">
      <c r="D64" s="3">
        <v>2</v>
      </c>
      <c r="E64" s="3" t="s">
        <v>177</v>
      </c>
      <c r="F64" s="3" t="s">
        <v>42</v>
      </c>
      <c r="G64" s="3">
        <v>2151</v>
      </c>
    </row>
    <row r="65" spans="4:7" x14ac:dyDescent="0.25">
      <c r="D65" s="3">
        <v>3</v>
      </c>
      <c r="E65" s="3" t="s">
        <v>179</v>
      </c>
      <c r="F65" s="3" t="s">
        <v>181</v>
      </c>
      <c r="G65" s="3">
        <v>1594</v>
      </c>
    </row>
    <row r="66" spans="4:7" x14ac:dyDescent="0.25">
      <c r="D66" s="3">
        <v>7</v>
      </c>
      <c r="E66" s="3" t="s">
        <v>179</v>
      </c>
      <c r="F66" s="3" t="s">
        <v>181</v>
      </c>
      <c r="G66" s="3">
        <v>2223</v>
      </c>
    </row>
    <row r="67" spans="4:7" x14ac:dyDescent="0.25">
      <c r="D67" s="3">
        <v>8</v>
      </c>
      <c r="E67" s="3" t="s">
        <v>84</v>
      </c>
      <c r="F67" s="3" t="s">
        <v>181</v>
      </c>
      <c r="G67" s="3">
        <v>779</v>
      </c>
    </row>
    <row r="68" spans="4:7" x14ac:dyDescent="0.25">
      <c r="D68" s="3">
        <v>2</v>
      </c>
      <c r="E68" s="3" t="s">
        <v>85</v>
      </c>
      <c r="F68" s="3" t="s">
        <v>42</v>
      </c>
      <c r="G68" s="3">
        <v>2016</v>
      </c>
    </row>
    <row r="69" spans="4:7" x14ac:dyDescent="0.25">
      <c r="D69" s="3">
        <v>10</v>
      </c>
      <c r="E69" s="3" t="s">
        <v>177</v>
      </c>
      <c r="F69" s="3" t="s">
        <v>181</v>
      </c>
      <c r="G69" s="3">
        <v>1452</v>
      </c>
    </row>
    <row r="70" spans="4:7" x14ac:dyDescent="0.25">
      <c r="D70" s="3">
        <v>3</v>
      </c>
      <c r="E70" s="3" t="s">
        <v>177</v>
      </c>
      <c r="F70" s="3" t="s">
        <v>180</v>
      </c>
      <c r="G70" s="3">
        <v>1722</v>
      </c>
    </row>
    <row r="71" spans="4:7" x14ac:dyDescent="0.25">
      <c r="D71" s="3">
        <v>2</v>
      </c>
      <c r="E71" s="3" t="s">
        <v>179</v>
      </c>
      <c r="F71" s="3" t="s">
        <v>178</v>
      </c>
      <c r="G71" s="3">
        <v>825</v>
      </c>
    </row>
    <row r="72" spans="4:7" x14ac:dyDescent="0.25">
      <c r="D72" s="3">
        <v>3</v>
      </c>
      <c r="E72" s="3" t="s">
        <v>179</v>
      </c>
      <c r="F72" s="3" t="s">
        <v>181</v>
      </c>
      <c r="G72" s="3">
        <v>1758</v>
      </c>
    </row>
    <row r="73" spans="4:7" x14ac:dyDescent="0.25">
      <c r="D73" s="3">
        <v>6</v>
      </c>
      <c r="E73" s="3" t="s">
        <v>179</v>
      </c>
      <c r="F73" s="3" t="s">
        <v>180</v>
      </c>
      <c r="G73" s="3">
        <v>746</v>
      </c>
    </row>
    <row r="74" spans="4:7" x14ac:dyDescent="0.25">
      <c r="D74" s="3">
        <v>12</v>
      </c>
      <c r="E74" s="3" t="s">
        <v>85</v>
      </c>
      <c r="F74" s="3" t="s">
        <v>181</v>
      </c>
      <c r="G74" s="3">
        <v>964</v>
      </c>
    </row>
    <row r="75" spans="4:7" x14ac:dyDescent="0.25">
      <c r="D75" s="3">
        <v>2</v>
      </c>
      <c r="E75" s="3" t="s">
        <v>84</v>
      </c>
      <c r="F75" s="3" t="s">
        <v>181</v>
      </c>
      <c r="G75" s="3">
        <v>1930</v>
      </c>
    </row>
    <row r="76" spans="4:7" x14ac:dyDescent="0.25">
      <c r="D76" s="3">
        <v>3</v>
      </c>
      <c r="E76" s="3" t="s">
        <v>85</v>
      </c>
      <c r="F76" s="3" t="s">
        <v>181</v>
      </c>
      <c r="G76" s="3">
        <v>1706</v>
      </c>
    </row>
    <row r="77" spans="4:7" x14ac:dyDescent="0.25">
      <c r="D77" s="3">
        <v>2</v>
      </c>
      <c r="E77" s="3" t="s">
        <v>84</v>
      </c>
      <c r="F77" s="3" t="s">
        <v>181</v>
      </c>
      <c r="G77" s="3">
        <v>2266</v>
      </c>
    </row>
    <row r="78" spans="4:7" x14ac:dyDescent="0.25">
      <c r="D78" s="3">
        <v>12</v>
      </c>
      <c r="E78" s="3" t="s">
        <v>84</v>
      </c>
      <c r="F78" s="3" t="s">
        <v>180</v>
      </c>
      <c r="G78" s="3">
        <v>1819</v>
      </c>
    </row>
    <row r="79" spans="4:7" x14ac:dyDescent="0.25">
      <c r="D79" s="3">
        <v>5</v>
      </c>
      <c r="E79" s="3" t="s">
        <v>177</v>
      </c>
      <c r="F79" s="3" t="s">
        <v>180</v>
      </c>
      <c r="G79" s="3">
        <v>708</v>
      </c>
    </row>
    <row r="80" spans="4:7" x14ac:dyDescent="0.25">
      <c r="D80" s="3">
        <v>4</v>
      </c>
      <c r="E80" s="3" t="s">
        <v>179</v>
      </c>
      <c r="F80" s="3" t="s">
        <v>180</v>
      </c>
      <c r="G80" s="3">
        <v>2212</v>
      </c>
    </row>
    <row r="81" spans="4:7" x14ac:dyDescent="0.25">
      <c r="D81" s="3">
        <v>10</v>
      </c>
      <c r="E81" s="3" t="s">
        <v>177</v>
      </c>
      <c r="F81" s="3" t="s">
        <v>178</v>
      </c>
      <c r="G81" s="3">
        <v>1237</v>
      </c>
    </row>
    <row r="82" spans="4:7" x14ac:dyDescent="0.25">
      <c r="D82" s="3">
        <v>9</v>
      </c>
      <c r="E82" s="3" t="s">
        <v>85</v>
      </c>
      <c r="F82" s="3" t="s">
        <v>178</v>
      </c>
      <c r="G82" s="3">
        <v>2118</v>
      </c>
    </row>
    <row r="83" spans="4:7" x14ac:dyDescent="0.25">
      <c r="D83" s="3">
        <v>7</v>
      </c>
      <c r="E83" s="3" t="s">
        <v>177</v>
      </c>
      <c r="F83" s="3" t="s">
        <v>178</v>
      </c>
      <c r="G83" s="3">
        <v>747</v>
      </c>
    </row>
    <row r="84" spans="4:7" x14ac:dyDescent="0.25">
      <c r="D84" s="3">
        <v>10</v>
      </c>
      <c r="E84" s="3" t="s">
        <v>177</v>
      </c>
      <c r="F84" s="3" t="s">
        <v>181</v>
      </c>
      <c r="G84" s="3">
        <v>1757</v>
      </c>
    </row>
    <row r="85" spans="4:7" x14ac:dyDescent="0.25">
      <c r="D85" s="3">
        <v>6</v>
      </c>
      <c r="E85" s="3" t="s">
        <v>85</v>
      </c>
      <c r="F85" s="3" t="s">
        <v>181</v>
      </c>
      <c r="G85" s="3">
        <v>1848</v>
      </c>
    </row>
    <row r="86" spans="4:7" x14ac:dyDescent="0.25">
      <c r="D86" s="3">
        <v>1</v>
      </c>
      <c r="E86" s="3" t="s">
        <v>177</v>
      </c>
      <c r="F86" s="3" t="s">
        <v>180</v>
      </c>
      <c r="G86" s="3">
        <v>1766</v>
      </c>
    </row>
    <row r="87" spans="4:7" x14ac:dyDescent="0.25">
      <c r="D87" s="3">
        <v>8</v>
      </c>
      <c r="E87" s="3" t="s">
        <v>84</v>
      </c>
      <c r="F87" s="3" t="s">
        <v>42</v>
      </c>
      <c r="G87" s="3">
        <v>1929</v>
      </c>
    </row>
    <row r="88" spans="4:7" x14ac:dyDescent="0.25">
      <c r="D88" s="3">
        <v>1</v>
      </c>
      <c r="E88" s="3" t="s">
        <v>177</v>
      </c>
      <c r="F88" s="3" t="s">
        <v>181</v>
      </c>
      <c r="G88" s="3">
        <v>1627</v>
      </c>
    </row>
    <row r="89" spans="4:7" x14ac:dyDescent="0.25">
      <c r="D89" s="3">
        <v>4</v>
      </c>
      <c r="E89" s="3" t="s">
        <v>179</v>
      </c>
      <c r="F89" s="3" t="s">
        <v>178</v>
      </c>
      <c r="G89" s="3">
        <v>1723</v>
      </c>
    </row>
    <row r="90" spans="4:7" x14ac:dyDescent="0.25">
      <c r="D90" s="3">
        <v>8</v>
      </c>
      <c r="E90" s="3" t="s">
        <v>84</v>
      </c>
      <c r="F90" s="3" t="s">
        <v>178</v>
      </c>
      <c r="G90" s="3">
        <v>1873</v>
      </c>
    </row>
    <row r="91" spans="4:7" x14ac:dyDescent="0.25">
      <c r="D91" s="3">
        <v>6</v>
      </c>
      <c r="E91" s="3" t="s">
        <v>179</v>
      </c>
      <c r="F91" s="3" t="s">
        <v>42</v>
      </c>
      <c r="G91" s="3">
        <v>2361</v>
      </c>
    </row>
    <row r="92" spans="4:7" x14ac:dyDescent="0.25">
      <c r="D92" s="3">
        <v>5</v>
      </c>
      <c r="E92" s="3" t="s">
        <v>85</v>
      </c>
      <c r="F92" s="3" t="s">
        <v>42</v>
      </c>
      <c r="G92" s="3">
        <v>1738</v>
      </c>
    </row>
    <row r="93" spans="4:7" x14ac:dyDescent="0.25">
      <c r="D93" s="3">
        <v>10</v>
      </c>
      <c r="E93" s="3" t="s">
        <v>84</v>
      </c>
      <c r="F93" s="3" t="s">
        <v>178</v>
      </c>
      <c r="G93" s="3">
        <v>1875</v>
      </c>
    </row>
    <row r="94" spans="4:7" x14ac:dyDescent="0.25">
      <c r="D94" s="3">
        <v>12</v>
      </c>
      <c r="E94" s="3" t="s">
        <v>84</v>
      </c>
      <c r="F94" s="3" t="s">
        <v>180</v>
      </c>
      <c r="G94" s="3">
        <v>2397</v>
      </c>
    </row>
    <row r="95" spans="4:7" x14ac:dyDescent="0.25">
      <c r="D95" s="3">
        <v>1</v>
      </c>
      <c r="E95" s="3" t="s">
        <v>179</v>
      </c>
      <c r="F95" s="3" t="s">
        <v>178</v>
      </c>
      <c r="G95" s="3">
        <v>510</v>
      </c>
    </row>
    <row r="96" spans="4:7" x14ac:dyDescent="0.25">
      <c r="D96" s="3">
        <v>4</v>
      </c>
      <c r="E96" s="3" t="s">
        <v>177</v>
      </c>
      <c r="F96" s="3" t="s">
        <v>178</v>
      </c>
      <c r="G96" s="3">
        <v>587</v>
      </c>
    </row>
    <row r="97" spans="4:7" x14ac:dyDescent="0.25">
      <c r="D97" s="3">
        <v>3</v>
      </c>
      <c r="E97" s="3" t="s">
        <v>85</v>
      </c>
      <c r="F97" s="3" t="s">
        <v>178</v>
      </c>
      <c r="G97" s="3">
        <v>2461</v>
      </c>
    </row>
    <row r="98" spans="4:7" x14ac:dyDescent="0.25">
      <c r="D98" s="3">
        <v>5</v>
      </c>
      <c r="E98" s="3" t="s">
        <v>84</v>
      </c>
      <c r="F98" s="3" t="s">
        <v>178</v>
      </c>
      <c r="G98" s="3">
        <v>833</v>
      </c>
    </row>
    <row r="99" spans="4:7" x14ac:dyDescent="0.25">
      <c r="D99" s="3">
        <v>8</v>
      </c>
      <c r="E99" s="3" t="s">
        <v>177</v>
      </c>
      <c r="F99" s="3" t="s">
        <v>178</v>
      </c>
      <c r="G99" s="3">
        <v>1994</v>
      </c>
    </row>
    <row r="100" spans="4:7" x14ac:dyDescent="0.25">
      <c r="D100" s="3">
        <v>4</v>
      </c>
      <c r="E100" s="3" t="s">
        <v>85</v>
      </c>
      <c r="F100" s="3" t="s">
        <v>42</v>
      </c>
      <c r="G100" s="3">
        <v>615</v>
      </c>
    </row>
    <row r="101" spans="4:7" x14ac:dyDescent="0.25">
      <c r="D101" s="3">
        <v>2</v>
      </c>
      <c r="E101" s="3" t="s">
        <v>177</v>
      </c>
      <c r="F101" s="3" t="s">
        <v>180</v>
      </c>
      <c r="G101" s="3">
        <v>2098</v>
      </c>
    </row>
    <row r="102" spans="4:7" x14ac:dyDescent="0.25">
      <c r="D102" s="3">
        <v>12</v>
      </c>
      <c r="E102" s="3" t="s">
        <v>177</v>
      </c>
      <c r="F102" s="3" t="s">
        <v>181</v>
      </c>
      <c r="G102" s="3">
        <v>2471</v>
      </c>
    </row>
    <row r="103" spans="4:7" x14ac:dyDescent="0.25">
      <c r="D103" s="3">
        <v>9</v>
      </c>
      <c r="E103" s="3" t="s">
        <v>84</v>
      </c>
      <c r="F103" s="3" t="s">
        <v>180</v>
      </c>
      <c r="G103" s="3">
        <v>1096</v>
      </c>
    </row>
    <row r="104" spans="4:7" x14ac:dyDescent="0.25">
      <c r="D104" s="3">
        <v>5</v>
      </c>
      <c r="E104" s="3" t="s">
        <v>177</v>
      </c>
      <c r="F104" s="3" t="s">
        <v>42</v>
      </c>
      <c r="G104" s="3">
        <v>1568</v>
      </c>
    </row>
    <row r="105" spans="4:7" x14ac:dyDescent="0.25">
      <c r="D105" s="3">
        <v>3</v>
      </c>
      <c r="E105" s="3" t="s">
        <v>84</v>
      </c>
      <c r="F105" s="3" t="s">
        <v>181</v>
      </c>
      <c r="G105" s="3">
        <v>1586</v>
      </c>
    </row>
    <row r="106" spans="4:7" x14ac:dyDescent="0.25">
      <c r="D106" s="3">
        <v>2</v>
      </c>
      <c r="E106" s="3" t="s">
        <v>179</v>
      </c>
      <c r="F106" s="3" t="s">
        <v>181</v>
      </c>
      <c r="G106" s="3">
        <v>2167</v>
      </c>
    </row>
    <row r="107" spans="4:7" x14ac:dyDescent="0.25">
      <c r="D107" s="3">
        <v>10</v>
      </c>
      <c r="E107" s="3" t="s">
        <v>85</v>
      </c>
      <c r="F107" s="3" t="s">
        <v>42</v>
      </c>
      <c r="G107" s="3">
        <v>947</v>
      </c>
    </row>
    <row r="108" spans="4:7" x14ac:dyDescent="0.25">
      <c r="D108" s="3">
        <v>8</v>
      </c>
      <c r="E108" s="3" t="s">
        <v>179</v>
      </c>
      <c r="F108" s="3" t="s">
        <v>178</v>
      </c>
      <c r="G108" s="3">
        <v>553</v>
      </c>
    </row>
    <row r="109" spans="4:7" x14ac:dyDescent="0.25">
      <c r="D109" s="3">
        <v>3</v>
      </c>
      <c r="E109" s="3" t="s">
        <v>179</v>
      </c>
      <c r="F109" s="3" t="s">
        <v>178</v>
      </c>
      <c r="G109" s="3">
        <v>1233</v>
      </c>
    </row>
    <row r="110" spans="4:7" x14ac:dyDescent="0.25">
      <c r="D110" s="3">
        <v>5</v>
      </c>
      <c r="E110" s="3" t="s">
        <v>85</v>
      </c>
      <c r="F110" s="3" t="s">
        <v>178</v>
      </c>
      <c r="G110" s="3">
        <v>1759</v>
      </c>
    </row>
    <row r="111" spans="4:7" x14ac:dyDescent="0.25">
      <c r="D111" s="3">
        <v>1</v>
      </c>
      <c r="E111" s="3" t="s">
        <v>84</v>
      </c>
      <c r="F111" s="3" t="s">
        <v>42</v>
      </c>
      <c r="G111" s="3">
        <v>1100</v>
      </c>
    </row>
    <row r="112" spans="4:7" x14ac:dyDescent="0.25">
      <c r="D112" s="3">
        <v>8</v>
      </c>
      <c r="E112" s="3" t="s">
        <v>84</v>
      </c>
      <c r="F112" s="3" t="s">
        <v>181</v>
      </c>
      <c r="G112" s="3">
        <v>2345</v>
      </c>
    </row>
    <row r="113" spans="4:7" x14ac:dyDescent="0.25">
      <c r="D113" s="3">
        <v>9</v>
      </c>
      <c r="E113" s="3" t="s">
        <v>84</v>
      </c>
      <c r="F113" s="3" t="s">
        <v>178</v>
      </c>
      <c r="G113" s="3">
        <v>2052</v>
      </c>
    </row>
    <row r="114" spans="4:7" x14ac:dyDescent="0.25">
      <c r="D114" s="3">
        <v>3</v>
      </c>
      <c r="E114" s="3" t="s">
        <v>179</v>
      </c>
      <c r="F114" s="3" t="s">
        <v>42</v>
      </c>
      <c r="G114" s="3">
        <v>1492</v>
      </c>
    </row>
    <row r="115" spans="4:7" x14ac:dyDescent="0.25">
      <c r="D115" s="3">
        <v>6</v>
      </c>
      <c r="E115" s="3" t="s">
        <v>85</v>
      </c>
      <c r="F115" s="3" t="s">
        <v>178</v>
      </c>
      <c r="G115" s="3">
        <v>2496</v>
      </c>
    </row>
    <row r="116" spans="4:7" x14ac:dyDescent="0.25">
      <c r="D116" s="3">
        <v>1</v>
      </c>
      <c r="E116" s="3" t="s">
        <v>179</v>
      </c>
      <c r="F116" s="3" t="s">
        <v>42</v>
      </c>
      <c r="G116" s="3">
        <v>2470</v>
      </c>
    </row>
    <row r="117" spans="4:7" x14ac:dyDescent="0.25">
      <c r="D117" s="3">
        <v>4</v>
      </c>
      <c r="E117" s="3" t="s">
        <v>85</v>
      </c>
      <c r="F117" s="3" t="s">
        <v>181</v>
      </c>
      <c r="G117" s="3">
        <v>1498</v>
      </c>
    </row>
    <row r="118" spans="4:7" x14ac:dyDescent="0.25">
      <c r="D118" s="3">
        <v>3</v>
      </c>
      <c r="E118" s="3" t="s">
        <v>177</v>
      </c>
      <c r="F118" s="3" t="s">
        <v>42</v>
      </c>
      <c r="G118" s="3">
        <v>1578</v>
      </c>
    </row>
    <row r="119" spans="4:7" x14ac:dyDescent="0.25">
      <c r="D119" s="3">
        <v>1</v>
      </c>
      <c r="E119" s="3" t="s">
        <v>177</v>
      </c>
      <c r="F119" s="3" t="s">
        <v>181</v>
      </c>
      <c r="G119" s="3">
        <v>1645</v>
      </c>
    </row>
    <row r="120" spans="4:7" x14ac:dyDescent="0.25">
      <c r="D120" s="3">
        <v>6</v>
      </c>
      <c r="E120" s="3" t="s">
        <v>85</v>
      </c>
      <c r="F120" s="3" t="s">
        <v>178</v>
      </c>
      <c r="G120" s="3">
        <v>2406</v>
      </c>
    </row>
    <row r="121" spans="4:7" x14ac:dyDescent="0.25">
      <c r="D121" s="3">
        <v>9</v>
      </c>
      <c r="E121" s="3" t="s">
        <v>179</v>
      </c>
      <c r="F121" s="3" t="s">
        <v>42</v>
      </c>
      <c r="G121" s="3">
        <v>2176</v>
      </c>
    </row>
    <row r="122" spans="4:7" x14ac:dyDescent="0.25">
      <c r="D122" s="3">
        <v>10</v>
      </c>
      <c r="E122" s="3" t="s">
        <v>177</v>
      </c>
      <c r="F122" s="3" t="s">
        <v>42</v>
      </c>
      <c r="G122" s="3">
        <v>1249</v>
      </c>
    </row>
    <row r="123" spans="4:7" x14ac:dyDescent="0.25">
      <c r="D123" s="3">
        <v>1</v>
      </c>
      <c r="E123" s="3" t="s">
        <v>84</v>
      </c>
      <c r="F123" s="3" t="s">
        <v>180</v>
      </c>
      <c r="G123" s="3">
        <v>2490</v>
      </c>
    </row>
    <row r="124" spans="4:7" x14ac:dyDescent="0.25">
      <c r="D124" s="3">
        <v>1</v>
      </c>
      <c r="E124" s="3" t="s">
        <v>179</v>
      </c>
      <c r="F124" s="3" t="s">
        <v>42</v>
      </c>
      <c r="G124" s="3">
        <v>617</v>
      </c>
    </row>
    <row r="125" spans="4:7" x14ac:dyDescent="0.25">
      <c r="D125" s="3">
        <v>3</v>
      </c>
      <c r="E125" s="3" t="s">
        <v>179</v>
      </c>
      <c r="F125" s="3" t="s">
        <v>42</v>
      </c>
      <c r="G125" s="3">
        <v>2047</v>
      </c>
    </row>
    <row r="126" spans="4:7" x14ac:dyDescent="0.25">
      <c r="D126" s="3">
        <v>1</v>
      </c>
      <c r="E126" s="3" t="s">
        <v>85</v>
      </c>
      <c r="F126" s="3" t="s">
        <v>178</v>
      </c>
      <c r="G126" s="3">
        <v>1247</v>
      </c>
    </row>
    <row r="127" spans="4:7" x14ac:dyDescent="0.25">
      <c r="D127" s="3">
        <v>9</v>
      </c>
      <c r="E127" s="3" t="s">
        <v>177</v>
      </c>
      <c r="F127" s="3" t="s">
        <v>180</v>
      </c>
      <c r="G127" s="3">
        <v>1203</v>
      </c>
    </row>
    <row r="128" spans="4:7" x14ac:dyDescent="0.25">
      <c r="D128" s="3">
        <v>12</v>
      </c>
      <c r="E128" s="3" t="s">
        <v>179</v>
      </c>
      <c r="F128" s="3" t="s">
        <v>178</v>
      </c>
      <c r="G128" s="3">
        <v>867</v>
      </c>
    </row>
    <row r="129" spans="4:7" x14ac:dyDescent="0.25">
      <c r="D129" s="3">
        <v>10</v>
      </c>
      <c r="E129" s="3" t="s">
        <v>179</v>
      </c>
      <c r="F129" s="3" t="s">
        <v>42</v>
      </c>
      <c r="G129" s="3">
        <v>1084</v>
      </c>
    </row>
    <row r="130" spans="4:7" x14ac:dyDescent="0.25">
      <c r="D130" s="3">
        <v>7</v>
      </c>
      <c r="E130" s="3" t="s">
        <v>179</v>
      </c>
      <c r="F130" s="3" t="s">
        <v>180</v>
      </c>
      <c r="G130" s="3">
        <v>2303</v>
      </c>
    </row>
    <row r="131" spans="4:7" x14ac:dyDescent="0.25">
      <c r="D131" s="3">
        <v>7</v>
      </c>
      <c r="E131" s="3" t="s">
        <v>179</v>
      </c>
      <c r="F131" s="3" t="s">
        <v>42</v>
      </c>
      <c r="G131" s="3">
        <v>2264</v>
      </c>
    </row>
    <row r="132" spans="4:7" x14ac:dyDescent="0.25">
      <c r="D132" s="3">
        <v>2</v>
      </c>
      <c r="E132" s="3" t="s">
        <v>177</v>
      </c>
      <c r="F132" s="3" t="s">
        <v>180</v>
      </c>
      <c r="G132" s="3">
        <v>1739</v>
      </c>
    </row>
    <row r="133" spans="4:7" x14ac:dyDescent="0.25">
      <c r="D133" s="3">
        <v>9</v>
      </c>
      <c r="E133" s="3" t="s">
        <v>84</v>
      </c>
      <c r="F133" s="3" t="s">
        <v>180</v>
      </c>
      <c r="G133" s="3">
        <v>792</v>
      </c>
    </row>
    <row r="134" spans="4:7" x14ac:dyDescent="0.25">
      <c r="D134" s="3">
        <v>11</v>
      </c>
      <c r="E134" s="3" t="s">
        <v>177</v>
      </c>
      <c r="F134" s="3" t="s">
        <v>180</v>
      </c>
      <c r="G134" s="3">
        <v>854</v>
      </c>
    </row>
    <row r="135" spans="4:7" x14ac:dyDescent="0.25">
      <c r="D135" s="3">
        <v>1</v>
      </c>
      <c r="E135" s="3" t="s">
        <v>84</v>
      </c>
      <c r="F135" s="3" t="s">
        <v>42</v>
      </c>
      <c r="G135" s="3">
        <v>1579</v>
      </c>
    </row>
    <row r="136" spans="4:7" x14ac:dyDescent="0.25">
      <c r="D136" s="3">
        <v>4</v>
      </c>
      <c r="E136" s="3" t="s">
        <v>85</v>
      </c>
      <c r="F136" s="3" t="s">
        <v>42</v>
      </c>
      <c r="G136" s="3">
        <v>2467</v>
      </c>
    </row>
    <row r="137" spans="4:7" x14ac:dyDescent="0.25">
      <c r="D137" s="3">
        <v>12</v>
      </c>
      <c r="E137" s="3" t="s">
        <v>84</v>
      </c>
      <c r="F137" s="3" t="s">
        <v>178</v>
      </c>
      <c r="G137" s="3">
        <v>545</v>
      </c>
    </row>
    <row r="138" spans="4:7" x14ac:dyDescent="0.25">
      <c r="D138" s="3">
        <v>11</v>
      </c>
      <c r="E138" s="3" t="s">
        <v>84</v>
      </c>
      <c r="F138" s="3" t="s">
        <v>178</v>
      </c>
      <c r="G138" s="3">
        <v>975</v>
      </c>
    </row>
    <row r="139" spans="4:7" x14ac:dyDescent="0.25">
      <c r="D139" s="3">
        <v>1</v>
      </c>
      <c r="E139" s="3" t="s">
        <v>177</v>
      </c>
      <c r="F139" s="3" t="s">
        <v>180</v>
      </c>
      <c r="G139" s="3">
        <v>2006</v>
      </c>
    </row>
    <row r="140" spans="4:7" x14ac:dyDescent="0.25">
      <c r="D140" s="3">
        <v>2</v>
      </c>
      <c r="E140" s="3" t="s">
        <v>179</v>
      </c>
      <c r="F140" s="3" t="s">
        <v>178</v>
      </c>
      <c r="G140" s="3">
        <v>1540</v>
      </c>
    </row>
    <row r="141" spans="4:7" x14ac:dyDescent="0.25">
      <c r="D141" s="3">
        <v>4</v>
      </c>
      <c r="E141" s="3" t="s">
        <v>177</v>
      </c>
      <c r="F141" s="3" t="s">
        <v>180</v>
      </c>
      <c r="G141" s="3">
        <v>1688</v>
      </c>
    </row>
    <row r="142" spans="4:7" x14ac:dyDescent="0.25">
      <c r="D142" s="3">
        <v>9</v>
      </c>
      <c r="E142" s="3" t="s">
        <v>179</v>
      </c>
      <c r="F142" s="3" t="s">
        <v>42</v>
      </c>
      <c r="G142" s="3">
        <v>2196</v>
      </c>
    </row>
    <row r="143" spans="4:7" x14ac:dyDescent="0.25">
      <c r="D143" s="3">
        <v>10</v>
      </c>
      <c r="E143" s="3" t="s">
        <v>85</v>
      </c>
      <c r="F143" s="3" t="s">
        <v>181</v>
      </c>
      <c r="G143" s="3">
        <v>2222</v>
      </c>
    </row>
    <row r="144" spans="4:7" x14ac:dyDescent="0.25">
      <c r="D144" s="3">
        <v>5</v>
      </c>
      <c r="E144" s="3" t="s">
        <v>85</v>
      </c>
      <c r="F144" s="3" t="s">
        <v>180</v>
      </c>
      <c r="G144" s="3">
        <v>597</v>
      </c>
    </row>
    <row r="145" spans="4:7" x14ac:dyDescent="0.25">
      <c r="D145" s="3">
        <v>8</v>
      </c>
      <c r="E145" s="3" t="s">
        <v>85</v>
      </c>
      <c r="F145" s="3" t="s">
        <v>42</v>
      </c>
      <c r="G145" s="3">
        <v>1874</v>
      </c>
    </row>
    <row r="146" spans="4:7" x14ac:dyDescent="0.25">
      <c r="D146" s="3">
        <v>7</v>
      </c>
      <c r="E146" s="3" t="s">
        <v>179</v>
      </c>
      <c r="F146" s="3" t="s">
        <v>178</v>
      </c>
      <c r="G146" s="3">
        <v>1694</v>
      </c>
    </row>
    <row r="147" spans="4:7" x14ac:dyDescent="0.25">
      <c r="D147" s="3">
        <v>6</v>
      </c>
      <c r="E147" s="3" t="s">
        <v>177</v>
      </c>
      <c r="F147" s="3" t="s">
        <v>180</v>
      </c>
      <c r="G147" s="3">
        <v>2223</v>
      </c>
    </row>
    <row r="148" spans="4:7" x14ac:dyDescent="0.25">
      <c r="D148" s="3">
        <v>8</v>
      </c>
      <c r="E148" s="3" t="s">
        <v>179</v>
      </c>
      <c r="F148" s="3" t="s">
        <v>181</v>
      </c>
      <c r="G148" s="3">
        <v>1673</v>
      </c>
    </row>
    <row r="149" spans="4:7" x14ac:dyDescent="0.25">
      <c r="D149" s="3">
        <v>6</v>
      </c>
      <c r="E149" s="3" t="s">
        <v>177</v>
      </c>
      <c r="F149" s="3" t="s">
        <v>180</v>
      </c>
      <c r="G149" s="3">
        <v>1922</v>
      </c>
    </row>
    <row r="150" spans="4:7" x14ac:dyDescent="0.25">
      <c r="D150" s="3">
        <v>6</v>
      </c>
      <c r="E150" s="3" t="s">
        <v>179</v>
      </c>
      <c r="F150" s="3" t="s">
        <v>181</v>
      </c>
      <c r="G150" s="3">
        <v>1093</v>
      </c>
    </row>
    <row r="151" spans="4:7" x14ac:dyDescent="0.25">
      <c r="D151" s="3">
        <v>2</v>
      </c>
      <c r="E151" s="3" t="s">
        <v>177</v>
      </c>
      <c r="F151" s="3" t="s">
        <v>180</v>
      </c>
      <c r="G151" s="3">
        <v>652</v>
      </c>
    </row>
    <row r="152" spans="4:7" x14ac:dyDescent="0.25">
      <c r="D152" s="3">
        <v>7</v>
      </c>
      <c r="E152" s="3" t="s">
        <v>84</v>
      </c>
      <c r="F152" s="3" t="s">
        <v>180</v>
      </c>
      <c r="G152" s="3">
        <v>1854</v>
      </c>
    </row>
    <row r="153" spans="4:7" x14ac:dyDescent="0.25">
      <c r="D153" s="3">
        <v>10</v>
      </c>
      <c r="E153" s="3" t="s">
        <v>84</v>
      </c>
      <c r="F153" s="3" t="s">
        <v>180</v>
      </c>
      <c r="G153" s="3">
        <v>2138</v>
      </c>
    </row>
    <row r="154" spans="4:7" x14ac:dyDescent="0.25">
      <c r="D154" s="3">
        <v>6</v>
      </c>
      <c r="E154" s="3" t="s">
        <v>84</v>
      </c>
      <c r="F154" s="3" t="s">
        <v>180</v>
      </c>
      <c r="G154" s="3">
        <v>2245</v>
      </c>
    </row>
    <row r="155" spans="4:7" x14ac:dyDescent="0.25">
      <c r="D155" s="3">
        <v>1</v>
      </c>
      <c r="E155" s="3" t="s">
        <v>179</v>
      </c>
      <c r="F155" s="3" t="s">
        <v>180</v>
      </c>
      <c r="G155" s="3">
        <v>526</v>
      </c>
    </row>
    <row r="156" spans="4:7" x14ac:dyDescent="0.25">
      <c r="D156" s="3">
        <v>10</v>
      </c>
      <c r="E156" s="3" t="s">
        <v>179</v>
      </c>
      <c r="F156" s="3" t="s">
        <v>42</v>
      </c>
      <c r="G156" s="3">
        <v>758</v>
      </c>
    </row>
    <row r="157" spans="4:7" x14ac:dyDescent="0.25">
      <c r="D157" s="3">
        <v>11</v>
      </c>
      <c r="E157" s="3" t="s">
        <v>179</v>
      </c>
      <c r="F157" s="3" t="s">
        <v>180</v>
      </c>
      <c r="G157" s="3">
        <v>1169</v>
      </c>
    </row>
    <row r="158" spans="4:7" x14ac:dyDescent="0.25">
      <c r="D158" s="3">
        <v>11</v>
      </c>
      <c r="E158" s="3" t="s">
        <v>177</v>
      </c>
      <c r="F158" s="3" t="s">
        <v>180</v>
      </c>
      <c r="G158" s="3">
        <v>781</v>
      </c>
    </row>
    <row r="159" spans="4:7" x14ac:dyDescent="0.25">
      <c r="D159" s="3">
        <v>12</v>
      </c>
      <c r="E159" s="3" t="s">
        <v>85</v>
      </c>
      <c r="F159" s="3" t="s">
        <v>180</v>
      </c>
      <c r="G159" s="3">
        <v>2431</v>
      </c>
    </row>
    <row r="160" spans="4:7" x14ac:dyDescent="0.25">
      <c r="D160" s="3">
        <v>9</v>
      </c>
      <c r="E160" s="3" t="s">
        <v>85</v>
      </c>
      <c r="F160" s="3" t="s">
        <v>178</v>
      </c>
      <c r="G160" s="3">
        <v>707</v>
      </c>
    </row>
    <row r="161" spans="4:7" x14ac:dyDescent="0.25">
      <c r="D161" s="3">
        <v>3</v>
      </c>
      <c r="E161" s="3" t="s">
        <v>84</v>
      </c>
      <c r="F161" s="3" t="s">
        <v>180</v>
      </c>
      <c r="G161" s="3">
        <v>959</v>
      </c>
    </row>
    <row r="162" spans="4:7" x14ac:dyDescent="0.25">
      <c r="D162" s="3">
        <v>10</v>
      </c>
      <c r="E162" s="3" t="s">
        <v>179</v>
      </c>
      <c r="F162" s="3" t="s">
        <v>42</v>
      </c>
      <c r="G162" s="3">
        <v>1553</v>
      </c>
    </row>
    <row r="163" spans="4:7" x14ac:dyDescent="0.25">
      <c r="D163" s="3">
        <v>4</v>
      </c>
      <c r="E163" s="3" t="s">
        <v>177</v>
      </c>
      <c r="F163" s="3" t="s">
        <v>178</v>
      </c>
      <c r="G163" s="3">
        <v>914</v>
      </c>
    </row>
    <row r="164" spans="4:7" x14ac:dyDescent="0.25">
      <c r="D164" s="3">
        <v>8</v>
      </c>
      <c r="E164" s="3" t="s">
        <v>179</v>
      </c>
      <c r="F164" s="3" t="s">
        <v>181</v>
      </c>
      <c r="G164" s="3">
        <v>538</v>
      </c>
    </row>
    <row r="165" spans="4:7" x14ac:dyDescent="0.25">
      <c r="D165" s="3">
        <v>9</v>
      </c>
      <c r="E165" s="3" t="s">
        <v>177</v>
      </c>
      <c r="F165" s="3" t="s">
        <v>180</v>
      </c>
      <c r="G165" s="3">
        <v>1735</v>
      </c>
    </row>
    <row r="166" spans="4:7" x14ac:dyDescent="0.25">
      <c r="D166" s="3">
        <v>5</v>
      </c>
      <c r="E166" s="3" t="s">
        <v>179</v>
      </c>
      <c r="F166" s="3" t="s">
        <v>181</v>
      </c>
      <c r="G166" s="3">
        <v>1788</v>
      </c>
    </row>
    <row r="167" spans="4:7" x14ac:dyDescent="0.25">
      <c r="D167" s="3">
        <v>2</v>
      </c>
      <c r="E167" s="3" t="s">
        <v>84</v>
      </c>
      <c r="F167" s="3" t="s">
        <v>180</v>
      </c>
      <c r="G167" s="3">
        <v>2159</v>
      </c>
    </row>
    <row r="168" spans="4:7" x14ac:dyDescent="0.25">
      <c r="D168" s="3">
        <v>8</v>
      </c>
      <c r="E168" s="3" t="s">
        <v>177</v>
      </c>
      <c r="F168" s="3" t="s">
        <v>42</v>
      </c>
      <c r="G168" s="3">
        <v>1742</v>
      </c>
    </row>
    <row r="169" spans="4:7" x14ac:dyDescent="0.25">
      <c r="D169" s="3">
        <v>8</v>
      </c>
      <c r="E169" s="3" t="s">
        <v>85</v>
      </c>
      <c r="F169" s="3" t="s">
        <v>180</v>
      </c>
      <c r="G169" s="3">
        <v>2447</v>
      </c>
    </row>
    <row r="170" spans="4:7" x14ac:dyDescent="0.25">
      <c r="D170" s="3">
        <v>3</v>
      </c>
      <c r="E170" s="3" t="s">
        <v>85</v>
      </c>
      <c r="F170" s="3" t="s">
        <v>181</v>
      </c>
      <c r="G170" s="3">
        <v>2359</v>
      </c>
    </row>
    <row r="171" spans="4:7" x14ac:dyDescent="0.25">
      <c r="D171" s="3">
        <v>5</v>
      </c>
      <c r="E171" s="3" t="s">
        <v>179</v>
      </c>
      <c r="F171" s="3" t="s">
        <v>181</v>
      </c>
      <c r="G171" s="3">
        <v>1967</v>
      </c>
    </row>
    <row r="172" spans="4:7" x14ac:dyDescent="0.25">
      <c r="D172" s="3">
        <v>11</v>
      </c>
      <c r="E172" s="3" t="s">
        <v>85</v>
      </c>
      <c r="F172" s="3" t="s">
        <v>178</v>
      </c>
      <c r="G172" s="3">
        <v>2394</v>
      </c>
    </row>
    <row r="173" spans="4:7" x14ac:dyDescent="0.25">
      <c r="D173" s="3">
        <v>7</v>
      </c>
      <c r="E173" s="3" t="s">
        <v>177</v>
      </c>
      <c r="F173" s="3" t="s">
        <v>181</v>
      </c>
      <c r="G173" s="3">
        <v>1564</v>
      </c>
    </row>
    <row r="174" spans="4:7" x14ac:dyDescent="0.25">
      <c r="D174" s="3">
        <v>8</v>
      </c>
      <c r="E174" s="3" t="s">
        <v>179</v>
      </c>
      <c r="F174" s="3" t="s">
        <v>181</v>
      </c>
      <c r="G174" s="3">
        <v>971</v>
      </c>
    </row>
    <row r="175" spans="4:7" x14ac:dyDescent="0.25">
      <c r="D175" s="3">
        <v>7</v>
      </c>
      <c r="E175" s="3" t="s">
        <v>84</v>
      </c>
      <c r="F175" s="3" t="s">
        <v>42</v>
      </c>
      <c r="G175" s="3">
        <v>2044</v>
      </c>
    </row>
    <row r="176" spans="4:7" x14ac:dyDescent="0.25">
      <c r="D176" s="3">
        <v>11</v>
      </c>
      <c r="E176" s="3" t="s">
        <v>179</v>
      </c>
      <c r="F176" s="3" t="s">
        <v>181</v>
      </c>
      <c r="G176" s="3">
        <v>810</v>
      </c>
    </row>
    <row r="177" spans="4:7" x14ac:dyDescent="0.25">
      <c r="D177" s="3">
        <v>1</v>
      </c>
      <c r="E177" s="3" t="s">
        <v>84</v>
      </c>
      <c r="F177" s="3" t="s">
        <v>42</v>
      </c>
      <c r="G177" s="3">
        <v>1543</v>
      </c>
    </row>
    <row r="178" spans="4:7" x14ac:dyDescent="0.25">
      <c r="D178" s="3">
        <v>10</v>
      </c>
      <c r="E178" s="3" t="s">
        <v>179</v>
      </c>
      <c r="F178" s="3" t="s">
        <v>181</v>
      </c>
      <c r="G178" s="3">
        <v>2325</v>
      </c>
    </row>
    <row r="179" spans="4:7" x14ac:dyDescent="0.25">
      <c r="D179" s="3">
        <v>7</v>
      </c>
      <c r="E179" s="3" t="s">
        <v>179</v>
      </c>
      <c r="F179" s="3" t="s">
        <v>42</v>
      </c>
      <c r="G179" s="3">
        <v>985</v>
      </c>
    </row>
    <row r="180" spans="4:7" x14ac:dyDescent="0.25">
      <c r="D180" s="3">
        <v>2</v>
      </c>
      <c r="E180" s="3" t="s">
        <v>177</v>
      </c>
      <c r="F180" s="3" t="s">
        <v>178</v>
      </c>
      <c r="G180" s="3">
        <v>1359</v>
      </c>
    </row>
    <row r="181" spans="4:7" x14ac:dyDescent="0.25">
      <c r="D181" s="3">
        <v>5</v>
      </c>
      <c r="E181" s="3" t="s">
        <v>85</v>
      </c>
      <c r="F181" s="3" t="s">
        <v>178</v>
      </c>
      <c r="G181" s="3">
        <v>1186</v>
      </c>
    </row>
    <row r="182" spans="4:7" x14ac:dyDescent="0.25">
      <c r="D182" s="3">
        <v>10</v>
      </c>
      <c r="E182" s="3" t="s">
        <v>179</v>
      </c>
      <c r="F182" s="3" t="s">
        <v>42</v>
      </c>
      <c r="G182" s="3">
        <v>766</v>
      </c>
    </row>
    <row r="183" spans="4:7" x14ac:dyDescent="0.25">
      <c r="D183" s="3">
        <v>12</v>
      </c>
      <c r="E183" s="3" t="s">
        <v>85</v>
      </c>
      <c r="F183" s="3" t="s">
        <v>178</v>
      </c>
      <c r="G183" s="3">
        <v>850</v>
      </c>
    </row>
    <row r="184" spans="4:7" x14ac:dyDescent="0.25">
      <c r="D184" s="3">
        <v>9</v>
      </c>
      <c r="E184" s="3" t="s">
        <v>179</v>
      </c>
      <c r="F184" s="3" t="s">
        <v>42</v>
      </c>
      <c r="G184" s="3">
        <v>727</v>
      </c>
    </row>
    <row r="185" spans="4:7" x14ac:dyDescent="0.25">
      <c r="D185" s="3">
        <v>9</v>
      </c>
      <c r="E185" s="3" t="s">
        <v>179</v>
      </c>
      <c r="F185" s="3" t="s">
        <v>42</v>
      </c>
      <c r="G185" s="3">
        <v>1464</v>
      </c>
    </row>
    <row r="186" spans="4:7" x14ac:dyDescent="0.25">
      <c r="D186" s="3">
        <v>2</v>
      </c>
      <c r="E186" s="3" t="s">
        <v>179</v>
      </c>
      <c r="F186" s="3" t="s">
        <v>178</v>
      </c>
      <c r="G186" s="3">
        <v>2145</v>
      </c>
    </row>
    <row r="187" spans="4:7" x14ac:dyDescent="0.25">
      <c r="D187" s="3">
        <v>4</v>
      </c>
      <c r="E187" s="3" t="s">
        <v>84</v>
      </c>
      <c r="F187" s="3" t="s">
        <v>181</v>
      </c>
      <c r="G187" s="3">
        <v>1103</v>
      </c>
    </row>
    <row r="188" spans="4:7" x14ac:dyDescent="0.25">
      <c r="D188" s="3">
        <v>12</v>
      </c>
      <c r="E188" s="3" t="s">
        <v>84</v>
      </c>
      <c r="F188" s="3" t="s">
        <v>42</v>
      </c>
      <c r="G188" s="3">
        <v>1253</v>
      </c>
    </row>
    <row r="189" spans="4:7" x14ac:dyDescent="0.25">
      <c r="D189" s="3">
        <v>8</v>
      </c>
      <c r="E189" s="3" t="s">
        <v>84</v>
      </c>
      <c r="F189" s="3" t="s">
        <v>180</v>
      </c>
      <c r="G189" s="3">
        <v>727</v>
      </c>
    </row>
    <row r="190" spans="4:7" x14ac:dyDescent="0.25">
      <c r="D190" s="3">
        <v>6</v>
      </c>
      <c r="E190" s="3" t="s">
        <v>179</v>
      </c>
      <c r="F190" s="3" t="s">
        <v>42</v>
      </c>
      <c r="G190" s="3">
        <v>1411</v>
      </c>
    </row>
    <row r="191" spans="4:7" x14ac:dyDescent="0.25">
      <c r="D191" s="3">
        <v>12</v>
      </c>
      <c r="E191" s="3" t="s">
        <v>177</v>
      </c>
      <c r="F191" s="3" t="s">
        <v>180</v>
      </c>
      <c r="G191" s="3">
        <v>1124</v>
      </c>
    </row>
    <row r="192" spans="4:7" x14ac:dyDescent="0.25">
      <c r="D192" s="3">
        <v>9</v>
      </c>
      <c r="E192" s="3" t="s">
        <v>177</v>
      </c>
      <c r="F192" s="3" t="s">
        <v>180</v>
      </c>
      <c r="G192" s="3">
        <v>1328</v>
      </c>
    </row>
    <row r="193" spans="4:7" x14ac:dyDescent="0.25">
      <c r="D193" s="3">
        <v>4</v>
      </c>
      <c r="E193" s="3" t="s">
        <v>177</v>
      </c>
      <c r="F193" s="3" t="s">
        <v>180</v>
      </c>
      <c r="G193" s="3">
        <v>1976</v>
      </c>
    </row>
    <row r="194" spans="4:7" x14ac:dyDescent="0.25">
      <c r="D194" s="3">
        <v>1</v>
      </c>
      <c r="E194" s="3" t="s">
        <v>179</v>
      </c>
      <c r="F194" s="3" t="s">
        <v>181</v>
      </c>
      <c r="G194" s="3">
        <v>1984</v>
      </c>
    </row>
    <row r="195" spans="4:7" x14ac:dyDescent="0.25">
      <c r="D195" s="3">
        <v>6</v>
      </c>
      <c r="E195" s="3" t="s">
        <v>84</v>
      </c>
      <c r="F195" s="3" t="s">
        <v>180</v>
      </c>
      <c r="G195" s="3">
        <v>2408</v>
      </c>
    </row>
    <row r="196" spans="4:7" x14ac:dyDescent="0.25">
      <c r="D196" s="3">
        <v>12</v>
      </c>
      <c r="E196" s="3" t="s">
        <v>84</v>
      </c>
      <c r="F196" s="3" t="s">
        <v>178</v>
      </c>
      <c r="G196" s="3">
        <v>1899</v>
      </c>
    </row>
    <row r="197" spans="4:7" x14ac:dyDescent="0.25">
      <c r="D197" s="3">
        <v>11</v>
      </c>
      <c r="E197" s="3" t="s">
        <v>84</v>
      </c>
      <c r="F197" s="3" t="s">
        <v>178</v>
      </c>
      <c r="G197" s="3">
        <v>1264</v>
      </c>
    </row>
    <row r="198" spans="4:7" x14ac:dyDescent="0.25">
      <c r="D198" s="3">
        <v>7</v>
      </c>
      <c r="E198" s="3" t="s">
        <v>179</v>
      </c>
      <c r="F198" s="3" t="s">
        <v>181</v>
      </c>
      <c r="G198" s="3">
        <v>1995</v>
      </c>
    </row>
    <row r="199" spans="4:7" x14ac:dyDescent="0.25">
      <c r="D199" s="3">
        <v>6</v>
      </c>
      <c r="E199" s="3" t="s">
        <v>177</v>
      </c>
      <c r="F199" s="3" t="s">
        <v>42</v>
      </c>
      <c r="G199" s="3">
        <v>2320</v>
      </c>
    </row>
    <row r="200" spans="4:7" x14ac:dyDescent="0.25">
      <c r="D200" s="3">
        <v>2</v>
      </c>
      <c r="E200" s="3" t="s">
        <v>179</v>
      </c>
      <c r="F200" s="3" t="s">
        <v>42</v>
      </c>
      <c r="G200" s="3">
        <v>2332</v>
      </c>
    </row>
    <row r="201" spans="4:7" x14ac:dyDescent="0.25">
      <c r="D201" s="3">
        <v>12</v>
      </c>
      <c r="E201" s="3" t="s">
        <v>85</v>
      </c>
      <c r="F201" s="3" t="s">
        <v>181</v>
      </c>
      <c r="G201" s="3">
        <v>2394</v>
      </c>
    </row>
    <row r="202" spans="4:7" x14ac:dyDescent="0.25">
      <c r="D202" s="3">
        <v>6</v>
      </c>
      <c r="E202" s="3" t="s">
        <v>84</v>
      </c>
      <c r="F202" s="3" t="s">
        <v>42</v>
      </c>
      <c r="G202" s="3">
        <v>2476</v>
      </c>
    </row>
    <row r="203" spans="4:7" x14ac:dyDescent="0.25">
      <c r="D203" s="3">
        <v>3</v>
      </c>
      <c r="E203" s="3" t="s">
        <v>177</v>
      </c>
      <c r="F203" s="3" t="s">
        <v>180</v>
      </c>
      <c r="G203" s="3">
        <v>1750</v>
      </c>
    </row>
    <row r="204" spans="4:7" x14ac:dyDescent="0.25">
      <c r="D204" s="3">
        <v>1</v>
      </c>
      <c r="E204" s="3" t="s">
        <v>179</v>
      </c>
      <c r="F204" s="3" t="s">
        <v>42</v>
      </c>
      <c r="G204" s="3">
        <v>897</v>
      </c>
    </row>
    <row r="205" spans="4:7" x14ac:dyDescent="0.25">
      <c r="D205" s="3">
        <v>8</v>
      </c>
      <c r="E205" s="3" t="s">
        <v>84</v>
      </c>
      <c r="F205" s="3" t="s">
        <v>180</v>
      </c>
      <c r="G205" s="3">
        <v>767</v>
      </c>
    </row>
    <row r="206" spans="4:7" x14ac:dyDescent="0.25">
      <c r="D206" s="3">
        <v>6</v>
      </c>
      <c r="E206" s="3" t="s">
        <v>85</v>
      </c>
      <c r="F206" s="3" t="s">
        <v>42</v>
      </c>
      <c r="G206" s="3">
        <v>1671</v>
      </c>
    </row>
    <row r="207" spans="4:7" x14ac:dyDescent="0.25">
      <c r="D207" s="3">
        <v>4</v>
      </c>
      <c r="E207" s="3" t="s">
        <v>177</v>
      </c>
      <c r="F207" s="3" t="s">
        <v>180</v>
      </c>
      <c r="G207" s="3">
        <v>838</v>
      </c>
    </row>
    <row r="208" spans="4:7" x14ac:dyDescent="0.25">
      <c r="D208" s="3">
        <v>8</v>
      </c>
      <c r="E208" s="3" t="s">
        <v>177</v>
      </c>
      <c r="F208" s="3" t="s">
        <v>180</v>
      </c>
      <c r="G208" s="3">
        <v>910</v>
      </c>
    </row>
    <row r="209" spans="4:7" x14ac:dyDescent="0.25">
      <c r="D209" s="3">
        <v>2</v>
      </c>
      <c r="E209" s="3" t="s">
        <v>177</v>
      </c>
      <c r="F209" s="3" t="s">
        <v>180</v>
      </c>
      <c r="G209" s="3">
        <v>1731</v>
      </c>
    </row>
    <row r="210" spans="4:7" x14ac:dyDescent="0.25">
      <c r="D210" s="3">
        <v>7</v>
      </c>
      <c r="E210" s="3" t="s">
        <v>177</v>
      </c>
      <c r="F210" s="3" t="s">
        <v>42</v>
      </c>
      <c r="G210" s="3">
        <v>1318</v>
      </c>
    </row>
    <row r="211" spans="4:7" x14ac:dyDescent="0.25">
      <c r="D211" s="3">
        <v>2</v>
      </c>
      <c r="E211" s="3" t="s">
        <v>179</v>
      </c>
      <c r="F211" s="3" t="s">
        <v>42</v>
      </c>
      <c r="G211" s="3">
        <v>2128</v>
      </c>
    </row>
    <row r="212" spans="4:7" x14ac:dyDescent="0.25">
      <c r="D212" s="3">
        <v>2</v>
      </c>
      <c r="E212" s="3" t="s">
        <v>179</v>
      </c>
      <c r="F212" s="3" t="s">
        <v>180</v>
      </c>
      <c r="G212" s="3">
        <v>1033</v>
      </c>
    </row>
    <row r="213" spans="4:7" x14ac:dyDescent="0.25">
      <c r="D213" s="3">
        <v>3</v>
      </c>
      <c r="E213" s="3" t="s">
        <v>85</v>
      </c>
      <c r="F213" s="3" t="s">
        <v>178</v>
      </c>
      <c r="G213" s="3">
        <v>2430</v>
      </c>
    </row>
    <row r="214" spans="4:7" x14ac:dyDescent="0.25">
      <c r="D214" s="3">
        <v>2</v>
      </c>
      <c r="E214" s="3" t="s">
        <v>177</v>
      </c>
      <c r="F214" s="3" t="s">
        <v>181</v>
      </c>
      <c r="G214" s="3">
        <v>1921</v>
      </c>
    </row>
    <row r="215" spans="4:7" x14ac:dyDescent="0.25">
      <c r="D215" s="3">
        <v>4</v>
      </c>
      <c r="E215" s="3" t="s">
        <v>177</v>
      </c>
      <c r="F215" s="3" t="s">
        <v>180</v>
      </c>
      <c r="G215" s="3">
        <v>1516</v>
      </c>
    </row>
    <row r="216" spans="4:7" x14ac:dyDescent="0.25">
      <c r="D216" s="3">
        <v>7</v>
      </c>
      <c r="E216" s="3" t="s">
        <v>84</v>
      </c>
      <c r="F216" s="3" t="s">
        <v>180</v>
      </c>
      <c r="G216" s="3">
        <v>2392</v>
      </c>
    </row>
    <row r="217" spans="4:7" x14ac:dyDescent="0.25">
      <c r="D217" s="3">
        <v>10</v>
      </c>
      <c r="E217" s="3" t="s">
        <v>177</v>
      </c>
      <c r="F217" s="3" t="s">
        <v>178</v>
      </c>
      <c r="G217" s="3">
        <v>1672</v>
      </c>
    </row>
    <row r="218" spans="4:7" x14ac:dyDescent="0.25">
      <c r="D218" s="3">
        <v>8</v>
      </c>
      <c r="E218" s="3" t="s">
        <v>177</v>
      </c>
      <c r="F218" s="3" t="s">
        <v>178</v>
      </c>
      <c r="G218" s="3">
        <v>664</v>
      </c>
    </row>
    <row r="219" spans="4:7" x14ac:dyDescent="0.25">
      <c r="D219" s="3">
        <v>7</v>
      </c>
      <c r="E219" s="3" t="s">
        <v>85</v>
      </c>
      <c r="F219" s="3" t="s">
        <v>42</v>
      </c>
      <c r="G219" s="3">
        <v>824</v>
      </c>
    </row>
    <row r="220" spans="4:7" x14ac:dyDescent="0.25">
      <c r="D220" s="3">
        <v>6</v>
      </c>
      <c r="E220" s="3" t="s">
        <v>179</v>
      </c>
      <c r="F220" s="3" t="s">
        <v>180</v>
      </c>
      <c r="G220" s="3">
        <v>1545</v>
      </c>
    </row>
    <row r="221" spans="4:7" x14ac:dyDescent="0.25">
      <c r="D221" s="3">
        <v>8</v>
      </c>
      <c r="E221" s="3" t="s">
        <v>179</v>
      </c>
      <c r="F221" s="3" t="s">
        <v>181</v>
      </c>
      <c r="G221" s="3">
        <v>2314</v>
      </c>
    </row>
    <row r="222" spans="4:7" x14ac:dyDescent="0.25">
      <c r="D222" s="3">
        <v>6</v>
      </c>
      <c r="E222" s="3" t="s">
        <v>85</v>
      </c>
      <c r="F222" s="3" t="s">
        <v>181</v>
      </c>
      <c r="G222" s="3">
        <v>1906</v>
      </c>
    </row>
    <row r="223" spans="4:7" x14ac:dyDescent="0.25">
      <c r="D223" s="3">
        <v>3</v>
      </c>
      <c r="E223" s="3" t="s">
        <v>85</v>
      </c>
      <c r="F223" s="3" t="s">
        <v>42</v>
      </c>
      <c r="G223" s="3">
        <v>2187</v>
      </c>
    </row>
    <row r="224" spans="4:7" x14ac:dyDescent="0.25">
      <c r="D224" s="3">
        <v>11</v>
      </c>
      <c r="E224" s="3" t="s">
        <v>84</v>
      </c>
      <c r="F224" s="3" t="s">
        <v>178</v>
      </c>
      <c r="G224" s="3">
        <v>642</v>
      </c>
    </row>
    <row r="225" spans="4:7" x14ac:dyDescent="0.25">
      <c r="D225" s="3">
        <v>10</v>
      </c>
      <c r="E225" s="3" t="s">
        <v>177</v>
      </c>
      <c r="F225" s="3" t="s">
        <v>42</v>
      </c>
      <c r="G225" s="3">
        <v>654</v>
      </c>
    </row>
    <row r="226" spans="4:7" x14ac:dyDescent="0.25">
      <c r="D226" s="3">
        <v>9</v>
      </c>
      <c r="E226" s="3" t="s">
        <v>84</v>
      </c>
      <c r="F226" s="3" t="s">
        <v>181</v>
      </c>
      <c r="G226" s="3">
        <v>1266</v>
      </c>
    </row>
    <row r="227" spans="4:7" x14ac:dyDescent="0.25">
      <c r="D227" s="3">
        <v>3</v>
      </c>
      <c r="E227" s="3" t="s">
        <v>177</v>
      </c>
      <c r="F227" s="3" t="s">
        <v>178</v>
      </c>
      <c r="G227" s="3">
        <v>754</v>
      </c>
    </row>
    <row r="228" spans="4:7" x14ac:dyDescent="0.25">
      <c r="D228" s="3">
        <v>8</v>
      </c>
      <c r="E228" s="3" t="s">
        <v>179</v>
      </c>
      <c r="F228" s="3" t="s">
        <v>178</v>
      </c>
      <c r="G228" s="3">
        <v>2337</v>
      </c>
    </row>
    <row r="229" spans="4:7" x14ac:dyDescent="0.25">
      <c r="D229" s="3">
        <v>8</v>
      </c>
      <c r="E229" s="3" t="s">
        <v>177</v>
      </c>
      <c r="F229" s="3" t="s">
        <v>178</v>
      </c>
      <c r="G229" s="3">
        <v>1550</v>
      </c>
    </row>
    <row r="230" spans="4:7" x14ac:dyDescent="0.25">
      <c r="D230" s="3">
        <v>7</v>
      </c>
      <c r="E230" s="3" t="s">
        <v>177</v>
      </c>
      <c r="F230" s="3" t="s">
        <v>178</v>
      </c>
      <c r="G230" s="3">
        <v>2302</v>
      </c>
    </row>
    <row r="231" spans="4:7" x14ac:dyDescent="0.25">
      <c r="D231" s="3">
        <v>5</v>
      </c>
      <c r="E231" s="3" t="s">
        <v>177</v>
      </c>
      <c r="F231" s="3" t="s">
        <v>178</v>
      </c>
      <c r="G231" s="3">
        <v>1940</v>
      </c>
    </row>
    <row r="232" spans="4:7" x14ac:dyDescent="0.25">
      <c r="D232" s="3">
        <v>11</v>
      </c>
      <c r="E232" s="3" t="s">
        <v>85</v>
      </c>
      <c r="F232" s="3" t="s">
        <v>181</v>
      </c>
      <c r="G232" s="3">
        <v>1993</v>
      </c>
    </row>
    <row r="233" spans="4:7" x14ac:dyDescent="0.25">
      <c r="D233" s="3">
        <v>9</v>
      </c>
      <c r="E233" s="3" t="s">
        <v>179</v>
      </c>
      <c r="F233" s="3" t="s">
        <v>42</v>
      </c>
      <c r="G233" s="3">
        <v>772</v>
      </c>
    </row>
    <row r="234" spans="4:7" x14ac:dyDescent="0.25">
      <c r="D234" s="3">
        <v>12</v>
      </c>
      <c r="E234" s="3" t="s">
        <v>84</v>
      </c>
      <c r="F234" s="3" t="s">
        <v>178</v>
      </c>
      <c r="G234" s="3">
        <v>2342</v>
      </c>
    </row>
    <row r="235" spans="4:7" x14ac:dyDescent="0.25">
      <c r="D235" s="3">
        <v>9</v>
      </c>
      <c r="E235" s="3" t="s">
        <v>177</v>
      </c>
      <c r="F235" s="3" t="s">
        <v>180</v>
      </c>
      <c r="G235" s="3">
        <v>1999</v>
      </c>
    </row>
    <row r="236" spans="4:7" x14ac:dyDescent="0.25">
      <c r="D236" s="3">
        <v>6</v>
      </c>
      <c r="E236" s="3" t="s">
        <v>179</v>
      </c>
      <c r="F236" s="3" t="s">
        <v>180</v>
      </c>
      <c r="G236" s="3">
        <v>2415</v>
      </c>
    </row>
    <row r="237" spans="4:7" x14ac:dyDescent="0.25">
      <c r="D237" s="3">
        <v>10</v>
      </c>
      <c r="E237" s="3" t="s">
        <v>177</v>
      </c>
      <c r="F237" s="3" t="s">
        <v>178</v>
      </c>
      <c r="G237" s="3">
        <v>2155</v>
      </c>
    </row>
    <row r="238" spans="4:7" x14ac:dyDescent="0.25">
      <c r="D238" s="3">
        <v>12</v>
      </c>
      <c r="E238" s="3" t="s">
        <v>179</v>
      </c>
      <c r="F238" s="3" t="s">
        <v>180</v>
      </c>
      <c r="G238" s="3">
        <v>2436</v>
      </c>
    </row>
    <row r="239" spans="4:7" x14ac:dyDescent="0.25">
      <c r="D239" s="3">
        <v>6</v>
      </c>
      <c r="E239" s="3" t="s">
        <v>85</v>
      </c>
      <c r="F239" s="3" t="s">
        <v>178</v>
      </c>
      <c r="G239" s="3">
        <v>1592</v>
      </c>
    </row>
    <row r="240" spans="4:7" x14ac:dyDescent="0.25">
      <c r="D240" s="3">
        <v>3</v>
      </c>
      <c r="E240" s="3" t="s">
        <v>84</v>
      </c>
      <c r="F240" s="3" t="s">
        <v>178</v>
      </c>
      <c r="G240" s="3">
        <v>2046</v>
      </c>
    </row>
    <row r="241" spans="4:7" x14ac:dyDescent="0.25">
      <c r="D241" s="3">
        <v>13</v>
      </c>
      <c r="E241" s="3" t="s">
        <v>85</v>
      </c>
      <c r="F241" s="3" t="s">
        <v>180</v>
      </c>
      <c r="G241" s="3">
        <v>3400</v>
      </c>
    </row>
    <row r="242" spans="4:7" x14ac:dyDescent="0.25">
      <c r="D242" s="3">
        <v>13</v>
      </c>
      <c r="E242" s="3" t="s">
        <v>85</v>
      </c>
      <c r="F242" s="3" t="s">
        <v>178</v>
      </c>
      <c r="G242" s="3">
        <v>1196</v>
      </c>
    </row>
    <row r="243" spans="4:7" x14ac:dyDescent="0.25">
      <c r="D243" s="3">
        <v>14</v>
      </c>
      <c r="E243" s="3" t="s">
        <v>177</v>
      </c>
      <c r="F243" s="3" t="s">
        <v>178</v>
      </c>
      <c r="G243" s="3">
        <v>1455</v>
      </c>
    </row>
  </sheetData>
  <dataValidations count="1">
    <dataValidation type="list" allowBlank="1" showInputMessage="1" showErrorMessage="1" sqref="AG8" xr:uid="{68BE1594-ADD7-4D49-93DE-BA77B5130D17}">
      <formula1>$F$5:$F$8</formula1>
    </dataValidation>
  </dataValidations>
  <printOptions headings="1" gridLines="1"/>
  <pageMargins left="0.7" right="0.7" top="0.75" bottom="0.75" header="0.3" footer="0.3"/>
  <pageSetup scale="19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4577" r:id="rId5" name="Check Box 1">
              <controlPr defaultSize="0" autoFill="0" autoLine="0" autoPict="0">
                <anchor moveWithCells="1">
                  <from>
                    <xdr:col>30</xdr:col>
                    <xdr:colOff>742950</xdr:colOff>
                    <xdr:row>2</xdr:row>
                    <xdr:rowOff>171450</xdr:rowOff>
                  </from>
                  <to>
                    <xdr:col>31</xdr:col>
                    <xdr:colOff>628650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8" r:id="rId6" name="Check Box 2">
              <controlPr defaultSize="0" autoFill="0" autoLine="0" autoPict="0">
                <anchor moveWithCells="1">
                  <from>
                    <xdr:col>32</xdr:col>
                    <xdr:colOff>285750</xdr:colOff>
                    <xdr:row>3</xdr:row>
                    <xdr:rowOff>19050</xdr:rowOff>
                  </from>
                  <to>
                    <xdr:col>32</xdr:col>
                    <xdr:colOff>1019175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9" r:id="rId7" name="Check Box 3">
              <controlPr defaultSize="0" autoFill="0" autoLine="0" autoPict="0">
                <anchor moveWithCells="1">
                  <from>
                    <xdr:col>30</xdr:col>
                    <xdr:colOff>800100</xdr:colOff>
                    <xdr:row>4</xdr:row>
                    <xdr:rowOff>133350</xdr:rowOff>
                  </from>
                  <to>
                    <xdr:col>31</xdr:col>
                    <xdr:colOff>457200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0" r:id="rId8" name="Check Box 4">
              <controlPr defaultSize="0" autoFill="0" autoLine="0" autoPict="0">
                <anchor moveWithCells="1">
                  <from>
                    <xdr:col>32</xdr:col>
                    <xdr:colOff>285750</xdr:colOff>
                    <xdr:row>4</xdr:row>
                    <xdr:rowOff>142875</xdr:rowOff>
                  </from>
                  <to>
                    <xdr:col>32</xdr:col>
                    <xdr:colOff>819150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2">
    <tablePart r:id="rId9"/>
    <tablePart r:id="rId10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E42D-27C8-49E3-A284-3EDFC93EDC30}">
  <sheetPr codeName="Sheet25">
    <pageSetUpPr fitToPage="1"/>
  </sheetPr>
  <dimension ref="D1:R48"/>
  <sheetViews>
    <sheetView topLeftCell="D1" zoomScale="70" zoomScaleNormal="70" workbookViewId="0">
      <selection activeCell="R26" sqref="R26"/>
    </sheetView>
  </sheetViews>
  <sheetFormatPr defaultColWidth="8.85546875" defaultRowHeight="15" x14ac:dyDescent="0.25"/>
  <cols>
    <col min="1" max="4" width="8.85546875" style="7"/>
    <col min="5" max="9" width="8.85546875" style="7" customWidth="1"/>
    <col min="10" max="16384" width="8.85546875" style="7"/>
  </cols>
  <sheetData>
    <row r="1" spans="4:18" x14ac:dyDescent="0.25">
      <c r="D1" s="7" t="s">
        <v>192</v>
      </c>
      <c r="E1" s="7" t="s">
        <v>193</v>
      </c>
      <c r="F1" s="7" t="s">
        <v>194</v>
      </c>
    </row>
    <row r="2" spans="4:18" x14ac:dyDescent="0.25">
      <c r="D2" s="7" t="s">
        <v>195</v>
      </c>
      <c r="E2" s="7" t="s">
        <v>196</v>
      </c>
      <c r="F2" s="7" t="s">
        <v>197</v>
      </c>
    </row>
    <row r="3" spans="4:18" x14ac:dyDescent="0.25">
      <c r="D3" s="7" t="s">
        <v>198</v>
      </c>
      <c r="E3" s="7" t="s">
        <v>199</v>
      </c>
      <c r="F3" s="7" t="s">
        <v>200</v>
      </c>
    </row>
    <row r="4" spans="4:18" x14ac:dyDescent="0.25">
      <c r="J4" s="7" t="s">
        <v>201</v>
      </c>
      <c r="K4" s="7" t="s">
        <v>201</v>
      </c>
      <c r="L4" s="7" t="s">
        <v>201</v>
      </c>
      <c r="M4" s="7" t="s">
        <v>201</v>
      </c>
      <c r="N4" s="7" t="s">
        <v>201</v>
      </c>
      <c r="O4" s="7" t="s">
        <v>202</v>
      </c>
      <c r="P4" s="7" t="s">
        <v>202</v>
      </c>
      <c r="Q4" s="7" t="s">
        <v>202</v>
      </c>
      <c r="R4" s="7" t="s">
        <v>202</v>
      </c>
    </row>
    <row r="5" spans="4:18" x14ac:dyDescent="0.25">
      <c r="E5" s="7" t="s">
        <v>24</v>
      </c>
      <c r="F5" s="7" t="s">
        <v>39</v>
      </c>
      <c r="G5" s="7" t="s">
        <v>40</v>
      </c>
      <c r="H5" s="7" t="s">
        <v>27</v>
      </c>
      <c r="I5" s="7" t="s">
        <v>6</v>
      </c>
      <c r="J5" s="7" t="s">
        <v>24</v>
      </c>
      <c r="K5" s="7" t="s">
        <v>39</v>
      </c>
      <c r="L5" s="7" t="s">
        <v>40</v>
      </c>
      <c r="M5" s="7" t="s">
        <v>27</v>
      </c>
      <c r="N5" s="7" t="s">
        <v>6</v>
      </c>
      <c r="O5" s="7" t="s">
        <v>3</v>
      </c>
      <c r="P5" s="7" t="s">
        <v>40</v>
      </c>
      <c r="Q5" s="7" t="s">
        <v>27</v>
      </c>
      <c r="R5" s="7" t="s">
        <v>6</v>
      </c>
    </row>
    <row r="6" spans="4:18" x14ac:dyDescent="0.25">
      <c r="D6" s="7" t="s">
        <v>203</v>
      </c>
      <c r="E6" s="7">
        <v>85</v>
      </c>
      <c r="F6" s="7">
        <v>66</v>
      </c>
      <c r="G6" s="7">
        <v>81</v>
      </c>
      <c r="H6" s="7">
        <v>61</v>
      </c>
      <c r="I6" s="7">
        <v>56</v>
      </c>
      <c r="J6" s="7">
        <f>RANK(E6,E$6:E$20,0)</f>
        <v>10</v>
      </c>
      <c r="K6" s="7">
        <f t="shared" ref="K6:N20" si="0">RANK(F6,F$6:F$20,0)</f>
        <v>14</v>
      </c>
      <c r="L6" s="7">
        <f t="shared" si="0"/>
        <v>13</v>
      </c>
      <c r="M6" s="7">
        <f t="shared" si="0"/>
        <v>15</v>
      </c>
      <c r="N6" s="7">
        <f t="shared" si="0"/>
        <v>15</v>
      </c>
      <c r="O6" s="54" t="str">
        <f>IF(K6&lt;J6,"h",IF(K6&gt;J6,"i","g"))</f>
        <v>i</v>
      </c>
      <c r="P6" s="54" t="str">
        <f t="shared" ref="P6:R20" si="1">IF(L6&lt;K6,"h",IF(L6&gt;K6,"i","g"))</f>
        <v>h</v>
      </c>
      <c r="Q6" s="54" t="str">
        <f t="shared" si="1"/>
        <v>i</v>
      </c>
      <c r="R6" s="54" t="str">
        <f t="shared" si="1"/>
        <v>g</v>
      </c>
    </row>
    <row r="7" spans="4:18" x14ac:dyDescent="0.25">
      <c r="D7" s="7" t="s">
        <v>204</v>
      </c>
      <c r="E7" s="7">
        <v>82</v>
      </c>
      <c r="F7" s="7">
        <v>63</v>
      </c>
      <c r="G7" s="7">
        <v>74</v>
      </c>
      <c r="H7" s="7">
        <v>78</v>
      </c>
      <c r="I7" s="7">
        <v>75</v>
      </c>
      <c r="J7" s="7">
        <f t="shared" ref="J7:J20" si="2">RANK(E7,E$6:E$20,0)</f>
        <v>12</v>
      </c>
      <c r="K7" s="7">
        <f t="shared" si="0"/>
        <v>15</v>
      </c>
      <c r="L7" s="7">
        <f t="shared" si="0"/>
        <v>15</v>
      </c>
      <c r="M7" s="7">
        <f t="shared" si="0"/>
        <v>12</v>
      </c>
      <c r="N7" s="7">
        <f t="shared" si="0"/>
        <v>14</v>
      </c>
      <c r="O7" s="54" t="str">
        <f t="shared" ref="O7:O20" si="3">IF(K7&lt;J7,"h",IF(K7&gt;J7,"i","g"))</f>
        <v>i</v>
      </c>
      <c r="P7" s="54" t="str">
        <f t="shared" si="1"/>
        <v>g</v>
      </c>
      <c r="Q7" s="54" t="str">
        <f t="shared" si="1"/>
        <v>h</v>
      </c>
      <c r="R7" s="54" t="str">
        <f t="shared" si="1"/>
        <v>i</v>
      </c>
    </row>
    <row r="8" spans="4:18" x14ac:dyDescent="0.25">
      <c r="D8" s="7" t="s">
        <v>205</v>
      </c>
      <c r="E8" s="7">
        <v>45</v>
      </c>
      <c r="F8" s="7">
        <v>100</v>
      </c>
      <c r="G8" s="7">
        <v>115</v>
      </c>
      <c r="H8" s="7">
        <v>127</v>
      </c>
      <c r="I8" s="7">
        <v>150</v>
      </c>
      <c r="J8" s="7">
        <f t="shared" si="2"/>
        <v>15</v>
      </c>
      <c r="K8" s="7">
        <f t="shared" si="0"/>
        <v>4</v>
      </c>
      <c r="L8" s="7">
        <f t="shared" si="0"/>
        <v>3</v>
      </c>
      <c r="M8" s="7">
        <f t="shared" si="0"/>
        <v>2</v>
      </c>
      <c r="N8" s="7">
        <f t="shared" si="0"/>
        <v>1</v>
      </c>
      <c r="O8" s="54" t="str">
        <f t="shared" si="3"/>
        <v>h</v>
      </c>
      <c r="P8" s="54" t="str">
        <f t="shared" si="1"/>
        <v>h</v>
      </c>
      <c r="Q8" s="54" t="str">
        <f t="shared" si="1"/>
        <v>h</v>
      </c>
      <c r="R8" s="54" t="str">
        <f t="shared" si="1"/>
        <v>h</v>
      </c>
    </row>
    <row r="9" spans="4:18" x14ac:dyDescent="0.25">
      <c r="D9" s="7" t="s">
        <v>206</v>
      </c>
      <c r="E9" s="7">
        <v>75</v>
      </c>
      <c r="F9" s="7">
        <v>88</v>
      </c>
      <c r="G9" s="7">
        <v>89</v>
      </c>
      <c r="H9" s="7">
        <v>76</v>
      </c>
      <c r="I9" s="7">
        <v>83</v>
      </c>
      <c r="J9" s="7">
        <f t="shared" si="2"/>
        <v>13</v>
      </c>
      <c r="K9" s="7">
        <f t="shared" si="0"/>
        <v>10</v>
      </c>
      <c r="L9" s="7">
        <f t="shared" si="0"/>
        <v>11</v>
      </c>
      <c r="M9" s="7">
        <f t="shared" si="0"/>
        <v>13</v>
      </c>
      <c r="N9" s="7">
        <f t="shared" si="0"/>
        <v>12</v>
      </c>
      <c r="O9" s="54" t="str">
        <f t="shared" si="3"/>
        <v>h</v>
      </c>
      <c r="P9" s="54" t="str">
        <f t="shared" si="1"/>
        <v>i</v>
      </c>
      <c r="Q9" s="54" t="str">
        <f t="shared" si="1"/>
        <v>i</v>
      </c>
      <c r="R9" s="54" t="str">
        <f t="shared" si="1"/>
        <v>h</v>
      </c>
    </row>
    <row r="10" spans="4:18" x14ac:dyDescent="0.25">
      <c r="D10" s="7" t="s">
        <v>207</v>
      </c>
      <c r="E10" s="7">
        <v>96</v>
      </c>
      <c r="F10" s="7">
        <v>90</v>
      </c>
      <c r="G10" s="7">
        <v>98</v>
      </c>
      <c r="H10" s="7">
        <v>76</v>
      </c>
      <c r="I10" s="7">
        <v>93</v>
      </c>
      <c r="J10" s="7">
        <f t="shared" si="2"/>
        <v>9</v>
      </c>
      <c r="K10" s="7">
        <f t="shared" si="0"/>
        <v>9</v>
      </c>
      <c r="L10" s="7">
        <f t="shared" si="0"/>
        <v>9</v>
      </c>
      <c r="M10" s="7">
        <f t="shared" si="0"/>
        <v>13</v>
      </c>
      <c r="N10" s="7">
        <f t="shared" si="0"/>
        <v>10</v>
      </c>
      <c r="O10" s="54" t="str">
        <f t="shared" si="3"/>
        <v>g</v>
      </c>
      <c r="P10" s="54" t="str">
        <f t="shared" si="1"/>
        <v>g</v>
      </c>
      <c r="Q10" s="54" t="str">
        <f t="shared" si="1"/>
        <v>i</v>
      </c>
      <c r="R10" s="54" t="str">
        <f t="shared" si="1"/>
        <v>h</v>
      </c>
    </row>
    <row r="11" spans="4:18" x14ac:dyDescent="0.25">
      <c r="D11" s="7" t="s">
        <v>208</v>
      </c>
      <c r="E11" s="7">
        <v>75</v>
      </c>
      <c r="F11" s="7">
        <v>73</v>
      </c>
      <c r="G11" s="7">
        <v>79</v>
      </c>
      <c r="H11" s="7">
        <v>91</v>
      </c>
      <c r="I11" s="7">
        <v>95</v>
      </c>
      <c r="J11" s="7">
        <f t="shared" si="2"/>
        <v>13</v>
      </c>
      <c r="K11" s="7">
        <f t="shared" si="0"/>
        <v>13</v>
      </c>
      <c r="L11" s="7">
        <f t="shared" si="0"/>
        <v>14</v>
      </c>
      <c r="M11" s="7">
        <f t="shared" si="0"/>
        <v>10</v>
      </c>
      <c r="N11" s="7">
        <f t="shared" si="0"/>
        <v>9</v>
      </c>
      <c r="O11" s="54" t="str">
        <f t="shared" si="3"/>
        <v>g</v>
      </c>
      <c r="P11" s="54" t="str">
        <f t="shared" si="1"/>
        <v>i</v>
      </c>
      <c r="Q11" s="54" t="str">
        <f t="shared" si="1"/>
        <v>h</v>
      </c>
      <c r="R11" s="54" t="str">
        <f t="shared" si="1"/>
        <v>h</v>
      </c>
    </row>
    <row r="12" spans="4:18" x14ac:dyDescent="0.25">
      <c r="D12" s="7" t="s">
        <v>209</v>
      </c>
      <c r="E12" s="7">
        <v>98</v>
      </c>
      <c r="F12" s="7">
        <v>91</v>
      </c>
      <c r="G12" s="7">
        <v>109</v>
      </c>
      <c r="H12" s="7">
        <v>99</v>
      </c>
      <c r="I12" s="7">
        <v>84</v>
      </c>
      <c r="J12" s="7">
        <f t="shared" si="2"/>
        <v>8</v>
      </c>
      <c r="K12" s="7">
        <f t="shared" si="0"/>
        <v>8</v>
      </c>
      <c r="L12" s="7">
        <f t="shared" si="0"/>
        <v>4</v>
      </c>
      <c r="M12" s="7">
        <f t="shared" si="0"/>
        <v>8</v>
      </c>
      <c r="N12" s="7">
        <f t="shared" si="0"/>
        <v>11</v>
      </c>
      <c r="O12" s="54" t="str">
        <f t="shared" si="3"/>
        <v>g</v>
      </c>
      <c r="P12" s="54" t="str">
        <f t="shared" si="1"/>
        <v>h</v>
      </c>
      <c r="Q12" s="54" t="str">
        <f t="shared" si="1"/>
        <v>i</v>
      </c>
      <c r="R12" s="54" t="str">
        <f t="shared" si="1"/>
        <v>i</v>
      </c>
    </row>
    <row r="13" spans="4:18" x14ac:dyDescent="0.25">
      <c r="D13" s="7" t="s">
        <v>210</v>
      </c>
      <c r="E13" s="7">
        <v>83</v>
      </c>
      <c r="F13" s="7">
        <v>84</v>
      </c>
      <c r="G13" s="7">
        <v>97</v>
      </c>
      <c r="H13" s="7">
        <v>81</v>
      </c>
      <c r="I13" s="7">
        <v>98</v>
      </c>
      <c r="J13" s="7">
        <f t="shared" si="2"/>
        <v>11</v>
      </c>
      <c r="K13" s="7">
        <f t="shared" si="0"/>
        <v>12</v>
      </c>
      <c r="L13" s="7">
        <f t="shared" si="0"/>
        <v>10</v>
      </c>
      <c r="M13" s="7">
        <f t="shared" si="0"/>
        <v>11</v>
      </c>
      <c r="N13" s="7">
        <f t="shared" si="0"/>
        <v>8</v>
      </c>
      <c r="O13" s="54" t="str">
        <f t="shared" si="3"/>
        <v>i</v>
      </c>
      <c r="P13" s="54" t="str">
        <f t="shared" si="1"/>
        <v>h</v>
      </c>
      <c r="Q13" s="54" t="str">
        <f t="shared" si="1"/>
        <v>i</v>
      </c>
      <c r="R13" s="54" t="str">
        <f t="shared" si="1"/>
        <v>h</v>
      </c>
    </row>
    <row r="14" spans="4:18" x14ac:dyDescent="0.25">
      <c r="D14" s="7" t="s">
        <v>211</v>
      </c>
      <c r="E14" s="7">
        <v>106</v>
      </c>
      <c r="F14" s="7">
        <v>98</v>
      </c>
      <c r="G14" s="7">
        <v>84</v>
      </c>
      <c r="H14" s="7">
        <v>93</v>
      </c>
      <c r="I14" s="7">
        <v>82</v>
      </c>
      <c r="J14" s="7">
        <f t="shared" si="2"/>
        <v>5</v>
      </c>
      <c r="K14" s="7">
        <f t="shared" si="0"/>
        <v>5</v>
      </c>
      <c r="L14" s="7">
        <f t="shared" si="0"/>
        <v>12</v>
      </c>
      <c r="M14" s="7">
        <f t="shared" si="0"/>
        <v>9</v>
      </c>
      <c r="N14" s="7">
        <f t="shared" si="0"/>
        <v>13</v>
      </c>
      <c r="O14" s="54" t="str">
        <f t="shared" si="3"/>
        <v>g</v>
      </c>
      <c r="P14" s="54" t="str">
        <f t="shared" si="1"/>
        <v>i</v>
      </c>
      <c r="Q14" s="54" t="str">
        <f t="shared" si="1"/>
        <v>h</v>
      </c>
      <c r="R14" s="54" t="str">
        <f t="shared" si="1"/>
        <v>i</v>
      </c>
    </row>
    <row r="15" spans="4:18" x14ac:dyDescent="0.25">
      <c r="D15" s="7" t="s">
        <v>212</v>
      </c>
      <c r="E15" s="7">
        <v>104</v>
      </c>
      <c r="F15" s="7">
        <v>88</v>
      </c>
      <c r="G15" s="7">
        <v>109</v>
      </c>
      <c r="H15" s="7">
        <v>101</v>
      </c>
      <c r="I15" s="7">
        <v>115</v>
      </c>
      <c r="J15" s="7">
        <f t="shared" si="2"/>
        <v>6</v>
      </c>
      <c r="K15" s="7">
        <f t="shared" si="0"/>
        <v>10</v>
      </c>
      <c r="L15" s="7">
        <f t="shared" si="0"/>
        <v>4</v>
      </c>
      <c r="M15" s="7">
        <f t="shared" si="0"/>
        <v>6</v>
      </c>
      <c r="N15" s="7">
        <f t="shared" si="0"/>
        <v>3</v>
      </c>
      <c r="O15" s="54" t="str">
        <f t="shared" si="3"/>
        <v>i</v>
      </c>
      <c r="P15" s="54" t="str">
        <f t="shared" si="1"/>
        <v>h</v>
      </c>
      <c r="Q15" s="54" t="str">
        <f t="shared" si="1"/>
        <v>i</v>
      </c>
      <c r="R15" s="54" t="str">
        <f t="shared" si="1"/>
        <v>h</v>
      </c>
    </row>
    <row r="16" spans="4:18" x14ac:dyDescent="0.25">
      <c r="D16" s="7" t="s">
        <v>213</v>
      </c>
      <c r="E16" s="7">
        <v>115</v>
      </c>
      <c r="F16" s="7">
        <v>94</v>
      </c>
      <c r="G16" s="7">
        <v>105</v>
      </c>
      <c r="H16" s="7">
        <v>101</v>
      </c>
      <c r="I16" s="7">
        <v>107</v>
      </c>
      <c r="J16" s="7">
        <f t="shared" si="2"/>
        <v>3</v>
      </c>
      <c r="K16" s="7">
        <f t="shared" si="0"/>
        <v>7</v>
      </c>
      <c r="L16" s="7">
        <f t="shared" si="0"/>
        <v>6</v>
      </c>
      <c r="M16" s="7">
        <f t="shared" si="0"/>
        <v>6</v>
      </c>
      <c r="N16" s="7">
        <f t="shared" si="0"/>
        <v>6</v>
      </c>
      <c r="O16" s="54" t="str">
        <f t="shared" si="3"/>
        <v>i</v>
      </c>
      <c r="P16" s="54" t="str">
        <f t="shared" si="1"/>
        <v>h</v>
      </c>
      <c r="Q16" s="54" t="str">
        <f t="shared" si="1"/>
        <v>g</v>
      </c>
      <c r="R16" s="54" t="str">
        <f t="shared" si="1"/>
        <v>g</v>
      </c>
    </row>
    <row r="17" spans="4:18" x14ac:dyDescent="0.25">
      <c r="D17" s="7" t="s">
        <v>214</v>
      </c>
      <c r="E17" s="7">
        <v>118</v>
      </c>
      <c r="F17" s="7">
        <v>98</v>
      </c>
      <c r="G17" s="7">
        <v>128</v>
      </c>
      <c r="H17" s="7">
        <v>126</v>
      </c>
      <c r="I17" s="7">
        <v>108</v>
      </c>
      <c r="J17" s="7">
        <f t="shared" si="2"/>
        <v>2</v>
      </c>
      <c r="K17" s="7">
        <f t="shared" si="0"/>
        <v>5</v>
      </c>
      <c r="L17" s="7">
        <f t="shared" si="0"/>
        <v>1</v>
      </c>
      <c r="M17" s="7">
        <f t="shared" si="0"/>
        <v>3</v>
      </c>
      <c r="N17" s="7">
        <f t="shared" si="0"/>
        <v>4</v>
      </c>
      <c r="O17" s="54" t="str">
        <f t="shared" si="3"/>
        <v>i</v>
      </c>
      <c r="P17" s="54" t="str">
        <f t="shared" si="1"/>
        <v>h</v>
      </c>
      <c r="Q17" s="54" t="str">
        <f t="shared" si="1"/>
        <v>i</v>
      </c>
      <c r="R17" s="54" t="str">
        <f t="shared" si="1"/>
        <v>i</v>
      </c>
    </row>
    <row r="18" spans="4:18" x14ac:dyDescent="0.25">
      <c r="D18" s="7" t="s">
        <v>215</v>
      </c>
      <c r="E18" s="7">
        <v>100</v>
      </c>
      <c r="F18" s="7">
        <v>114</v>
      </c>
      <c r="G18" s="7">
        <v>104</v>
      </c>
      <c r="H18" s="7">
        <v>116</v>
      </c>
      <c r="I18" s="7">
        <v>131</v>
      </c>
      <c r="J18" s="7">
        <f t="shared" si="2"/>
        <v>7</v>
      </c>
      <c r="K18" s="7">
        <f t="shared" si="0"/>
        <v>2</v>
      </c>
      <c r="L18" s="7">
        <f t="shared" si="0"/>
        <v>7</v>
      </c>
      <c r="M18" s="7">
        <f t="shared" si="0"/>
        <v>5</v>
      </c>
      <c r="N18" s="7">
        <f t="shared" si="0"/>
        <v>2</v>
      </c>
      <c r="O18" s="54" t="str">
        <f t="shared" si="3"/>
        <v>h</v>
      </c>
      <c r="P18" s="54" t="str">
        <f t="shared" si="1"/>
        <v>i</v>
      </c>
      <c r="Q18" s="54" t="str">
        <f t="shared" si="1"/>
        <v>h</v>
      </c>
      <c r="R18" s="54" t="str">
        <f t="shared" si="1"/>
        <v>h</v>
      </c>
    </row>
    <row r="19" spans="4:18" x14ac:dyDescent="0.25">
      <c r="D19" s="7" t="s">
        <v>216</v>
      </c>
      <c r="E19" s="7">
        <v>112</v>
      </c>
      <c r="F19" s="7">
        <v>122</v>
      </c>
      <c r="G19" s="7">
        <v>102</v>
      </c>
      <c r="H19" s="7">
        <v>124</v>
      </c>
      <c r="I19" s="7">
        <v>107</v>
      </c>
      <c r="J19" s="7">
        <f t="shared" si="2"/>
        <v>4</v>
      </c>
      <c r="K19" s="7">
        <f t="shared" si="0"/>
        <v>1</v>
      </c>
      <c r="L19" s="7">
        <f t="shared" si="0"/>
        <v>8</v>
      </c>
      <c r="M19" s="7">
        <f t="shared" si="0"/>
        <v>4</v>
      </c>
      <c r="N19" s="7">
        <f t="shared" si="0"/>
        <v>6</v>
      </c>
      <c r="O19" s="54" t="str">
        <f t="shared" si="3"/>
        <v>h</v>
      </c>
      <c r="P19" s="54" t="str">
        <f t="shared" si="1"/>
        <v>i</v>
      </c>
      <c r="Q19" s="54" t="str">
        <f t="shared" si="1"/>
        <v>h</v>
      </c>
      <c r="R19" s="54" t="str">
        <f t="shared" si="1"/>
        <v>i</v>
      </c>
    </row>
    <row r="20" spans="4:18" x14ac:dyDescent="0.25">
      <c r="D20" s="7" t="s">
        <v>217</v>
      </c>
      <c r="E20" s="7">
        <v>127</v>
      </c>
      <c r="F20" s="7">
        <v>114</v>
      </c>
      <c r="G20" s="7">
        <v>116</v>
      </c>
      <c r="H20" s="7">
        <v>139</v>
      </c>
      <c r="I20" s="7">
        <v>108</v>
      </c>
      <c r="J20" s="7">
        <f t="shared" si="2"/>
        <v>1</v>
      </c>
      <c r="K20" s="7">
        <f t="shared" si="0"/>
        <v>2</v>
      </c>
      <c r="L20" s="7">
        <f t="shared" si="0"/>
        <v>2</v>
      </c>
      <c r="M20" s="7">
        <f t="shared" si="0"/>
        <v>1</v>
      </c>
      <c r="N20" s="7">
        <f t="shared" si="0"/>
        <v>4</v>
      </c>
      <c r="O20" s="54" t="str">
        <f t="shared" si="3"/>
        <v>i</v>
      </c>
      <c r="P20" s="54" t="str">
        <f t="shared" si="1"/>
        <v>g</v>
      </c>
      <c r="Q20" s="54" t="str">
        <f t="shared" si="1"/>
        <v>h</v>
      </c>
      <c r="R20" s="54" t="str">
        <f t="shared" si="1"/>
        <v>i</v>
      </c>
    </row>
    <row r="22" spans="4:18" x14ac:dyDescent="0.25">
      <c r="J22" s="7" t="s">
        <v>218</v>
      </c>
      <c r="K22" s="7" t="s">
        <v>219</v>
      </c>
    </row>
    <row r="23" spans="4:18" x14ac:dyDescent="0.25">
      <c r="J23" s="7" t="s">
        <v>220</v>
      </c>
      <c r="K23" s="54" t="s">
        <v>220</v>
      </c>
    </row>
    <row r="24" spans="4:18" x14ac:dyDescent="0.25">
      <c r="J24" s="7" t="s">
        <v>221</v>
      </c>
      <c r="K24" s="54" t="s">
        <v>221</v>
      </c>
    </row>
    <row r="25" spans="4:18" x14ac:dyDescent="0.25">
      <c r="J25" s="7" t="s">
        <v>222</v>
      </c>
      <c r="K25" s="54" t="s">
        <v>222</v>
      </c>
    </row>
    <row r="26" spans="4:18" x14ac:dyDescent="0.25">
      <c r="J26" s="7" t="s">
        <v>223</v>
      </c>
      <c r="K26" s="54" t="s">
        <v>223</v>
      </c>
    </row>
    <row r="27" spans="4:18" x14ac:dyDescent="0.25">
      <c r="J27" s="7" t="s">
        <v>224</v>
      </c>
      <c r="K27" s="54" t="s">
        <v>224</v>
      </c>
    </row>
    <row r="28" spans="4:18" x14ac:dyDescent="0.25">
      <c r="J28" s="7" t="s">
        <v>225</v>
      </c>
      <c r="K28" s="54" t="s">
        <v>225</v>
      </c>
    </row>
    <row r="29" spans="4:18" x14ac:dyDescent="0.25">
      <c r="J29" s="7" t="s">
        <v>199</v>
      </c>
      <c r="K29" s="54" t="s">
        <v>199</v>
      </c>
    </row>
    <row r="30" spans="4:18" x14ac:dyDescent="0.25">
      <c r="J30" s="7" t="s">
        <v>193</v>
      </c>
      <c r="K30" s="54" t="s">
        <v>193</v>
      </c>
    </row>
    <row r="31" spans="4:18" x14ac:dyDescent="0.25">
      <c r="J31" s="7" t="s">
        <v>196</v>
      </c>
      <c r="K31" s="54" t="s">
        <v>196</v>
      </c>
    </row>
    <row r="32" spans="4:18" x14ac:dyDescent="0.25">
      <c r="J32" s="7" t="s">
        <v>226</v>
      </c>
      <c r="K32" s="54" t="s">
        <v>226</v>
      </c>
    </row>
    <row r="33" spans="10:11" x14ac:dyDescent="0.25">
      <c r="J33" s="7" t="s">
        <v>227</v>
      </c>
      <c r="K33" s="54" t="s">
        <v>227</v>
      </c>
    </row>
    <row r="34" spans="10:11" x14ac:dyDescent="0.25">
      <c r="J34" s="7" t="s">
        <v>228</v>
      </c>
      <c r="K34" s="54" t="s">
        <v>228</v>
      </c>
    </row>
    <row r="35" spans="10:11" x14ac:dyDescent="0.25">
      <c r="J35" s="7" t="s">
        <v>229</v>
      </c>
      <c r="K35" s="54" t="s">
        <v>229</v>
      </c>
    </row>
    <row r="36" spans="10:11" x14ac:dyDescent="0.25">
      <c r="J36" s="7" t="s">
        <v>230</v>
      </c>
      <c r="K36" s="54" t="s">
        <v>230</v>
      </c>
    </row>
    <row r="37" spans="10:11" x14ac:dyDescent="0.25">
      <c r="J37" s="7" t="s">
        <v>231</v>
      </c>
      <c r="K37" s="54" t="s">
        <v>231</v>
      </c>
    </row>
    <row r="38" spans="10:11" x14ac:dyDescent="0.25">
      <c r="J38" s="7" t="s">
        <v>192</v>
      </c>
      <c r="K38" s="54" t="s">
        <v>192</v>
      </c>
    </row>
    <row r="39" spans="10:11" x14ac:dyDescent="0.25">
      <c r="J39" s="7" t="s">
        <v>195</v>
      </c>
      <c r="K39" s="54" t="s">
        <v>195</v>
      </c>
    </row>
    <row r="40" spans="10:11" x14ac:dyDescent="0.25">
      <c r="J40" s="7" t="s">
        <v>232</v>
      </c>
      <c r="K40" s="54" t="s">
        <v>232</v>
      </c>
    </row>
    <row r="41" spans="10:11" x14ac:dyDescent="0.25">
      <c r="J41" s="7" t="s">
        <v>233</v>
      </c>
      <c r="K41" s="54" t="s">
        <v>233</v>
      </c>
    </row>
    <row r="42" spans="10:11" x14ac:dyDescent="0.25">
      <c r="J42" s="7" t="s">
        <v>234</v>
      </c>
      <c r="K42" s="54" t="s">
        <v>234</v>
      </c>
    </row>
    <row r="43" spans="10:11" x14ac:dyDescent="0.25">
      <c r="J43" s="7" t="s">
        <v>198</v>
      </c>
      <c r="K43" s="54" t="s">
        <v>198</v>
      </c>
    </row>
    <row r="44" spans="10:11" x14ac:dyDescent="0.25">
      <c r="J44" s="7" t="s">
        <v>235</v>
      </c>
      <c r="K44" s="54" t="s">
        <v>235</v>
      </c>
    </row>
    <row r="45" spans="10:11" x14ac:dyDescent="0.25">
      <c r="J45" s="7" t="s">
        <v>236</v>
      </c>
      <c r="K45" s="54" t="s">
        <v>236</v>
      </c>
    </row>
    <row r="46" spans="10:11" x14ac:dyDescent="0.25">
      <c r="J46" s="7" t="s">
        <v>237</v>
      </c>
      <c r="K46" s="54" t="s">
        <v>237</v>
      </c>
    </row>
    <row r="47" spans="10:11" x14ac:dyDescent="0.25">
      <c r="J47" s="7" t="s">
        <v>238</v>
      </c>
      <c r="K47" s="54" t="s">
        <v>238</v>
      </c>
    </row>
    <row r="48" spans="10:11" x14ac:dyDescent="0.25">
      <c r="J48" s="7" t="s">
        <v>239</v>
      </c>
      <c r="K48" s="54" t="s">
        <v>239</v>
      </c>
    </row>
  </sheetData>
  <printOptions headings="1" gridLines="1"/>
  <pageMargins left="0.7" right="0.7" top="0.75" bottom="0.75" header="0.3" footer="0.3"/>
  <pageSetup scale="72" orientation="portrait" horizontalDpi="200" verticalDpi="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BF25-2C54-4FC1-BE0D-6B332233F157}">
  <sheetPr codeName="Sheet26">
    <pageSetUpPr fitToPage="1"/>
  </sheetPr>
  <dimension ref="D4:F16"/>
  <sheetViews>
    <sheetView topLeftCell="D6" workbookViewId="0">
      <selection activeCell="R25" sqref="R25"/>
    </sheetView>
  </sheetViews>
  <sheetFormatPr defaultRowHeight="15" x14ac:dyDescent="0.25"/>
  <cols>
    <col min="1" max="3" width="9.140625" style="3"/>
    <col min="4" max="4" width="10.85546875" style="3" bestFit="1" customWidth="1"/>
    <col min="5" max="5" width="9.140625" style="3"/>
    <col min="6" max="6" width="12.5703125" style="3" bestFit="1" customWidth="1"/>
    <col min="7" max="16384" width="9.140625" style="3"/>
  </cols>
  <sheetData>
    <row r="4" spans="4:6" x14ac:dyDescent="0.25">
      <c r="E4" s="7" t="s">
        <v>240</v>
      </c>
    </row>
    <row r="7" spans="4:6" x14ac:dyDescent="0.25">
      <c r="E7" s="3" t="s">
        <v>241</v>
      </c>
      <c r="F7" s="3" t="s">
        <v>23</v>
      </c>
    </row>
    <row r="8" spans="4:6" x14ac:dyDescent="0.25">
      <c r="D8" s="3" t="s">
        <v>24</v>
      </c>
      <c r="E8" s="3">
        <v>55</v>
      </c>
      <c r="F8" s="55">
        <v>269885</v>
      </c>
    </row>
    <row r="9" spans="4:6" x14ac:dyDescent="0.25">
      <c r="D9" s="3" t="s">
        <v>39</v>
      </c>
      <c r="E9" s="3">
        <v>65</v>
      </c>
      <c r="F9" s="55">
        <v>330915</v>
      </c>
    </row>
    <row r="10" spans="4:6" x14ac:dyDescent="0.25">
      <c r="D10" s="3" t="s">
        <v>40</v>
      </c>
      <c r="E10" s="3">
        <v>88</v>
      </c>
      <c r="F10" s="55">
        <v>436216</v>
      </c>
    </row>
    <row r="11" spans="4:6" x14ac:dyDescent="0.25">
      <c r="D11" s="3" t="s">
        <v>27</v>
      </c>
      <c r="E11" s="3">
        <v>89</v>
      </c>
      <c r="F11" s="55">
        <v>450073</v>
      </c>
    </row>
    <row r="12" spans="4:6" x14ac:dyDescent="0.25">
      <c r="D12" s="3" t="s">
        <v>6</v>
      </c>
      <c r="E12" s="3">
        <v>65</v>
      </c>
      <c r="F12" s="55">
        <v>326430</v>
      </c>
    </row>
    <row r="13" spans="4:6" x14ac:dyDescent="0.25">
      <c r="D13" s="3" t="s">
        <v>28</v>
      </c>
      <c r="E13" s="3">
        <v>78</v>
      </c>
      <c r="F13" s="55">
        <v>394524</v>
      </c>
    </row>
    <row r="14" spans="4:6" x14ac:dyDescent="0.25">
      <c r="D14" s="3" t="s">
        <v>29</v>
      </c>
      <c r="E14" s="3">
        <v>87</v>
      </c>
      <c r="F14" s="55">
        <v>436479</v>
      </c>
    </row>
    <row r="15" spans="4:6" x14ac:dyDescent="0.25">
      <c r="D15" s="3" t="s">
        <v>30</v>
      </c>
      <c r="E15" s="3">
        <v>57</v>
      </c>
      <c r="F15" s="55">
        <v>280554</v>
      </c>
    </row>
    <row r="16" spans="4:6" x14ac:dyDescent="0.25">
      <c r="D16" s="3" t="s">
        <v>31</v>
      </c>
      <c r="E16" s="3">
        <v>62</v>
      </c>
      <c r="F16" s="55">
        <v>303800</v>
      </c>
    </row>
  </sheetData>
  <printOptions headings="1" gridLines="1"/>
  <pageMargins left="0.7" right="0.7" top="0.75" bottom="0.75" header="0.3" footer="0.3"/>
  <pageSetup scale="88" orientation="portrait" horizontalDpi="200" verticalDpi="2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F3AB-342B-42F7-B479-26A0E1E3628E}">
  <sheetPr codeName="Sheet27">
    <pageSetUpPr fitToPage="1"/>
  </sheetPr>
  <dimension ref="E8:L23"/>
  <sheetViews>
    <sheetView topLeftCell="B4" workbookViewId="0">
      <selection activeCell="K30" sqref="K30"/>
    </sheetView>
  </sheetViews>
  <sheetFormatPr defaultRowHeight="15" x14ac:dyDescent="0.25"/>
  <cols>
    <col min="1" max="6" width="9.140625" style="3"/>
    <col min="7" max="7" width="15.42578125" style="3" customWidth="1"/>
    <col min="8" max="16384" width="9.140625" style="3"/>
  </cols>
  <sheetData>
    <row r="8" spans="5:12" x14ac:dyDescent="0.25">
      <c r="E8" s="3" t="s">
        <v>242</v>
      </c>
      <c r="F8" s="3" t="s">
        <v>37</v>
      </c>
      <c r="G8" s="3" t="s">
        <v>243</v>
      </c>
      <c r="H8" s="3" t="s">
        <v>244</v>
      </c>
      <c r="J8" s="3" t="s">
        <v>245</v>
      </c>
      <c r="K8" s="3" t="s">
        <v>242</v>
      </c>
      <c r="L8" s="3" t="s">
        <v>37</v>
      </c>
    </row>
    <row r="9" spans="5:12" x14ac:dyDescent="0.25">
      <c r="E9" s="3" t="s">
        <v>246</v>
      </c>
      <c r="F9" s="3">
        <v>40</v>
      </c>
      <c r="G9" s="3">
        <f>RANK(F9,$F$9:$F$23,0)</f>
        <v>1</v>
      </c>
      <c r="H9" s="3">
        <f>G9+COUNTIF($G$8:G8,G9)</f>
        <v>1</v>
      </c>
      <c r="J9" s="3">
        <v>1</v>
      </c>
      <c r="K9" s="3" t="str">
        <f>INDEX(E$9:E$23,MATCH($J9,$H$9:$H$23,0),1)</f>
        <v>NJ</v>
      </c>
      <c r="L9" s="3">
        <f>INDEX(F$9:F$23,MATCH($J9,$H$9:$H$23,0),1)</f>
        <v>40</v>
      </c>
    </row>
    <row r="10" spans="5:12" x14ac:dyDescent="0.25">
      <c r="E10" s="3" t="s">
        <v>247</v>
      </c>
      <c r="F10" s="3">
        <v>18</v>
      </c>
      <c r="G10" s="3">
        <f t="shared" ref="G10:G23" si="0">RANK(F10,$F$9:$F$23,0)</f>
        <v>6</v>
      </c>
      <c r="H10" s="3">
        <f>G10+COUNTIF($G$8:G9,G10)</f>
        <v>6</v>
      </c>
      <c r="J10" s="3">
        <v>2</v>
      </c>
      <c r="K10" s="3" t="str">
        <f t="shared" ref="K10:K23" si="1">INDEX(E$9:E$23,MATCH(J10,$H$9:$H$23,0),1)</f>
        <v>Wva</v>
      </c>
      <c r="L10" s="3">
        <f t="shared" ref="L10:L23" si="2">INDEX(F$9:F$23,MATCH($J10,$H$9:$H$23,0),1)</f>
        <v>20</v>
      </c>
    </row>
    <row r="11" spans="5:12" x14ac:dyDescent="0.25">
      <c r="E11" s="3" t="s">
        <v>248</v>
      </c>
      <c r="F11" s="3">
        <v>14</v>
      </c>
      <c r="G11" s="3">
        <f t="shared" si="0"/>
        <v>10</v>
      </c>
      <c r="H11" s="3">
        <f>G11+COUNTIF($G$8:G10,G11)</f>
        <v>10</v>
      </c>
      <c r="J11" s="3">
        <v>3</v>
      </c>
      <c r="K11" s="3" t="str">
        <f t="shared" si="1"/>
        <v>Min</v>
      </c>
      <c r="L11" s="3">
        <f t="shared" si="2"/>
        <v>19</v>
      </c>
    </row>
    <row r="12" spans="5:12" x14ac:dyDescent="0.25">
      <c r="E12" s="3" t="s">
        <v>249</v>
      </c>
      <c r="F12" s="3">
        <v>15</v>
      </c>
      <c r="G12" s="3">
        <f t="shared" si="0"/>
        <v>9</v>
      </c>
      <c r="H12" s="3">
        <f>G12+COUNTIF($G$8:G11,G12)</f>
        <v>9</v>
      </c>
      <c r="J12" s="3">
        <v>4</v>
      </c>
      <c r="K12" s="3" t="str">
        <f t="shared" si="1"/>
        <v>Mic</v>
      </c>
      <c r="L12" s="3">
        <f t="shared" si="2"/>
        <v>19</v>
      </c>
    </row>
    <row r="13" spans="5:12" x14ac:dyDescent="0.25">
      <c r="E13" s="3" t="s">
        <v>250</v>
      </c>
      <c r="F13" s="3">
        <v>10</v>
      </c>
      <c r="G13" s="3">
        <f t="shared" si="0"/>
        <v>13</v>
      </c>
      <c r="H13" s="3">
        <f>G13+COUNTIF($G$8:G12,G13)</f>
        <v>13</v>
      </c>
      <c r="J13" s="3">
        <v>5</v>
      </c>
      <c r="K13" s="3" t="str">
        <f t="shared" si="1"/>
        <v>Fla</v>
      </c>
      <c r="L13" s="3">
        <f t="shared" si="2"/>
        <v>19</v>
      </c>
    </row>
    <row r="14" spans="5:12" x14ac:dyDescent="0.25">
      <c r="E14" s="3" t="s">
        <v>251</v>
      </c>
      <c r="F14" s="3">
        <v>10</v>
      </c>
      <c r="G14" s="3">
        <f t="shared" si="0"/>
        <v>13</v>
      </c>
      <c r="H14" s="3">
        <f>G14+COUNTIF($G$8:G13,G14)</f>
        <v>14</v>
      </c>
      <c r="J14" s="3">
        <v>6</v>
      </c>
      <c r="K14" s="3" t="str">
        <f t="shared" si="1"/>
        <v>NY</v>
      </c>
      <c r="L14" s="3">
        <f t="shared" si="2"/>
        <v>18</v>
      </c>
    </row>
    <row r="15" spans="5:12" x14ac:dyDescent="0.25">
      <c r="E15" s="3" t="s">
        <v>252</v>
      </c>
      <c r="F15" s="3">
        <v>10</v>
      </c>
      <c r="G15" s="3">
        <f t="shared" si="0"/>
        <v>13</v>
      </c>
      <c r="H15" s="3">
        <f>G15+COUNTIF($G$8:G14,G15)</f>
        <v>15</v>
      </c>
      <c r="J15" s="3">
        <v>7</v>
      </c>
      <c r="K15" s="3" t="str">
        <f t="shared" si="1"/>
        <v>Va</v>
      </c>
      <c r="L15" s="3">
        <f t="shared" si="2"/>
        <v>17</v>
      </c>
    </row>
    <row r="16" spans="5:12" x14ac:dyDescent="0.25">
      <c r="E16" s="3" t="s">
        <v>253</v>
      </c>
      <c r="F16" s="3">
        <v>19</v>
      </c>
      <c r="G16" s="3">
        <f t="shared" si="0"/>
        <v>3</v>
      </c>
      <c r="H16" s="3">
        <f>G16+COUNTIF($G$8:G15,G16)</f>
        <v>3</v>
      </c>
      <c r="J16" s="3">
        <v>8</v>
      </c>
      <c r="K16" s="3" t="str">
        <f t="shared" si="1"/>
        <v>Mo</v>
      </c>
      <c r="L16" s="3">
        <f t="shared" si="2"/>
        <v>16</v>
      </c>
    </row>
    <row r="17" spans="5:12" x14ac:dyDescent="0.25">
      <c r="E17" s="3" t="s">
        <v>254</v>
      </c>
      <c r="F17" s="3">
        <v>13</v>
      </c>
      <c r="G17" s="3">
        <f t="shared" si="0"/>
        <v>11</v>
      </c>
      <c r="H17" s="3">
        <f>G17+COUNTIF($G$8:G16,G17)</f>
        <v>11</v>
      </c>
      <c r="J17" s="3">
        <v>9</v>
      </c>
      <c r="K17" s="3" t="str">
        <f t="shared" si="1"/>
        <v>Cal</v>
      </c>
      <c r="L17" s="3">
        <f t="shared" si="2"/>
        <v>15</v>
      </c>
    </row>
    <row r="18" spans="5:12" x14ac:dyDescent="0.25">
      <c r="E18" s="3" t="s">
        <v>255</v>
      </c>
      <c r="F18" s="3">
        <v>19</v>
      </c>
      <c r="G18" s="3">
        <f t="shared" si="0"/>
        <v>3</v>
      </c>
      <c r="H18" s="3">
        <f>G18+COUNTIF($G$8:G17,G18)</f>
        <v>4</v>
      </c>
      <c r="J18" s="3">
        <v>10</v>
      </c>
      <c r="K18" s="3" t="str">
        <f t="shared" si="1"/>
        <v>Ind</v>
      </c>
      <c r="L18" s="3">
        <f t="shared" si="2"/>
        <v>14</v>
      </c>
    </row>
    <row r="19" spans="5:12" x14ac:dyDescent="0.25">
      <c r="E19" s="3" t="s">
        <v>256</v>
      </c>
      <c r="F19" s="3">
        <v>16</v>
      </c>
      <c r="G19" s="3">
        <f t="shared" si="0"/>
        <v>8</v>
      </c>
      <c r="H19" s="3">
        <f>G19+COUNTIF($G$8:G18,G19)</f>
        <v>8</v>
      </c>
      <c r="J19" s="3">
        <v>11</v>
      </c>
      <c r="K19" s="3" t="str">
        <f t="shared" si="1"/>
        <v>Ill</v>
      </c>
      <c r="L19" s="3">
        <f t="shared" si="2"/>
        <v>13</v>
      </c>
    </row>
    <row r="20" spans="5:12" x14ac:dyDescent="0.25">
      <c r="E20" s="3" t="s">
        <v>257</v>
      </c>
      <c r="F20" s="3">
        <v>19</v>
      </c>
      <c r="G20" s="3">
        <f t="shared" si="0"/>
        <v>3</v>
      </c>
      <c r="H20" s="3">
        <f>G20+COUNTIF($G$8:G19,G20)</f>
        <v>5</v>
      </c>
      <c r="J20" s="3">
        <v>12</v>
      </c>
      <c r="K20" s="3" t="str">
        <f t="shared" si="1"/>
        <v>Pa</v>
      </c>
      <c r="L20" s="3">
        <f t="shared" si="2"/>
        <v>13</v>
      </c>
    </row>
    <row r="21" spans="5:12" x14ac:dyDescent="0.25">
      <c r="E21" s="3" t="s">
        <v>258</v>
      </c>
      <c r="F21" s="3">
        <v>13</v>
      </c>
      <c r="G21" s="3">
        <f t="shared" si="0"/>
        <v>11</v>
      </c>
      <c r="H21" s="3">
        <f>G21+COUNTIF($G$8:G20,G21)</f>
        <v>12</v>
      </c>
      <c r="J21" s="3">
        <v>13</v>
      </c>
      <c r="K21" s="3" t="str">
        <f t="shared" si="1"/>
        <v>KY</v>
      </c>
      <c r="L21" s="3">
        <f t="shared" si="2"/>
        <v>10</v>
      </c>
    </row>
    <row r="22" spans="5:12" x14ac:dyDescent="0.25">
      <c r="E22" s="3" t="s">
        <v>259</v>
      </c>
      <c r="F22" s="3">
        <v>20</v>
      </c>
      <c r="G22" s="3">
        <f t="shared" si="0"/>
        <v>2</v>
      </c>
      <c r="H22" s="3">
        <f>G22+COUNTIF($G$8:G21,G22)</f>
        <v>2</v>
      </c>
      <c r="J22" s="3">
        <v>14</v>
      </c>
      <c r="K22" s="3" t="str">
        <f t="shared" si="1"/>
        <v>Ari</v>
      </c>
      <c r="L22" s="3">
        <f t="shared" si="2"/>
        <v>10</v>
      </c>
    </row>
    <row r="23" spans="5:12" x14ac:dyDescent="0.25">
      <c r="E23" s="3" t="s">
        <v>260</v>
      </c>
      <c r="F23" s="3">
        <v>17</v>
      </c>
      <c r="G23" s="3">
        <f t="shared" si="0"/>
        <v>7</v>
      </c>
      <c r="H23" s="3">
        <f>G23+COUNTIF($G$8:G22,G23)</f>
        <v>7</v>
      </c>
      <c r="J23" s="3">
        <v>15</v>
      </c>
      <c r="K23" s="3" t="str">
        <f t="shared" si="1"/>
        <v>Ala</v>
      </c>
      <c r="L23" s="3">
        <f t="shared" si="2"/>
        <v>10</v>
      </c>
    </row>
  </sheetData>
  <printOptions headings="1" gridLines="1"/>
  <pageMargins left="0.7" right="0.7" top="0.75" bottom="0.75" header="0.3" footer="0.3"/>
  <pageSetup scale="74" orientation="portrait" horizontalDpi="200" verticalDpi="2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6096-A6E0-4BD6-A4AE-9404AC6A32D7}">
  <sheetPr codeName="Sheet28"/>
  <dimension ref="A1:D29"/>
  <sheetViews>
    <sheetView zoomScale="90" zoomScaleNormal="90" workbookViewId="0">
      <selection activeCell="F9" sqref="F9"/>
    </sheetView>
  </sheetViews>
  <sheetFormatPr defaultRowHeight="15" x14ac:dyDescent="0.25"/>
  <cols>
    <col min="1" max="1" width="23.7109375" style="3" bestFit="1" customWidth="1"/>
    <col min="2" max="2" width="17.5703125" style="3" bestFit="1" customWidth="1"/>
    <col min="3" max="3" width="18.28515625" style="3" bestFit="1" customWidth="1"/>
    <col min="4" max="4" width="11.42578125" style="3" customWidth="1"/>
    <col min="5" max="16384" width="9.140625" style="3"/>
  </cols>
  <sheetData>
    <row r="1" spans="1:4" x14ac:dyDescent="0.25">
      <c r="A1" s="3" t="s">
        <v>261</v>
      </c>
      <c r="B1" s="3" t="s">
        <v>262</v>
      </c>
      <c r="C1" s="3" t="s">
        <v>263</v>
      </c>
      <c r="D1" s="3" t="s">
        <v>113</v>
      </c>
    </row>
    <row r="2" spans="1:4" x14ac:dyDescent="0.25">
      <c r="A2" s="56" t="s">
        <v>264</v>
      </c>
      <c r="B2" s="57" t="s">
        <v>265</v>
      </c>
      <c r="C2" s="58"/>
      <c r="D2" s="59">
        <v>2710.8</v>
      </c>
    </row>
    <row r="3" spans="1:4" x14ac:dyDescent="0.25">
      <c r="A3" s="56"/>
      <c r="B3" s="57" t="s">
        <v>266</v>
      </c>
      <c r="C3" s="60" t="s">
        <v>267</v>
      </c>
      <c r="D3" s="59">
        <v>2309.1999999999998</v>
      </c>
    </row>
    <row r="4" spans="1:4" x14ac:dyDescent="0.25">
      <c r="A4" s="56" t="s">
        <v>268</v>
      </c>
      <c r="B4" s="57" t="s">
        <v>269</v>
      </c>
      <c r="C4" s="58"/>
      <c r="D4" s="61">
        <v>16092.15</v>
      </c>
    </row>
    <row r="5" spans="1:4" x14ac:dyDescent="0.25">
      <c r="A5" s="56"/>
      <c r="B5" s="62" t="s">
        <v>270</v>
      </c>
      <c r="C5" s="60" t="s">
        <v>271</v>
      </c>
      <c r="D5" s="59">
        <v>24513.538</v>
      </c>
    </row>
    <row r="6" spans="1:4" x14ac:dyDescent="0.25">
      <c r="A6" s="56"/>
      <c r="B6" s="62"/>
      <c r="C6" s="60" t="s">
        <v>272</v>
      </c>
      <c r="D6" s="59">
        <v>17771</v>
      </c>
    </row>
    <row r="7" spans="1:4" x14ac:dyDescent="0.25">
      <c r="A7" s="56"/>
      <c r="B7" s="62"/>
      <c r="C7" s="60" t="s">
        <v>273</v>
      </c>
      <c r="D7" s="59">
        <v>13295.108</v>
      </c>
    </row>
    <row r="8" spans="1:4" x14ac:dyDescent="0.25">
      <c r="A8" s="56"/>
      <c r="B8" s="57" t="s">
        <v>274</v>
      </c>
      <c r="C8" s="58"/>
      <c r="D8" s="59">
        <v>14046.075000000001</v>
      </c>
    </row>
    <row r="9" spans="1:4" x14ac:dyDescent="0.25">
      <c r="A9" s="56"/>
      <c r="B9" s="57" t="s">
        <v>275</v>
      </c>
      <c r="C9" s="58"/>
      <c r="D9" s="59">
        <v>18046</v>
      </c>
    </row>
    <row r="10" spans="1:4" x14ac:dyDescent="0.25">
      <c r="A10" s="56" t="s">
        <v>276</v>
      </c>
      <c r="B10" s="60" t="s">
        <v>277</v>
      </c>
      <c r="C10" s="60"/>
      <c r="D10" s="59">
        <v>4527.47</v>
      </c>
    </row>
    <row r="11" spans="1:4" x14ac:dyDescent="0.25">
      <c r="A11" s="56" t="s">
        <v>278</v>
      </c>
      <c r="B11" s="60" t="s">
        <v>279</v>
      </c>
      <c r="C11" s="60" t="s">
        <v>280</v>
      </c>
      <c r="D11" s="59">
        <v>11185.716271098599</v>
      </c>
    </row>
    <row r="12" spans="1:4" x14ac:dyDescent="0.25">
      <c r="A12" s="56"/>
      <c r="B12" s="60"/>
      <c r="C12" s="63" t="s">
        <v>281</v>
      </c>
      <c r="D12" s="59">
        <v>8790.4775140657202</v>
      </c>
    </row>
    <row r="13" spans="1:4" x14ac:dyDescent="0.25">
      <c r="A13" s="56"/>
      <c r="B13" s="60" t="s">
        <v>282</v>
      </c>
      <c r="C13" s="60"/>
      <c r="D13" s="59">
        <v>6516.1910056262896</v>
      </c>
    </row>
    <row r="14" spans="1:4" x14ac:dyDescent="0.25">
      <c r="A14" s="56"/>
      <c r="B14" s="58"/>
      <c r="C14" s="63" t="s">
        <v>283</v>
      </c>
      <c r="D14" s="59">
        <v>3809.2069227618126</v>
      </c>
    </row>
    <row r="15" spans="1:4" x14ac:dyDescent="0.25">
      <c r="A15" s="56" t="s">
        <v>284</v>
      </c>
      <c r="B15" s="60" t="s">
        <v>285</v>
      </c>
      <c r="C15" s="60" t="s">
        <v>286</v>
      </c>
      <c r="D15" s="59">
        <v>3292.5634403275999</v>
      </c>
    </row>
    <row r="16" spans="1:4" x14ac:dyDescent="0.25">
      <c r="A16" s="56"/>
      <c r="B16" s="60"/>
      <c r="C16" s="60" t="s">
        <v>287</v>
      </c>
      <c r="D16" s="59">
        <f>6891</f>
        <v>6891</v>
      </c>
    </row>
    <row r="17" spans="1:4" x14ac:dyDescent="0.25">
      <c r="A17" s="56"/>
      <c r="B17" s="60" t="s">
        <v>288</v>
      </c>
      <c r="C17" s="58"/>
      <c r="D17" s="59">
        <v>1131</v>
      </c>
    </row>
    <row r="18" spans="1:4" x14ac:dyDescent="0.25">
      <c r="A18" s="56" t="s">
        <v>289</v>
      </c>
      <c r="B18" s="60" t="s">
        <v>290</v>
      </c>
      <c r="C18" s="60" t="s">
        <v>291</v>
      </c>
      <c r="D18" s="61">
        <v>7315</v>
      </c>
    </row>
    <row r="19" spans="1:4" x14ac:dyDescent="0.25">
      <c r="A19" s="56"/>
      <c r="B19" s="60"/>
      <c r="C19" s="60" t="s">
        <v>292</v>
      </c>
      <c r="D19" s="61">
        <v>2222</v>
      </c>
    </row>
    <row r="20" spans="1:4" x14ac:dyDescent="0.25">
      <c r="A20" s="56"/>
      <c r="B20" s="60" t="s">
        <v>293</v>
      </c>
      <c r="C20" s="60"/>
      <c r="D20" s="61">
        <v>2612</v>
      </c>
    </row>
    <row r="21" spans="1:4" x14ac:dyDescent="0.25">
      <c r="A21" s="56"/>
      <c r="B21" s="60" t="s">
        <v>294</v>
      </c>
      <c r="C21" s="60"/>
      <c r="D21" s="61">
        <v>3140</v>
      </c>
    </row>
    <row r="22" spans="1:4" x14ac:dyDescent="0.25">
      <c r="A22" s="56"/>
      <c r="B22" s="60" t="s">
        <v>295</v>
      </c>
      <c r="C22" s="60" t="s">
        <v>296</v>
      </c>
      <c r="D22" s="61">
        <v>8009</v>
      </c>
    </row>
    <row r="23" spans="1:4" x14ac:dyDescent="0.25">
      <c r="A23" s="56"/>
      <c r="B23" s="60"/>
      <c r="C23" s="60" t="s">
        <v>297</v>
      </c>
      <c r="D23" s="61">
        <v>4257</v>
      </c>
    </row>
    <row r="24" spans="1:4" x14ac:dyDescent="0.25">
      <c r="A24" s="56" t="s">
        <v>298</v>
      </c>
      <c r="B24" s="60" t="s">
        <v>299</v>
      </c>
      <c r="C24" s="60" t="s">
        <v>300</v>
      </c>
      <c r="D24" s="64">
        <v>6205</v>
      </c>
    </row>
    <row r="25" spans="1:4" x14ac:dyDescent="0.25">
      <c r="A25" s="56"/>
      <c r="B25" s="60"/>
      <c r="C25" s="60" t="s">
        <v>301</v>
      </c>
      <c r="D25" s="61">
        <v>25193</v>
      </c>
    </row>
    <row r="26" spans="1:4" x14ac:dyDescent="0.25">
      <c r="A26" s="56"/>
      <c r="B26" s="60"/>
      <c r="C26" s="60" t="s">
        <v>302</v>
      </c>
      <c r="D26" s="61">
        <v>3045</v>
      </c>
    </row>
    <row r="27" spans="1:4" x14ac:dyDescent="0.25">
      <c r="A27" s="56"/>
      <c r="B27" s="60" t="s">
        <v>303</v>
      </c>
      <c r="C27" s="60"/>
      <c r="D27" s="61">
        <v>15050</v>
      </c>
    </row>
    <row r="28" spans="1:4" x14ac:dyDescent="0.25">
      <c r="A28" s="56" t="s">
        <v>304</v>
      </c>
      <c r="B28" s="60" t="s">
        <v>305</v>
      </c>
      <c r="C28" s="60"/>
      <c r="D28" s="61">
        <v>10200</v>
      </c>
    </row>
    <row r="29" spans="1:4" x14ac:dyDescent="0.25">
      <c r="A29" s="65"/>
      <c r="B29" s="66" t="s">
        <v>306</v>
      </c>
      <c r="C29" s="66"/>
      <c r="D29" s="64">
        <v>3456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3932-3C68-4A22-B46B-A048566EA071}">
  <sheetPr codeName="Sheet29">
    <pageSetUpPr fitToPage="1"/>
  </sheetPr>
  <dimension ref="A1:M3"/>
  <sheetViews>
    <sheetView showGridLines="0" workbookViewId="0">
      <selection activeCell="B9" sqref="B9"/>
    </sheetView>
  </sheetViews>
  <sheetFormatPr defaultRowHeight="12.75" x14ac:dyDescent="0.2"/>
  <sheetData>
    <row r="1" spans="1:13" s="67" customFormat="1" x14ac:dyDescent="0.2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43</v>
      </c>
      <c r="I1" s="1"/>
      <c r="J1" s="1"/>
      <c r="K1" s="1"/>
      <c r="L1" s="1"/>
      <c r="M1" s="1"/>
    </row>
    <row r="2" spans="1:13" x14ac:dyDescent="0.2">
      <c r="A2" s="1" t="s">
        <v>23</v>
      </c>
      <c r="B2" s="1">
        <v>282</v>
      </c>
      <c r="C2" s="1">
        <v>320</v>
      </c>
      <c r="D2" s="1">
        <v>301</v>
      </c>
      <c r="E2" s="1">
        <v>284</v>
      </c>
      <c r="F2" s="1">
        <v>290</v>
      </c>
      <c r="G2" s="1">
        <v>281</v>
      </c>
      <c r="H2" s="1">
        <v>320</v>
      </c>
      <c r="I2" s="1"/>
      <c r="J2" s="1"/>
      <c r="K2" s="1"/>
      <c r="L2" s="1"/>
      <c r="M2" s="1"/>
    </row>
    <row r="3" spans="1:13" x14ac:dyDescent="0.2">
      <c r="A3" s="1" t="s">
        <v>42</v>
      </c>
      <c r="B3" s="1">
        <v>290</v>
      </c>
      <c r="C3" s="1">
        <v>320</v>
      </c>
      <c r="D3" s="1">
        <v>300</v>
      </c>
      <c r="E3" s="1">
        <v>270</v>
      </c>
      <c r="F3" s="1">
        <v>312</v>
      </c>
      <c r="G3" s="1">
        <v>300</v>
      </c>
      <c r="H3" s="1">
        <v>270</v>
      </c>
      <c r="I3" s="1"/>
      <c r="J3" s="1"/>
      <c r="K3" s="1"/>
      <c r="L3" s="1"/>
      <c r="M3" s="1"/>
    </row>
  </sheetData>
  <printOptions headings="1" gridLines="1"/>
  <pageMargins left="0.7" right="0.7" top="0.75" bottom="0.75" header="0.3" footer="0.3"/>
  <pageSetup scale="93" orientation="portrait" horizontalDpi="200" verticalDpi="2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5B21-9C38-4055-B4A1-F5CC8387BD40}">
  <sheetPr codeName="Sheet30"/>
  <dimension ref="A1:D29"/>
  <sheetViews>
    <sheetView topLeftCell="A6" zoomScale="90" zoomScaleNormal="90" workbookViewId="0">
      <selection activeCell="K7" sqref="K7"/>
    </sheetView>
  </sheetViews>
  <sheetFormatPr defaultRowHeight="15" x14ac:dyDescent="0.25"/>
  <cols>
    <col min="1" max="1" width="23.7109375" style="3" bestFit="1" customWidth="1"/>
    <col min="2" max="2" width="17.5703125" style="3" bestFit="1" customWidth="1"/>
    <col min="3" max="3" width="18.28515625" style="3" bestFit="1" customWidth="1"/>
    <col min="4" max="4" width="11.42578125" style="3" customWidth="1"/>
    <col min="5" max="16384" width="9.140625" style="3"/>
  </cols>
  <sheetData>
    <row r="1" spans="1:4" x14ac:dyDescent="0.25">
      <c r="A1" s="3" t="s">
        <v>261</v>
      </c>
      <c r="B1" s="3" t="s">
        <v>262</v>
      </c>
      <c r="C1" s="3" t="s">
        <v>263</v>
      </c>
      <c r="D1" s="3" t="s">
        <v>113</v>
      </c>
    </row>
    <row r="2" spans="1:4" x14ac:dyDescent="0.25">
      <c r="A2" s="56" t="s">
        <v>264</v>
      </c>
      <c r="B2" s="57" t="s">
        <v>265</v>
      </c>
      <c r="C2" s="58"/>
      <c r="D2" s="59">
        <v>2710.8</v>
      </c>
    </row>
    <row r="3" spans="1:4" x14ac:dyDescent="0.25">
      <c r="A3" s="56"/>
      <c r="B3" s="57" t="s">
        <v>266</v>
      </c>
      <c r="C3" s="60" t="s">
        <v>267</v>
      </c>
      <c r="D3" s="59">
        <v>2309.1999999999998</v>
      </c>
    </row>
    <row r="4" spans="1:4" x14ac:dyDescent="0.25">
      <c r="A4" s="56" t="s">
        <v>268</v>
      </c>
      <c r="B4" s="57" t="s">
        <v>269</v>
      </c>
      <c r="C4" s="58"/>
      <c r="D4" s="61">
        <v>16092.15</v>
      </c>
    </row>
    <row r="5" spans="1:4" x14ac:dyDescent="0.25">
      <c r="A5" s="56"/>
      <c r="B5" s="62" t="s">
        <v>270</v>
      </c>
      <c r="C5" s="60" t="s">
        <v>271</v>
      </c>
      <c r="D5" s="59">
        <v>24513.538</v>
      </c>
    </row>
    <row r="6" spans="1:4" x14ac:dyDescent="0.25">
      <c r="A6" s="56"/>
      <c r="B6" s="62"/>
      <c r="C6" s="60" t="s">
        <v>272</v>
      </c>
      <c r="D6" s="59">
        <v>17771</v>
      </c>
    </row>
    <row r="7" spans="1:4" x14ac:dyDescent="0.25">
      <c r="A7" s="56"/>
      <c r="B7" s="62"/>
      <c r="C7" s="60" t="s">
        <v>273</v>
      </c>
      <c r="D7" s="59">
        <v>13295.108</v>
      </c>
    </row>
    <row r="8" spans="1:4" x14ac:dyDescent="0.25">
      <c r="A8" s="56"/>
      <c r="B8" s="57" t="s">
        <v>274</v>
      </c>
      <c r="C8" s="58"/>
      <c r="D8" s="59">
        <v>14046.075000000001</v>
      </c>
    </row>
    <row r="9" spans="1:4" x14ac:dyDescent="0.25">
      <c r="A9" s="56"/>
      <c r="B9" s="57" t="s">
        <v>275</v>
      </c>
      <c r="C9" s="58"/>
      <c r="D9" s="59">
        <v>18046</v>
      </c>
    </row>
    <row r="10" spans="1:4" x14ac:dyDescent="0.25">
      <c r="A10" s="56" t="s">
        <v>276</v>
      </c>
      <c r="B10" s="60" t="s">
        <v>277</v>
      </c>
      <c r="C10" s="60"/>
      <c r="D10" s="59">
        <v>4527.47</v>
      </c>
    </row>
    <row r="11" spans="1:4" x14ac:dyDescent="0.25">
      <c r="A11" s="56" t="s">
        <v>278</v>
      </c>
      <c r="B11" s="60" t="s">
        <v>279</v>
      </c>
      <c r="C11" s="60" t="s">
        <v>280</v>
      </c>
      <c r="D11" s="59">
        <v>11185.716271098599</v>
      </c>
    </row>
    <row r="12" spans="1:4" x14ac:dyDescent="0.25">
      <c r="A12" s="56"/>
      <c r="B12" s="60"/>
      <c r="C12" s="63" t="s">
        <v>281</v>
      </c>
      <c r="D12" s="59">
        <v>8790.4775140657202</v>
      </c>
    </row>
    <row r="13" spans="1:4" x14ac:dyDescent="0.25">
      <c r="A13" s="56"/>
      <c r="B13" s="60" t="s">
        <v>282</v>
      </c>
      <c r="C13" s="60"/>
      <c r="D13" s="59">
        <v>6516.1910056262896</v>
      </c>
    </row>
    <row r="14" spans="1:4" x14ac:dyDescent="0.25">
      <c r="A14" s="56"/>
      <c r="B14" s="58"/>
      <c r="C14" s="63" t="s">
        <v>283</v>
      </c>
      <c r="D14" s="59">
        <v>3809.2069227618126</v>
      </c>
    </row>
    <row r="15" spans="1:4" x14ac:dyDescent="0.25">
      <c r="A15" s="56" t="s">
        <v>284</v>
      </c>
      <c r="B15" s="60" t="s">
        <v>285</v>
      </c>
      <c r="C15" s="60" t="s">
        <v>286</v>
      </c>
      <c r="D15" s="59">
        <v>3292.5634403275999</v>
      </c>
    </row>
    <row r="16" spans="1:4" x14ac:dyDescent="0.25">
      <c r="A16" s="56"/>
      <c r="B16" s="60"/>
      <c r="C16" s="60" t="s">
        <v>287</v>
      </c>
      <c r="D16" s="59">
        <f>6891</f>
        <v>6891</v>
      </c>
    </row>
    <row r="17" spans="1:4" x14ac:dyDescent="0.25">
      <c r="A17" s="56"/>
      <c r="B17" s="60" t="s">
        <v>288</v>
      </c>
      <c r="C17" s="58"/>
      <c r="D17" s="59">
        <v>1131</v>
      </c>
    </row>
    <row r="18" spans="1:4" x14ac:dyDescent="0.25">
      <c r="A18" s="56" t="s">
        <v>289</v>
      </c>
      <c r="B18" s="60" t="s">
        <v>290</v>
      </c>
      <c r="C18" s="60" t="s">
        <v>291</v>
      </c>
      <c r="D18" s="61">
        <v>7315</v>
      </c>
    </row>
    <row r="19" spans="1:4" x14ac:dyDescent="0.25">
      <c r="A19" s="56"/>
      <c r="B19" s="60"/>
      <c r="C19" s="60" t="s">
        <v>292</v>
      </c>
      <c r="D19" s="61">
        <v>2222</v>
      </c>
    </row>
    <row r="20" spans="1:4" x14ac:dyDescent="0.25">
      <c r="A20" s="56"/>
      <c r="B20" s="60" t="s">
        <v>293</v>
      </c>
      <c r="C20" s="60"/>
      <c r="D20" s="61">
        <v>2612</v>
      </c>
    </row>
    <row r="21" spans="1:4" x14ac:dyDescent="0.25">
      <c r="A21" s="56"/>
      <c r="B21" s="60" t="s">
        <v>294</v>
      </c>
      <c r="C21" s="60"/>
      <c r="D21" s="61">
        <v>3140</v>
      </c>
    </row>
    <row r="22" spans="1:4" x14ac:dyDescent="0.25">
      <c r="A22" s="56"/>
      <c r="B22" s="60" t="s">
        <v>295</v>
      </c>
      <c r="C22" s="60" t="s">
        <v>296</v>
      </c>
      <c r="D22" s="61">
        <v>8009</v>
      </c>
    </row>
    <row r="23" spans="1:4" x14ac:dyDescent="0.25">
      <c r="A23" s="56"/>
      <c r="B23" s="60"/>
      <c r="C23" s="60" t="s">
        <v>297</v>
      </c>
      <c r="D23" s="61">
        <v>4257</v>
      </c>
    </row>
    <row r="24" spans="1:4" x14ac:dyDescent="0.25">
      <c r="A24" s="56" t="s">
        <v>298</v>
      </c>
      <c r="B24" s="60" t="s">
        <v>299</v>
      </c>
      <c r="C24" s="60" t="s">
        <v>300</v>
      </c>
      <c r="D24" s="64">
        <v>6205</v>
      </c>
    </row>
    <row r="25" spans="1:4" x14ac:dyDescent="0.25">
      <c r="A25" s="56"/>
      <c r="B25" s="60"/>
      <c r="C25" s="60" t="s">
        <v>301</v>
      </c>
      <c r="D25" s="61">
        <v>25193</v>
      </c>
    </row>
    <row r="26" spans="1:4" x14ac:dyDescent="0.25">
      <c r="A26" s="56"/>
      <c r="B26" s="60"/>
      <c r="C26" s="60" t="s">
        <v>302</v>
      </c>
      <c r="D26" s="61">
        <v>3045</v>
      </c>
    </row>
    <row r="27" spans="1:4" x14ac:dyDescent="0.25">
      <c r="A27" s="56"/>
      <c r="B27" s="60" t="s">
        <v>303</v>
      </c>
      <c r="C27" s="60"/>
      <c r="D27" s="61">
        <v>15050</v>
      </c>
    </row>
    <row r="28" spans="1:4" x14ac:dyDescent="0.25">
      <c r="A28" s="56" t="s">
        <v>304</v>
      </c>
      <c r="B28" s="60" t="s">
        <v>305</v>
      </c>
      <c r="C28" s="60"/>
      <c r="D28" s="61">
        <v>10200</v>
      </c>
    </row>
    <row r="29" spans="1:4" x14ac:dyDescent="0.25">
      <c r="A29" s="65"/>
      <c r="B29" s="66" t="s">
        <v>306</v>
      </c>
      <c r="C29" s="66"/>
      <c r="D29" s="64">
        <v>3456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EF60D-9CE5-41EE-8BA3-E1EB1EE9C8AA}">
  <sheetPr codeName="Sheet31">
    <pageSetUpPr fitToPage="1"/>
  </sheetPr>
  <dimension ref="B10:F32"/>
  <sheetViews>
    <sheetView topLeftCell="B9" zoomScale="88" zoomScaleNormal="88" workbookViewId="0">
      <selection activeCell="S27" sqref="S27"/>
    </sheetView>
  </sheetViews>
  <sheetFormatPr defaultColWidth="9.140625" defaultRowHeight="15" x14ac:dyDescent="0.25"/>
  <cols>
    <col min="1" max="1" width="9.140625" style="7"/>
    <col min="2" max="2" width="9.5703125" style="7" bestFit="1" customWidth="1"/>
    <col min="3" max="3" width="9.140625" style="7"/>
    <col min="4" max="4" width="0.140625" style="7" customWidth="1"/>
    <col min="5" max="5" width="12.42578125" style="7" customWidth="1"/>
    <col min="6" max="16384" width="9.140625" style="7"/>
  </cols>
  <sheetData>
    <row r="10" spans="2:6" x14ac:dyDescent="0.25">
      <c r="E10" s="7" t="s">
        <v>307</v>
      </c>
      <c r="F10" s="7" t="s">
        <v>308</v>
      </c>
    </row>
    <row r="11" spans="2:6" x14ac:dyDescent="0.25">
      <c r="E11" s="68">
        <v>40544</v>
      </c>
      <c r="F11" s="7">
        <v>53</v>
      </c>
    </row>
    <row r="12" spans="2:6" x14ac:dyDescent="0.25">
      <c r="E12" s="68">
        <v>40545</v>
      </c>
      <c r="F12" s="7">
        <v>77</v>
      </c>
    </row>
    <row r="13" spans="2:6" x14ac:dyDescent="0.25">
      <c r="E13" s="68">
        <v>40546</v>
      </c>
      <c r="F13" s="7">
        <v>56</v>
      </c>
    </row>
    <row r="14" spans="2:6" x14ac:dyDescent="0.25">
      <c r="B14" s="7" t="s">
        <v>309</v>
      </c>
      <c r="C14" s="7" t="s">
        <v>310</v>
      </c>
      <c r="E14" s="68">
        <v>40547</v>
      </c>
      <c r="F14" s="7">
        <v>80</v>
      </c>
    </row>
    <row r="15" spans="2:6" x14ac:dyDescent="0.25">
      <c r="B15" s="69">
        <v>40553</v>
      </c>
      <c r="C15" s="70">
        <v>0</v>
      </c>
      <c r="E15" s="68">
        <v>40548</v>
      </c>
      <c r="F15" s="7">
        <v>72</v>
      </c>
    </row>
    <row r="16" spans="2:6" x14ac:dyDescent="0.25">
      <c r="B16" s="69">
        <v>40553</v>
      </c>
      <c r="C16" s="70">
        <v>120</v>
      </c>
      <c r="E16" s="68">
        <v>40549</v>
      </c>
      <c r="F16" s="7">
        <v>66</v>
      </c>
    </row>
    <row r="17" spans="5:6" x14ac:dyDescent="0.25">
      <c r="E17" s="68">
        <v>40550</v>
      </c>
      <c r="F17" s="7">
        <v>65</v>
      </c>
    </row>
    <row r="18" spans="5:6" x14ac:dyDescent="0.25">
      <c r="E18" s="68">
        <v>40551</v>
      </c>
      <c r="F18" s="7">
        <v>71</v>
      </c>
    </row>
    <row r="19" spans="5:6" x14ac:dyDescent="0.25">
      <c r="E19" s="68">
        <v>40552</v>
      </c>
      <c r="F19" s="7">
        <v>88</v>
      </c>
    </row>
    <row r="20" spans="5:6" x14ac:dyDescent="0.25">
      <c r="E20" s="68">
        <v>40553</v>
      </c>
      <c r="F20" s="7">
        <v>70</v>
      </c>
    </row>
    <row r="21" spans="5:6" x14ac:dyDescent="0.25">
      <c r="E21" s="68">
        <v>40554</v>
      </c>
      <c r="F21" s="7">
        <v>64</v>
      </c>
    </row>
    <row r="22" spans="5:6" x14ac:dyDescent="0.25">
      <c r="E22" s="68">
        <v>40555</v>
      </c>
      <c r="F22" s="7">
        <v>61</v>
      </c>
    </row>
    <row r="23" spans="5:6" x14ac:dyDescent="0.25">
      <c r="E23" s="68">
        <v>40556</v>
      </c>
      <c r="F23" s="7">
        <v>61</v>
      </c>
    </row>
    <row r="24" spans="5:6" x14ac:dyDescent="0.25">
      <c r="E24" s="68">
        <v>40557</v>
      </c>
      <c r="F24" s="7">
        <v>66</v>
      </c>
    </row>
    <row r="25" spans="5:6" x14ac:dyDescent="0.25">
      <c r="E25" s="68">
        <v>40558</v>
      </c>
      <c r="F25" s="7">
        <v>69</v>
      </c>
    </row>
    <row r="26" spans="5:6" x14ac:dyDescent="0.25">
      <c r="E26" s="68">
        <v>40559</v>
      </c>
      <c r="F26" s="7">
        <v>53</v>
      </c>
    </row>
    <row r="27" spans="5:6" x14ac:dyDescent="0.25">
      <c r="E27" s="68">
        <v>40560</v>
      </c>
      <c r="F27" s="7">
        <v>75</v>
      </c>
    </row>
    <row r="28" spans="5:6" x14ac:dyDescent="0.25">
      <c r="E28" s="68">
        <v>40561</v>
      </c>
      <c r="F28" s="7">
        <v>76</v>
      </c>
    </row>
    <row r="29" spans="5:6" x14ac:dyDescent="0.25">
      <c r="E29" s="68">
        <v>40562</v>
      </c>
      <c r="F29" s="7">
        <v>44</v>
      </c>
    </row>
    <row r="30" spans="5:6" x14ac:dyDescent="0.25">
      <c r="E30" s="68">
        <v>40563</v>
      </c>
      <c r="F30" s="7">
        <v>47</v>
      </c>
    </row>
    <row r="31" spans="5:6" x14ac:dyDescent="0.25">
      <c r="E31" s="68">
        <v>40564</v>
      </c>
      <c r="F31" s="7">
        <v>72</v>
      </c>
    </row>
    <row r="32" spans="5:6" x14ac:dyDescent="0.25">
      <c r="E32" s="68">
        <v>40565</v>
      </c>
      <c r="F32" s="7">
        <v>47</v>
      </c>
    </row>
  </sheetData>
  <printOptions headings="1" gridLines="1"/>
  <pageMargins left="0.7" right="0.7" top="0.75" bottom="0.75" header="0.3" footer="0.3"/>
  <pageSetup scale="52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0435-5CE0-4E52-B03B-955A0BE87A34}">
  <sheetPr codeName="Sheet32">
    <pageSetUpPr fitToPage="1"/>
  </sheetPr>
  <dimension ref="A1:C14"/>
  <sheetViews>
    <sheetView topLeftCell="A11" zoomScale="120" zoomScaleNormal="120" workbookViewId="0">
      <selection activeCell="D20" sqref="D20"/>
    </sheetView>
  </sheetViews>
  <sheetFormatPr defaultRowHeight="15" x14ac:dyDescent="0.25"/>
  <cols>
    <col min="1" max="16384" width="9.140625" style="7"/>
  </cols>
  <sheetData>
    <row r="1" spans="1:3" x14ac:dyDescent="0.25">
      <c r="A1" s="7" t="s">
        <v>311</v>
      </c>
      <c r="B1" s="7">
        <v>110000</v>
      </c>
    </row>
    <row r="2" spans="1:3" x14ac:dyDescent="0.25">
      <c r="A2" s="7" t="s">
        <v>2</v>
      </c>
      <c r="B2" s="7">
        <v>-15000</v>
      </c>
    </row>
    <row r="3" spans="1:3" x14ac:dyDescent="0.25">
      <c r="A3" s="7" t="s">
        <v>3</v>
      </c>
      <c r="B3" s="7">
        <v>25000</v>
      </c>
    </row>
    <row r="4" spans="1:3" x14ac:dyDescent="0.25">
      <c r="A4" s="7" t="s">
        <v>4</v>
      </c>
      <c r="B4" s="7">
        <v>-100000</v>
      </c>
    </row>
    <row r="5" spans="1:3" x14ac:dyDescent="0.25">
      <c r="A5" s="7" t="s">
        <v>5</v>
      </c>
      <c r="B5" s="7">
        <v>-50000</v>
      </c>
    </row>
    <row r="6" spans="1:3" x14ac:dyDescent="0.25">
      <c r="A6" s="7" t="s">
        <v>6</v>
      </c>
      <c r="B6" s="7">
        <v>25000</v>
      </c>
    </row>
    <row r="7" spans="1:3" x14ac:dyDescent="0.25">
      <c r="A7" s="7" t="s">
        <v>7</v>
      </c>
      <c r="B7" s="7">
        <v>38000</v>
      </c>
    </row>
    <row r="8" spans="1:3" x14ac:dyDescent="0.25">
      <c r="A8" s="7" t="s">
        <v>43</v>
      </c>
      <c r="B8" s="7">
        <v>25000</v>
      </c>
    </row>
    <row r="9" spans="1:3" x14ac:dyDescent="0.25">
      <c r="A9" s="7" t="s">
        <v>44</v>
      </c>
      <c r="B9" s="7">
        <v>-15000</v>
      </c>
    </row>
    <row r="10" spans="1:3" x14ac:dyDescent="0.25">
      <c r="A10" s="7" t="s">
        <v>312</v>
      </c>
      <c r="B10" s="7">
        <v>25000</v>
      </c>
    </row>
    <row r="11" spans="1:3" x14ac:dyDescent="0.25">
      <c r="A11" s="7" t="s">
        <v>313</v>
      </c>
      <c r="B11" s="7">
        <v>50000</v>
      </c>
    </row>
    <row r="12" spans="1:3" x14ac:dyDescent="0.25">
      <c r="A12" s="7" t="s">
        <v>314</v>
      </c>
      <c r="B12" s="7">
        <v>75000</v>
      </c>
    </row>
    <row r="13" spans="1:3" x14ac:dyDescent="0.25">
      <c r="A13" s="7" t="s">
        <v>315</v>
      </c>
      <c r="B13" s="7">
        <v>-25000</v>
      </c>
    </row>
    <row r="14" spans="1:3" x14ac:dyDescent="0.25">
      <c r="A14" s="7" t="s">
        <v>316</v>
      </c>
      <c r="B14" s="7">
        <f>B1+SUM(B2:B13)</f>
        <v>168000</v>
      </c>
      <c r="C14" s="7" t="str">
        <f ca="1">_xlfn.FORMULATEXT(B14)</f>
        <v>=B1+SUM(B2:B13)</v>
      </c>
    </row>
  </sheetData>
  <printOptions headings="1" gridLines="1"/>
  <pageMargins left="0.7" right="0.7" top="0.75" bottom="0.75" header="0.3" footer="0.3"/>
  <pageSetup scale="53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BD58-2CEA-48C8-870C-7EF195E9358B}">
  <sheetPr codeName="Sheet33">
    <pageSetUpPr fitToPage="1"/>
  </sheetPr>
  <dimension ref="A1:D17"/>
  <sheetViews>
    <sheetView zoomScale="90" zoomScaleNormal="90" workbookViewId="0">
      <selection activeCell="E18" sqref="E18"/>
    </sheetView>
  </sheetViews>
  <sheetFormatPr defaultRowHeight="15" x14ac:dyDescent="0.25"/>
  <cols>
    <col min="1" max="16384" width="9.140625" style="3"/>
  </cols>
  <sheetData>
    <row r="1" spans="1:4" x14ac:dyDescent="0.25">
      <c r="A1" s="3" t="s">
        <v>117</v>
      </c>
      <c r="B1" s="3" t="s">
        <v>317</v>
      </c>
      <c r="C1" s="3" t="s">
        <v>318</v>
      </c>
    </row>
    <row r="2" spans="1:4" x14ac:dyDescent="0.25">
      <c r="A2" s="3" t="s">
        <v>2</v>
      </c>
      <c r="C2" s="3">
        <v>250</v>
      </c>
    </row>
    <row r="3" spans="1:4" x14ac:dyDescent="0.25">
      <c r="A3" s="3" t="s">
        <v>3</v>
      </c>
      <c r="B3" s="3">
        <f>B2+C2</f>
        <v>250</v>
      </c>
      <c r="C3" s="3">
        <v>400</v>
      </c>
    </row>
    <row r="4" spans="1:4" x14ac:dyDescent="0.25">
      <c r="A4" s="3" t="s">
        <v>4</v>
      </c>
      <c r="B4" s="3">
        <f t="shared" ref="B4:B7" si="0">B3+C3</f>
        <v>650</v>
      </c>
      <c r="C4" s="3">
        <v>1200</v>
      </c>
    </row>
    <row r="5" spans="1:4" x14ac:dyDescent="0.25">
      <c r="A5" s="3" t="s">
        <v>5</v>
      </c>
      <c r="B5" s="3">
        <f t="shared" si="0"/>
        <v>1850</v>
      </c>
      <c r="C5" s="3">
        <v>120</v>
      </c>
    </row>
    <row r="6" spans="1:4" x14ac:dyDescent="0.25">
      <c r="A6" s="3" t="s">
        <v>6</v>
      </c>
      <c r="B6" s="3">
        <f t="shared" si="0"/>
        <v>1970</v>
      </c>
      <c r="C6" s="3">
        <v>500</v>
      </c>
    </row>
    <row r="7" spans="1:4" x14ac:dyDescent="0.25">
      <c r="A7" s="3" t="s">
        <v>7</v>
      </c>
      <c r="B7" s="3">
        <f t="shared" si="0"/>
        <v>2470</v>
      </c>
      <c r="C7" s="3">
        <v>800</v>
      </c>
    </row>
    <row r="9" spans="1:4" x14ac:dyDescent="0.25">
      <c r="A9" s="3" t="s">
        <v>319</v>
      </c>
    </row>
    <row r="10" spans="1:4" x14ac:dyDescent="0.25">
      <c r="B10" s="71"/>
      <c r="C10" s="71"/>
      <c r="D10" s="71"/>
    </row>
    <row r="11" spans="1:4" x14ac:dyDescent="0.25">
      <c r="B11" s="71"/>
      <c r="C11" s="71" t="s">
        <v>320</v>
      </c>
      <c r="D11" s="71"/>
    </row>
    <row r="12" spans="1:4" x14ac:dyDescent="0.25">
      <c r="B12" s="71"/>
      <c r="C12" s="71"/>
      <c r="D12" s="71"/>
    </row>
    <row r="14" spans="1:4" x14ac:dyDescent="0.25">
      <c r="A14" s="3" t="s">
        <v>321</v>
      </c>
      <c r="D14" s="3" t="s">
        <v>322</v>
      </c>
    </row>
    <row r="15" spans="1:4" x14ac:dyDescent="0.25">
      <c r="A15" s="3" t="s">
        <v>323</v>
      </c>
    </row>
    <row r="16" spans="1:4" x14ac:dyDescent="0.25">
      <c r="A16" s="3" t="s">
        <v>324</v>
      </c>
    </row>
    <row r="17" spans="1:1" x14ac:dyDescent="0.25">
      <c r="A17" s="3" t="s">
        <v>325</v>
      </c>
    </row>
  </sheetData>
  <printOptions headings="1" gridLines="1"/>
  <pageMargins left="0.7" right="0.7" top="0.75" bottom="0.75" header="0.3" footer="0.3"/>
  <pageSetup scale="73" orientation="portrait" r:id="rId1"/>
  <drawing r:id="rId2"/>
  <tableParts count="1">
    <tablePart r:id="rId3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C6ED-4A3D-4D59-9C32-DEAA406067D1}">
  <sheetPr codeName="Sheet34">
    <pageSetUpPr fitToPage="1"/>
  </sheetPr>
  <dimension ref="A1:E17"/>
  <sheetViews>
    <sheetView zoomScale="86" zoomScaleNormal="86" workbookViewId="0">
      <selection activeCell="B2" sqref="B2"/>
    </sheetView>
  </sheetViews>
  <sheetFormatPr defaultColWidth="9.140625" defaultRowHeight="15" x14ac:dyDescent="0.25"/>
  <cols>
    <col min="1" max="16384" width="9.140625" style="7"/>
  </cols>
  <sheetData>
    <row r="1" spans="1:5" x14ac:dyDescent="0.25">
      <c r="A1" s="7" t="s">
        <v>117</v>
      </c>
      <c r="B1" s="7" t="s">
        <v>317</v>
      </c>
      <c r="C1" s="7" t="s">
        <v>326</v>
      </c>
      <c r="D1" s="7" t="s">
        <v>327</v>
      </c>
    </row>
    <row r="2" spans="1:5" x14ac:dyDescent="0.25">
      <c r="A2" s="7" t="s">
        <v>2</v>
      </c>
      <c r="B2" s="7">
        <f>E1-D2</f>
        <v>0</v>
      </c>
      <c r="C2" s="70">
        <v>500</v>
      </c>
      <c r="D2" s="70"/>
      <c r="E2" s="7">
        <f>E1+C2-D2</f>
        <v>500</v>
      </c>
    </row>
    <row r="3" spans="1:5" x14ac:dyDescent="0.25">
      <c r="A3" s="7" t="s">
        <v>3</v>
      </c>
      <c r="B3" s="7">
        <f>E2-D3</f>
        <v>500</v>
      </c>
      <c r="C3" s="70">
        <v>200</v>
      </c>
      <c r="D3" s="70"/>
      <c r="E3" s="7">
        <f t="shared" ref="E3:E7" si="0">E2+C3-D3</f>
        <v>700</v>
      </c>
    </row>
    <row r="4" spans="1:5" x14ac:dyDescent="0.25">
      <c r="A4" s="7" t="s">
        <v>40</v>
      </c>
      <c r="B4" s="7">
        <f t="shared" ref="B4:B7" si="1">E3-D4</f>
        <v>700</v>
      </c>
      <c r="C4" s="70">
        <v>1200</v>
      </c>
      <c r="D4" s="70"/>
      <c r="E4" s="7">
        <f t="shared" si="0"/>
        <v>1900</v>
      </c>
    </row>
    <row r="5" spans="1:5" x14ac:dyDescent="0.25">
      <c r="A5" s="7" t="s">
        <v>27</v>
      </c>
      <c r="B5" s="7">
        <f>E4-D5</f>
        <v>1300</v>
      </c>
      <c r="C5" s="70"/>
      <c r="D5" s="70">
        <v>600</v>
      </c>
      <c r="E5" s="7">
        <f t="shared" si="0"/>
        <v>1300</v>
      </c>
    </row>
    <row r="6" spans="1:5" x14ac:dyDescent="0.25">
      <c r="A6" s="7" t="s">
        <v>6</v>
      </c>
      <c r="B6" s="7">
        <f t="shared" si="1"/>
        <v>1100</v>
      </c>
      <c r="C6" s="70">
        <v>0</v>
      </c>
      <c r="D6" s="70">
        <v>200</v>
      </c>
      <c r="E6" s="7">
        <f t="shared" si="0"/>
        <v>1100</v>
      </c>
    </row>
    <row r="7" spans="1:5" x14ac:dyDescent="0.25">
      <c r="A7" s="7" t="s">
        <v>28</v>
      </c>
      <c r="B7" s="7">
        <f t="shared" si="1"/>
        <v>1100</v>
      </c>
      <c r="C7" s="70">
        <v>800</v>
      </c>
      <c r="D7" s="70"/>
      <c r="E7" s="7">
        <f t="shared" si="0"/>
        <v>1900</v>
      </c>
    </row>
    <row r="11" spans="1:5" x14ac:dyDescent="0.25">
      <c r="C11" s="7" t="s">
        <v>328</v>
      </c>
    </row>
    <row r="12" spans="1:5" x14ac:dyDescent="0.25">
      <c r="C12" s="7" t="s">
        <v>329</v>
      </c>
    </row>
    <row r="15" spans="1:5" x14ac:dyDescent="0.25">
      <c r="C15" s="6" t="s">
        <v>330</v>
      </c>
      <c r="D15" s="6"/>
      <c r="E15" s="6"/>
    </row>
    <row r="17" spans="3:5" x14ac:dyDescent="0.25">
      <c r="C17" s="6" t="s">
        <v>331</v>
      </c>
      <c r="D17" s="6"/>
      <c r="E17" s="6"/>
    </row>
  </sheetData>
  <printOptions headings="1" gridLines="1"/>
  <pageMargins left="0.7" right="0.7" top="0.75" bottom="0.75" header="0.3" footer="0.3"/>
  <pageSetup scale="73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4F7A-275F-44AA-98E1-B46D01E0BE8E}">
  <sheetPr codeName="Sheet35">
    <pageSetUpPr fitToPage="1"/>
  </sheetPr>
  <dimension ref="A1:E11"/>
  <sheetViews>
    <sheetView zoomScale="90" zoomScaleNormal="90" workbookViewId="0">
      <selection activeCell="M22" sqref="M22"/>
    </sheetView>
  </sheetViews>
  <sheetFormatPr defaultColWidth="9.140625" defaultRowHeight="15" x14ac:dyDescent="0.25"/>
  <cols>
    <col min="1" max="16384" width="9.140625" style="7"/>
  </cols>
  <sheetData>
    <row r="1" spans="1:5" x14ac:dyDescent="0.25">
      <c r="A1" s="7" t="s">
        <v>117</v>
      </c>
      <c r="B1" s="7" t="s">
        <v>317</v>
      </c>
      <c r="C1" s="7" t="s">
        <v>326</v>
      </c>
      <c r="D1" s="7" t="s">
        <v>327</v>
      </c>
    </row>
    <row r="2" spans="1:5" x14ac:dyDescent="0.25">
      <c r="A2" s="7" t="s">
        <v>37</v>
      </c>
      <c r="B2" s="7">
        <f>E1-D2</f>
        <v>0</v>
      </c>
      <c r="C2" s="7">
        <v>450000</v>
      </c>
      <c r="E2" s="7">
        <f>E1+C2-D2</f>
        <v>450000</v>
      </c>
    </row>
    <row r="3" spans="1:5" x14ac:dyDescent="0.25">
      <c r="A3" s="7" t="s">
        <v>332</v>
      </c>
      <c r="B3" s="7">
        <f t="shared" ref="B3:B7" si="0">E2-D3</f>
        <v>230000</v>
      </c>
      <c r="D3" s="7">
        <v>220000</v>
      </c>
      <c r="E3" s="7">
        <f t="shared" ref="E3:E7" si="1">E2+C3-D3</f>
        <v>230000</v>
      </c>
    </row>
    <row r="4" spans="1:5" x14ac:dyDescent="0.25">
      <c r="A4" s="7" t="s">
        <v>333</v>
      </c>
      <c r="B4" s="7">
        <f t="shared" si="0"/>
        <v>150000</v>
      </c>
      <c r="D4" s="7">
        <v>80000</v>
      </c>
      <c r="E4" s="7">
        <f t="shared" si="1"/>
        <v>150000</v>
      </c>
    </row>
    <row r="5" spans="1:5" x14ac:dyDescent="0.25">
      <c r="A5" s="7" t="s">
        <v>334</v>
      </c>
      <c r="B5" s="7">
        <f t="shared" si="0"/>
        <v>100000</v>
      </c>
      <c r="D5" s="7">
        <v>50000</v>
      </c>
      <c r="E5" s="7">
        <f t="shared" si="1"/>
        <v>100000</v>
      </c>
    </row>
    <row r="6" spans="1:5" x14ac:dyDescent="0.25">
      <c r="A6" s="7" t="s">
        <v>335</v>
      </c>
      <c r="B6" s="7">
        <f t="shared" si="0"/>
        <v>75000</v>
      </c>
      <c r="D6" s="7">
        <v>25000</v>
      </c>
      <c r="E6" s="7">
        <f t="shared" si="1"/>
        <v>75000</v>
      </c>
    </row>
    <row r="7" spans="1:5" x14ac:dyDescent="0.25">
      <c r="A7" s="7" t="s">
        <v>336</v>
      </c>
      <c r="B7" s="7">
        <f t="shared" si="0"/>
        <v>0</v>
      </c>
      <c r="D7" s="7">
        <v>75000</v>
      </c>
      <c r="E7" s="7">
        <f t="shared" si="1"/>
        <v>0</v>
      </c>
    </row>
    <row r="10" spans="1:5" x14ac:dyDescent="0.25">
      <c r="D10" s="7" t="s">
        <v>337</v>
      </c>
    </row>
    <row r="11" spans="1:5" x14ac:dyDescent="0.25">
      <c r="D11" s="7" t="s">
        <v>338</v>
      </c>
    </row>
  </sheetData>
  <printOptions headings="1" gridLines="1"/>
  <pageMargins left="0.7" right="0.7" top="0.75" bottom="0.75" header="0.3" footer="0.3"/>
  <pageSetup scale="68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C0D6-3DF2-4634-BE8D-6384527BF4C8}">
  <sheetPr codeName="Sheet36">
    <pageSetUpPr fitToPage="1"/>
  </sheetPr>
  <dimension ref="B3:D7"/>
  <sheetViews>
    <sheetView tabSelected="1" topLeftCell="B1" workbookViewId="0">
      <selection activeCell="H3" sqref="H3"/>
    </sheetView>
  </sheetViews>
  <sheetFormatPr defaultRowHeight="15" x14ac:dyDescent="0.25"/>
  <cols>
    <col min="1" max="1" width="9.140625" style="7"/>
    <col min="2" max="2" width="22.42578125" style="7" customWidth="1"/>
    <col min="3" max="3" width="10.140625" style="7" bestFit="1" customWidth="1"/>
    <col min="4" max="16384" width="9.140625" style="7"/>
  </cols>
  <sheetData>
    <row r="3" spans="2:4" x14ac:dyDescent="0.25">
      <c r="B3" s="7" t="s">
        <v>23</v>
      </c>
      <c r="C3" s="72">
        <v>25000</v>
      </c>
    </row>
    <row r="4" spans="2:4" x14ac:dyDescent="0.25">
      <c r="B4" s="7" t="s">
        <v>332</v>
      </c>
      <c r="C4" s="72">
        <v>-8000</v>
      </c>
    </row>
    <row r="5" spans="2:4" x14ac:dyDescent="0.25">
      <c r="B5" s="7" t="s">
        <v>339</v>
      </c>
      <c r="C5" s="73">
        <f>C3+C4</f>
        <v>17000</v>
      </c>
      <c r="D5" s="7" t="str">
        <f ca="1">_xlfn.FORMULATEXT(C5)</f>
        <v>=C3+C4</v>
      </c>
    </row>
    <row r="6" spans="2:4" x14ac:dyDescent="0.25">
      <c r="B6" s="7" t="s">
        <v>340</v>
      </c>
      <c r="C6" s="72">
        <v>-1000</v>
      </c>
    </row>
    <row r="7" spans="2:4" x14ac:dyDescent="0.25">
      <c r="B7" s="7" t="s">
        <v>336</v>
      </c>
      <c r="C7" s="73">
        <f>SUM(C5:C6)</f>
        <v>16000</v>
      </c>
      <c r="D7" s="7" t="str">
        <f ca="1">_xlfn.FORMULATEXT(C7)</f>
        <v>=SUM(C5:C6)</v>
      </c>
    </row>
  </sheetData>
  <printOptions headings="1" gridLines="1"/>
  <pageMargins left="0.7" right="0.7" top="0.75" bottom="0.75" header="0.3" footer="0.3"/>
  <pageSetup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36</vt:i4>
      </vt:variant>
      <vt:variant>
        <vt:lpstr>Named Ranges</vt:lpstr>
      </vt:variant>
      <vt:variant>
        <vt:i4>5</vt:i4>
      </vt:variant>
    </vt:vector>
  </HeadingPairs>
  <TitlesOfParts>
    <vt:vector size="41" baseType="lpstr">
      <vt:lpstr>Bandchart</vt:lpstr>
      <vt:lpstr>Bubble</vt:lpstr>
      <vt:lpstr>Cakes</vt:lpstr>
      <vt:lpstr>Categorylabels</vt:lpstr>
      <vt:lpstr>Checkbox</vt:lpstr>
      <vt:lpstr>Combination-1</vt:lpstr>
      <vt:lpstr>Combination-2</vt:lpstr>
      <vt:lpstr>Condcolors</vt:lpstr>
      <vt:lpstr>Crimedata</vt:lpstr>
      <vt:lpstr>Dynamichistograms</vt:lpstr>
      <vt:lpstr>Dynamiclabels</vt:lpstr>
      <vt:lpstr>Gantt</vt:lpstr>
      <vt:lpstr>Hidden</vt:lpstr>
      <vt:lpstr>Hiddenpivot</vt:lpstr>
      <vt:lpstr>Labelsandtables</vt:lpstr>
      <vt:lpstr>Labelsfromcells</vt:lpstr>
      <vt:lpstr>Listbox</vt:lpstr>
      <vt:lpstr>Missingdata</vt:lpstr>
      <vt:lpstr>Pareto</vt:lpstr>
      <vt:lpstr>Paretodata</vt:lpstr>
      <vt:lpstr>Picturegraph</vt:lpstr>
      <vt:lpstr>Problem16data</vt:lpstr>
      <vt:lpstr>Radar</vt:lpstr>
      <vt:lpstr>Randy</vt:lpstr>
      <vt:lpstr>Salestracker</vt:lpstr>
      <vt:lpstr>Secondaryaxis</vt:lpstr>
      <vt:lpstr>Sortedgraph</vt:lpstr>
      <vt:lpstr>Sunburstfinal</vt:lpstr>
      <vt:lpstr>Thermometer</vt:lpstr>
      <vt:lpstr>Treemapbookstorefinal</vt:lpstr>
      <vt:lpstr>Verticallines</vt:lpstr>
      <vt:lpstr>Waterfallcashfinal</vt:lpstr>
      <vt:lpstr>Waterfallcharts-1</vt:lpstr>
      <vt:lpstr>Waterfallcharts-2</vt:lpstr>
      <vt:lpstr>Waterfallcharts-3</vt:lpstr>
      <vt:lpstr>Waterfallpandlfinal</vt:lpstr>
      <vt:lpstr>ALPHA</vt:lpstr>
      <vt:lpstr>look</vt:lpstr>
      <vt:lpstr>lookmonth</vt:lpstr>
      <vt:lpstr>lookname</vt:lpstr>
      <vt:lpstr>lookprice</vt:lpstr>
    </vt:vector>
  </TitlesOfParts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Chang</dc:creator>
  <cp:lastModifiedBy>Administrator</cp:lastModifiedBy>
  <dcterms:created xsi:type="dcterms:W3CDTF">2011-01-16T14:25:05Z</dcterms:created>
  <dcterms:modified xsi:type="dcterms:W3CDTF">2019-09-26T07:33:35Z</dcterms:modified>
</cp:coreProperties>
</file>