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tables/table1.xml" ContentType="application/vnd.openxmlformats-officedocument.spreadsheetml.tab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pivotTables/pivotTable1.xml" ContentType="application/vnd.openxmlformats-officedocument.spreadsheetml.pivotTable+xml"/>
  <Override PartName="/xl/drawings/drawing8.xml" ContentType="application/vnd.openxmlformats-officedocument.drawing+xml"/>
  <Override PartName="/xl/tables/table3.xml" ContentType="application/vnd.openxmlformats-officedocument.spreadsheetml.table+xml"/>
  <Override PartName="/xl/charts/chartEx1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drawings/drawing9.xml" ContentType="application/vnd.openxmlformats-officedocument.drawing+xml"/>
  <Override PartName="/xl/tables/table4.xml" ContentType="application/vnd.openxmlformats-officedocument.spreadsheetml.table+xml"/>
  <Override PartName="/xl/charts/chartEx2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drawings/drawing10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1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12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13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2.xml" ContentType="application/vnd.openxmlformats-officedocument.spreadsheetml.pivotTable+xml"/>
  <Override PartName="/xl/drawings/drawing14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theme/themeOverride1.xml" ContentType="application/vnd.openxmlformats-officedocument.themeOverride+xml"/>
  <Override PartName="/xl/drawings/drawing1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xltoGH\"/>
    </mc:Choice>
  </mc:AlternateContent>
  <xr:revisionPtr revIDLastSave="0" documentId="13_ncr:1_{5D92ECC9-E1B3-44A4-B755-0D0A8FA8DC3E}" xr6:coauthVersionLast="44" xr6:coauthVersionMax="44" xr10:uidLastSave="{00000000-0000-0000-0000-000000000000}"/>
  <bookViews>
    <workbookView xWindow="-25335" yWindow="3570" windowWidth="21600" windowHeight="11385" firstSheet="9" activeTab="19" xr2:uid="{00000000-000D-0000-FFFF-FFFF00000000}"/>
  </bookViews>
  <sheets>
    <sheet name="S52_1" sheetId="1" r:id="rId1"/>
    <sheet name="S52_10" sheetId="2" r:id="rId2"/>
    <sheet name="S52_11" sheetId="3" r:id="rId3"/>
    <sheet name="S52_12" sheetId="4" r:id="rId4"/>
    <sheet name="S52_13" sheetId="5" r:id="rId5"/>
    <sheet name="S52_14" sheetId="6" r:id="rId6"/>
    <sheet name="S52_15" sheetId="7" r:id="rId7"/>
    <sheet name="S52_16-1" sheetId="8" r:id="rId8"/>
    <sheet name="S52_16-2" sheetId="9" r:id="rId9"/>
    <sheet name="S52_17-1" sheetId="10" r:id="rId10"/>
    <sheet name="S52_17-2" sheetId="11" r:id="rId11"/>
    <sheet name="S52_2" sheetId="12" r:id="rId12"/>
    <sheet name="S52_3" sheetId="13" r:id="rId13"/>
    <sheet name="S52_4" sheetId="14" r:id="rId14"/>
    <sheet name="S52_5" sheetId="15" r:id="rId15"/>
    <sheet name="S52_6-1" sheetId="16" r:id="rId16"/>
    <sheet name="S52_6-2" sheetId="17" r:id="rId17"/>
    <sheet name="S52_7" sheetId="18" r:id="rId18"/>
    <sheet name="S52_8" sheetId="19" r:id="rId19"/>
    <sheet name="S52_9" sheetId="20" r:id="rId20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14" hidden="1">S52_5!$B$3:$C$125</definedName>
    <definedName name="_xlnm._FilterDatabase" localSheetId="16" hidden="1">'S52_6-2'!$B$3:$C$125</definedName>
    <definedName name="_xlchart.v1.0" hidden="1">'S52_16-1'!$I$26:$J$37</definedName>
    <definedName name="_xlchart.v1.1" hidden="1">'S52_16-1'!$K$25</definedName>
    <definedName name="_xlchart.v1.2" hidden="1">'S52_16-1'!$K$26:$K$37</definedName>
    <definedName name="_xlchart.v1.3" hidden="1">'S52_17-1'!$I$26:$J$37</definedName>
    <definedName name="_xlchart.v1.4" hidden="1">'S52_17-1'!$K$25</definedName>
    <definedName name="_xlchart.v1.5" hidden="1">'S52_17-1'!$K$26:$K$37</definedName>
    <definedName name="Expgrowth">S52_10!$C$6</definedName>
    <definedName name="lookup" localSheetId="9">'S52_17-1'!$L$5:$O$10</definedName>
    <definedName name="lookup">'S52_16-1'!$L$5:$O$10</definedName>
    <definedName name="Lower_Limit">S52_9!$D$3</definedName>
    <definedName name="Revgrowth">S52_10!$C$5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localSheetId="6" hidden="1">6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Upper_Limit">S52_9!$D$4</definedName>
    <definedName name="Year1exp">S52_10!$C$4</definedName>
    <definedName name="Year1rev">S52_10!$C$3</definedName>
  </definedNames>
  <calcPr calcId="191029"/>
  <pivotCaches>
    <pivotCache cacheId="50" r:id="rId21"/>
    <pivotCache cacheId="51" r:id="rId2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2" i="20" l="1"/>
  <c r="H12" i="20"/>
  <c r="G12" i="20"/>
  <c r="F12" i="20"/>
  <c r="E12" i="20"/>
  <c r="D12" i="20"/>
  <c r="I11" i="20"/>
  <c r="H11" i="20"/>
  <c r="G11" i="20"/>
  <c r="F11" i="20"/>
  <c r="E11" i="20"/>
  <c r="D11" i="20"/>
  <c r="I10" i="20"/>
  <c r="H10" i="20"/>
  <c r="G10" i="20"/>
  <c r="F10" i="20"/>
  <c r="E10" i="20"/>
  <c r="D10" i="20"/>
  <c r="G6" i="19" l="1"/>
  <c r="F6" i="19"/>
  <c r="E6" i="19"/>
  <c r="D6" i="19"/>
  <c r="C6" i="19"/>
  <c r="B6" i="19"/>
  <c r="G5" i="19"/>
  <c r="F5" i="19"/>
  <c r="E5" i="19"/>
  <c r="D5" i="19"/>
  <c r="C5" i="19"/>
  <c r="B5" i="19"/>
  <c r="N20" i="18" l="1"/>
  <c r="S20" i="18" s="1"/>
  <c r="M20" i="18"/>
  <c r="R20" i="18" s="1"/>
  <c r="L20" i="18"/>
  <c r="Q20" i="18" s="1"/>
  <c r="K20" i="18"/>
  <c r="P20" i="18" s="1"/>
  <c r="J20" i="18"/>
  <c r="O20" i="18" s="1"/>
  <c r="N19" i="18"/>
  <c r="S19" i="18" s="1"/>
  <c r="M19" i="18"/>
  <c r="R19" i="18" s="1"/>
  <c r="L19" i="18"/>
  <c r="Q19" i="18" s="1"/>
  <c r="K19" i="18"/>
  <c r="P19" i="18" s="1"/>
  <c r="J19" i="18"/>
  <c r="O19" i="18" s="1"/>
  <c r="N18" i="18"/>
  <c r="S18" i="18" s="1"/>
  <c r="M18" i="18"/>
  <c r="R18" i="18" s="1"/>
  <c r="L18" i="18"/>
  <c r="Q18" i="18" s="1"/>
  <c r="K18" i="18"/>
  <c r="P18" i="18" s="1"/>
  <c r="J18" i="18"/>
  <c r="O18" i="18" s="1"/>
  <c r="P17" i="18"/>
  <c r="N17" i="18"/>
  <c r="S17" i="18" s="1"/>
  <c r="M17" i="18"/>
  <c r="R17" i="18" s="1"/>
  <c r="L17" i="18"/>
  <c r="Q17" i="18" s="1"/>
  <c r="K17" i="18"/>
  <c r="J17" i="18"/>
  <c r="O17" i="18" s="1"/>
  <c r="R16" i="18"/>
  <c r="P16" i="18"/>
  <c r="N16" i="18"/>
  <c r="S16" i="18" s="1"/>
  <c r="M16" i="18"/>
  <c r="L16" i="18"/>
  <c r="Q16" i="18" s="1"/>
  <c r="K16" i="18"/>
  <c r="J16" i="18"/>
  <c r="O16" i="18" s="1"/>
  <c r="R15" i="18"/>
  <c r="P15" i="18"/>
  <c r="N15" i="18"/>
  <c r="S15" i="18" s="1"/>
  <c r="M15" i="18"/>
  <c r="L15" i="18"/>
  <c r="Q15" i="18" s="1"/>
  <c r="K15" i="18"/>
  <c r="J15" i="18"/>
  <c r="O15" i="18" s="1"/>
  <c r="R14" i="18"/>
  <c r="P14" i="18"/>
  <c r="N14" i="18"/>
  <c r="S14" i="18" s="1"/>
  <c r="M14" i="18"/>
  <c r="L14" i="18"/>
  <c r="Q14" i="18" s="1"/>
  <c r="K14" i="18"/>
  <c r="J14" i="18"/>
  <c r="O14" i="18" s="1"/>
  <c r="R13" i="18"/>
  <c r="P13" i="18"/>
  <c r="N13" i="18"/>
  <c r="S13" i="18" s="1"/>
  <c r="M13" i="18"/>
  <c r="L13" i="18"/>
  <c r="Q13" i="18" s="1"/>
  <c r="K13" i="18"/>
  <c r="J13" i="18"/>
  <c r="O13" i="18" s="1"/>
  <c r="R12" i="18"/>
  <c r="P12" i="18"/>
  <c r="N12" i="18"/>
  <c r="S12" i="18" s="1"/>
  <c r="M12" i="18"/>
  <c r="L12" i="18"/>
  <c r="Q12" i="18" s="1"/>
  <c r="K12" i="18"/>
  <c r="J12" i="18"/>
  <c r="O12" i="18" s="1"/>
  <c r="R11" i="18"/>
  <c r="P11" i="18"/>
  <c r="N11" i="18"/>
  <c r="S11" i="18" s="1"/>
  <c r="M11" i="18"/>
  <c r="L11" i="18"/>
  <c r="Q11" i="18" s="1"/>
  <c r="K11" i="18"/>
  <c r="J11" i="18"/>
  <c r="O11" i="18" s="1"/>
  <c r="R10" i="18"/>
  <c r="P10" i="18"/>
  <c r="N10" i="18"/>
  <c r="S10" i="18" s="1"/>
  <c r="M10" i="18"/>
  <c r="L10" i="18"/>
  <c r="Q10" i="18" s="1"/>
  <c r="K10" i="18"/>
  <c r="J10" i="18"/>
  <c r="O10" i="18" s="1"/>
  <c r="R9" i="18"/>
  <c r="P9" i="18"/>
  <c r="N9" i="18"/>
  <c r="S9" i="18" s="1"/>
  <c r="M9" i="18"/>
  <c r="L9" i="18"/>
  <c r="Q9" i="18" s="1"/>
  <c r="K9" i="18"/>
  <c r="J9" i="18"/>
  <c r="O9" i="18" s="1"/>
  <c r="R8" i="18"/>
  <c r="P8" i="18"/>
  <c r="N8" i="18"/>
  <c r="S8" i="18" s="1"/>
  <c r="M8" i="18"/>
  <c r="L8" i="18"/>
  <c r="Q8" i="18" s="1"/>
  <c r="K8" i="18"/>
  <c r="J8" i="18"/>
  <c r="O8" i="18" s="1"/>
  <c r="R7" i="18"/>
  <c r="P7" i="18"/>
  <c r="N7" i="18"/>
  <c r="S7" i="18" s="1"/>
  <c r="M7" i="18"/>
  <c r="L7" i="18"/>
  <c r="Q7" i="18" s="1"/>
  <c r="K7" i="18"/>
  <c r="J7" i="18"/>
  <c r="O7" i="18" s="1"/>
  <c r="R6" i="18"/>
  <c r="P6" i="18"/>
  <c r="N6" i="18"/>
  <c r="S6" i="18" s="1"/>
  <c r="M6" i="18"/>
  <c r="L6" i="18"/>
  <c r="Q6" i="18" s="1"/>
  <c r="K6" i="18"/>
  <c r="J6" i="18"/>
  <c r="O6" i="18" s="1"/>
  <c r="K37" i="10" l="1"/>
  <c r="K36" i="10"/>
  <c r="K35" i="10"/>
  <c r="K34" i="10"/>
  <c r="K33" i="10"/>
  <c r="K32" i="10"/>
  <c r="K31" i="10"/>
  <c r="K30" i="10"/>
  <c r="K29" i="10"/>
  <c r="K28" i="10"/>
  <c r="K27" i="10"/>
  <c r="K26" i="10"/>
  <c r="L26" i="10"/>
  <c r="K37" i="8" l="1"/>
  <c r="K36" i="8"/>
  <c r="K35" i="8"/>
  <c r="K34" i="8"/>
  <c r="K33" i="8"/>
  <c r="K32" i="8"/>
  <c r="K31" i="8"/>
  <c r="K30" i="8"/>
  <c r="K29" i="8"/>
  <c r="K28" i="8"/>
  <c r="K27" i="8"/>
  <c r="K26" i="8"/>
  <c r="M19" i="8"/>
  <c r="M18" i="8"/>
  <c r="M17" i="8"/>
  <c r="M16" i="8"/>
  <c r="M15" i="8"/>
  <c r="M14" i="8"/>
  <c r="M13" i="8"/>
  <c r="L13" i="8"/>
  <c r="M12" i="8"/>
  <c r="L12" i="8"/>
  <c r="M11" i="8"/>
  <c r="L11" i="8"/>
  <c r="M10" i="8"/>
  <c r="L10" i="8"/>
  <c r="M9" i="8"/>
  <c r="L9" i="8"/>
  <c r="M8" i="8"/>
  <c r="L8" i="8"/>
  <c r="L26" i="8"/>
  <c r="E2" i="7" l="1"/>
  <c r="E3" i="7" s="1"/>
  <c r="B2" i="7"/>
  <c r="E4" i="7" l="1"/>
  <c r="B4" i="7"/>
  <c r="B3" i="7"/>
  <c r="E5" i="7" l="1"/>
  <c r="B5" i="7"/>
  <c r="E6" i="7" l="1"/>
  <c r="B6" i="7"/>
  <c r="G9" i="4" l="1" a="1"/>
  <c r="G19" i="4" s="1"/>
  <c r="G12" i="4" l="1"/>
  <c r="G16" i="4"/>
  <c r="G9" i="4"/>
  <c r="G13" i="4"/>
  <c r="G17" i="4"/>
  <c r="G10" i="4"/>
  <c r="G14" i="4"/>
  <c r="G18" i="4"/>
  <c r="G11" i="4"/>
  <c r="G15" i="4"/>
  <c r="I58" i="3" l="1"/>
  <c r="H58" i="3"/>
  <c r="G58" i="3"/>
  <c r="F58" i="3"/>
  <c r="I57" i="3"/>
  <c r="H57" i="3"/>
  <c r="G57" i="3"/>
  <c r="F57" i="3"/>
  <c r="I56" i="3"/>
  <c r="H56" i="3"/>
  <c r="G56" i="3"/>
  <c r="F56" i="3"/>
  <c r="I55" i="3"/>
  <c r="H55" i="3"/>
  <c r="G55" i="3"/>
  <c r="F55" i="3"/>
  <c r="I54" i="3"/>
  <c r="H54" i="3"/>
  <c r="G54" i="3"/>
  <c r="F54" i="3"/>
  <c r="I53" i="3"/>
  <c r="H53" i="3"/>
  <c r="G53" i="3"/>
  <c r="F53" i="3"/>
  <c r="I52" i="3"/>
  <c r="H52" i="3"/>
  <c r="G52" i="3"/>
  <c r="F52" i="3"/>
  <c r="I51" i="3"/>
  <c r="H51" i="3"/>
  <c r="G51" i="3"/>
  <c r="F51" i="3"/>
  <c r="I50" i="3"/>
  <c r="H50" i="3"/>
  <c r="G50" i="3"/>
  <c r="F50" i="3"/>
  <c r="I49" i="3"/>
  <c r="H49" i="3"/>
  <c r="G49" i="3"/>
  <c r="F49" i="3"/>
  <c r="I48" i="3"/>
  <c r="H48" i="3"/>
  <c r="G48" i="3"/>
  <c r="F48" i="3"/>
  <c r="I47" i="3"/>
  <c r="H47" i="3"/>
  <c r="G47" i="3"/>
  <c r="F47" i="3"/>
  <c r="I46" i="3"/>
  <c r="H46" i="3"/>
  <c r="G46" i="3"/>
  <c r="F46" i="3"/>
  <c r="I45" i="3"/>
  <c r="H45" i="3"/>
  <c r="G45" i="3"/>
  <c r="F45" i="3"/>
  <c r="I44" i="3"/>
  <c r="H44" i="3"/>
  <c r="G44" i="3"/>
  <c r="F44" i="3"/>
  <c r="I43" i="3"/>
  <c r="H43" i="3"/>
  <c r="G43" i="3"/>
  <c r="F43" i="3"/>
  <c r="I42" i="3"/>
  <c r="H42" i="3"/>
  <c r="G42" i="3"/>
  <c r="F42" i="3"/>
  <c r="I41" i="3"/>
  <c r="H41" i="3"/>
  <c r="G41" i="3"/>
  <c r="F41" i="3"/>
  <c r="I40" i="3"/>
  <c r="H40" i="3"/>
  <c r="G40" i="3"/>
  <c r="F40" i="3"/>
  <c r="I39" i="3"/>
  <c r="H39" i="3"/>
  <c r="G39" i="3"/>
  <c r="F39" i="3"/>
  <c r="I38" i="3"/>
  <c r="H38" i="3"/>
  <c r="G38" i="3"/>
  <c r="F38" i="3"/>
  <c r="I37" i="3"/>
  <c r="H37" i="3"/>
  <c r="G37" i="3"/>
  <c r="F37" i="3"/>
  <c r="I36" i="3"/>
  <c r="H36" i="3"/>
  <c r="G36" i="3"/>
  <c r="F36" i="3"/>
  <c r="I35" i="3"/>
  <c r="H35" i="3"/>
  <c r="G35" i="3"/>
  <c r="F35" i="3"/>
  <c r="I34" i="3"/>
  <c r="H34" i="3"/>
  <c r="G34" i="3"/>
  <c r="F34" i="3"/>
  <c r="I33" i="3"/>
  <c r="H33" i="3"/>
  <c r="G33" i="3"/>
  <c r="F33" i="3"/>
  <c r="I32" i="3"/>
  <c r="H32" i="3"/>
  <c r="G32" i="3"/>
  <c r="F32" i="3"/>
  <c r="I31" i="3"/>
  <c r="H31" i="3"/>
  <c r="G31" i="3"/>
  <c r="F31" i="3"/>
  <c r="I30" i="3"/>
  <c r="H30" i="3"/>
  <c r="G30" i="3"/>
  <c r="F30" i="3"/>
  <c r="I29" i="3"/>
  <c r="H29" i="3"/>
  <c r="G29" i="3"/>
  <c r="F29" i="3"/>
  <c r="I28" i="3"/>
  <c r="H28" i="3"/>
  <c r="G28" i="3"/>
  <c r="F28" i="3"/>
  <c r="I27" i="3"/>
  <c r="H27" i="3"/>
  <c r="G27" i="3"/>
  <c r="F27" i="3"/>
  <c r="I26" i="3"/>
  <c r="H26" i="3"/>
  <c r="G26" i="3"/>
  <c r="F26" i="3"/>
  <c r="I25" i="3"/>
  <c r="H25" i="3"/>
  <c r="G25" i="3"/>
  <c r="F25" i="3"/>
  <c r="I24" i="3"/>
  <c r="H24" i="3"/>
  <c r="G24" i="3"/>
  <c r="F24" i="3"/>
  <c r="I23" i="3"/>
  <c r="H23" i="3"/>
  <c r="G23" i="3"/>
  <c r="F23" i="3"/>
  <c r="I22" i="3"/>
  <c r="H22" i="3"/>
  <c r="G22" i="3"/>
  <c r="F22" i="3"/>
  <c r="I21" i="3"/>
  <c r="H21" i="3"/>
  <c r="G21" i="3"/>
  <c r="F21" i="3"/>
  <c r="I20" i="3"/>
  <c r="H20" i="3"/>
  <c r="G20" i="3"/>
  <c r="F20" i="3"/>
  <c r="I19" i="3"/>
  <c r="H19" i="3"/>
  <c r="G19" i="3"/>
  <c r="F19" i="3"/>
  <c r="I18" i="3"/>
  <c r="H18" i="3"/>
  <c r="G18" i="3"/>
  <c r="F18" i="3"/>
  <c r="I17" i="3"/>
  <c r="H17" i="3"/>
  <c r="G17" i="3"/>
  <c r="F17" i="3"/>
  <c r="I16" i="3"/>
  <c r="H16" i="3"/>
  <c r="G16" i="3"/>
  <c r="F16" i="3"/>
  <c r="I15" i="3"/>
  <c r="H15" i="3"/>
  <c r="G15" i="3"/>
  <c r="F15" i="3"/>
  <c r="I14" i="3"/>
  <c r="H14" i="3"/>
  <c r="G14" i="3"/>
  <c r="F14" i="3"/>
  <c r="I13" i="3"/>
  <c r="H13" i="3"/>
  <c r="G13" i="3"/>
  <c r="F13" i="3"/>
  <c r="I12" i="3"/>
  <c r="H12" i="3"/>
  <c r="G12" i="3"/>
  <c r="F12" i="3"/>
  <c r="I11" i="3"/>
  <c r="H11" i="3"/>
  <c r="G11" i="3"/>
  <c r="F11" i="3"/>
  <c r="I10" i="3"/>
  <c r="H10" i="3"/>
  <c r="G10" i="3"/>
  <c r="F10" i="3"/>
  <c r="I9" i="3"/>
  <c r="H9" i="3"/>
  <c r="G9" i="3"/>
  <c r="F9" i="3"/>
  <c r="E10" i="2" l="1"/>
  <c r="F10" i="2" s="1"/>
  <c r="G10" i="2" s="1"/>
  <c r="H10" i="2" s="1"/>
  <c r="I10" i="2" s="1"/>
  <c r="J10" i="2" s="1"/>
  <c r="K10" i="2" s="1"/>
  <c r="L10" i="2" s="1"/>
  <c r="M10" i="2" s="1"/>
  <c r="N10" i="2" s="1"/>
  <c r="E9" i="2"/>
  <c r="E11" i="2" s="1"/>
  <c r="F9" i="2" l="1"/>
  <c r="G9" i="2" l="1"/>
  <c r="F11" i="2"/>
  <c r="H9" i="2" l="1"/>
  <c r="G11" i="2"/>
  <c r="H11" i="2" l="1"/>
  <c r="I9" i="2"/>
  <c r="J9" i="2" l="1"/>
  <c r="I11" i="2"/>
  <c r="K9" i="2" l="1"/>
  <c r="J11" i="2"/>
  <c r="L9" i="2" l="1"/>
  <c r="K11" i="2"/>
  <c r="L11" i="2" l="1"/>
  <c r="M9" i="2"/>
  <c r="M11" i="2" l="1"/>
  <c r="N9" i="2"/>
  <c r="N11" i="2" s="1"/>
  <c r="C14" i="2" s="1"/>
  <c r="C15" i="2" s="1"/>
</calcChain>
</file>

<file path=xl/sharedStrings.xml><?xml version="1.0" encoding="utf-8"?>
<sst xmlns="http://schemas.openxmlformats.org/spreadsheetml/2006/main" count="3801" uniqueCount="177">
  <si>
    <t xml:space="preserve">Month </t>
  </si>
  <si>
    <t>January</t>
  </si>
  <si>
    <t>february</t>
  </si>
  <si>
    <t xml:space="preserve">March 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</si>
  <si>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</si>
  <si>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</si>
  <si>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</si>
  <si>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</si>
  <si>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</si>
  <si>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</si>
  <si>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</si>
  <si>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</si>
  <si>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</si>
  <si>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Salespeople</t>
  </si>
  <si>
    <t>Revenue</t>
  </si>
  <si>
    <t>Year1rev</t>
  </si>
  <si>
    <t>Year1exp</t>
  </si>
  <si>
    <t>Revgrowth</t>
  </si>
  <si>
    <t>Expgrowth</t>
  </si>
  <si>
    <t>Year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</si>
  <si>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</si>
  <si>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</si>
  <si>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</si>
  <si>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</si>
  <si>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</si>
  <si>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</si>
  <si>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</si>
  <si>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</si>
  <si>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</si>
  <si>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</si>
  <si>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Expense</t>
  </si>
  <si>
    <t>Rev&gt;Exp</t>
  </si>
  <si>
    <t>Year Rev&gt;Exp</t>
  </si>
  <si>
    <t>Chart title</t>
  </si>
  <si>
    <t xml:space="preserve">Year </t>
  </si>
  <si>
    <t xml:space="preserve">Violent </t>
  </si>
  <si>
    <t xml:space="preserve">Property </t>
  </si>
  <si>
    <t xml:space="preserve">Murder </t>
  </si>
  <si>
    <t>Violent</t>
  </si>
  <si>
    <t>Property</t>
  </si>
  <si>
    <t>Murder</t>
  </si>
  <si>
    <t>Murders</t>
  </si>
  <si>
    <t>Count</t>
  </si>
  <si>
    <t>&gt;32000</t>
  </si>
  <si>
    <t>Hard working</t>
  </si>
  <si>
    <t>Collegial</t>
  </si>
  <si>
    <t>Completes task on time</t>
  </si>
  <si>
    <t>Punctual</t>
  </si>
  <si>
    <t>Wayne</t>
  </si>
  <si>
    <t>Vivian</t>
  </si>
  <si>
    <t>Greg</t>
  </si>
  <si>
    <t>Jen</t>
  </si>
  <si>
    <t>Wanda</t>
  </si>
  <si>
    <t>Wayne and Wanda will soon be gone!</t>
  </si>
  <si>
    <t>Gantt Chart</t>
  </si>
  <si>
    <t>Start</t>
  </si>
  <si>
    <t>Duration</t>
  </si>
  <si>
    <t>1. Graph with stacked bar</t>
  </si>
  <si>
    <t>A</t>
  </si>
  <si>
    <t>2. Select first series and</t>
  </si>
  <si>
    <t>B</t>
  </si>
  <si>
    <t>then Choose No Fill</t>
  </si>
  <si>
    <t>C</t>
  </si>
  <si>
    <t>3. Select Axis and reverse categories</t>
  </si>
  <si>
    <t>D</t>
  </si>
  <si>
    <t>E</t>
  </si>
  <si>
    <t>Month</t>
  </si>
  <si>
    <t>Base</t>
  </si>
  <si>
    <t>Pos Cash</t>
  </si>
  <si>
    <t>Neg Cash</t>
  </si>
  <si>
    <t>Sales</t>
  </si>
  <si>
    <t>Overhead costs</t>
  </si>
  <si>
    <t>Labor costs</t>
  </si>
  <si>
    <t>Material costs</t>
  </si>
  <si>
    <t>Profit</t>
  </si>
  <si>
    <t>input c and d</t>
  </si>
  <si>
    <t>graph a-d hide b</t>
  </si>
  <si>
    <t>Meal</t>
  </si>
  <si>
    <t>Product</t>
  </si>
  <si>
    <t>Lunch</t>
  </si>
  <si>
    <t>sandwich</t>
  </si>
  <si>
    <t>Breakfast</t>
  </si>
  <si>
    <t>juice</t>
  </si>
  <si>
    <t>Row Labels</t>
  </si>
  <si>
    <t>Sum of Revenue</t>
  </si>
  <si>
    <t>Item</t>
  </si>
  <si>
    <t>coffee</t>
  </si>
  <si>
    <t>pastries</t>
  </si>
  <si>
    <t>pancakes</t>
  </si>
  <si>
    <t>eggs</t>
  </si>
  <si>
    <t>tea</t>
  </si>
  <si>
    <t>waffles</t>
  </si>
  <si>
    <t>pie</t>
  </si>
  <si>
    <t>salad</t>
  </si>
  <si>
    <t>soup</t>
  </si>
  <si>
    <t>Grand Total</t>
  </si>
  <si>
    <t>Date</t>
  </si>
  <si>
    <t>Sum of Sales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</si>
  <si>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</si>
  <si>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</si>
  <si>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</si>
  <si>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</si>
  <si>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</si>
  <si>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</si>
  <si>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</si>
  <si>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</si>
  <si>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</si>
  <si>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p</t>
  </si>
  <si>
    <t>h</t>
  </si>
  <si>
    <t>up</t>
  </si>
  <si>
    <t>q</t>
  </si>
  <si>
    <t>i</t>
  </si>
  <si>
    <t xml:space="preserve">down </t>
  </si>
  <si>
    <t>u</t>
  </si>
  <si>
    <t>g</t>
  </si>
  <si>
    <t>flat</t>
  </si>
  <si>
    <t>rank</t>
  </si>
  <si>
    <t>February</t>
  </si>
  <si>
    <t>March</t>
  </si>
  <si>
    <t>Jan</t>
  </si>
  <si>
    <t>Feb</t>
  </si>
  <si>
    <t>Mar</t>
  </si>
  <si>
    <t>Apr</t>
  </si>
  <si>
    <t>Lebron</t>
  </si>
  <si>
    <t>Wade</t>
  </si>
  <si>
    <t>Dirk</t>
  </si>
  <si>
    <t>Manning</t>
  </si>
  <si>
    <t>Brady</t>
  </si>
  <si>
    <t>Halliday</t>
  </si>
  <si>
    <t>Britney</t>
  </si>
  <si>
    <t>Lindsay</t>
  </si>
  <si>
    <t>Paris</t>
  </si>
  <si>
    <t>JLO</t>
  </si>
  <si>
    <t>Emma</t>
  </si>
  <si>
    <t>Melo</t>
  </si>
  <si>
    <t>KD</t>
  </si>
  <si>
    <t>Vick</t>
  </si>
  <si>
    <t>Rodgers</t>
  </si>
  <si>
    <t>Letter</t>
  </si>
  <si>
    <t>Wingdings 3</t>
  </si>
  <si>
    <t>a</t>
  </si>
  <si>
    <t>Not worrying about ties in rank here</t>
  </si>
  <si>
    <t>b</t>
  </si>
  <si>
    <t>so sometimes only one up or down arrow</t>
  </si>
  <si>
    <t>c</t>
  </si>
  <si>
    <t>d</t>
  </si>
  <si>
    <t>e</t>
  </si>
  <si>
    <t>f</t>
  </si>
  <si>
    <t>j</t>
  </si>
  <si>
    <t>k</t>
  </si>
  <si>
    <t>l</t>
  </si>
  <si>
    <t>m</t>
  </si>
  <si>
    <t>n</t>
  </si>
  <si>
    <t>o</t>
  </si>
  <si>
    <t>r</t>
  </si>
  <si>
    <t>s</t>
  </si>
  <si>
    <t>t</t>
  </si>
  <si>
    <t>v</t>
  </si>
  <si>
    <t>w</t>
  </si>
  <si>
    <t>x</t>
  </si>
  <si>
    <t>y</t>
  </si>
  <si>
    <t>z</t>
  </si>
  <si>
    <t>Limits</t>
  </si>
  <si>
    <t>Lower Limit</t>
  </si>
  <si>
    <t>Upper Limit</t>
  </si>
  <si>
    <t>Game 1</t>
  </si>
  <si>
    <t>Game 2</t>
  </si>
  <si>
    <t>Game 3</t>
  </si>
  <si>
    <t>Game 4</t>
  </si>
  <si>
    <t>Game 5</t>
  </si>
  <si>
    <t>Game 6</t>
  </si>
  <si>
    <t>right click to save as template</t>
  </si>
  <si>
    <t>Values</t>
  </si>
  <si>
    <t>Deflections</t>
  </si>
  <si>
    <t>Good</t>
  </si>
  <si>
    <t>Bad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</si>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</sst>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m/d/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Wingdings 3"/>
      <family val="1"/>
      <charset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65" fontId="0" fillId="0" borderId="0" xfId="0" applyNumberFormat="1"/>
    <xf numFmtId="10" fontId="0" fillId="0" borderId="0" xfId="0" applyNumberFormat="1"/>
    <xf numFmtId="0" fontId="3" fillId="0" borderId="0" xfId="0" applyFont="1"/>
    <xf numFmtId="0" fontId="5" fillId="0" borderId="0" xfId="1" applyFont="1"/>
    <xf numFmtId="0" fontId="4" fillId="0" borderId="0" xfId="1"/>
    <xf numFmtId="0" fontId="5" fillId="0" borderId="0" xfId="1" applyFont="1" applyAlignment="1">
      <alignment horizontal="center"/>
    </xf>
  </cellXfs>
  <cellStyles count="2">
    <cellStyle name="Normal" xfId="0" builtinId="0"/>
    <cellStyle name="Normal 2" xfId="1" xr:uid="{B5A22BC7-5712-4649-B898-0EEB4582B8D3}"/>
  </cellStyles>
  <dxfs count="6"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S52_1!$D$5</c:f>
              <c:strCache>
                <c:ptCount val="1"/>
                <c:pt idx="0">
                  <c:v>Salespeople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S52_1!$C$6:$C$17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 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S52_1!$D$6:$D$17</c:f>
              <c:numCache>
                <c:formatCode>General</c:formatCode>
                <c:ptCount val="12"/>
                <c:pt idx="0">
                  <c:v>25</c:v>
                </c:pt>
                <c:pt idx="1">
                  <c:v>21</c:v>
                </c:pt>
                <c:pt idx="2">
                  <c:v>28</c:v>
                </c:pt>
                <c:pt idx="3">
                  <c:v>22</c:v>
                </c:pt>
                <c:pt idx="4">
                  <c:v>28</c:v>
                </c:pt>
                <c:pt idx="5">
                  <c:v>25</c:v>
                </c:pt>
                <c:pt idx="6">
                  <c:v>34</c:v>
                </c:pt>
                <c:pt idx="7">
                  <c:v>24</c:v>
                </c:pt>
                <c:pt idx="8">
                  <c:v>28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43-4B7A-B142-E16189839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80895064"/>
        <c:axId val="380894672"/>
      </c:barChart>
      <c:lineChart>
        <c:grouping val="standard"/>
        <c:varyColors val="0"/>
        <c:ser>
          <c:idx val="1"/>
          <c:order val="1"/>
          <c:tx>
            <c:strRef>
              <c:f>S52_1!$E$5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S52_1!$C$6:$C$17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 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S52_1!$E$6:$E$17</c:f>
              <c:numCache>
                <c:formatCode>General</c:formatCode>
                <c:ptCount val="12"/>
                <c:pt idx="0">
                  <c:v>2735900</c:v>
                </c:pt>
                <c:pt idx="1">
                  <c:v>2210271</c:v>
                </c:pt>
                <c:pt idx="2">
                  <c:v>3004596</c:v>
                </c:pt>
                <c:pt idx="3">
                  <c:v>2825548</c:v>
                </c:pt>
                <c:pt idx="4">
                  <c:v>3576132</c:v>
                </c:pt>
                <c:pt idx="5">
                  <c:v>3128575</c:v>
                </c:pt>
                <c:pt idx="6">
                  <c:v>3874198</c:v>
                </c:pt>
                <c:pt idx="7">
                  <c:v>2665368</c:v>
                </c:pt>
                <c:pt idx="8">
                  <c:v>2833012</c:v>
                </c:pt>
                <c:pt idx="9">
                  <c:v>2424844</c:v>
                </c:pt>
                <c:pt idx="10">
                  <c:v>2549544</c:v>
                </c:pt>
                <c:pt idx="11">
                  <c:v>3150120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643-4B7A-B142-E16189839D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3989040"/>
        <c:axId val="373873408"/>
      </c:lineChart>
      <c:catAx>
        <c:axId val="380895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894672"/>
        <c:crosses val="autoZero"/>
        <c:auto val="1"/>
        <c:lblAlgn val="ctr"/>
        <c:lblOffset val="100"/>
        <c:noMultiLvlLbl val="0"/>
      </c:catAx>
      <c:valAx>
        <c:axId val="38089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0895064"/>
        <c:crosses val="autoZero"/>
        <c:crossBetween val="between"/>
      </c:valAx>
      <c:valAx>
        <c:axId val="373873408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3989040"/>
        <c:crosses val="max"/>
        <c:crossBetween val="between"/>
      </c:valAx>
      <c:catAx>
        <c:axId val="37398904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373873408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S52_10!$C$15</c:f>
          <c:strCache>
            <c:ptCount val="1"/>
            <c:pt idx="0">
              <c:v>In Year 4 we first make a profit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S52_10!$D$9</c:f>
              <c:strCache>
                <c:ptCount val="1"/>
                <c:pt idx="0">
                  <c:v>Revenue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S52_10!$E$8:$N$8</c:f>
              <c:strCache>
                <c:ptCount val="10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  <c:pt idx="6">
                  <c:v>Year 7</c:v>
                </c:pt>
                <c:pt idx="7">
                  <c:v>Year 8</c:v>
                </c:pt>
                <c:pt idx="8">
                  <c:v>Year 9</c:v>
                </c:pt>
                <c:pt idx="9">
                  <c:v>Year 10</c:v>
                </c:pt>
              </c:strCache>
            </c:strRef>
          </c:cat>
          <c:val>
            <c:numRef>
              <c:f>S52_10!$E$9:$N$9</c:f>
              <c:numCache>
                <c:formatCode>General</c:formatCode>
                <c:ptCount val="10"/>
                <c:pt idx="0">
                  <c:v>5</c:v>
                </c:pt>
                <c:pt idx="1">
                  <c:v>6</c:v>
                </c:pt>
                <c:pt idx="2">
                  <c:v>7.1999999999999993</c:v>
                </c:pt>
                <c:pt idx="3">
                  <c:v>8.6399999999999988</c:v>
                </c:pt>
                <c:pt idx="4">
                  <c:v>10.367999999999999</c:v>
                </c:pt>
                <c:pt idx="5">
                  <c:v>12.441599999999998</c:v>
                </c:pt>
                <c:pt idx="6">
                  <c:v>14.929919999999996</c:v>
                </c:pt>
                <c:pt idx="7">
                  <c:v>17.915903999999994</c:v>
                </c:pt>
                <c:pt idx="8">
                  <c:v>21.499084799999991</c:v>
                </c:pt>
                <c:pt idx="9">
                  <c:v>25.798901759999989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E73-4F96-9595-C5DF5FBFEFAC}"/>
            </c:ext>
          </c:extLst>
        </c:ser>
        <c:ser>
          <c:idx val="1"/>
          <c:order val="1"/>
          <c:tx>
            <c:strRef>
              <c:f>S52_10!$D$10</c:f>
              <c:strCache>
                <c:ptCount val="1"/>
                <c:pt idx="0">
                  <c:v>Expense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S52_10!$E$8:$N$8</c:f>
              <c:strCache>
                <c:ptCount val="10"/>
                <c:pt idx="0">
                  <c:v>Year 1</c:v>
                </c:pt>
                <c:pt idx="1">
                  <c:v>Year 2</c:v>
                </c:pt>
                <c:pt idx="2">
                  <c:v>Year 3</c:v>
                </c:pt>
                <c:pt idx="3">
                  <c:v>Year 4</c:v>
                </c:pt>
                <c:pt idx="4">
                  <c:v>Year 5</c:v>
                </c:pt>
                <c:pt idx="5">
                  <c:v>Year 6</c:v>
                </c:pt>
                <c:pt idx="6">
                  <c:v>Year 7</c:v>
                </c:pt>
                <c:pt idx="7">
                  <c:v>Year 8</c:v>
                </c:pt>
                <c:pt idx="8">
                  <c:v>Year 9</c:v>
                </c:pt>
                <c:pt idx="9">
                  <c:v>Year 10</c:v>
                </c:pt>
              </c:strCache>
            </c:strRef>
          </c:cat>
          <c:val>
            <c:numRef>
              <c:f>S52_10!$E$10:$N$10</c:f>
              <c:numCache>
                <c:formatCode>General</c:formatCode>
                <c:ptCount val="10"/>
                <c:pt idx="0">
                  <c:v>6</c:v>
                </c:pt>
                <c:pt idx="1">
                  <c:v>6.6000000000000005</c:v>
                </c:pt>
                <c:pt idx="2">
                  <c:v>7.2600000000000016</c:v>
                </c:pt>
                <c:pt idx="3">
                  <c:v>7.9860000000000024</c:v>
                </c:pt>
                <c:pt idx="4">
                  <c:v>8.7846000000000029</c:v>
                </c:pt>
                <c:pt idx="5">
                  <c:v>9.6630600000000033</c:v>
                </c:pt>
                <c:pt idx="6">
                  <c:v>10.629366000000005</c:v>
                </c:pt>
                <c:pt idx="7">
                  <c:v>11.692302600000007</c:v>
                </c:pt>
                <c:pt idx="8">
                  <c:v>12.861532860000008</c:v>
                </c:pt>
                <c:pt idx="9">
                  <c:v>14.147686146000009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E73-4F96-9595-C5DF5FBFEF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9706992"/>
        <c:axId val="489707776"/>
      </c:lineChart>
      <c:catAx>
        <c:axId val="4897069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07776"/>
        <c:crosses val="autoZero"/>
        <c:auto val="1"/>
        <c:lblAlgn val="ctr"/>
        <c:lblOffset val="100"/>
        <c:noMultiLvlLbl val="0"/>
      </c:catAx>
      <c:valAx>
        <c:axId val="48970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069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Crimes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S52_11!$G$8</c:f>
              <c:strCache>
                <c:ptCount val="1"/>
                <c:pt idx="0">
                  <c:v>Violent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S52_11!$F$9:$F$58</c:f>
              <c:numCache>
                <c:formatCode>General</c:formatCode>
                <c:ptCount val="5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</c:numCache>
            </c:numRef>
          </c:xVal>
          <c:yVal>
            <c:numRef>
              <c:f>S52_11!$G$9:$G$58</c:f>
              <c:numCache>
                <c:formatCode>General</c:formatCode>
                <c:ptCount val="50"/>
                <c:pt idx="0">
                  <c:v>288460</c:v>
                </c:pt>
                <c:pt idx="1">
                  <c:v>289390</c:v>
                </c:pt>
                <c:pt idx="2">
                  <c:v>301510</c:v>
                </c:pt>
                <c:pt idx="3">
                  <c:v>316970</c:v>
                </c:pt>
                <c:pt idx="4">
                  <c:v>364220</c:v>
                </c:pt>
                <c:pt idx="5">
                  <c:v>387390</c:v>
                </c:pt>
                <c:pt idx="6">
                  <c:v>430180</c:v>
                </c:pt>
                <c:pt idx="7">
                  <c:v>499930</c:v>
                </c:pt>
                <c:pt idx="8">
                  <c:v>595010</c:v>
                </c:pt>
                <c:pt idx="9">
                  <c:v>661870</c:v>
                </c:pt>
                <c:pt idx="10">
                  <c:v>738820</c:v>
                </c:pt>
                <c:pt idx="11">
                  <c:v>816500</c:v>
                </c:pt>
                <c:pt idx="12">
                  <c:v>834900</c:v>
                </c:pt>
                <c:pt idx="13">
                  <c:v>875910</c:v>
                </c:pt>
                <c:pt idx="14">
                  <c:v>974720</c:v>
                </c:pt>
                <c:pt idx="15">
                  <c:v>1039710</c:v>
                </c:pt>
                <c:pt idx="16">
                  <c:v>1004210</c:v>
                </c:pt>
                <c:pt idx="17">
                  <c:v>1029580</c:v>
                </c:pt>
                <c:pt idx="18">
                  <c:v>1085550</c:v>
                </c:pt>
                <c:pt idx="19">
                  <c:v>1208030</c:v>
                </c:pt>
                <c:pt idx="20">
                  <c:v>1344520</c:v>
                </c:pt>
                <c:pt idx="21">
                  <c:v>1361820</c:v>
                </c:pt>
                <c:pt idx="22">
                  <c:v>1322390</c:v>
                </c:pt>
                <c:pt idx="23">
                  <c:v>1258090</c:v>
                </c:pt>
                <c:pt idx="24">
                  <c:v>1273280</c:v>
                </c:pt>
                <c:pt idx="25">
                  <c:v>1328800</c:v>
                </c:pt>
                <c:pt idx="26">
                  <c:v>1489169</c:v>
                </c:pt>
                <c:pt idx="27">
                  <c:v>1483999</c:v>
                </c:pt>
                <c:pt idx="28">
                  <c:v>1566220</c:v>
                </c:pt>
                <c:pt idx="29">
                  <c:v>1646040</c:v>
                </c:pt>
                <c:pt idx="30">
                  <c:v>1820130</c:v>
                </c:pt>
                <c:pt idx="31">
                  <c:v>1911770</c:v>
                </c:pt>
                <c:pt idx="32">
                  <c:v>1932270</c:v>
                </c:pt>
                <c:pt idx="33">
                  <c:v>1926020</c:v>
                </c:pt>
                <c:pt idx="34">
                  <c:v>1857670</c:v>
                </c:pt>
                <c:pt idx="35">
                  <c:v>1798790</c:v>
                </c:pt>
                <c:pt idx="36">
                  <c:v>1688540</c:v>
                </c:pt>
                <c:pt idx="37">
                  <c:v>1634770</c:v>
                </c:pt>
                <c:pt idx="38">
                  <c:v>1531044</c:v>
                </c:pt>
                <c:pt idx="39">
                  <c:v>1426044</c:v>
                </c:pt>
                <c:pt idx="40">
                  <c:v>1425486</c:v>
                </c:pt>
                <c:pt idx="41">
                  <c:v>1439480</c:v>
                </c:pt>
                <c:pt idx="42">
                  <c:v>1423677</c:v>
                </c:pt>
                <c:pt idx="43">
                  <c:v>1383676</c:v>
                </c:pt>
                <c:pt idx="44">
                  <c:v>1360088</c:v>
                </c:pt>
                <c:pt idx="45">
                  <c:v>1390745</c:v>
                </c:pt>
                <c:pt idx="46">
                  <c:v>1418043</c:v>
                </c:pt>
                <c:pt idx="47">
                  <c:v>1408337</c:v>
                </c:pt>
                <c:pt idx="48">
                  <c:v>1392628</c:v>
                </c:pt>
                <c:pt idx="49">
                  <c:v>1318398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B00-453C-8C23-A638287E9910}"/>
            </c:ext>
          </c:extLst>
        </c:ser>
        <c:ser>
          <c:idx val="1"/>
          <c:order val="1"/>
          <c:tx>
            <c:strRef>
              <c:f>S52_11!$H$8</c:f>
              <c:strCache>
                <c:ptCount val="1"/>
                <c:pt idx="0">
                  <c:v>Property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S52_11!$F$9:$F$58</c:f>
              <c:numCache>
                <c:formatCode>General</c:formatCode>
                <c:ptCount val="5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</c:numCache>
            </c:numRef>
          </c:xVal>
          <c:yVal>
            <c:numRef>
              <c:f>S52_11!$H$9:$H$58</c:f>
              <c:numCache>
                <c:formatCode>General</c:formatCode>
                <c:ptCount val="50"/>
                <c:pt idx="0">
                  <c:v>3095700</c:v>
                </c:pt>
                <c:pt idx="1">
                  <c:v>3198600</c:v>
                </c:pt>
                <c:pt idx="2">
                  <c:v>3450700</c:v>
                </c:pt>
                <c:pt idx="3">
                  <c:v>3792500</c:v>
                </c:pt>
                <c:pt idx="4">
                  <c:v>4200400</c:v>
                </c:pt>
                <c:pt idx="5">
                  <c:v>4352000</c:v>
                </c:pt>
                <c:pt idx="6">
                  <c:v>4793300</c:v>
                </c:pt>
                <c:pt idx="7">
                  <c:v>5403500</c:v>
                </c:pt>
                <c:pt idx="8">
                  <c:v>6125200</c:v>
                </c:pt>
                <c:pt idx="9">
                  <c:v>6749000</c:v>
                </c:pt>
                <c:pt idx="10">
                  <c:v>7359200</c:v>
                </c:pt>
                <c:pt idx="11">
                  <c:v>7771700</c:v>
                </c:pt>
                <c:pt idx="12">
                  <c:v>7413900</c:v>
                </c:pt>
                <c:pt idx="13">
                  <c:v>7842200</c:v>
                </c:pt>
                <c:pt idx="14">
                  <c:v>9278700</c:v>
                </c:pt>
                <c:pt idx="15">
                  <c:v>10252700</c:v>
                </c:pt>
                <c:pt idx="16">
                  <c:v>10345500</c:v>
                </c:pt>
                <c:pt idx="17">
                  <c:v>9955000</c:v>
                </c:pt>
                <c:pt idx="18">
                  <c:v>10123400</c:v>
                </c:pt>
                <c:pt idx="19">
                  <c:v>11041500</c:v>
                </c:pt>
                <c:pt idx="20">
                  <c:v>12063700</c:v>
                </c:pt>
                <c:pt idx="21">
                  <c:v>12061900</c:v>
                </c:pt>
                <c:pt idx="22">
                  <c:v>11652000</c:v>
                </c:pt>
                <c:pt idx="23">
                  <c:v>10850500</c:v>
                </c:pt>
                <c:pt idx="24">
                  <c:v>10608500</c:v>
                </c:pt>
                <c:pt idx="25">
                  <c:v>11102600</c:v>
                </c:pt>
                <c:pt idx="26">
                  <c:v>11722700</c:v>
                </c:pt>
                <c:pt idx="27">
                  <c:v>12024700</c:v>
                </c:pt>
                <c:pt idx="28">
                  <c:v>12356900</c:v>
                </c:pt>
                <c:pt idx="29">
                  <c:v>12605400</c:v>
                </c:pt>
                <c:pt idx="30">
                  <c:v>12655500</c:v>
                </c:pt>
                <c:pt idx="31">
                  <c:v>12961100</c:v>
                </c:pt>
                <c:pt idx="32">
                  <c:v>12505900</c:v>
                </c:pt>
                <c:pt idx="33">
                  <c:v>12218800</c:v>
                </c:pt>
                <c:pt idx="34">
                  <c:v>12131900</c:v>
                </c:pt>
                <c:pt idx="35">
                  <c:v>12063900</c:v>
                </c:pt>
                <c:pt idx="36">
                  <c:v>11805300</c:v>
                </c:pt>
                <c:pt idx="37">
                  <c:v>11558175</c:v>
                </c:pt>
                <c:pt idx="38">
                  <c:v>10944590</c:v>
                </c:pt>
                <c:pt idx="39">
                  <c:v>10208334</c:v>
                </c:pt>
                <c:pt idx="40">
                  <c:v>10182586</c:v>
                </c:pt>
                <c:pt idx="41">
                  <c:v>10437480</c:v>
                </c:pt>
                <c:pt idx="42">
                  <c:v>10455277</c:v>
                </c:pt>
                <c:pt idx="43">
                  <c:v>10442862</c:v>
                </c:pt>
                <c:pt idx="44">
                  <c:v>10319386</c:v>
                </c:pt>
                <c:pt idx="45">
                  <c:v>10174754</c:v>
                </c:pt>
                <c:pt idx="46">
                  <c:v>9983568</c:v>
                </c:pt>
                <c:pt idx="47">
                  <c:v>9843481</c:v>
                </c:pt>
                <c:pt idx="48">
                  <c:v>9767915</c:v>
                </c:pt>
                <c:pt idx="49">
                  <c:v>9320971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B00-453C-8C23-A638287E9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703856"/>
        <c:axId val="489704640"/>
      </c:scatterChart>
      <c:scatterChart>
        <c:scatterStyle val="smoothMarker"/>
        <c:varyColors val="0"/>
        <c:ser>
          <c:idx val="2"/>
          <c:order val="2"/>
          <c:tx>
            <c:strRef>
              <c:f>S52_11!$I$8</c:f>
              <c:strCache>
                <c:ptCount val="1"/>
                <c:pt idx="0">
                  <c:v>Murder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S52_11!$F$9:$F$58</c:f>
              <c:numCache>
                <c:formatCode>General</c:formatCode>
                <c:ptCount val="50"/>
                <c:pt idx="0">
                  <c:v>1960</c:v>
                </c:pt>
                <c:pt idx="1">
                  <c:v>1961</c:v>
                </c:pt>
                <c:pt idx="2">
                  <c:v>1962</c:v>
                </c:pt>
                <c:pt idx="3">
                  <c:v>1963</c:v>
                </c:pt>
                <c:pt idx="4">
                  <c:v>1964</c:v>
                </c:pt>
                <c:pt idx="5">
                  <c:v>1965</c:v>
                </c:pt>
                <c:pt idx="6">
                  <c:v>1966</c:v>
                </c:pt>
                <c:pt idx="7">
                  <c:v>1967</c:v>
                </c:pt>
                <c:pt idx="8">
                  <c:v>1968</c:v>
                </c:pt>
                <c:pt idx="9">
                  <c:v>1969</c:v>
                </c:pt>
                <c:pt idx="10">
                  <c:v>1970</c:v>
                </c:pt>
                <c:pt idx="11">
                  <c:v>1971</c:v>
                </c:pt>
                <c:pt idx="12">
                  <c:v>1972</c:v>
                </c:pt>
                <c:pt idx="13">
                  <c:v>1973</c:v>
                </c:pt>
                <c:pt idx="14">
                  <c:v>1974</c:v>
                </c:pt>
                <c:pt idx="15">
                  <c:v>1975</c:v>
                </c:pt>
                <c:pt idx="16">
                  <c:v>1976</c:v>
                </c:pt>
                <c:pt idx="17">
                  <c:v>1977</c:v>
                </c:pt>
                <c:pt idx="18">
                  <c:v>1978</c:v>
                </c:pt>
                <c:pt idx="19">
                  <c:v>1979</c:v>
                </c:pt>
                <c:pt idx="20">
                  <c:v>1980</c:v>
                </c:pt>
                <c:pt idx="21">
                  <c:v>1981</c:v>
                </c:pt>
                <c:pt idx="22">
                  <c:v>1982</c:v>
                </c:pt>
                <c:pt idx="23">
                  <c:v>1983</c:v>
                </c:pt>
                <c:pt idx="24">
                  <c:v>1984</c:v>
                </c:pt>
                <c:pt idx="25">
                  <c:v>1985</c:v>
                </c:pt>
                <c:pt idx="26">
                  <c:v>1986</c:v>
                </c:pt>
                <c:pt idx="27">
                  <c:v>1987</c:v>
                </c:pt>
                <c:pt idx="28">
                  <c:v>1988</c:v>
                </c:pt>
                <c:pt idx="29">
                  <c:v>1989</c:v>
                </c:pt>
                <c:pt idx="30">
                  <c:v>1990</c:v>
                </c:pt>
                <c:pt idx="31">
                  <c:v>1991</c:v>
                </c:pt>
                <c:pt idx="32">
                  <c:v>1992</c:v>
                </c:pt>
                <c:pt idx="33">
                  <c:v>1993</c:v>
                </c:pt>
                <c:pt idx="34">
                  <c:v>1994</c:v>
                </c:pt>
                <c:pt idx="35">
                  <c:v>1995</c:v>
                </c:pt>
                <c:pt idx="36">
                  <c:v>1996</c:v>
                </c:pt>
                <c:pt idx="37">
                  <c:v>1997</c:v>
                </c:pt>
                <c:pt idx="38">
                  <c:v>1998</c:v>
                </c:pt>
                <c:pt idx="39">
                  <c:v>1999</c:v>
                </c:pt>
                <c:pt idx="40">
                  <c:v>2000</c:v>
                </c:pt>
                <c:pt idx="41">
                  <c:v>2001</c:v>
                </c:pt>
                <c:pt idx="42">
                  <c:v>2002</c:v>
                </c:pt>
                <c:pt idx="43">
                  <c:v>2003</c:v>
                </c:pt>
                <c:pt idx="44">
                  <c:v>2004</c:v>
                </c:pt>
                <c:pt idx="45">
                  <c:v>2005</c:v>
                </c:pt>
                <c:pt idx="46">
                  <c:v>2006</c:v>
                </c:pt>
                <c:pt idx="47">
                  <c:v>2007</c:v>
                </c:pt>
                <c:pt idx="48">
                  <c:v>2008</c:v>
                </c:pt>
                <c:pt idx="49">
                  <c:v>2009</c:v>
                </c:pt>
              </c:numCache>
            </c:numRef>
          </c:xVal>
          <c:yVal>
            <c:numRef>
              <c:f>S52_11!$I$9:$I$58</c:f>
              <c:numCache>
                <c:formatCode>General</c:formatCode>
                <c:ptCount val="50"/>
                <c:pt idx="0">
                  <c:v>9110</c:v>
                </c:pt>
                <c:pt idx="1">
                  <c:v>8740</c:v>
                </c:pt>
                <c:pt idx="2">
                  <c:v>8530</c:v>
                </c:pt>
                <c:pt idx="3">
                  <c:v>8640</c:v>
                </c:pt>
                <c:pt idx="4">
                  <c:v>9360</c:v>
                </c:pt>
                <c:pt idx="5">
                  <c:v>9960</c:v>
                </c:pt>
                <c:pt idx="6">
                  <c:v>11040</c:v>
                </c:pt>
                <c:pt idx="7">
                  <c:v>12240</c:v>
                </c:pt>
                <c:pt idx="8">
                  <c:v>13800</c:v>
                </c:pt>
                <c:pt idx="9">
                  <c:v>14760</c:v>
                </c:pt>
                <c:pt idx="10">
                  <c:v>16000</c:v>
                </c:pt>
                <c:pt idx="11">
                  <c:v>17780</c:v>
                </c:pt>
                <c:pt idx="12">
                  <c:v>18670</c:v>
                </c:pt>
                <c:pt idx="13">
                  <c:v>19640</c:v>
                </c:pt>
                <c:pt idx="14">
                  <c:v>20710</c:v>
                </c:pt>
                <c:pt idx="15">
                  <c:v>20510</c:v>
                </c:pt>
                <c:pt idx="16">
                  <c:v>18780</c:v>
                </c:pt>
                <c:pt idx="17">
                  <c:v>19120</c:v>
                </c:pt>
                <c:pt idx="18">
                  <c:v>19560</c:v>
                </c:pt>
                <c:pt idx="19">
                  <c:v>21460</c:v>
                </c:pt>
                <c:pt idx="20">
                  <c:v>23040</c:v>
                </c:pt>
                <c:pt idx="21">
                  <c:v>22520</c:v>
                </c:pt>
                <c:pt idx="22">
                  <c:v>21010</c:v>
                </c:pt>
                <c:pt idx="23">
                  <c:v>19310</c:v>
                </c:pt>
                <c:pt idx="24">
                  <c:v>18690</c:v>
                </c:pt>
                <c:pt idx="25">
                  <c:v>18980</c:v>
                </c:pt>
                <c:pt idx="26">
                  <c:v>20613</c:v>
                </c:pt>
                <c:pt idx="27">
                  <c:v>20096</c:v>
                </c:pt>
                <c:pt idx="28">
                  <c:v>20680</c:v>
                </c:pt>
                <c:pt idx="29">
                  <c:v>21500</c:v>
                </c:pt>
                <c:pt idx="30">
                  <c:v>23440</c:v>
                </c:pt>
                <c:pt idx="31">
                  <c:v>24700</c:v>
                </c:pt>
                <c:pt idx="32">
                  <c:v>23760</c:v>
                </c:pt>
                <c:pt idx="33">
                  <c:v>24530</c:v>
                </c:pt>
                <c:pt idx="34">
                  <c:v>23330</c:v>
                </c:pt>
                <c:pt idx="35">
                  <c:v>21610</c:v>
                </c:pt>
                <c:pt idx="36">
                  <c:v>19650</c:v>
                </c:pt>
                <c:pt idx="37">
                  <c:v>18208</c:v>
                </c:pt>
                <c:pt idx="38">
                  <c:v>16914</c:v>
                </c:pt>
                <c:pt idx="39">
                  <c:v>15522</c:v>
                </c:pt>
                <c:pt idx="40">
                  <c:v>15586</c:v>
                </c:pt>
                <c:pt idx="41">
                  <c:v>16037</c:v>
                </c:pt>
                <c:pt idx="42">
                  <c:v>16229</c:v>
                </c:pt>
                <c:pt idx="43">
                  <c:v>16528</c:v>
                </c:pt>
                <c:pt idx="44">
                  <c:v>16148</c:v>
                </c:pt>
                <c:pt idx="45">
                  <c:v>16740</c:v>
                </c:pt>
                <c:pt idx="46">
                  <c:v>17030</c:v>
                </c:pt>
                <c:pt idx="47">
                  <c:v>16929</c:v>
                </c:pt>
                <c:pt idx="48">
                  <c:v>16442</c:v>
                </c:pt>
                <c:pt idx="49">
                  <c:v>15241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B00-453C-8C23-A638287E99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705032"/>
        <c:axId val="489709344"/>
      </c:scatterChart>
      <c:valAx>
        <c:axId val="4897038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04640"/>
        <c:crosses val="autoZero"/>
        <c:crossBetween val="midCat"/>
      </c:valAx>
      <c:valAx>
        <c:axId val="48970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03856"/>
        <c:crosses val="autoZero"/>
        <c:crossBetween val="midCat"/>
      </c:valAx>
      <c:valAx>
        <c:axId val="489709344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05032"/>
        <c:crosses val="max"/>
        <c:crossBetween val="midCat"/>
      </c:valAx>
      <c:valAx>
        <c:axId val="48970503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97093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Murders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S52_12!$G$8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S52_12!$F$9:$F$19</c:f>
              <c:strCache>
                <c:ptCount val="11"/>
                <c:pt idx="0">
                  <c:v>5000</c:v>
                </c:pt>
                <c:pt idx="1">
                  <c:v>8000</c:v>
                </c:pt>
                <c:pt idx="2">
                  <c:v>11000</c:v>
                </c:pt>
                <c:pt idx="3">
                  <c:v>14000</c:v>
                </c:pt>
                <c:pt idx="4">
                  <c:v>17000</c:v>
                </c:pt>
                <c:pt idx="5">
                  <c:v>20000</c:v>
                </c:pt>
                <c:pt idx="6">
                  <c:v>23000</c:v>
                </c:pt>
                <c:pt idx="7">
                  <c:v>26000</c:v>
                </c:pt>
                <c:pt idx="8">
                  <c:v>29000</c:v>
                </c:pt>
                <c:pt idx="9">
                  <c:v>32000</c:v>
                </c:pt>
                <c:pt idx="10">
                  <c:v>&gt;32000</c:v>
                </c:pt>
              </c:strCache>
            </c:strRef>
          </c:cat>
          <c:val>
            <c:numRef>
              <c:f>S52_12!$G$9:$G$19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6</c:v>
                </c:pt>
                <c:pt idx="3">
                  <c:v>3</c:v>
                </c:pt>
                <c:pt idx="4">
                  <c:v>13</c:v>
                </c:pt>
                <c:pt idx="5">
                  <c:v>12</c:v>
                </c:pt>
                <c:pt idx="6">
                  <c:v>10</c:v>
                </c:pt>
                <c:pt idx="7">
                  <c:v>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7C-4081-BADD-EA35C9DE06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0664000"/>
        <c:axId val="640653416"/>
      </c:barChart>
      <c:catAx>
        <c:axId val="640664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653416"/>
        <c:crosses val="autoZero"/>
        <c:auto val="1"/>
        <c:lblAlgn val="ctr"/>
        <c:lblOffset val="100"/>
        <c:noMultiLvlLbl val="0"/>
      </c:catAx>
      <c:valAx>
        <c:axId val="64065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664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Radar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radarChart>
        <c:radarStyle val="marker"/>
        <c:varyColors val="0"/>
        <c:ser>
          <c:idx val="0"/>
          <c:order val="0"/>
          <c:tx>
            <c:strRef>
              <c:f>S52_13!$E$3</c:f>
              <c:strCache>
                <c:ptCount val="1"/>
                <c:pt idx="0">
                  <c:v>Hard working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S52_13!$D$4:$D$8</c:f>
              <c:strCache>
                <c:ptCount val="5"/>
                <c:pt idx="0">
                  <c:v>Wayne</c:v>
                </c:pt>
                <c:pt idx="1">
                  <c:v>Vivian</c:v>
                </c:pt>
                <c:pt idx="2">
                  <c:v>Greg</c:v>
                </c:pt>
                <c:pt idx="3">
                  <c:v>Jen</c:v>
                </c:pt>
                <c:pt idx="4">
                  <c:v>Wanda</c:v>
                </c:pt>
              </c:strCache>
            </c:strRef>
          </c:cat>
          <c:val>
            <c:numRef>
              <c:f>S52_13!$E$4:$E$8</c:f>
              <c:numCache>
                <c:formatCode>General</c:formatCode>
                <c:ptCount val="5"/>
                <c:pt idx="0">
                  <c:v>1</c:v>
                </c:pt>
                <c:pt idx="1">
                  <c:v>5</c:v>
                </c:pt>
                <c:pt idx="2">
                  <c:v>10</c:v>
                </c:pt>
                <c:pt idx="3">
                  <c:v>9</c:v>
                </c:pt>
                <c:pt idx="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805-459D-9014-9FDCB5CA58C8}"/>
            </c:ext>
          </c:extLst>
        </c:ser>
        <c:ser>
          <c:idx val="1"/>
          <c:order val="1"/>
          <c:tx>
            <c:strRef>
              <c:f>S52_13!$F$3</c:f>
              <c:strCache>
                <c:ptCount val="1"/>
                <c:pt idx="0">
                  <c:v>Collegial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S52_13!$D$4:$D$8</c:f>
              <c:strCache>
                <c:ptCount val="5"/>
                <c:pt idx="0">
                  <c:v>Wayne</c:v>
                </c:pt>
                <c:pt idx="1">
                  <c:v>Vivian</c:v>
                </c:pt>
                <c:pt idx="2">
                  <c:v>Greg</c:v>
                </c:pt>
                <c:pt idx="3">
                  <c:v>Jen</c:v>
                </c:pt>
                <c:pt idx="4">
                  <c:v>Wanda</c:v>
                </c:pt>
              </c:strCache>
            </c:strRef>
          </c:cat>
          <c:val>
            <c:numRef>
              <c:f>S52_13!$F$4:$F$8</c:f>
              <c:numCache>
                <c:formatCode>General</c:formatCode>
                <c:ptCount val="5"/>
                <c:pt idx="0">
                  <c:v>2</c:v>
                </c:pt>
                <c:pt idx="1">
                  <c:v>6</c:v>
                </c:pt>
                <c:pt idx="2">
                  <c:v>9.5</c:v>
                </c:pt>
                <c:pt idx="3">
                  <c:v>2</c:v>
                </c:pt>
                <c:pt idx="4">
                  <c:v>1.5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805-459D-9014-9FDCB5CA58C8}"/>
            </c:ext>
          </c:extLst>
        </c:ser>
        <c:ser>
          <c:idx val="2"/>
          <c:order val="2"/>
          <c:tx>
            <c:strRef>
              <c:f>S52_13!$G$3</c:f>
              <c:strCache>
                <c:ptCount val="1"/>
                <c:pt idx="0">
                  <c:v>Completes task on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S52_13!$D$4:$D$8</c:f>
              <c:strCache>
                <c:ptCount val="5"/>
                <c:pt idx="0">
                  <c:v>Wayne</c:v>
                </c:pt>
                <c:pt idx="1">
                  <c:v>Vivian</c:v>
                </c:pt>
                <c:pt idx="2">
                  <c:v>Greg</c:v>
                </c:pt>
                <c:pt idx="3">
                  <c:v>Jen</c:v>
                </c:pt>
                <c:pt idx="4">
                  <c:v>Wanda</c:v>
                </c:pt>
              </c:strCache>
            </c:strRef>
          </c:cat>
          <c:val>
            <c:numRef>
              <c:f>S52_13!$G$4:$G$8</c:f>
              <c:numCache>
                <c:formatCode>General</c:formatCode>
                <c:ptCount val="5"/>
                <c:pt idx="0">
                  <c:v>3</c:v>
                </c:pt>
                <c:pt idx="1">
                  <c:v>7</c:v>
                </c:pt>
                <c:pt idx="2">
                  <c:v>9</c:v>
                </c:pt>
                <c:pt idx="3">
                  <c:v>9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805-459D-9014-9FDCB5CA58C8}"/>
            </c:ext>
          </c:extLst>
        </c:ser>
        <c:ser>
          <c:idx val="3"/>
          <c:order val="3"/>
          <c:tx>
            <c:strRef>
              <c:f>S52_13!$H$3</c:f>
              <c:strCache>
                <c:ptCount val="1"/>
                <c:pt idx="0">
                  <c:v>Punctual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f>S52_13!$D$4:$D$8</c:f>
              <c:strCache>
                <c:ptCount val="5"/>
                <c:pt idx="0">
                  <c:v>Wayne</c:v>
                </c:pt>
                <c:pt idx="1">
                  <c:v>Vivian</c:v>
                </c:pt>
                <c:pt idx="2">
                  <c:v>Greg</c:v>
                </c:pt>
                <c:pt idx="3">
                  <c:v>Jen</c:v>
                </c:pt>
                <c:pt idx="4">
                  <c:v>Wanda</c:v>
                </c:pt>
              </c:strCache>
            </c:strRef>
          </c:cat>
          <c:val>
            <c:numRef>
              <c:f>S52_13!$H$4:$H$8</c:f>
              <c:numCache>
                <c:formatCode>General</c:formatCode>
                <c:ptCount val="5"/>
                <c:pt idx="0">
                  <c:v>4</c:v>
                </c:pt>
                <c:pt idx="1">
                  <c:v>8</c:v>
                </c:pt>
                <c:pt idx="2">
                  <c:v>8.5</c:v>
                </c:pt>
                <c:pt idx="3">
                  <c:v>4</c:v>
                </c:pt>
                <c:pt idx="4">
                  <c:v>2.5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805-459D-9014-9FDCB5CA58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0663216"/>
        <c:axId val="640653416"/>
      </c:radarChart>
      <c:catAx>
        <c:axId val="640663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653416"/>
        <c:crosses val="autoZero"/>
        <c:auto val="1"/>
        <c:lblAlgn val="ctr"/>
        <c:lblOffset val="100"/>
        <c:noMultiLvlLbl val="0"/>
      </c:catAx>
      <c:valAx>
        <c:axId val="6406534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0663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200" baseline="0"/>
              <a:t>Gantt Chart</a:t>
            </a:r>
          </a:p>
        </c:rich>
      </c:tx>
      <c:layout>
        <c:manualLayout>
          <c:xMode val="edge"/>
          <c:yMode val="edge"/>
          <c:x val="0.83336789524082533"/>
          <c:y val="0.18464507310378844"/>
        </c:manualLayout>
      </c:layout>
      <c:overlay val="1"/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S52_14!$G$3</c:f>
              <c:strCache>
                <c:ptCount val="1"/>
                <c:pt idx="0">
                  <c:v>Start</c:v>
                </c:pt>
              </c:strCache>
            </c:strRef>
          </c:tx>
          <c:spPr>
            <a:noFill/>
          </c:spPr>
          <c:invertIfNegative val="0"/>
          <c:cat>
            <c:strRef>
              <c:f>S52_14!$F$4:$F$8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S52_14!$G$4:$G$8</c:f>
              <c:numCache>
                <c:formatCode>General</c:formatCode>
                <c:ptCount val="5"/>
                <c:pt idx="0">
                  <c:v>0</c:v>
                </c:pt>
                <c:pt idx="1">
                  <c:v>3</c:v>
                </c:pt>
                <c:pt idx="2">
                  <c:v>5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DA-4C4A-8DA9-9409CA5F0746}"/>
            </c:ext>
          </c:extLst>
        </c:ser>
        <c:ser>
          <c:idx val="1"/>
          <c:order val="1"/>
          <c:tx>
            <c:strRef>
              <c:f>S52_14!$H$3</c:f>
              <c:strCache>
                <c:ptCount val="1"/>
                <c:pt idx="0">
                  <c:v>Duration</c:v>
                </c:pt>
              </c:strCache>
            </c:strRef>
          </c:tx>
          <c:invertIfNegative val="0"/>
          <c:cat>
            <c:strRef>
              <c:f>S52_14!$F$4:$F$8</c:f>
              <c:strCache>
                <c:ptCount val="5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</c:strCache>
            </c:strRef>
          </c:cat>
          <c:val>
            <c:numRef>
              <c:f>S52_14!$H$4:$H$8</c:f>
              <c:numCache>
                <c:formatCode>General</c:formatCode>
                <c:ptCount val="5"/>
                <c:pt idx="0">
                  <c:v>4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5DA-4C4A-8DA9-9409CA5F07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9792768"/>
        <c:axId val="369793160"/>
      </c:barChart>
      <c:catAx>
        <c:axId val="369792768"/>
        <c:scaling>
          <c:orientation val="maxMin"/>
        </c:scaling>
        <c:delete val="0"/>
        <c:axPos val="l"/>
        <c:numFmt formatCode="General" sourceLinked="0"/>
        <c:majorTickMark val="out"/>
        <c:minorTickMark val="none"/>
        <c:tickLblPos val="nextTo"/>
        <c:crossAx val="369793160"/>
        <c:crosses val="autoZero"/>
        <c:auto val="1"/>
        <c:lblAlgn val="ctr"/>
        <c:lblOffset val="100"/>
        <c:noMultiLvlLbl val="0"/>
      </c:catAx>
      <c:valAx>
        <c:axId val="36979316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3697927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Profitability Waterfall Chart</a:t>
            </a:r>
          </a:p>
        </c:rich>
      </c:tx>
      <c:overlay val="1"/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S52_15!$B$1</c:f>
              <c:strCache>
                <c:ptCount val="1"/>
                <c:pt idx="0">
                  <c:v>Base</c:v>
                </c:pt>
              </c:strCache>
            </c:strRef>
          </c:tx>
          <c:spPr>
            <a:noFill/>
          </c:spPr>
          <c:invertIfNegative val="0"/>
          <c:cat>
            <c:strRef>
              <c:f>S52_15!$A$2:$A$7</c:f>
              <c:strCache>
                <c:ptCount val="5"/>
                <c:pt idx="0">
                  <c:v>Sales</c:v>
                </c:pt>
                <c:pt idx="1">
                  <c:v>Overhead costs</c:v>
                </c:pt>
                <c:pt idx="2">
                  <c:v>Labor costs</c:v>
                </c:pt>
                <c:pt idx="3">
                  <c:v>Material costs</c:v>
                </c:pt>
                <c:pt idx="4">
                  <c:v>Profit</c:v>
                </c:pt>
              </c:strCache>
            </c:strRef>
          </c:cat>
          <c:val>
            <c:numRef>
              <c:f>S52_15!$B$2:$B$7</c:f>
              <c:numCache>
                <c:formatCode>General</c:formatCode>
                <c:ptCount val="6"/>
                <c:pt idx="0">
                  <c:v>0</c:v>
                </c:pt>
                <c:pt idx="1">
                  <c:v>245000</c:v>
                </c:pt>
                <c:pt idx="2">
                  <c:v>145000</c:v>
                </c:pt>
                <c:pt idx="3">
                  <c:v>65000</c:v>
                </c:pt>
                <c:pt idx="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B9-4722-9B4E-96AF6D0FE3D8}"/>
            </c:ext>
          </c:extLst>
        </c:ser>
        <c:ser>
          <c:idx val="1"/>
          <c:order val="1"/>
          <c:tx>
            <c:strRef>
              <c:f>S52_15!$C$1</c:f>
              <c:strCache>
                <c:ptCount val="1"/>
                <c:pt idx="0">
                  <c:v>Pos Cash</c:v>
                </c:pt>
              </c:strCache>
            </c:strRef>
          </c:tx>
          <c:invertIfNegative val="0"/>
          <c:cat>
            <c:strRef>
              <c:f>S52_15!$A$2:$A$7</c:f>
              <c:strCache>
                <c:ptCount val="5"/>
                <c:pt idx="0">
                  <c:v>Sales</c:v>
                </c:pt>
                <c:pt idx="1">
                  <c:v>Overhead costs</c:v>
                </c:pt>
                <c:pt idx="2">
                  <c:v>Labor costs</c:v>
                </c:pt>
                <c:pt idx="3">
                  <c:v>Material costs</c:v>
                </c:pt>
                <c:pt idx="4">
                  <c:v>Profit</c:v>
                </c:pt>
              </c:strCache>
            </c:strRef>
          </c:cat>
          <c:val>
            <c:numRef>
              <c:f>S52_15!$C$2:$C$7</c:f>
              <c:numCache>
                <c:formatCode>General</c:formatCode>
                <c:ptCount val="6"/>
                <c:pt idx="0">
                  <c:v>300000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8B9-4722-9B4E-96AF6D0FE3D8}"/>
            </c:ext>
          </c:extLst>
        </c:ser>
        <c:ser>
          <c:idx val="2"/>
          <c:order val="2"/>
          <c:tx>
            <c:strRef>
              <c:f>S52_15!$D$1</c:f>
              <c:strCache>
                <c:ptCount val="1"/>
                <c:pt idx="0">
                  <c:v>Neg Cash</c:v>
                </c:pt>
              </c:strCache>
            </c:strRef>
          </c:tx>
          <c:invertIfNegative val="0"/>
          <c:cat>
            <c:strRef>
              <c:f>S52_15!$A$2:$A$7</c:f>
              <c:strCache>
                <c:ptCount val="5"/>
                <c:pt idx="0">
                  <c:v>Sales</c:v>
                </c:pt>
                <c:pt idx="1">
                  <c:v>Overhead costs</c:v>
                </c:pt>
                <c:pt idx="2">
                  <c:v>Labor costs</c:v>
                </c:pt>
                <c:pt idx="3">
                  <c:v>Material costs</c:v>
                </c:pt>
                <c:pt idx="4">
                  <c:v>Profit</c:v>
                </c:pt>
              </c:strCache>
            </c:strRef>
          </c:cat>
          <c:val>
            <c:numRef>
              <c:f>S52_15!$D$2:$D$7</c:f>
              <c:numCache>
                <c:formatCode>General</c:formatCode>
                <c:ptCount val="6"/>
                <c:pt idx="1">
                  <c:v>55000</c:v>
                </c:pt>
                <c:pt idx="2">
                  <c:v>100000</c:v>
                </c:pt>
                <c:pt idx="3">
                  <c:v>80000</c:v>
                </c:pt>
                <c:pt idx="4">
                  <c:v>65000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8B9-4722-9B4E-96AF6D0FE3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40658904"/>
        <c:axId val="640654984"/>
      </c:barChart>
      <c:catAx>
        <c:axId val="6406589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640654984"/>
        <c:crosses val="autoZero"/>
        <c:auto val="1"/>
        <c:lblAlgn val="ctr"/>
        <c:lblOffset val="100"/>
        <c:noMultiLvlLbl val="0"/>
      </c:catAx>
      <c:valAx>
        <c:axId val="64065498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4065890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S52_2!$E$5</c:f>
              <c:strCache>
                <c:ptCount val="1"/>
                <c:pt idx="0">
                  <c:v>Revenue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S52_2!$C$6:$C$17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 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S52_2!$E$6:$E$17</c:f>
              <c:numCache>
                <c:formatCode>General</c:formatCode>
                <c:ptCount val="12"/>
                <c:pt idx="0">
                  <c:v>2735900</c:v>
                </c:pt>
                <c:pt idx="1">
                  <c:v>2210271</c:v>
                </c:pt>
                <c:pt idx="2">
                  <c:v>3004596</c:v>
                </c:pt>
                <c:pt idx="3">
                  <c:v>2825548</c:v>
                </c:pt>
                <c:pt idx="4">
                  <c:v>3576132</c:v>
                </c:pt>
                <c:pt idx="5">
                  <c:v>3128575</c:v>
                </c:pt>
                <c:pt idx="6">
                  <c:v>3874198</c:v>
                </c:pt>
                <c:pt idx="7">
                  <c:v>2665368</c:v>
                </c:pt>
                <c:pt idx="8">
                  <c:v>2833012</c:v>
                </c:pt>
                <c:pt idx="9">
                  <c:v>2424844</c:v>
                </c:pt>
                <c:pt idx="10">
                  <c:v>2549544</c:v>
                </c:pt>
                <c:pt idx="11">
                  <c:v>3150120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180-4079-92E3-C6229EDE0B3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483677976"/>
        <c:axId val="483677192"/>
      </c:barChart>
      <c:catAx>
        <c:axId val="483677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77192"/>
        <c:crosses val="autoZero"/>
        <c:auto val="1"/>
        <c:lblAlgn val="ctr"/>
        <c:lblOffset val="100"/>
        <c:noMultiLvlLbl val="0"/>
      </c:catAx>
      <c:valAx>
        <c:axId val="483677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77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S52_3!$D$5</c:f>
              <c:strCache>
                <c:ptCount val="1"/>
                <c:pt idx="0">
                  <c:v>Salespeople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S52_3!$C$6:$C$17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 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S52_3!$D$6:$D$17</c:f>
              <c:numCache>
                <c:formatCode>General</c:formatCode>
                <c:ptCount val="12"/>
                <c:pt idx="0">
                  <c:v>25</c:v>
                </c:pt>
                <c:pt idx="1">
                  <c:v>21</c:v>
                </c:pt>
                <c:pt idx="2">
                  <c:v>28</c:v>
                </c:pt>
                <c:pt idx="3">
                  <c:v>22</c:v>
                </c:pt>
                <c:pt idx="4">
                  <c:v>28</c:v>
                </c:pt>
                <c:pt idx="5">
                  <c:v>25</c:v>
                </c:pt>
                <c:pt idx="6">
                  <c:v>34</c:v>
                </c:pt>
                <c:pt idx="7">
                  <c:v>24</c:v>
                </c:pt>
                <c:pt idx="8">
                  <c:v>28</c:v>
                </c:pt>
                <c:pt idx="9">
                  <c:v>23</c:v>
                </c:pt>
                <c:pt idx="10">
                  <c:v>24</c:v>
                </c:pt>
                <c:pt idx="11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DA-414C-ADAB-7702A677CF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677192"/>
        <c:axId val="483677976"/>
      </c:barChart>
      <c:catAx>
        <c:axId val="483677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77976"/>
        <c:crosses val="autoZero"/>
        <c:auto val="1"/>
        <c:lblAlgn val="ctr"/>
        <c:lblOffset val="100"/>
        <c:noMultiLvlLbl val="0"/>
      </c:catAx>
      <c:valAx>
        <c:axId val="483677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77192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Let them eat cake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S52_4!$E$5</c:f>
              <c:strCache>
                <c:ptCount val="1"/>
                <c:pt idx="0">
                  <c:v>Revenue</c:v>
                </c:pt>
              </c:strCache>
            </c:strRef>
          </c:tx>
          <c:spPr>
            <a:blipFill>
              <a:blip xmlns:r="http://schemas.openxmlformats.org/officeDocument/2006/relationships" r:embed="rId3"/>
              <a:stretch>
                <a:fillRect/>
              </a:stretch>
            </a:blipFill>
            <a:ln>
              <a:noFill/>
            </a:ln>
            <a:effectLst/>
          </c:spPr>
          <c:invertIfNegative val="0"/>
          <c:cat>
            <c:strRef>
              <c:f>S52_4!$C$6:$C$17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 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</c:v>
                </c:pt>
                <c:pt idx="7">
                  <c:v>August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S52_4!$E$6:$E$17</c:f>
              <c:numCache>
                <c:formatCode>General</c:formatCode>
                <c:ptCount val="12"/>
                <c:pt idx="0">
                  <c:v>2735900</c:v>
                </c:pt>
                <c:pt idx="1">
                  <c:v>2210271</c:v>
                </c:pt>
                <c:pt idx="2">
                  <c:v>3004596</c:v>
                </c:pt>
                <c:pt idx="3">
                  <c:v>2825548</c:v>
                </c:pt>
                <c:pt idx="4">
                  <c:v>3576132</c:v>
                </c:pt>
                <c:pt idx="5">
                  <c:v>3128575</c:v>
                </c:pt>
                <c:pt idx="6">
                  <c:v>3874198</c:v>
                </c:pt>
                <c:pt idx="7">
                  <c:v>2665368</c:v>
                </c:pt>
                <c:pt idx="8">
                  <c:v>2833012</c:v>
                </c:pt>
                <c:pt idx="9">
                  <c:v>2424844</c:v>
                </c:pt>
                <c:pt idx="10">
                  <c:v>2549544</c:v>
                </c:pt>
                <c:pt idx="11">
                  <c:v>3150120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82-4CB8-95FF-7BFEA79314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7524416"/>
        <c:axId val="127525592"/>
      </c:barChart>
      <c:catAx>
        <c:axId val="12752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25592"/>
        <c:crosses val="autoZero"/>
        <c:auto val="1"/>
        <c:lblAlgn val="ctr"/>
        <c:lblOffset val="100"/>
        <c:noMultiLvlLbl val="0"/>
      </c:catAx>
      <c:valAx>
        <c:axId val="127525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7524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S52_5!$C$3</c:f>
              <c:strCache>
                <c:ptCount val="1"/>
                <c:pt idx="0">
                  <c:v>Sales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S52_5!$B$4:$B$125</c:f>
              <c:numCache>
                <c:formatCode>m/d/yy;@</c:formatCode>
                <c:ptCount val="122"/>
                <c:pt idx="0">
                  <c:v>42762</c:v>
                </c:pt>
                <c:pt idx="1">
                  <c:v>41420</c:v>
                </c:pt>
                <c:pt idx="2">
                  <c:v>42461</c:v>
                </c:pt>
                <c:pt idx="3">
                  <c:v>42778</c:v>
                </c:pt>
                <c:pt idx="4">
                  <c:v>42783</c:v>
                </c:pt>
                <c:pt idx="5">
                  <c:v>40239</c:v>
                </c:pt>
                <c:pt idx="6">
                  <c:v>42631</c:v>
                </c:pt>
                <c:pt idx="7">
                  <c:v>41156</c:v>
                </c:pt>
                <c:pt idx="8">
                  <c:v>41982</c:v>
                </c:pt>
                <c:pt idx="9">
                  <c:v>40655</c:v>
                </c:pt>
                <c:pt idx="10">
                  <c:v>42744</c:v>
                </c:pt>
                <c:pt idx="11">
                  <c:v>42196</c:v>
                </c:pt>
                <c:pt idx="12">
                  <c:v>40534</c:v>
                </c:pt>
                <c:pt idx="13">
                  <c:v>40757</c:v>
                </c:pt>
                <c:pt idx="14">
                  <c:v>40125</c:v>
                </c:pt>
                <c:pt idx="15">
                  <c:v>42199</c:v>
                </c:pt>
                <c:pt idx="16">
                  <c:v>42212</c:v>
                </c:pt>
                <c:pt idx="17">
                  <c:v>41556</c:v>
                </c:pt>
                <c:pt idx="18">
                  <c:v>41135</c:v>
                </c:pt>
                <c:pt idx="19">
                  <c:v>40081</c:v>
                </c:pt>
                <c:pt idx="20">
                  <c:v>41139</c:v>
                </c:pt>
                <c:pt idx="21">
                  <c:v>40541</c:v>
                </c:pt>
                <c:pt idx="22">
                  <c:v>42258</c:v>
                </c:pt>
                <c:pt idx="23">
                  <c:v>41489</c:v>
                </c:pt>
                <c:pt idx="24">
                  <c:v>42985</c:v>
                </c:pt>
                <c:pt idx="25">
                  <c:v>40601</c:v>
                </c:pt>
                <c:pt idx="26">
                  <c:v>40070</c:v>
                </c:pt>
                <c:pt idx="27">
                  <c:v>42039</c:v>
                </c:pt>
                <c:pt idx="28">
                  <c:v>40332</c:v>
                </c:pt>
                <c:pt idx="29">
                  <c:v>41956</c:v>
                </c:pt>
                <c:pt idx="30">
                  <c:v>42276</c:v>
                </c:pt>
                <c:pt idx="31">
                  <c:v>41840</c:v>
                </c:pt>
                <c:pt idx="32">
                  <c:v>42944</c:v>
                </c:pt>
                <c:pt idx="33">
                  <c:v>41553</c:v>
                </c:pt>
                <c:pt idx="34">
                  <c:v>42942</c:v>
                </c:pt>
                <c:pt idx="35">
                  <c:v>41422</c:v>
                </c:pt>
                <c:pt idx="36">
                  <c:v>42620</c:v>
                </c:pt>
                <c:pt idx="37">
                  <c:v>40644</c:v>
                </c:pt>
                <c:pt idx="38">
                  <c:v>40210</c:v>
                </c:pt>
                <c:pt idx="39">
                  <c:v>41983</c:v>
                </c:pt>
                <c:pt idx="40">
                  <c:v>40804</c:v>
                </c:pt>
                <c:pt idx="41">
                  <c:v>41330</c:v>
                </c:pt>
                <c:pt idx="42">
                  <c:v>41425</c:v>
                </c:pt>
                <c:pt idx="43">
                  <c:v>41523</c:v>
                </c:pt>
                <c:pt idx="44">
                  <c:v>42792</c:v>
                </c:pt>
                <c:pt idx="45">
                  <c:v>40798</c:v>
                </c:pt>
                <c:pt idx="46">
                  <c:v>40404</c:v>
                </c:pt>
                <c:pt idx="47">
                  <c:v>40227</c:v>
                </c:pt>
                <c:pt idx="48">
                  <c:v>42973</c:v>
                </c:pt>
                <c:pt idx="49">
                  <c:v>42503</c:v>
                </c:pt>
                <c:pt idx="50">
                  <c:v>42281</c:v>
                </c:pt>
                <c:pt idx="51">
                  <c:v>42410</c:v>
                </c:pt>
                <c:pt idx="52">
                  <c:v>42947</c:v>
                </c:pt>
                <c:pt idx="53">
                  <c:v>42559</c:v>
                </c:pt>
                <c:pt idx="54">
                  <c:v>42312</c:v>
                </c:pt>
                <c:pt idx="55">
                  <c:v>42986</c:v>
                </c:pt>
                <c:pt idx="56">
                  <c:v>40006</c:v>
                </c:pt>
                <c:pt idx="57">
                  <c:v>41411</c:v>
                </c:pt>
                <c:pt idx="58">
                  <c:v>41759</c:v>
                </c:pt>
                <c:pt idx="59">
                  <c:v>40406</c:v>
                </c:pt>
                <c:pt idx="60">
                  <c:v>40074</c:v>
                </c:pt>
                <c:pt idx="61">
                  <c:v>42360</c:v>
                </c:pt>
                <c:pt idx="62">
                  <c:v>42959</c:v>
                </c:pt>
                <c:pt idx="63">
                  <c:v>41194</c:v>
                </c:pt>
                <c:pt idx="64">
                  <c:v>40003</c:v>
                </c:pt>
                <c:pt idx="65">
                  <c:v>40806</c:v>
                </c:pt>
                <c:pt idx="66">
                  <c:v>42941</c:v>
                </c:pt>
                <c:pt idx="67">
                  <c:v>41397</c:v>
                </c:pt>
                <c:pt idx="68">
                  <c:v>41415</c:v>
                </c:pt>
                <c:pt idx="69">
                  <c:v>40004</c:v>
                </c:pt>
                <c:pt idx="70">
                  <c:v>41329</c:v>
                </c:pt>
                <c:pt idx="71">
                  <c:v>41720</c:v>
                </c:pt>
                <c:pt idx="72">
                  <c:v>42685</c:v>
                </c:pt>
                <c:pt idx="73">
                  <c:v>41382</c:v>
                </c:pt>
                <c:pt idx="74">
                  <c:v>40708</c:v>
                </c:pt>
                <c:pt idx="75">
                  <c:v>41913</c:v>
                </c:pt>
                <c:pt idx="76">
                  <c:v>42535</c:v>
                </c:pt>
                <c:pt idx="77">
                  <c:v>40649</c:v>
                </c:pt>
                <c:pt idx="78">
                  <c:v>42448</c:v>
                </c:pt>
                <c:pt idx="79">
                  <c:v>41400</c:v>
                </c:pt>
                <c:pt idx="80">
                  <c:v>42766</c:v>
                </c:pt>
                <c:pt idx="81">
                  <c:v>41189</c:v>
                </c:pt>
                <c:pt idx="82">
                  <c:v>41524</c:v>
                </c:pt>
                <c:pt idx="83">
                  <c:v>42053</c:v>
                </c:pt>
                <c:pt idx="84">
                  <c:v>41653</c:v>
                </c:pt>
                <c:pt idx="85">
                  <c:v>41342</c:v>
                </c:pt>
                <c:pt idx="86">
                  <c:v>41599</c:v>
                </c:pt>
                <c:pt idx="87">
                  <c:v>42957</c:v>
                </c:pt>
                <c:pt idx="88">
                  <c:v>42617</c:v>
                </c:pt>
                <c:pt idx="89">
                  <c:v>40282</c:v>
                </c:pt>
                <c:pt idx="90">
                  <c:v>40643</c:v>
                </c:pt>
                <c:pt idx="91">
                  <c:v>42526</c:v>
                </c:pt>
                <c:pt idx="92">
                  <c:v>42717</c:v>
                </c:pt>
                <c:pt idx="93">
                  <c:v>42944</c:v>
                </c:pt>
                <c:pt idx="94">
                  <c:v>40474</c:v>
                </c:pt>
                <c:pt idx="95">
                  <c:v>40979</c:v>
                </c:pt>
                <c:pt idx="96">
                  <c:v>42787</c:v>
                </c:pt>
                <c:pt idx="97">
                  <c:v>40288</c:v>
                </c:pt>
                <c:pt idx="98">
                  <c:v>41689</c:v>
                </c:pt>
                <c:pt idx="99">
                  <c:v>41334</c:v>
                </c:pt>
                <c:pt idx="100">
                  <c:v>42568</c:v>
                </c:pt>
                <c:pt idx="101">
                  <c:v>42034</c:v>
                </c:pt>
                <c:pt idx="102">
                  <c:v>40391</c:v>
                </c:pt>
                <c:pt idx="103">
                  <c:v>42237</c:v>
                </c:pt>
                <c:pt idx="104">
                  <c:v>41723</c:v>
                </c:pt>
                <c:pt idx="105">
                  <c:v>40026</c:v>
                </c:pt>
                <c:pt idx="106">
                  <c:v>42205</c:v>
                </c:pt>
                <c:pt idx="107">
                  <c:v>42899</c:v>
                </c:pt>
                <c:pt idx="108">
                  <c:v>42384</c:v>
                </c:pt>
                <c:pt idx="109">
                  <c:v>42357</c:v>
                </c:pt>
                <c:pt idx="110">
                  <c:v>41915</c:v>
                </c:pt>
                <c:pt idx="111">
                  <c:v>41429</c:v>
                </c:pt>
                <c:pt idx="112">
                  <c:v>42642</c:v>
                </c:pt>
                <c:pt idx="113">
                  <c:v>40417</c:v>
                </c:pt>
                <c:pt idx="114">
                  <c:v>40408</c:v>
                </c:pt>
                <c:pt idx="115">
                  <c:v>41218</c:v>
                </c:pt>
                <c:pt idx="116">
                  <c:v>41607</c:v>
                </c:pt>
                <c:pt idx="117">
                  <c:v>40958</c:v>
                </c:pt>
                <c:pt idx="118">
                  <c:v>42523</c:v>
                </c:pt>
                <c:pt idx="119">
                  <c:v>41959</c:v>
                </c:pt>
                <c:pt idx="120">
                  <c:v>40751</c:v>
                </c:pt>
                <c:pt idx="121">
                  <c:v>40142</c:v>
                </c:pt>
              </c:numCache>
            </c:numRef>
          </c:cat>
          <c:val>
            <c:numRef>
              <c:f>S52_5!$C$4:$C$125</c:f>
              <c:numCache>
                <c:formatCode>General</c:formatCode>
                <c:ptCount val="122"/>
                <c:pt idx="0">
                  <c:v>282</c:v>
                </c:pt>
                <c:pt idx="1">
                  <c:v>198</c:v>
                </c:pt>
                <c:pt idx="2">
                  <c:v>225</c:v>
                </c:pt>
                <c:pt idx="3">
                  <c:v>197</c:v>
                </c:pt>
                <c:pt idx="4">
                  <c:v>203</c:v>
                </c:pt>
                <c:pt idx="5">
                  <c:v>158</c:v>
                </c:pt>
                <c:pt idx="6">
                  <c:v>198</c:v>
                </c:pt>
                <c:pt idx="7">
                  <c:v>130</c:v>
                </c:pt>
                <c:pt idx="8">
                  <c:v>195</c:v>
                </c:pt>
                <c:pt idx="9">
                  <c:v>258</c:v>
                </c:pt>
                <c:pt idx="10">
                  <c:v>124</c:v>
                </c:pt>
                <c:pt idx="11">
                  <c:v>216</c:v>
                </c:pt>
                <c:pt idx="12">
                  <c:v>144</c:v>
                </c:pt>
                <c:pt idx="13">
                  <c:v>161</c:v>
                </c:pt>
                <c:pt idx="14">
                  <c:v>143</c:v>
                </c:pt>
                <c:pt idx="15">
                  <c:v>240</c:v>
                </c:pt>
                <c:pt idx="16">
                  <c:v>281</c:v>
                </c:pt>
                <c:pt idx="17">
                  <c:v>278</c:v>
                </c:pt>
                <c:pt idx="18">
                  <c:v>203</c:v>
                </c:pt>
                <c:pt idx="19">
                  <c:v>269</c:v>
                </c:pt>
                <c:pt idx="20">
                  <c:v>256</c:v>
                </c:pt>
                <c:pt idx="21">
                  <c:v>225</c:v>
                </c:pt>
                <c:pt idx="22">
                  <c:v>214</c:v>
                </c:pt>
                <c:pt idx="23">
                  <c:v>178</c:v>
                </c:pt>
                <c:pt idx="24">
                  <c:v>279</c:v>
                </c:pt>
                <c:pt idx="25">
                  <c:v>244</c:v>
                </c:pt>
                <c:pt idx="26">
                  <c:v>156</c:v>
                </c:pt>
                <c:pt idx="27">
                  <c:v>215</c:v>
                </c:pt>
                <c:pt idx="28">
                  <c:v>286</c:v>
                </c:pt>
                <c:pt idx="29">
                  <c:v>217</c:v>
                </c:pt>
                <c:pt idx="30">
                  <c:v>160</c:v>
                </c:pt>
                <c:pt idx="31">
                  <c:v>229</c:v>
                </c:pt>
                <c:pt idx="32">
                  <c:v>129</c:v>
                </c:pt>
                <c:pt idx="33">
                  <c:v>179</c:v>
                </c:pt>
                <c:pt idx="34">
                  <c:v>165</c:v>
                </c:pt>
                <c:pt idx="35">
                  <c:v>279</c:v>
                </c:pt>
                <c:pt idx="36">
                  <c:v>298</c:v>
                </c:pt>
                <c:pt idx="37">
                  <c:v>102</c:v>
                </c:pt>
                <c:pt idx="38">
                  <c:v>123</c:v>
                </c:pt>
                <c:pt idx="39">
                  <c:v>124</c:v>
                </c:pt>
                <c:pt idx="40">
                  <c:v>163</c:v>
                </c:pt>
                <c:pt idx="41">
                  <c:v>272</c:v>
                </c:pt>
                <c:pt idx="42">
                  <c:v>293</c:v>
                </c:pt>
                <c:pt idx="43">
                  <c:v>187</c:v>
                </c:pt>
                <c:pt idx="44">
                  <c:v>177</c:v>
                </c:pt>
                <c:pt idx="45">
                  <c:v>138</c:v>
                </c:pt>
                <c:pt idx="46">
                  <c:v>172</c:v>
                </c:pt>
                <c:pt idx="47">
                  <c:v>151</c:v>
                </c:pt>
                <c:pt idx="48">
                  <c:v>143</c:v>
                </c:pt>
                <c:pt idx="49">
                  <c:v>171</c:v>
                </c:pt>
                <c:pt idx="50">
                  <c:v>295</c:v>
                </c:pt>
                <c:pt idx="51">
                  <c:v>191</c:v>
                </c:pt>
                <c:pt idx="52">
                  <c:v>171</c:v>
                </c:pt>
                <c:pt idx="53">
                  <c:v>163</c:v>
                </c:pt>
                <c:pt idx="54">
                  <c:v>300</c:v>
                </c:pt>
                <c:pt idx="55">
                  <c:v>146</c:v>
                </c:pt>
                <c:pt idx="56">
                  <c:v>268</c:v>
                </c:pt>
                <c:pt idx="57">
                  <c:v>236</c:v>
                </c:pt>
                <c:pt idx="58">
                  <c:v>287</c:v>
                </c:pt>
                <c:pt idx="59">
                  <c:v>118</c:v>
                </c:pt>
                <c:pt idx="60">
                  <c:v>251</c:v>
                </c:pt>
                <c:pt idx="61">
                  <c:v>139</c:v>
                </c:pt>
                <c:pt idx="62">
                  <c:v>127</c:v>
                </c:pt>
                <c:pt idx="63">
                  <c:v>294</c:v>
                </c:pt>
                <c:pt idx="64">
                  <c:v>198</c:v>
                </c:pt>
                <c:pt idx="65">
                  <c:v>123</c:v>
                </c:pt>
                <c:pt idx="66">
                  <c:v>230</c:v>
                </c:pt>
                <c:pt idx="67">
                  <c:v>259</c:v>
                </c:pt>
                <c:pt idx="68">
                  <c:v>233</c:v>
                </c:pt>
                <c:pt idx="69">
                  <c:v>250</c:v>
                </c:pt>
                <c:pt idx="70">
                  <c:v>180</c:v>
                </c:pt>
                <c:pt idx="71">
                  <c:v>180</c:v>
                </c:pt>
                <c:pt idx="72">
                  <c:v>190</c:v>
                </c:pt>
                <c:pt idx="73">
                  <c:v>235</c:v>
                </c:pt>
                <c:pt idx="74">
                  <c:v>184</c:v>
                </c:pt>
                <c:pt idx="75">
                  <c:v>248</c:v>
                </c:pt>
                <c:pt idx="76">
                  <c:v>103</c:v>
                </c:pt>
                <c:pt idx="77">
                  <c:v>130</c:v>
                </c:pt>
                <c:pt idx="78">
                  <c:v>246</c:v>
                </c:pt>
                <c:pt idx="79">
                  <c:v>156</c:v>
                </c:pt>
                <c:pt idx="80">
                  <c:v>187</c:v>
                </c:pt>
                <c:pt idx="81">
                  <c:v>110</c:v>
                </c:pt>
                <c:pt idx="82">
                  <c:v>214</c:v>
                </c:pt>
                <c:pt idx="83">
                  <c:v>269</c:v>
                </c:pt>
                <c:pt idx="84">
                  <c:v>168</c:v>
                </c:pt>
                <c:pt idx="85">
                  <c:v>104</c:v>
                </c:pt>
                <c:pt idx="86">
                  <c:v>228</c:v>
                </c:pt>
                <c:pt idx="87">
                  <c:v>283</c:v>
                </c:pt>
                <c:pt idx="88">
                  <c:v>180</c:v>
                </c:pt>
                <c:pt idx="89">
                  <c:v>126</c:v>
                </c:pt>
                <c:pt idx="90">
                  <c:v>191</c:v>
                </c:pt>
                <c:pt idx="91">
                  <c:v>287</c:v>
                </c:pt>
                <c:pt idx="92">
                  <c:v>223</c:v>
                </c:pt>
                <c:pt idx="93">
                  <c:v>163</c:v>
                </c:pt>
                <c:pt idx="94">
                  <c:v>213</c:v>
                </c:pt>
                <c:pt idx="95">
                  <c:v>261</c:v>
                </c:pt>
                <c:pt idx="96">
                  <c:v>256</c:v>
                </c:pt>
                <c:pt idx="97">
                  <c:v>261</c:v>
                </c:pt>
                <c:pt idx="98">
                  <c:v>201</c:v>
                </c:pt>
                <c:pt idx="99">
                  <c:v>159</c:v>
                </c:pt>
                <c:pt idx="100">
                  <c:v>253</c:v>
                </c:pt>
                <c:pt idx="101">
                  <c:v>172</c:v>
                </c:pt>
                <c:pt idx="102">
                  <c:v>273</c:v>
                </c:pt>
                <c:pt idx="103">
                  <c:v>171</c:v>
                </c:pt>
                <c:pt idx="104">
                  <c:v>176</c:v>
                </c:pt>
                <c:pt idx="105">
                  <c:v>106</c:v>
                </c:pt>
                <c:pt idx="106">
                  <c:v>231</c:v>
                </c:pt>
                <c:pt idx="107">
                  <c:v>169</c:v>
                </c:pt>
                <c:pt idx="108">
                  <c:v>122</c:v>
                </c:pt>
                <c:pt idx="109">
                  <c:v>161</c:v>
                </c:pt>
                <c:pt idx="110">
                  <c:v>206</c:v>
                </c:pt>
                <c:pt idx="111">
                  <c:v>183</c:v>
                </c:pt>
                <c:pt idx="112">
                  <c:v>265</c:v>
                </c:pt>
                <c:pt idx="113">
                  <c:v>217</c:v>
                </c:pt>
                <c:pt idx="114">
                  <c:v>163</c:v>
                </c:pt>
                <c:pt idx="115">
                  <c:v>124</c:v>
                </c:pt>
                <c:pt idx="116">
                  <c:v>236</c:v>
                </c:pt>
                <c:pt idx="117">
                  <c:v>274</c:v>
                </c:pt>
                <c:pt idx="118">
                  <c:v>212</c:v>
                </c:pt>
                <c:pt idx="119">
                  <c:v>192</c:v>
                </c:pt>
                <c:pt idx="120">
                  <c:v>161</c:v>
                </c:pt>
                <c:pt idx="121">
                  <c:v>290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7A-45AB-A228-0BFA519583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71964032"/>
        <c:axId val="371964816"/>
      </c:lineChart>
      <c:dateAx>
        <c:axId val="371964032"/>
        <c:scaling>
          <c:orientation val="minMax"/>
        </c:scaling>
        <c:delete val="0"/>
        <c:axPos val="b"/>
        <c:numFmt formatCode="m/d/yy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964816"/>
        <c:crosses val="autoZero"/>
        <c:auto val="1"/>
        <c:lblOffset val="100"/>
        <c:baseTimeUnit val="days"/>
      </c:dateAx>
      <c:valAx>
        <c:axId val="3719648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1964032"/>
        <c:crosses val="autoZero"/>
        <c:crossBetween val="between"/>
      </c:valAx>
      <c:spPr>
        <a:noFill/>
        <a:ln>
          <a:noFill/>
        </a:ln>
        <a:effectLst/>
      </c:spPr>
    </c:plotArea>
    <c:plotVisOnly val="0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Deflections Go IU!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tx>
            <c:strRef>
              <c:f>S52_8!$A$5</c:f>
              <c:strCache>
                <c:ptCount val="1"/>
                <c:pt idx="0">
                  <c:v>Lower Limit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strRef>
              <c:f>S52_8!$B$4:$G$4</c:f>
              <c:strCache>
                <c:ptCount val="6"/>
                <c:pt idx="0">
                  <c:v>Game 1</c:v>
                </c:pt>
                <c:pt idx="1">
                  <c:v>Game 2</c:v>
                </c:pt>
                <c:pt idx="2">
                  <c:v>Game 3</c:v>
                </c:pt>
                <c:pt idx="3">
                  <c:v>Game 4</c:v>
                </c:pt>
                <c:pt idx="4">
                  <c:v>Game 5</c:v>
                </c:pt>
                <c:pt idx="5">
                  <c:v>Game 6</c:v>
                </c:pt>
              </c:strCache>
            </c:strRef>
          </c:cat>
          <c:val>
            <c:numRef>
              <c:f>S52_8!$B$5:$G$5</c:f>
              <c:numCache>
                <c:formatCode>General</c:formatCode>
                <c:ptCount val="6"/>
                <c:pt idx="0">
                  <c:v>30</c:v>
                </c:pt>
                <c:pt idx="1">
                  <c:v>30</c:v>
                </c:pt>
                <c:pt idx="2">
                  <c:v>30</c:v>
                </c:pt>
                <c:pt idx="3">
                  <c:v>30</c:v>
                </c:pt>
                <c:pt idx="4">
                  <c:v>30</c:v>
                </c:pt>
                <c:pt idx="5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5DB-4340-B890-76011FE82C9C}"/>
            </c:ext>
          </c:extLst>
        </c:ser>
        <c:ser>
          <c:idx val="1"/>
          <c:order val="1"/>
          <c:tx>
            <c:strRef>
              <c:f>S52_8!$A$6</c:f>
              <c:strCache>
                <c:ptCount val="1"/>
                <c:pt idx="0">
                  <c:v>Upper Limit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cat>
            <c:strRef>
              <c:f>S52_8!$B$4:$G$4</c:f>
              <c:strCache>
                <c:ptCount val="6"/>
                <c:pt idx="0">
                  <c:v>Game 1</c:v>
                </c:pt>
                <c:pt idx="1">
                  <c:v>Game 2</c:v>
                </c:pt>
                <c:pt idx="2">
                  <c:v>Game 3</c:v>
                </c:pt>
                <c:pt idx="3">
                  <c:v>Game 4</c:v>
                </c:pt>
                <c:pt idx="4">
                  <c:v>Game 5</c:v>
                </c:pt>
                <c:pt idx="5">
                  <c:v>Game 6</c:v>
                </c:pt>
              </c:strCache>
            </c:strRef>
          </c:cat>
          <c:val>
            <c:numRef>
              <c:f>S52_8!$B$6:$G$6</c:f>
              <c:numCache>
                <c:formatCode>General</c:formatCode>
                <c:ptCount val="6"/>
                <c:pt idx="0">
                  <c:v>20</c:v>
                </c:pt>
                <c:pt idx="1">
                  <c:v>20</c:v>
                </c:pt>
                <c:pt idx="2">
                  <c:v>20</c:v>
                </c:pt>
                <c:pt idx="3">
                  <c:v>20</c:v>
                </c:pt>
                <c:pt idx="4">
                  <c:v>20</c:v>
                </c:pt>
                <c:pt idx="5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5DB-4340-B890-76011FE82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9710128"/>
        <c:axId val="489707776"/>
      </c:areaChart>
      <c:lineChart>
        <c:grouping val="standard"/>
        <c:varyColors val="0"/>
        <c:ser>
          <c:idx val="2"/>
          <c:order val="2"/>
          <c:tx>
            <c:strRef>
              <c:f>S52_8!$A$7</c:f>
              <c:strCache>
                <c:ptCount val="1"/>
                <c:pt idx="0">
                  <c:v>Values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S52_8!$B$4:$G$4</c:f>
              <c:strCache>
                <c:ptCount val="6"/>
                <c:pt idx="0">
                  <c:v>Game 1</c:v>
                </c:pt>
                <c:pt idx="1">
                  <c:v>Game 2</c:v>
                </c:pt>
                <c:pt idx="2">
                  <c:v>Game 3</c:v>
                </c:pt>
                <c:pt idx="3">
                  <c:v>Game 4</c:v>
                </c:pt>
                <c:pt idx="4">
                  <c:v>Game 5</c:v>
                </c:pt>
                <c:pt idx="5">
                  <c:v>Game 6</c:v>
                </c:pt>
              </c:strCache>
            </c:strRef>
          </c:cat>
          <c:val>
            <c:numRef>
              <c:f>S52_8!$B$7:$G$7</c:f>
              <c:numCache>
                <c:formatCode>General</c:formatCode>
                <c:ptCount val="6"/>
                <c:pt idx="0">
                  <c:v>25</c:v>
                </c:pt>
                <c:pt idx="1">
                  <c:v>55</c:v>
                </c:pt>
                <c:pt idx="2">
                  <c:v>45</c:v>
                </c:pt>
                <c:pt idx="3">
                  <c:v>43</c:v>
                </c:pt>
                <c:pt idx="4">
                  <c:v>59</c:v>
                </c:pt>
                <c:pt idx="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5DB-4340-B890-76011FE82C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89710520"/>
        <c:axId val="489704640"/>
      </c:lineChart>
      <c:catAx>
        <c:axId val="4897101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07776"/>
        <c:crosses val="autoZero"/>
        <c:auto val="1"/>
        <c:lblAlgn val="ctr"/>
        <c:lblOffset val="100"/>
        <c:noMultiLvlLbl val="0"/>
      </c:catAx>
      <c:valAx>
        <c:axId val="489707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9710128"/>
        <c:crosses val="autoZero"/>
        <c:crossBetween val="between"/>
      </c:valAx>
      <c:valAx>
        <c:axId val="489704640"/>
        <c:scaling>
          <c:orientation val="minMax"/>
        </c:scaling>
        <c:delete val="1"/>
        <c:axPos val="r"/>
        <c:numFmt formatCode="General" sourceLinked="1"/>
        <c:majorTickMark val="out"/>
        <c:minorTickMark val="none"/>
        <c:tickLblPos val="nextTo"/>
        <c:crossAx val="489710520"/>
        <c:crosses val="max"/>
        <c:crossBetween val="between"/>
      </c:valAx>
      <c:catAx>
        <c:axId val="489710520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489704640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Deflections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S52_9!$C$10</c:f>
              <c:strCache>
                <c:ptCount val="1"/>
                <c:pt idx="0">
                  <c:v>Good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S52_9!$D$9:$I$9</c:f>
              <c:strCache>
                <c:ptCount val="6"/>
                <c:pt idx="0">
                  <c:v>Game 1</c:v>
                </c:pt>
                <c:pt idx="1">
                  <c:v>Game 2</c:v>
                </c:pt>
                <c:pt idx="2">
                  <c:v>Game 3</c:v>
                </c:pt>
                <c:pt idx="3">
                  <c:v>Game 4</c:v>
                </c:pt>
                <c:pt idx="4">
                  <c:v>Game 5</c:v>
                </c:pt>
                <c:pt idx="5">
                  <c:v>Game 6</c:v>
                </c:pt>
              </c:strCache>
            </c:strRef>
          </c:cat>
          <c:val>
            <c:numRef>
              <c:f>S52_9!$D$10:$I$10</c:f>
              <c:numCache>
                <c:formatCode>General</c:formatCode>
                <c:ptCount val="6"/>
                <c:pt idx="0">
                  <c:v>0</c:v>
                </c:pt>
                <c:pt idx="1">
                  <c:v>55</c:v>
                </c:pt>
                <c:pt idx="2">
                  <c:v>0</c:v>
                </c:pt>
                <c:pt idx="3">
                  <c:v>0</c:v>
                </c:pt>
                <c:pt idx="4">
                  <c:v>59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40-47F0-B4A3-8A9679428E33}"/>
            </c:ext>
          </c:extLst>
        </c:ser>
        <c:ser>
          <c:idx val="1"/>
          <c:order val="1"/>
          <c:tx>
            <c:strRef>
              <c:f>S52_9!$C$11</c:f>
              <c:strCache>
                <c:ptCount val="1"/>
                <c:pt idx="0">
                  <c:v>Bad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S52_9!$D$9:$I$9</c:f>
              <c:strCache>
                <c:ptCount val="6"/>
                <c:pt idx="0">
                  <c:v>Game 1</c:v>
                </c:pt>
                <c:pt idx="1">
                  <c:v>Game 2</c:v>
                </c:pt>
                <c:pt idx="2">
                  <c:v>Game 3</c:v>
                </c:pt>
                <c:pt idx="3">
                  <c:v>Game 4</c:v>
                </c:pt>
                <c:pt idx="4">
                  <c:v>Game 5</c:v>
                </c:pt>
                <c:pt idx="5">
                  <c:v>Game 6</c:v>
                </c:pt>
              </c:strCache>
            </c:strRef>
          </c:cat>
          <c:val>
            <c:numRef>
              <c:f>S52_9!$D$11:$I$11</c:f>
              <c:numCache>
                <c:formatCode>General</c:formatCode>
                <c:ptCount val="6"/>
                <c:pt idx="0">
                  <c:v>25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40-47F0-B4A3-8A9679428E33}"/>
            </c:ext>
          </c:extLst>
        </c:ser>
        <c:ser>
          <c:idx val="2"/>
          <c:order val="2"/>
          <c:tx>
            <c:strRef>
              <c:f>S52_9!$C$12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S52_9!$D$9:$I$9</c:f>
              <c:strCache>
                <c:ptCount val="6"/>
                <c:pt idx="0">
                  <c:v>Game 1</c:v>
                </c:pt>
                <c:pt idx="1">
                  <c:v>Game 2</c:v>
                </c:pt>
                <c:pt idx="2">
                  <c:v>Game 3</c:v>
                </c:pt>
                <c:pt idx="3">
                  <c:v>Game 4</c:v>
                </c:pt>
                <c:pt idx="4">
                  <c:v>Game 5</c:v>
                </c:pt>
                <c:pt idx="5">
                  <c:v>Game 6</c:v>
                </c:pt>
              </c:strCache>
            </c:strRef>
          </c:cat>
          <c:val>
            <c:numRef>
              <c:f>S52_9!$D$12:$I$12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45</c:v>
                </c:pt>
                <c:pt idx="3">
                  <c:v>43</c:v>
                </c:pt>
                <c:pt idx="4">
                  <c:v>0</c:v>
                </c:pt>
                <c:pt idx="5">
                  <c:v>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40-47F0-B4A3-8A9679428E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69792376"/>
        <c:axId val="369789632"/>
      </c:barChart>
      <c:catAx>
        <c:axId val="369792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789632"/>
        <c:crosses val="autoZero"/>
        <c:auto val="1"/>
        <c:lblAlgn val="ctr"/>
        <c:lblOffset val="100"/>
        <c:noMultiLvlLbl val="0"/>
      </c:catAx>
      <c:valAx>
        <c:axId val="369789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9792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_xlchart.v1.2</cx:f>
      </cx:numDim>
    </cx:data>
  </cx:chartData>
  <cx:chart>
    <cx:title pos="t" align="ctr" overlay="0">
      <cx:tx>
        <cx:txData>
          <cx:v>Treemap Chart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Treemap Chart</a:t>
          </a:r>
        </a:p>
      </cx:txPr>
    </cx:title>
    <cx:plotArea>
      <cx:plotAreaRegion>
        <cx:series layoutId="treemap" uniqueId="{0E058A7C-DCCD-4C8C-98CE-E509D6AE3154}">
          <cx:tx>
            <cx:txData>
              <cx:f>_xlchart.v1.1</cx:f>
              <cx:v>Revenue</cx:v>
            </cx:txData>
          </cx:tx>
          <cx:dataLabels pos="inEnd">
            <cx:visibility seriesName="0" categoryName="1" value="0"/>
          </cx:dataLabels>
          <cx:dataId val="0"/>
          <cx:layoutPr>
            <cx:parentLabelLayout val="overlapping"/>
          </cx:layoutPr>
        </cx:series>
      </cx:plotAreaRegion>
    </cx:plotArea>
    <cx:legend pos="t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_xlchart.v1.5</cx:f>
      </cx:numDim>
    </cx:data>
  </cx:chartData>
  <cx:chart>
    <cx:title pos="t" align="ctr" overlay="0"/>
    <cx:plotArea>
      <cx:plotAreaRegion>
        <cx:series layoutId="sunburst" uniqueId="{ECB91176-9BB6-491D-A63F-D5229123DDDF}">
          <cx:tx>
            <cx:txData>
              <cx:f>_xlchart.v1.4</cx:f>
              <cx:v>Revenue</cx:v>
            </cx:txData>
          </cx:tx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1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bg1"/>
    </cs:fontRef>
    <cs:defRPr sz="900" kern="1200"/>
    <cs:bodyPr lIns="38100" tIns="19050" rIns="38100" bIns="19050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850" kern="1200"/>
    <cs:bodyPr wrap="square" lIns="38100" tIns="19050" rIns="38100" bIns="19050" anchor="ctr">
      <a:spAutoFit/>
    </cs:bodyPr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  <a:lumOff val="10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trlProps/ctrlProp1.xml><?xml version="1.0" encoding="utf-8"?>
<formControlPr xmlns="http://schemas.microsoft.com/office/spreadsheetml/2009/9/main" objectType="CheckBox" checked="Checked" fmlaLink="C1" lockText="1" noThreeD="1"/>
</file>

<file path=xl/ctrlProps/ctrlProp2.xml><?xml version="1.0" encoding="utf-8"?>
<formControlPr xmlns="http://schemas.microsoft.com/office/spreadsheetml/2009/9/main" objectType="CheckBox" checked="Checked" fmlaLink="D1" lockText="1" noThreeD="1"/>
</file>

<file path=xl/ctrlProps/ctrlProp3.xml><?xml version="1.0" encoding="utf-8"?>
<formControlPr xmlns="http://schemas.microsoft.com/office/spreadsheetml/2009/9/main" objectType="CheckBox" checked="Checked" fmlaLink="$E$1" lockText="1" noThreeD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9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15240</xdr:colOff>
      <xdr:row>5</xdr:row>
      <xdr:rowOff>22860</xdr:rowOff>
    </xdr:from>
    <xdr:to>
      <xdr:col>12</xdr:col>
      <xdr:colOff>320040</xdr:colOff>
      <xdr:row>20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9</xdr:row>
      <xdr:rowOff>38100</xdr:rowOff>
    </xdr:from>
    <xdr:to>
      <xdr:col>11</xdr:col>
      <xdr:colOff>466725</xdr:colOff>
      <xdr:row>24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238125</xdr:colOff>
          <xdr:row>4</xdr:row>
          <xdr:rowOff>57150</xdr:rowOff>
        </xdr:from>
        <xdr:to>
          <xdr:col>11</xdr:col>
          <xdr:colOff>352425</xdr:colOff>
          <xdr:row>6</xdr:row>
          <xdr:rowOff>47625</xdr:rowOff>
        </xdr:to>
        <xdr:sp macro="" textlink="">
          <xdr:nvSpPr>
            <xdr:cNvPr id="3073" name="Check Box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2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Violent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238125</xdr:colOff>
          <xdr:row>7</xdr:row>
          <xdr:rowOff>57150</xdr:rowOff>
        </xdr:from>
        <xdr:to>
          <xdr:col>11</xdr:col>
          <xdr:colOff>352425</xdr:colOff>
          <xdr:row>9</xdr:row>
          <xdr:rowOff>47625</xdr:rowOff>
        </xdr:to>
        <xdr:sp macro="" textlink="">
          <xdr:nvSpPr>
            <xdr:cNvPr id="3074" name="Check Box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2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property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238125</xdr:colOff>
          <xdr:row>10</xdr:row>
          <xdr:rowOff>57150</xdr:rowOff>
        </xdr:from>
        <xdr:to>
          <xdr:col>11</xdr:col>
          <xdr:colOff>352425</xdr:colOff>
          <xdr:row>12</xdr:row>
          <xdr:rowOff>47625</xdr:rowOff>
        </xdr:to>
        <xdr:sp macro="" textlink="">
          <xdr:nvSpPr>
            <xdr:cNvPr id="3075" name="Check Box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2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Murder</a:t>
              </a:r>
            </a:p>
          </xdr:txBody>
        </xdr:sp>
        <xdr:clientData/>
      </xdr:twoCellAnchor>
    </mc:Choice>
    <mc:Fallback/>
  </mc:AlternateContent>
  <xdr:twoCellAnchor>
    <xdr:from>
      <xdr:col>10</xdr:col>
      <xdr:colOff>0</xdr:colOff>
      <xdr:row>13</xdr:row>
      <xdr:rowOff>0</xdr:rowOff>
    </xdr:from>
    <xdr:to>
      <xdr:col>17</xdr:col>
      <xdr:colOff>304800</xdr:colOff>
      <xdr:row>28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7620</xdr:colOff>
      <xdr:row>5</xdr:row>
      <xdr:rowOff>129540</xdr:rowOff>
    </xdr:from>
    <xdr:to>
      <xdr:col>14</xdr:col>
      <xdr:colOff>312420</xdr:colOff>
      <xdr:row>20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449580</xdr:colOff>
      <xdr:row>4</xdr:row>
      <xdr:rowOff>76200</xdr:rowOff>
    </xdr:from>
    <xdr:to>
      <xdr:col>15</xdr:col>
      <xdr:colOff>144780</xdr:colOff>
      <xdr:row>19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140970</xdr:colOff>
      <xdr:row>8</xdr:row>
      <xdr:rowOff>60959</xdr:rowOff>
    </xdr:from>
    <xdr:to>
      <xdr:col>9</xdr:col>
      <xdr:colOff>91440</xdr:colOff>
      <xdr:row>22</xdr:row>
      <xdr:rowOff>71436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71437</xdr:colOff>
      <xdr:row>4</xdr:row>
      <xdr:rowOff>34395</xdr:rowOff>
    </xdr:from>
    <xdr:to>
      <xdr:col>12</xdr:col>
      <xdr:colOff>391583</xdr:colOff>
      <xdr:row>18</xdr:row>
      <xdr:rowOff>106362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400050</xdr:colOff>
      <xdr:row>23</xdr:row>
      <xdr:rowOff>0</xdr:rowOff>
    </xdr:from>
    <xdr:to>
      <xdr:col>19</xdr:col>
      <xdr:colOff>295275</xdr:colOff>
      <xdr:row>45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7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81950" y="4381500"/>
              <a:ext cx="4772025" cy="42100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457200</xdr:colOff>
      <xdr:row>22</xdr:row>
      <xdr:rowOff>95249</xdr:rowOff>
    </xdr:from>
    <xdr:to>
      <xdr:col>19</xdr:col>
      <xdr:colOff>152400</xdr:colOff>
      <xdr:row>41</xdr:row>
      <xdr:rowOff>142874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00000000-0008-0000-0900-00000200000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039100" y="4286249"/>
              <a:ext cx="4572000" cy="36671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99060</xdr:colOff>
      <xdr:row>5</xdr:row>
      <xdr:rowOff>30480</xdr:rowOff>
    </xdr:from>
    <xdr:to>
      <xdr:col>14</xdr:col>
      <xdr:colOff>167640</xdr:colOff>
      <xdr:row>20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426720</xdr:colOff>
      <xdr:row>3</xdr:row>
      <xdr:rowOff>152400</xdr:rowOff>
    </xdr:from>
    <xdr:to>
      <xdr:col>22</xdr:col>
      <xdr:colOff>297180</xdr:colOff>
      <xdr:row>20</xdr:row>
      <xdr:rowOff>167640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381000</xdr:colOff>
      <xdr:row>3</xdr:row>
      <xdr:rowOff>83820</xdr:rowOff>
    </xdr:from>
    <xdr:to>
      <xdr:col>16</xdr:col>
      <xdr:colOff>281940</xdr:colOff>
      <xdr:row>18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563880</xdr:colOff>
      <xdr:row>131</xdr:row>
      <xdr:rowOff>0</xdr:rowOff>
    </xdr:from>
    <xdr:to>
      <xdr:col>9</xdr:col>
      <xdr:colOff>586740</xdr:colOff>
      <xdr:row>141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701040</xdr:colOff>
      <xdr:row>4</xdr:row>
      <xdr:rowOff>45720</xdr:rowOff>
    </xdr:from>
    <xdr:to>
      <xdr:col>9</xdr:col>
      <xdr:colOff>91440</xdr:colOff>
      <xdr:row>20</xdr:row>
      <xdr:rowOff>106680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12</xdr:row>
      <xdr:rowOff>0</xdr:rowOff>
    </xdr:from>
    <xdr:to>
      <xdr:col>9</xdr:col>
      <xdr:colOff>304800</xdr:colOff>
      <xdr:row>27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xlskills/Folder%2052/S52_16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xlskills/Folder%2052/S52_6.xlsx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Winston, Wayne L." refreshedDate="42553.828032754631" createdVersion="6" refreshedVersion="6" minRefreshableVersion="3" recordCount="846" xr:uid="{D48410DA-294F-42BE-9931-6868BF3E4C23}">
  <cacheSource type="worksheet">
    <worksheetSource name="Table2" r:id="rId2"/>
  </cacheSource>
  <cacheFields count="3">
    <cacheField name="Meal" numFmtId="0">
      <sharedItems count="2">
        <s v="Lunch"/>
        <s v="Breakfast"/>
      </sharedItems>
    </cacheField>
    <cacheField name="Product" numFmtId="0">
      <sharedItems count="11">
        <s v="sandwich"/>
        <s v="juice"/>
        <s v="coffee"/>
        <s v="pastries"/>
        <s v="pancakes"/>
        <s v="tea"/>
        <s v="eggs"/>
        <s v="waffles"/>
        <s v="salad"/>
        <s v="pie"/>
        <s v="soup"/>
      </sharedItems>
    </cacheField>
    <cacheField name="Revenue" numFmtId="164">
      <sharedItems containsSemiMixedTypes="0" containsString="0" containsNumber="1" minValue="0.8" maxValue="50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sadmin" refreshedDate="41493.697204629629" createdVersion="5" refreshedVersion="5" minRefreshableVersion="3" recordCount="122" xr:uid="{8B115F74-D9FC-4072-A3EF-00C9D6D27D53}">
  <cacheSource type="worksheet">
    <worksheetSource ref="B3:C125" sheet="S52_6-2" r:id="rId2"/>
  </cacheSource>
  <cacheFields count="3">
    <cacheField name="Date" numFmtId="165">
      <sharedItems containsSemiMixedTypes="0" containsNonDate="0" containsDate="1" containsString="0" minDate="2009-07-09T00:00:00" maxDate="2017-09-09T00:00:00" count="121">
        <d v="2017-01-27T00:00:00"/>
        <d v="2013-05-26T00:00:00"/>
        <d v="2016-04-01T00:00:00"/>
        <d v="2017-02-12T00:00:00"/>
        <d v="2017-02-17T00:00:00"/>
        <d v="2010-03-02T00:00:00"/>
        <d v="2016-09-18T00:00:00"/>
        <d v="2012-09-04T00:00:00"/>
        <d v="2014-12-09T00:00:00"/>
        <d v="2011-04-22T00:00:00"/>
        <d v="2017-01-09T00:00:00"/>
        <d v="2015-07-11T00:00:00"/>
        <d v="2010-12-22T00:00:00"/>
        <d v="2011-08-02T00:00:00"/>
        <d v="2009-11-08T00:00:00"/>
        <d v="2015-07-14T00:00:00"/>
        <d v="2015-07-27T00:00:00"/>
        <d v="2013-10-09T00:00:00"/>
        <d v="2012-08-14T00:00:00"/>
        <d v="2009-09-25T00:00:00"/>
        <d v="2012-08-18T00:00:00"/>
        <d v="2010-12-29T00:00:00"/>
        <d v="2015-09-11T00:00:00"/>
        <d v="2013-08-03T00:00:00"/>
        <d v="2017-09-07T00:00:00"/>
        <d v="2011-02-27T00:00:00"/>
        <d v="2009-09-14T00:00:00"/>
        <d v="2015-02-04T00:00:00"/>
        <d v="2010-06-03T00:00:00"/>
        <d v="2014-11-13T00:00:00"/>
        <d v="2015-09-29T00:00:00"/>
        <d v="2014-07-20T00:00:00"/>
        <d v="2017-07-28T00:00:00"/>
        <d v="2013-10-06T00:00:00"/>
        <d v="2017-07-26T00:00:00"/>
        <d v="2013-05-28T00:00:00"/>
        <d v="2016-09-07T00:00:00"/>
        <d v="2011-04-11T00:00:00"/>
        <d v="2010-02-01T00:00:00"/>
        <d v="2014-12-10T00:00:00"/>
        <d v="2011-09-18T00:00:00"/>
        <d v="2013-02-25T00:00:00"/>
        <d v="2013-05-31T00:00:00"/>
        <d v="2013-09-06T00:00:00"/>
        <d v="2017-02-26T00:00:00"/>
        <d v="2011-09-12T00:00:00"/>
        <d v="2010-08-14T00:00:00"/>
        <d v="2010-02-18T00:00:00"/>
        <d v="2017-08-26T00:00:00"/>
        <d v="2016-05-13T00:00:00"/>
        <d v="2015-10-04T00:00:00"/>
        <d v="2016-02-10T00:00:00"/>
        <d v="2017-07-31T00:00:00"/>
        <d v="2016-07-08T00:00:00"/>
        <d v="2015-11-04T00:00:00"/>
        <d v="2017-09-08T00:00:00"/>
        <d v="2009-07-12T00:00:00"/>
        <d v="2013-05-17T00:00:00"/>
        <d v="2014-04-30T00:00:00"/>
        <d v="2010-08-16T00:00:00"/>
        <d v="2009-09-18T00:00:00"/>
        <d v="2015-12-22T00:00:00"/>
        <d v="2017-08-12T00:00:00"/>
        <d v="2012-10-12T00:00:00"/>
        <d v="2009-07-09T00:00:00"/>
        <d v="2011-09-20T00:00:00"/>
        <d v="2017-07-25T00:00:00"/>
        <d v="2013-05-03T00:00:00"/>
        <d v="2013-05-21T00:00:00"/>
        <d v="2009-07-10T00:00:00"/>
        <d v="2013-02-24T00:00:00"/>
        <d v="2014-03-22T00:00:00"/>
        <d v="2016-11-11T00:00:00"/>
        <d v="2013-04-18T00:00:00"/>
        <d v="2011-06-14T00:00:00"/>
        <d v="2014-10-01T00:00:00"/>
        <d v="2016-06-14T00:00:00"/>
        <d v="2011-04-16T00:00:00"/>
        <d v="2016-03-19T00:00:00"/>
        <d v="2013-05-06T00:00:00"/>
        <d v="2017-01-31T00:00:00"/>
        <d v="2012-10-07T00:00:00"/>
        <d v="2013-09-07T00:00:00"/>
        <d v="2015-02-18T00:00:00"/>
        <d v="2014-01-14T00:00:00"/>
        <d v="2013-03-09T00:00:00"/>
        <d v="2013-11-21T00:00:00"/>
        <d v="2017-08-10T00:00:00"/>
        <d v="2016-09-04T00:00:00"/>
        <d v="2010-04-14T00:00:00"/>
        <d v="2011-04-10T00:00:00"/>
        <d v="2016-06-05T00:00:00"/>
        <d v="2016-12-13T00:00:00"/>
        <d v="2010-10-23T00:00:00"/>
        <d v="2012-03-11T00:00:00"/>
        <d v="2017-02-21T00:00:00"/>
        <d v="2010-04-20T00:00:00"/>
        <d v="2014-02-19T00:00:00"/>
        <d v="2013-03-01T00:00:00"/>
        <d v="2016-07-17T00:00:00"/>
        <d v="2015-01-30T00:00:00"/>
        <d v="2010-08-01T00:00:00"/>
        <d v="2015-08-21T00:00:00"/>
        <d v="2014-03-25T00:00:00"/>
        <d v="2009-08-01T00:00:00"/>
        <d v="2015-07-20T00:00:00"/>
        <d v="2017-06-13T00:00:00"/>
        <d v="2016-01-15T00:00:00"/>
        <d v="2015-12-19T00:00:00"/>
        <d v="2014-10-03T00:00:00"/>
        <d v="2013-06-04T00:00:00"/>
        <d v="2016-09-29T00:00:00"/>
        <d v="2010-08-27T00:00:00"/>
        <d v="2010-08-18T00:00:00"/>
        <d v="2012-11-05T00:00:00"/>
        <d v="2013-11-29T00:00:00"/>
        <d v="2012-02-19T00:00:00"/>
        <d v="2016-06-02T00:00:00"/>
        <d v="2014-11-16T00:00:00"/>
        <d v="2011-07-27T00:00:00"/>
        <d v="2009-11-25T00:00:00"/>
      </sharedItems>
      <fieldGroup par="2" base="0">
        <rangePr groupBy="months" startDate="2009-07-09T00:00:00" endDate="2017-09-09T00:00:00"/>
        <groupItems count="14">
          <s v="&lt;7/9/2009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9/9/2017"/>
        </groupItems>
      </fieldGroup>
    </cacheField>
    <cacheField name="Sales" numFmtId="0">
      <sharedItems containsSemiMixedTypes="0" containsString="0" containsNumber="1" containsInteger="1" minValue="102" maxValue="300"/>
    </cacheField>
    <cacheField name="Years" numFmtId="0" databaseField="0">
      <fieldGroup base="0">
        <rangePr groupBy="years" startDate="2009-07-09T00:00:00" endDate="2017-09-09T00:00:00"/>
        <groupItems count="11">
          <s v="&lt;7/9/2009"/>
          <s v="2009"/>
          <s v="2010"/>
          <s v="2011"/>
          <s v="2012"/>
          <s v="2013"/>
          <s v="2014"/>
          <s v="2015"/>
          <s v="2016"/>
          <s v="2017"/>
          <s v="&gt;9/9/2017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46">
  <r>
    <x v="0"/>
    <x v="0"/>
    <n v="5.31"/>
  </r>
  <r>
    <x v="1"/>
    <x v="1"/>
    <n v="1.1200000000000001"/>
  </r>
  <r>
    <x v="1"/>
    <x v="1"/>
    <n v="0.97"/>
  </r>
  <r>
    <x v="1"/>
    <x v="2"/>
    <n v="1.95"/>
  </r>
  <r>
    <x v="1"/>
    <x v="3"/>
    <n v="1.93"/>
  </r>
  <r>
    <x v="1"/>
    <x v="4"/>
    <n v="2.19"/>
  </r>
  <r>
    <x v="1"/>
    <x v="3"/>
    <n v="1.24"/>
  </r>
  <r>
    <x v="0"/>
    <x v="2"/>
    <n v="1.4"/>
  </r>
  <r>
    <x v="0"/>
    <x v="5"/>
    <n v="1.21"/>
  </r>
  <r>
    <x v="1"/>
    <x v="6"/>
    <n v="5.63"/>
  </r>
  <r>
    <x v="1"/>
    <x v="3"/>
    <n v="1.66"/>
  </r>
  <r>
    <x v="1"/>
    <x v="7"/>
    <n v="3.71"/>
  </r>
  <r>
    <x v="0"/>
    <x v="8"/>
    <n v="4.6900000000000004"/>
  </r>
  <r>
    <x v="1"/>
    <x v="1"/>
    <n v="1.24"/>
  </r>
  <r>
    <x v="0"/>
    <x v="8"/>
    <n v="4.66"/>
  </r>
  <r>
    <x v="1"/>
    <x v="6"/>
    <n v="5.76"/>
  </r>
  <r>
    <x v="0"/>
    <x v="9"/>
    <n v="2.93"/>
  </r>
  <r>
    <x v="0"/>
    <x v="10"/>
    <n v="1.43"/>
  </r>
  <r>
    <x v="0"/>
    <x v="5"/>
    <n v="1.93"/>
  </r>
  <r>
    <x v="0"/>
    <x v="10"/>
    <n v="1.1399999999999999"/>
  </r>
  <r>
    <x v="1"/>
    <x v="2"/>
    <n v="2.74"/>
  </r>
  <r>
    <x v="1"/>
    <x v="6"/>
    <n v="5.18"/>
  </r>
  <r>
    <x v="0"/>
    <x v="9"/>
    <n v="2.75"/>
  </r>
  <r>
    <x v="1"/>
    <x v="1"/>
    <n v="0.93"/>
  </r>
  <r>
    <x v="0"/>
    <x v="0"/>
    <n v="4.1399999999999997"/>
  </r>
  <r>
    <x v="1"/>
    <x v="7"/>
    <n v="3.47"/>
  </r>
  <r>
    <x v="0"/>
    <x v="10"/>
    <n v="2.14"/>
  </r>
  <r>
    <x v="1"/>
    <x v="7"/>
    <n v="4.07"/>
  </r>
  <r>
    <x v="0"/>
    <x v="5"/>
    <n v="1.99"/>
  </r>
  <r>
    <x v="0"/>
    <x v="8"/>
    <n v="4.96"/>
  </r>
  <r>
    <x v="0"/>
    <x v="5"/>
    <n v="1.79"/>
  </r>
  <r>
    <x v="0"/>
    <x v="8"/>
    <n v="3.42"/>
  </r>
  <r>
    <x v="0"/>
    <x v="0"/>
    <n v="5.27"/>
  </r>
  <r>
    <x v="0"/>
    <x v="8"/>
    <n v="4.12"/>
  </r>
  <r>
    <x v="0"/>
    <x v="5"/>
    <n v="1.7"/>
  </r>
  <r>
    <x v="1"/>
    <x v="4"/>
    <n v="1.95"/>
  </r>
  <r>
    <x v="0"/>
    <x v="10"/>
    <n v="1.22"/>
  </r>
  <r>
    <x v="1"/>
    <x v="4"/>
    <n v="2.0499999999999998"/>
  </r>
  <r>
    <x v="1"/>
    <x v="6"/>
    <n v="4.97"/>
  </r>
  <r>
    <x v="0"/>
    <x v="5"/>
    <n v="1.98"/>
  </r>
  <r>
    <x v="0"/>
    <x v="10"/>
    <n v="1.45"/>
  </r>
  <r>
    <x v="1"/>
    <x v="4"/>
    <n v="1.26"/>
  </r>
  <r>
    <x v="0"/>
    <x v="2"/>
    <n v="1.52"/>
  </r>
  <r>
    <x v="0"/>
    <x v="0"/>
    <n v="5.24"/>
  </r>
  <r>
    <x v="1"/>
    <x v="2"/>
    <n v="1.62"/>
  </r>
  <r>
    <x v="1"/>
    <x v="3"/>
    <n v="1.62"/>
  </r>
  <r>
    <x v="1"/>
    <x v="4"/>
    <n v="1.1599999999999999"/>
  </r>
  <r>
    <x v="1"/>
    <x v="3"/>
    <n v="2.09"/>
  </r>
  <r>
    <x v="1"/>
    <x v="2"/>
    <n v="1.86"/>
  </r>
  <r>
    <x v="0"/>
    <x v="8"/>
    <n v="4.5"/>
  </r>
  <r>
    <x v="1"/>
    <x v="6"/>
    <n v="5.01"/>
  </r>
  <r>
    <x v="0"/>
    <x v="8"/>
    <n v="3.22"/>
  </r>
  <r>
    <x v="0"/>
    <x v="2"/>
    <n v="1.51"/>
  </r>
  <r>
    <x v="1"/>
    <x v="4"/>
    <n v="2.75"/>
  </r>
  <r>
    <x v="1"/>
    <x v="7"/>
    <n v="3.52"/>
  </r>
  <r>
    <x v="0"/>
    <x v="0"/>
    <n v="4.76"/>
  </r>
  <r>
    <x v="1"/>
    <x v="1"/>
    <n v="1.32"/>
  </r>
  <r>
    <x v="1"/>
    <x v="6"/>
    <n v="4.83"/>
  </r>
  <r>
    <x v="0"/>
    <x v="2"/>
    <n v="0.9"/>
  </r>
  <r>
    <x v="1"/>
    <x v="2"/>
    <n v="2.1800000000000002"/>
  </r>
  <r>
    <x v="1"/>
    <x v="7"/>
    <n v="3.66"/>
  </r>
  <r>
    <x v="1"/>
    <x v="1"/>
    <n v="0.93"/>
  </r>
  <r>
    <x v="0"/>
    <x v="2"/>
    <n v="1.33"/>
  </r>
  <r>
    <x v="1"/>
    <x v="1"/>
    <n v="1.1599999999999999"/>
  </r>
  <r>
    <x v="0"/>
    <x v="10"/>
    <n v="2.95"/>
  </r>
  <r>
    <x v="1"/>
    <x v="3"/>
    <n v="1.63"/>
  </r>
  <r>
    <x v="0"/>
    <x v="9"/>
    <n v="1.65"/>
  </r>
  <r>
    <x v="0"/>
    <x v="2"/>
    <n v="1.23"/>
  </r>
  <r>
    <x v="1"/>
    <x v="6"/>
    <n v="5.69"/>
  </r>
  <r>
    <x v="0"/>
    <x v="8"/>
    <n v="4.1399999999999997"/>
  </r>
  <r>
    <x v="0"/>
    <x v="0"/>
    <n v="4.45"/>
  </r>
  <r>
    <x v="1"/>
    <x v="2"/>
    <n v="2.06"/>
  </r>
  <r>
    <x v="1"/>
    <x v="7"/>
    <n v="4.87"/>
  </r>
  <r>
    <x v="1"/>
    <x v="6"/>
    <n v="4.2300000000000004"/>
  </r>
  <r>
    <x v="1"/>
    <x v="2"/>
    <n v="2.09"/>
  </r>
  <r>
    <x v="0"/>
    <x v="10"/>
    <n v="1.8"/>
  </r>
  <r>
    <x v="1"/>
    <x v="1"/>
    <n v="0.88"/>
  </r>
  <r>
    <x v="0"/>
    <x v="9"/>
    <n v="2.92"/>
  </r>
  <r>
    <x v="1"/>
    <x v="4"/>
    <n v="1.89"/>
  </r>
  <r>
    <x v="0"/>
    <x v="5"/>
    <n v="1.66"/>
  </r>
  <r>
    <x v="0"/>
    <x v="5"/>
    <n v="1.1000000000000001"/>
  </r>
  <r>
    <x v="1"/>
    <x v="4"/>
    <n v="1.67"/>
  </r>
  <r>
    <x v="0"/>
    <x v="9"/>
    <n v="1.82"/>
  </r>
  <r>
    <x v="0"/>
    <x v="8"/>
    <n v="3.66"/>
  </r>
  <r>
    <x v="0"/>
    <x v="2"/>
    <n v="1.44"/>
  </r>
  <r>
    <x v="1"/>
    <x v="4"/>
    <n v="2.61"/>
  </r>
  <r>
    <x v="0"/>
    <x v="9"/>
    <n v="2.08"/>
  </r>
  <r>
    <x v="0"/>
    <x v="9"/>
    <n v="1.56"/>
  </r>
  <r>
    <x v="1"/>
    <x v="4"/>
    <n v="2.54"/>
  </r>
  <r>
    <x v="0"/>
    <x v="5"/>
    <n v="2.04"/>
  </r>
  <r>
    <x v="0"/>
    <x v="10"/>
    <n v="1.65"/>
  </r>
  <r>
    <x v="0"/>
    <x v="0"/>
    <n v="5.65"/>
  </r>
  <r>
    <x v="1"/>
    <x v="3"/>
    <n v="2.0099999999999998"/>
  </r>
  <r>
    <x v="1"/>
    <x v="1"/>
    <n v="0.93"/>
  </r>
  <r>
    <x v="1"/>
    <x v="7"/>
    <n v="3.35"/>
  </r>
  <r>
    <x v="1"/>
    <x v="1"/>
    <n v="1.17"/>
  </r>
  <r>
    <x v="0"/>
    <x v="5"/>
    <n v="2.1"/>
  </r>
  <r>
    <x v="0"/>
    <x v="5"/>
    <n v="1.9"/>
  </r>
  <r>
    <x v="1"/>
    <x v="1"/>
    <n v="1.54"/>
  </r>
  <r>
    <x v="0"/>
    <x v="8"/>
    <n v="3.01"/>
  </r>
  <r>
    <x v="1"/>
    <x v="2"/>
    <n v="2.4500000000000002"/>
  </r>
  <r>
    <x v="0"/>
    <x v="2"/>
    <n v="0.84"/>
  </r>
  <r>
    <x v="0"/>
    <x v="8"/>
    <n v="4.08"/>
  </r>
  <r>
    <x v="0"/>
    <x v="8"/>
    <n v="3.25"/>
  </r>
  <r>
    <x v="0"/>
    <x v="0"/>
    <n v="5"/>
  </r>
  <r>
    <x v="0"/>
    <x v="8"/>
    <n v="4.76"/>
  </r>
  <r>
    <x v="1"/>
    <x v="2"/>
    <n v="1.58"/>
  </r>
  <r>
    <x v="1"/>
    <x v="3"/>
    <n v="1.46"/>
  </r>
  <r>
    <x v="1"/>
    <x v="6"/>
    <n v="4.67"/>
  </r>
  <r>
    <x v="1"/>
    <x v="2"/>
    <n v="1.58"/>
  </r>
  <r>
    <x v="1"/>
    <x v="4"/>
    <n v="2.7"/>
  </r>
  <r>
    <x v="0"/>
    <x v="9"/>
    <n v="1.88"/>
  </r>
  <r>
    <x v="1"/>
    <x v="1"/>
    <n v="0.87"/>
  </r>
  <r>
    <x v="1"/>
    <x v="4"/>
    <n v="1.07"/>
  </r>
  <r>
    <x v="0"/>
    <x v="9"/>
    <n v="2.66"/>
  </r>
  <r>
    <x v="1"/>
    <x v="2"/>
    <n v="2.5"/>
  </r>
  <r>
    <x v="1"/>
    <x v="7"/>
    <n v="4.79"/>
  </r>
  <r>
    <x v="1"/>
    <x v="4"/>
    <n v="2.1"/>
  </r>
  <r>
    <x v="0"/>
    <x v="5"/>
    <n v="1.98"/>
  </r>
  <r>
    <x v="0"/>
    <x v="9"/>
    <n v="3"/>
  </r>
  <r>
    <x v="0"/>
    <x v="8"/>
    <n v="4.29"/>
  </r>
  <r>
    <x v="1"/>
    <x v="2"/>
    <n v="2.38"/>
  </r>
  <r>
    <x v="1"/>
    <x v="3"/>
    <n v="1.82"/>
  </r>
  <r>
    <x v="0"/>
    <x v="10"/>
    <n v="1.37"/>
  </r>
  <r>
    <x v="0"/>
    <x v="10"/>
    <n v="2.5299999999999998"/>
  </r>
  <r>
    <x v="0"/>
    <x v="10"/>
    <n v="1.1299999999999999"/>
  </r>
  <r>
    <x v="1"/>
    <x v="1"/>
    <n v="1.1399999999999999"/>
  </r>
  <r>
    <x v="0"/>
    <x v="8"/>
    <n v="4.1500000000000004"/>
  </r>
  <r>
    <x v="0"/>
    <x v="5"/>
    <n v="1.75"/>
  </r>
  <r>
    <x v="1"/>
    <x v="2"/>
    <n v="2.98"/>
  </r>
  <r>
    <x v="0"/>
    <x v="0"/>
    <n v="4.83"/>
  </r>
  <r>
    <x v="0"/>
    <x v="0"/>
    <n v="4.66"/>
  </r>
  <r>
    <x v="0"/>
    <x v="10"/>
    <n v="2.0299999999999998"/>
  </r>
  <r>
    <x v="1"/>
    <x v="6"/>
    <n v="5.87"/>
  </r>
  <r>
    <x v="0"/>
    <x v="0"/>
    <n v="5"/>
  </r>
  <r>
    <x v="1"/>
    <x v="6"/>
    <n v="4.83"/>
  </r>
  <r>
    <x v="1"/>
    <x v="6"/>
    <n v="4.18"/>
  </r>
  <r>
    <x v="1"/>
    <x v="1"/>
    <n v="0.87"/>
  </r>
  <r>
    <x v="1"/>
    <x v="6"/>
    <n v="4.3899999999999997"/>
  </r>
  <r>
    <x v="1"/>
    <x v="3"/>
    <n v="1.96"/>
  </r>
  <r>
    <x v="0"/>
    <x v="8"/>
    <n v="3.02"/>
  </r>
  <r>
    <x v="0"/>
    <x v="2"/>
    <n v="1.28"/>
  </r>
  <r>
    <x v="0"/>
    <x v="10"/>
    <n v="1.74"/>
  </r>
  <r>
    <x v="0"/>
    <x v="10"/>
    <n v="2.69"/>
  </r>
  <r>
    <x v="0"/>
    <x v="8"/>
    <n v="4.18"/>
  </r>
  <r>
    <x v="1"/>
    <x v="1"/>
    <n v="0.95"/>
  </r>
  <r>
    <x v="1"/>
    <x v="7"/>
    <n v="4.99"/>
  </r>
  <r>
    <x v="0"/>
    <x v="10"/>
    <n v="2.09"/>
  </r>
  <r>
    <x v="0"/>
    <x v="9"/>
    <n v="1.98"/>
  </r>
  <r>
    <x v="1"/>
    <x v="7"/>
    <n v="3.16"/>
  </r>
  <r>
    <x v="0"/>
    <x v="5"/>
    <n v="1.35"/>
  </r>
  <r>
    <x v="0"/>
    <x v="0"/>
    <n v="4.8099999999999996"/>
  </r>
  <r>
    <x v="1"/>
    <x v="6"/>
    <n v="4.42"/>
  </r>
  <r>
    <x v="1"/>
    <x v="4"/>
    <n v="1.76"/>
  </r>
  <r>
    <x v="1"/>
    <x v="7"/>
    <n v="3.09"/>
  </r>
  <r>
    <x v="0"/>
    <x v="10"/>
    <n v="1.82"/>
  </r>
  <r>
    <x v="0"/>
    <x v="5"/>
    <n v="1.27"/>
  </r>
  <r>
    <x v="1"/>
    <x v="3"/>
    <n v="1.96"/>
  </r>
  <r>
    <x v="0"/>
    <x v="2"/>
    <n v="0.8"/>
  </r>
  <r>
    <x v="1"/>
    <x v="7"/>
    <n v="4.26"/>
  </r>
  <r>
    <x v="0"/>
    <x v="8"/>
    <n v="4.4000000000000004"/>
  </r>
  <r>
    <x v="1"/>
    <x v="7"/>
    <n v="4.2"/>
  </r>
  <r>
    <x v="1"/>
    <x v="3"/>
    <n v="2.1"/>
  </r>
  <r>
    <x v="0"/>
    <x v="9"/>
    <n v="2.37"/>
  </r>
  <r>
    <x v="0"/>
    <x v="9"/>
    <n v="1.63"/>
  </r>
  <r>
    <x v="1"/>
    <x v="3"/>
    <n v="1.5"/>
  </r>
  <r>
    <x v="0"/>
    <x v="2"/>
    <n v="0.91"/>
  </r>
  <r>
    <x v="1"/>
    <x v="2"/>
    <n v="2.84"/>
  </r>
  <r>
    <x v="0"/>
    <x v="5"/>
    <n v="1.64"/>
  </r>
  <r>
    <x v="1"/>
    <x v="6"/>
    <n v="5.58"/>
  </r>
  <r>
    <x v="0"/>
    <x v="0"/>
    <n v="4.33"/>
  </r>
  <r>
    <x v="1"/>
    <x v="2"/>
    <n v="2.37"/>
  </r>
  <r>
    <x v="0"/>
    <x v="5"/>
    <n v="1.2"/>
  </r>
  <r>
    <x v="0"/>
    <x v="2"/>
    <n v="1.1100000000000001"/>
  </r>
  <r>
    <x v="0"/>
    <x v="10"/>
    <n v="1.37"/>
  </r>
  <r>
    <x v="1"/>
    <x v="2"/>
    <n v="1.79"/>
  </r>
  <r>
    <x v="1"/>
    <x v="2"/>
    <n v="2.57"/>
  </r>
  <r>
    <x v="0"/>
    <x v="0"/>
    <n v="4.93"/>
  </r>
  <r>
    <x v="1"/>
    <x v="3"/>
    <n v="1.31"/>
  </r>
  <r>
    <x v="1"/>
    <x v="2"/>
    <n v="1.88"/>
  </r>
  <r>
    <x v="0"/>
    <x v="8"/>
    <n v="3.9"/>
  </r>
  <r>
    <x v="1"/>
    <x v="4"/>
    <n v="2.5299999999999998"/>
  </r>
  <r>
    <x v="0"/>
    <x v="8"/>
    <n v="3.68"/>
  </r>
  <r>
    <x v="1"/>
    <x v="6"/>
    <n v="5.19"/>
  </r>
  <r>
    <x v="1"/>
    <x v="4"/>
    <n v="1.47"/>
  </r>
  <r>
    <x v="1"/>
    <x v="2"/>
    <n v="2.08"/>
  </r>
  <r>
    <x v="1"/>
    <x v="7"/>
    <n v="4.59"/>
  </r>
  <r>
    <x v="1"/>
    <x v="6"/>
    <n v="4.8499999999999996"/>
  </r>
  <r>
    <x v="0"/>
    <x v="2"/>
    <n v="0.96"/>
  </r>
  <r>
    <x v="1"/>
    <x v="7"/>
    <n v="3.09"/>
  </r>
  <r>
    <x v="1"/>
    <x v="7"/>
    <n v="4.18"/>
  </r>
  <r>
    <x v="0"/>
    <x v="5"/>
    <n v="1.7"/>
  </r>
  <r>
    <x v="0"/>
    <x v="10"/>
    <n v="1.07"/>
  </r>
  <r>
    <x v="0"/>
    <x v="10"/>
    <n v="2.2799999999999998"/>
  </r>
  <r>
    <x v="1"/>
    <x v="3"/>
    <n v="1.94"/>
  </r>
  <r>
    <x v="0"/>
    <x v="0"/>
    <n v="5.38"/>
  </r>
  <r>
    <x v="0"/>
    <x v="10"/>
    <n v="1.24"/>
  </r>
  <r>
    <x v="1"/>
    <x v="1"/>
    <n v="1.19"/>
  </r>
  <r>
    <x v="0"/>
    <x v="0"/>
    <n v="5.97"/>
  </r>
  <r>
    <x v="1"/>
    <x v="7"/>
    <n v="4.62"/>
  </r>
  <r>
    <x v="1"/>
    <x v="4"/>
    <n v="2"/>
  </r>
  <r>
    <x v="0"/>
    <x v="9"/>
    <n v="2.67"/>
  </r>
  <r>
    <x v="1"/>
    <x v="6"/>
    <n v="4.05"/>
  </r>
  <r>
    <x v="0"/>
    <x v="0"/>
    <n v="5.29"/>
  </r>
  <r>
    <x v="1"/>
    <x v="1"/>
    <n v="1.1200000000000001"/>
  </r>
  <r>
    <x v="1"/>
    <x v="3"/>
    <n v="1.93"/>
  </r>
  <r>
    <x v="1"/>
    <x v="3"/>
    <n v="2.0499999999999998"/>
  </r>
  <r>
    <x v="0"/>
    <x v="10"/>
    <n v="1.57"/>
  </r>
  <r>
    <x v="1"/>
    <x v="4"/>
    <n v="1.35"/>
  </r>
  <r>
    <x v="1"/>
    <x v="3"/>
    <n v="1.38"/>
  </r>
  <r>
    <x v="1"/>
    <x v="2"/>
    <n v="2.41"/>
  </r>
  <r>
    <x v="1"/>
    <x v="6"/>
    <n v="4.0599999999999996"/>
  </r>
  <r>
    <x v="0"/>
    <x v="5"/>
    <n v="1.92"/>
  </r>
  <r>
    <x v="1"/>
    <x v="4"/>
    <n v="1.26"/>
  </r>
  <r>
    <x v="1"/>
    <x v="6"/>
    <n v="4.67"/>
  </r>
  <r>
    <x v="0"/>
    <x v="2"/>
    <n v="1.53"/>
  </r>
  <r>
    <x v="1"/>
    <x v="3"/>
    <n v="1.98"/>
  </r>
  <r>
    <x v="1"/>
    <x v="3"/>
    <n v="1.85"/>
  </r>
  <r>
    <x v="1"/>
    <x v="2"/>
    <n v="1.71"/>
  </r>
  <r>
    <x v="0"/>
    <x v="8"/>
    <n v="4.8"/>
  </r>
  <r>
    <x v="0"/>
    <x v="0"/>
    <n v="4.6500000000000004"/>
  </r>
  <r>
    <x v="0"/>
    <x v="9"/>
    <n v="2.0299999999999998"/>
  </r>
  <r>
    <x v="1"/>
    <x v="7"/>
    <n v="3.53"/>
  </r>
  <r>
    <x v="0"/>
    <x v="2"/>
    <n v="1.27"/>
  </r>
  <r>
    <x v="1"/>
    <x v="4"/>
    <n v="1.74"/>
  </r>
  <r>
    <x v="0"/>
    <x v="9"/>
    <n v="1.79"/>
  </r>
  <r>
    <x v="1"/>
    <x v="4"/>
    <n v="2.33"/>
  </r>
  <r>
    <x v="1"/>
    <x v="3"/>
    <n v="1.65"/>
  </r>
  <r>
    <x v="1"/>
    <x v="1"/>
    <n v="1.1100000000000001"/>
  </r>
  <r>
    <x v="0"/>
    <x v="0"/>
    <n v="5.91"/>
  </r>
  <r>
    <x v="0"/>
    <x v="9"/>
    <n v="1.57"/>
  </r>
  <r>
    <x v="0"/>
    <x v="9"/>
    <n v="2.6"/>
  </r>
  <r>
    <x v="1"/>
    <x v="2"/>
    <n v="2.27"/>
  </r>
  <r>
    <x v="0"/>
    <x v="10"/>
    <n v="2.83"/>
  </r>
  <r>
    <x v="1"/>
    <x v="7"/>
    <n v="3.16"/>
  </r>
  <r>
    <x v="0"/>
    <x v="8"/>
    <n v="3.5"/>
  </r>
  <r>
    <x v="1"/>
    <x v="3"/>
    <n v="1.9"/>
  </r>
  <r>
    <x v="0"/>
    <x v="2"/>
    <n v="1.29"/>
  </r>
  <r>
    <x v="1"/>
    <x v="7"/>
    <n v="3.43"/>
  </r>
  <r>
    <x v="0"/>
    <x v="10"/>
    <n v="2.1"/>
  </r>
  <r>
    <x v="1"/>
    <x v="7"/>
    <n v="3.9"/>
  </r>
  <r>
    <x v="1"/>
    <x v="2"/>
    <n v="1.75"/>
  </r>
  <r>
    <x v="0"/>
    <x v="10"/>
    <n v="2.42"/>
  </r>
  <r>
    <x v="0"/>
    <x v="2"/>
    <n v="0.85"/>
  </r>
  <r>
    <x v="0"/>
    <x v="0"/>
    <n v="5.6"/>
  </r>
  <r>
    <x v="1"/>
    <x v="2"/>
    <n v="1.77"/>
  </r>
  <r>
    <x v="1"/>
    <x v="3"/>
    <n v="1.19"/>
  </r>
  <r>
    <x v="1"/>
    <x v="1"/>
    <n v="1.03"/>
  </r>
  <r>
    <x v="0"/>
    <x v="10"/>
    <n v="1.93"/>
  </r>
  <r>
    <x v="1"/>
    <x v="2"/>
    <n v="1.9"/>
  </r>
  <r>
    <x v="1"/>
    <x v="1"/>
    <n v="0.9"/>
  </r>
  <r>
    <x v="0"/>
    <x v="0"/>
    <n v="4.12"/>
  </r>
  <r>
    <x v="0"/>
    <x v="2"/>
    <n v="0.94"/>
  </r>
  <r>
    <x v="1"/>
    <x v="6"/>
    <n v="5.16"/>
  </r>
  <r>
    <x v="1"/>
    <x v="6"/>
    <n v="5.83"/>
  </r>
  <r>
    <x v="1"/>
    <x v="2"/>
    <n v="2.23"/>
  </r>
  <r>
    <x v="0"/>
    <x v="8"/>
    <n v="4.18"/>
  </r>
  <r>
    <x v="0"/>
    <x v="8"/>
    <n v="4.2300000000000004"/>
  </r>
  <r>
    <x v="0"/>
    <x v="2"/>
    <n v="0.92"/>
  </r>
  <r>
    <x v="0"/>
    <x v="0"/>
    <n v="4.28"/>
  </r>
  <r>
    <x v="0"/>
    <x v="9"/>
    <n v="2.59"/>
  </r>
  <r>
    <x v="1"/>
    <x v="3"/>
    <n v="1.43"/>
  </r>
  <r>
    <x v="1"/>
    <x v="6"/>
    <n v="4.3499999999999996"/>
  </r>
  <r>
    <x v="1"/>
    <x v="4"/>
    <n v="2.14"/>
  </r>
  <r>
    <x v="0"/>
    <x v="0"/>
    <n v="5.95"/>
  </r>
  <r>
    <x v="1"/>
    <x v="4"/>
    <n v="1.49"/>
  </r>
  <r>
    <x v="1"/>
    <x v="3"/>
    <n v="1.36"/>
  </r>
  <r>
    <x v="0"/>
    <x v="0"/>
    <n v="5.31"/>
  </r>
  <r>
    <x v="1"/>
    <x v="2"/>
    <n v="2.44"/>
  </r>
  <r>
    <x v="1"/>
    <x v="3"/>
    <n v="1.58"/>
  </r>
  <r>
    <x v="1"/>
    <x v="2"/>
    <n v="2.97"/>
  </r>
  <r>
    <x v="0"/>
    <x v="2"/>
    <n v="1.38"/>
  </r>
  <r>
    <x v="1"/>
    <x v="2"/>
    <n v="2.2999999999999998"/>
  </r>
  <r>
    <x v="1"/>
    <x v="1"/>
    <n v="0.83"/>
  </r>
  <r>
    <x v="0"/>
    <x v="10"/>
    <n v="1.74"/>
  </r>
  <r>
    <x v="0"/>
    <x v="8"/>
    <n v="3.23"/>
  </r>
  <r>
    <x v="0"/>
    <x v="2"/>
    <n v="0.88"/>
  </r>
  <r>
    <x v="0"/>
    <x v="2"/>
    <n v="1.33"/>
  </r>
  <r>
    <x v="1"/>
    <x v="3"/>
    <n v="1.78"/>
  </r>
  <r>
    <x v="0"/>
    <x v="5"/>
    <n v="1.1399999999999999"/>
  </r>
  <r>
    <x v="1"/>
    <x v="6"/>
    <n v="4.49"/>
  </r>
  <r>
    <x v="0"/>
    <x v="2"/>
    <n v="0.97"/>
  </r>
  <r>
    <x v="0"/>
    <x v="10"/>
    <n v="1.37"/>
  </r>
  <r>
    <x v="1"/>
    <x v="3"/>
    <n v="1.87"/>
  </r>
  <r>
    <x v="0"/>
    <x v="5"/>
    <n v="1.24"/>
  </r>
  <r>
    <x v="1"/>
    <x v="3"/>
    <n v="1.94"/>
  </r>
  <r>
    <x v="1"/>
    <x v="1"/>
    <n v="1.24"/>
  </r>
  <r>
    <x v="1"/>
    <x v="6"/>
    <n v="4.13"/>
  </r>
  <r>
    <x v="0"/>
    <x v="5"/>
    <n v="1.1000000000000001"/>
  </r>
  <r>
    <x v="0"/>
    <x v="9"/>
    <n v="1.83"/>
  </r>
  <r>
    <x v="0"/>
    <x v="10"/>
    <n v="2.84"/>
  </r>
  <r>
    <x v="0"/>
    <x v="10"/>
    <n v="1.72"/>
  </r>
  <r>
    <x v="1"/>
    <x v="7"/>
    <n v="4.29"/>
  </r>
  <r>
    <x v="0"/>
    <x v="10"/>
    <n v="1.72"/>
  </r>
  <r>
    <x v="1"/>
    <x v="4"/>
    <n v="1.72"/>
  </r>
  <r>
    <x v="1"/>
    <x v="1"/>
    <n v="1.19"/>
  </r>
  <r>
    <x v="1"/>
    <x v="1"/>
    <n v="1.53"/>
  </r>
  <r>
    <x v="0"/>
    <x v="0"/>
    <n v="5.69"/>
  </r>
  <r>
    <x v="0"/>
    <x v="10"/>
    <n v="1.61"/>
  </r>
  <r>
    <x v="0"/>
    <x v="9"/>
    <n v="1.8"/>
  </r>
  <r>
    <x v="1"/>
    <x v="6"/>
    <n v="4.04"/>
  </r>
  <r>
    <x v="1"/>
    <x v="4"/>
    <n v="1.2"/>
  </r>
  <r>
    <x v="0"/>
    <x v="2"/>
    <n v="0.9"/>
  </r>
  <r>
    <x v="1"/>
    <x v="2"/>
    <n v="2.67"/>
  </r>
  <r>
    <x v="0"/>
    <x v="2"/>
    <n v="0.99"/>
  </r>
  <r>
    <x v="0"/>
    <x v="8"/>
    <n v="4.3499999999999996"/>
  </r>
  <r>
    <x v="0"/>
    <x v="10"/>
    <n v="2.2000000000000002"/>
  </r>
  <r>
    <x v="0"/>
    <x v="10"/>
    <n v="2.8"/>
  </r>
  <r>
    <x v="0"/>
    <x v="0"/>
    <n v="4.07"/>
  </r>
  <r>
    <x v="0"/>
    <x v="5"/>
    <n v="1.57"/>
  </r>
  <r>
    <x v="1"/>
    <x v="4"/>
    <n v="1.92"/>
  </r>
  <r>
    <x v="0"/>
    <x v="10"/>
    <n v="2.33"/>
  </r>
  <r>
    <x v="1"/>
    <x v="6"/>
    <n v="5.8"/>
  </r>
  <r>
    <x v="0"/>
    <x v="2"/>
    <n v="1.2"/>
  </r>
  <r>
    <x v="0"/>
    <x v="9"/>
    <n v="2.36"/>
  </r>
  <r>
    <x v="0"/>
    <x v="8"/>
    <n v="4.92"/>
  </r>
  <r>
    <x v="0"/>
    <x v="8"/>
    <n v="3.98"/>
  </r>
  <r>
    <x v="0"/>
    <x v="0"/>
    <n v="4.46"/>
  </r>
  <r>
    <x v="1"/>
    <x v="6"/>
    <n v="5.36"/>
  </r>
  <r>
    <x v="0"/>
    <x v="0"/>
    <n v="4.1399999999999997"/>
  </r>
  <r>
    <x v="0"/>
    <x v="10"/>
    <n v="2.31"/>
  </r>
  <r>
    <x v="1"/>
    <x v="1"/>
    <n v="1.44"/>
  </r>
  <r>
    <x v="0"/>
    <x v="8"/>
    <n v="4.07"/>
  </r>
  <r>
    <x v="1"/>
    <x v="4"/>
    <n v="1.83"/>
  </r>
  <r>
    <x v="0"/>
    <x v="9"/>
    <n v="2.12"/>
  </r>
  <r>
    <x v="1"/>
    <x v="6"/>
    <n v="5.64"/>
  </r>
  <r>
    <x v="1"/>
    <x v="4"/>
    <n v="1.78"/>
  </r>
  <r>
    <x v="0"/>
    <x v="10"/>
    <n v="2.17"/>
  </r>
  <r>
    <x v="0"/>
    <x v="8"/>
    <n v="3.49"/>
  </r>
  <r>
    <x v="0"/>
    <x v="8"/>
    <n v="4.68"/>
  </r>
  <r>
    <x v="1"/>
    <x v="1"/>
    <n v="1.57"/>
  </r>
  <r>
    <x v="1"/>
    <x v="4"/>
    <n v="2.76"/>
  </r>
  <r>
    <x v="0"/>
    <x v="0"/>
    <n v="4.17"/>
  </r>
  <r>
    <x v="0"/>
    <x v="0"/>
    <n v="5.13"/>
  </r>
  <r>
    <x v="0"/>
    <x v="2"/>
    <n v="1.45"/>
  </r>
  <r>
    <x v="0"/>
    <x v="5"/>
    <n v="1.91"/>
  </r>
  <r>
    <x v="1"/>
    <x v="1"/>
    <n v="1.56"/>
  </r>
  <r>
    <x v="0"/>
    <x v="8"/>
    <n v="3.8"/>
  </r>
  <r>
    <x v="1"/>
    <x v="3"/>
    <n v="1.86"/>
  </r>
  <r>
    <x v="1"/>
    <x v="6"/>
    <n v="4.96"/>
  </r>
  <r>
    <x v="0"/>
    <x v="0"/>
    <n v="5.57"/>
  </r>
  <r>
    <x v="1"/>
    <x v="2"/>
    <n v="2.37"/>
  </r>
  <r>
    <x v="1"/>
    <x v="3"/>
    <n v="1.95"/>
  </r>
  <r>
    <x v="1"/>
    <x v="4"/>
    <n v="1.47"/>
  </r>
  <r>
    <x v="0"/>
    <x v="0"/>
    <n v="5.0199999999999996"/>
  </r>
  <r>
    <x v="0"/>
    <x v="10"/>
    <n v="2.9"/>
  </r>
  <r>
    <x v="0"/>
    <x v="9"/>
    <n v="1.91"/>
  </r>
  <r>
    <x v="0"/>
    <x v="8"/>
    <n v="4.82"/>
  </r>
  <r>
    <x v="0"/>
    <x v="8"/>
    <n v="3.84"/>
  </r>
  <r>
    <x v="1"/>
    <x v="6"/>
    <n v="4.47"/>
  </r>
  <r>
    <x v="0"/>
    <x v="8"/>
    <n v="4.75"/>
  </r>
  <r>
    <x v="1"/>
    <x v="3"/>
    <n v="1.89"/>
  </r>
  <r>
    <x v="0"/>
    <x v="0"/>
    <n v="5.52"/>
  </r>
  <r>
    <x v="0"/>
    <x v="2"/>
    <n v="1.44"/>
  </r>
  <r>
    <x v="0"/>
    <x v="9"/>
    <n v="1.62"/>
  </r>
  <r>
    <x v="0"/>
    <x v="0"/>
    <n v="5.08"/>
  </r>
  <r>
    <x v="1"/>
    <x v="2"/>
    <n v="2.82"/>
  </r>
  <r>
    <x v="1"/>
    <x v="6"/>
    <n v="5.01"/>
  </r>
  <r>
    <x v="0"/>
    <x v="9"/>
    <n v="2.54"/>
  </r>
  <r>
    <x v="1"/>
    <x v="3"/>
    <n v="1.21"/>
  </r>
  <r>
    <x v="1"/>
    <x v="3"/>
    <n v="1.82"/>
  </r>
  <r>
    <x v="1"/>
    <x v="2"/>
    <n v="1.86"/>
  </r>
  <r>
    <x v="1"/>
    <x v="4"/>
    <n v="1.23"/>
  </r>
  <r>
    <x v="1"/>
    <x v="2"/>
    <n v="2.69"/>
  </r>
  <r>
    <x v="1"/>
    <x v="6"/>
    <n v="4.57"/>
  </r>
  <r>
    <x v="0"/>
    <x v="5"/>
    <n v="1.32"/>
  </r>
  <r>
    <x v="0"/>
    <x v="8"/>
    <n v="4.3899999999999997"/>
  </r>
  <r>
    <x v="0"/>
    <x v="10"/>
    <n v="2.11"/>
  </r>
  <r>
    <x v="1"/>
    <x v="3"/>
    <n v="1.96"/>
  </r>
  <r>
    <x v="1"/>
    <x v="2"/>
    <n v="2.35"/>
  </r>
  <r>
    <x v="1"/>
    <x v="1"/>
    <n v="1.06"/>
  </r>
  <r>
    <x v="0"/>
    <x v="8"/>
    <n v="3.02"/>
  </r>
  <r>
    <x v="0"/>
    <x v="8"/>
    <n v="3.85"/>
  </r>
  <r>
    <x v="0"/>
    <x v="2"/>
    <n v="1.43"/>
  </r>
  <r>
    <x v="0"/>
    <x v="10"/>
    <n v="1.04"/>
  </r>
  <r>
    <x v="1"/>
    <x v="1"/>
    <n v="0.84"/>
  </r>
  <r>
    <x v="0"/>
    <x v="2"/>
    <n v="1.38"/>
  </r>
  <r>
    <x v="0"/>
    <x v="8"/>
    <n v="3.5"/>
  </r>
  <r>
    <x v="0"/>
    <x v="2"/>
    <n v="1.47"/>
  </r>
  <r>
    <x v="0"/>
    <x v="5"/>
    <n v="1.35"/>
  </r>
  <r>
    <x v="0"/>
    <x v="2"/>
    <n v="1.48"/>
  </r>
  <r>
    <x v="0"/>
    <x v="10"/>
    <n v="2.6"/>
  </r>
  <r>
    <x v="0"/>
    <x v="5"/>
    <n v="2.0299999999999998"/>
  </r>
  <r>
    <x v="1"/>
    <x v="7"/>
    <n v="3.7"/>
  </r>
  <r>
    <x v="1"/>
    <x v="6"/>
    <n v="4.8"/>
  </r>
  <r>
    <x v="0"/>
    <x v="8"/>
    <n v="4.24"/>
  </r>
  <r>
    <x v="0"/>
    <x v="8"/>
    <n v="4.88"/>
  </r>
  <r>
    <x v="1"/>
    <x v="4"/>
    <n v="1.1399999999999999"/>
  </r>
  <r>
    <x v="1"/>
    <x v="2"/>
    <n v="1.89"/>
  </r>
  <r>
    <x v="0"/>
    <x v="8"/>
    <n v="5"/>
  </r>
  <r>
    <x v="0"/>
    <x v="2"/>
    <n v="1.48"/>
  </r>
  <r>
    <x v="0"/>
    <x v="0"/>
    <n v="5.01"/>
  </r>
  <r>
    <x v="0"/>
    <x v="9"/>
    <n v="2.21"/>
  </r>
  <r>
    <x v="1"/>
    <x v="2"/>
    <n v="2"/>
  </r>
  <r>
    <x v="0"/>
    <x v="8"/>
    <n v="3.2"/>
  </r>
  <r>
    <x v="0"/>
    <x v="8"/>
    <n v="3.83"/>
  </r>
  <r>
    <x v="1"/>
    <x v="1"/>
    <n v="1.01"/>
  </r>
  <r>
    <x v="1"/>
    <x v="4"/>
    <n v="1.84"/>
  </r>
  <r>
    <x v="0"/>
    <x v="2"/>
    <n v="1.29"/>
  </r>
  <r>
    <x v="0"/>
    <x v="9"/>
    <n v="2.08"/>
  </r>
  <r>
    <x v="0"/>
    <x v="8"/>
    <n v="4.59"/>
  </r>
  <r>
    <x v="1"/>
    <x v="3"/>
    <n v="1.79"/>
  </r>
  <r>
    <x v="1"/>
    <x v="1"/>
    <n v="1.06"/>
  </r>
  <r>
    <x v="1"/>
    <x v="6"/>
    <n v="5.18"/>
  </r>
  <r>
    <x v="1"/>
    <x v="3"/>
    <n v="2.0299999999999998"/>
  </r>
  <r>
    <x v="1"/>
    <x v="1"/>
    <n v="1.02"/>
  </r>
  <r>
    <x v="0"/>
    <x v="10"/>
    <n v="2.72"/>
  </r>
  <r>
    <x v="0"/>
    <x v="8"/>
    <n v="3.45"/>
  </r>
  <r>
    <x v="0"/>
    <x v="2"/>
    <n v="0.9"/>
  </r>
  <r>
    <x v="1"/>
    <x v="2"/>
    <n v="2.1800000000000002"/>
  </r>
  <r>
    <x v="0"/>
    <x v="2"/>
    <n v="1.54"/>
  </r>
  <r>
    <x v="0"/>
    <x v="0"/>
    <n v="5.0599999999999996"/>
  </r>
  <r>
    <x v="1"/>
    <x v="3"/>
    <n v="1.41"/>
  </r>
  <r>
    <x v="0"/>
    <x v="9"/>
    <n v="2.1800000000000002"/>
  </r>
  <r>
    <x v="0"/>
    <x v="2"/>
    <n v="1.06"/>
  </r>
  <r>
    <x v="0"/>
    <x v="9"/>
    <n v="2.91"/>
  </r>
  <r>
    <x v="0"/>
    <x v="8"/>
    <n v="3.32"/>
  </r>
  <r>
    <x v="0"/>
    <x v="8"/>
    <n v="3.69"/>
  </r>
  <r>
    <x v="1"/>
    <x v="4"/>
    <n v="1.99"/>
  </r>
  <r>
    <x v="0"/>
    <x v="9"/>
    <n v="2.78"/>
  </r>
  <r>
    <x v="0"/>
    <x v="10"/>
    <n v="1.8"/>
  </r>
  <r>
    <x v="0"/>
    <x v="2"/>
    <n v="1.25"/>
  </r>
  <r>
    <x v="0"/>
    <x v="10"/>
    <n v="2.98"/>
  </r>
  <r>
    <x v="1"/>
    <x v="6"/>
    <n v="4.84"/>
  </r>
  <r>
    <x v="0"/>
    <x v="5"/>
    <n v="1.99"/>
  </r>
  <r>
    <x v="0"/>
    <x v="2"/>
    <n v="1.29"/>
  </r>
  <r>
    <x v="1"/>
    <x v="1"/>
    <n v="0.93"/>
  </r>
  <r>
    <x v="0"/>
    <x v="10"/>
    <n v="1.6"/>
  </r>
  <r>
    <x v="0"/>
    <x v="10"/>
    <n v="2.15"/>
  </r>
  <r>
    <x v="0"/>
    <x v="8"/>
    <n v="3.8"/>
  </r>
  <r>
    <x v="1"/>
    <x v="3"/>
    <n v="1.69"/>
  </r>
  <r>
    <x v="0"/>
    <x v="8"/>
    <n v="3.27"/>
  </r>
  <r>
    <x v="0"/>
    <x v="8"/>
    <n v="3.44"/>
  </r>
  <r>
    <x v="0"/>
    <x v="10"/>
    <n v="2.2599999999999998"/>
  </r>
  <r>
    <x v="1"/>
    <x v="1"/>
    <n v="1.26"/>
  </r>
  <r>
    <x v="0"/>
    <x v="9"/>
    <n v="1.66"/>
  </r>
  <r>
    <x v="0"/>
    <x v="0"/>
    <n v="4.9000000000000004"/>
  </r>
  <r>
    <x v="0"/>
    <x v="9"/>
    <n v="2.1"/>
  </r>
  <r>
    <x v="1"/>
    <x v="7"/>
    <n v="4.08"/>
  </r>
  <r>
    <x v="1"/>
    <x v="4"/>
    <n v="2.1"/>
  </r>
  <r>
    <x v="1"/>
    <x v="3"/>
    <n v="1.53"/>
  </r>
  <r>
    <x v="1"/>
    <x v="4"/>
    <n v="2.73"/>
  </r>
  <r>
    <x v="1"/>
    <x v="4"/>
    <n v="2.0099999999999998"/>
  </r>
  <r>
    <x v="0"/>
    <x v="8"/>
    <n v="3.77"/>
  </r>
  <r>
    <x v="1"/>
    <x v="2"/>
    <n v="1.84"/>
  </r>
  <r>
    <x v="0"/>
    <x v="9"/>
    <n v="1.68"/>
  </r>
  <r>
    <x v="0"/>
    <x v="5"/>
    <n v="1.61"/>
  </r>
  <r>
    <x v="1"/>
    <x v="7"/>
    <n v="3.93"/>
  </r>
  <r>
    <x v="0"/>
    <x v="10"/>
    <n v="1.17"/>
  </r>
  <r>
    <x v="0"/>
    <x v="0"/>
    <n v="5.68"/>
  </r>
  <r>
    <x v="1"/>
    <x v="3"/>
    <n v="1.82"/>
  </r>
  <r>
    <x v="0"/>
    <x v="9"/>
    <n v="1.55"/>
  </r>
  <r>
    <x v="0"/>
    <x v="9"/>
    <n v="2.12"/>
  </r>
  <r>
    <x v="1"/>
    <x v="4"/>
    <n v="2.64"/>
  </r>
  <r>
    <x v="0"/>
    <x v="0"/>
    <n v="5.62"/>
  </r>
  <r>
    <x v="1"/>
    <x v="7"/>
    <n v="4.4800000000000004"/>
  </r>
  <r>
    <x v="1"/>
    <x v="1"/>
    <n v="1.45"/>
  </r>
  <r>
    <x v="1"/>
    <x v="4"/>
    <n v="1.24"/>
  </r>
  <r>
    <x v="0"/>
    <x v="8"/>
    <n v="4.0199999999999996"/>
  </r>
  <r>
    <x v="0"/>
    <x v="10"/>
    <n v="2.4900000000000002"/>
  </r>
  <r>
    <x v="1"/>
    <x v="3"/>
    <n v="1.55"/>
  </r>
  <r>
    <x v="1"/>
    <x v="7"/>
    <n v="4.5"/>
  </r>
  <r>
    <x v="0"/>
    <x v="2"/>
    <n v="1.38"/>
  </r>
  <r>
    <x v="1"/>
    <x v="6"/>
    <n v="4.29"/>
  </r>
  <r>
    <x v="0"/>
    <x v="0"/>
    <n v="4.5199999999999996"/>
  </r>
  <r>
    <x v="1"/>
    <x v="3"/>
    <n v="1.19"/>
  </r>
  <r>
    <x v="0"/>
    <x v="8"/>
    <n v="4.72"/>
  </r>
  <r>
    <x v="0"/>
    <x v="8"/>
    <n v="4.4400000000000004"/>
  </r>
  <r>
    <x v="1"/>
    <x v="3"/>
    <n v="1.35"/>
  </r>
  <r>
    <x v="0"/>
    <x v="0"/>
    <n v="5.4"/>
  </r>
  <r>
    <x v="1"/>
    <x v="7"/>
    <n v="4.45"/>
  </r>
  <r>
    <x v="0"/>
    <x v="5"/>
    <n v="1.54"/>
  </r>
  <r>
    <x v="1"/>
    <x v="1"/>
    <n v="0.96"/>
  </r>
  <r>
    <x v="0"/>
    <x v="0"/>
    <n v="5.05"/>
  </r>
  <r>
    <x v="1"/>
    <x v="6"/>
    <n v="5.6"/>
  </r>
  <r>
    <x v="1"/>
    <x v="1"/>
    <n v="0.88"/>
  </r>
  <r>
    <x v="0"/>
    <x v="10"/>
    <n v="3"/>
  </r>
  <r>
    <x v="0"/>
    <x v="5"/>
    <n v="1.78"/>
  </r>
  <r>
    <x v="0"/>
    <x v="9"/>
    <n v="2.83"/>
  </r>
  <r>
    <x v="0"/>
    <x v="10"/>
    <n v="2.41"/>
  </r>
  <r>
    <x v="1"/>
    <x v="6"/>
    <n v="5.98"/>
  </r>
  <r>
    <x v="1"/>
    <x v="1"/>
    <n v="1.21"/>
  </r>
  <r>
    <x v="0"/>
    <x v="0"/>
    <n v="5"/>
  </r>
  <r>
    <x v="1"/>
    <x v="3"/>
    <n v="1.21"/>
  </r>
  <r>
    <x v="0"/>
    <x v="0"/>
    <n v="4.66"/>
  </r>
  <r>
    <x v="1"/>
    <x v="6"/>
    <n v="5.53"/>
  </r>
  <r>
    <x v="0"/>
    <x v="8"/>
    <n v="4.1100000000000003"/>
  </r>
  <r>
    <x v="1"/>
    <x v="4"/>
    <n v="1.98"/>
  </r>
  <r>
    <x v="0"/>
    <x v="9"/>
    <n v="2.2599999999999998"/>
  </r>
  <r>
    <x v="0"/>
    <x v="2"/>
    <n v="1.45"/>
  </r>
  <r>
    <x v="1"/>
    <x v="3"/>
    <n v="1.5"/>
  </r>
  <r>
    <x v="1"/>
    <x v="4"/>
    <n v="2.0499999999999998"/>
  </r>
  <r>
    <x v="1"/>
    <x v="4"/>
    <n v="2.67"/>
  </r>
  <r>
    <x v="0"/>
    <x v="0"/>
    <n v="4.88"/>
  </r>
  <r>
    <x v="0"/>
    <x v="0"/>
    <n v="5.58"/>
  </r>
  <r>
    <x v="0"/>
    <x v="8"/>
    <n v="3.45"/>
  </r>
  <r>
    <x v="1"/>
    <x v="1"/>
    <n v="0.94"/>
  </r>
  <r>
    <x v="0"/>
    <x v="2"/>
    <n v="1.29"/>
  </r>
  <r>
    <x v="1"/>
    <x v="1"/>
    <n v="1.21"/>
  </r>
  <r>
    <x v="1"/>
    <x v="3"/>
    <n v="1.79"/>
  </r>
  <r>
    <x v="0"/>
    <x v="0"/>
    <n v="5.9"/>
  </r>
  <r>
    <x v="0"/>
    <x v="8"/>
    <n v="4.54"/>
  </r>
  <r>
    <x v="1"/>
    <x v="4"/>
    <n v="1.77"/>
  </r>
  <r>
    <x v="1"/>
    <x v="4"/>
    <n v="1.52"/>
  </r>
  <r>
    <x v="1"/>
    <x v="1"/>
    <n v="0.8"/>
  </r>
  <r>
    <x v="1"/>
    <x v="7"/>
    <n v="4.6399999999999997"/>
  </r>
  <r>
    <x v="0"/>
    <x v="9"/>
    <n v="3"/>
  </r>
  <r>
    <x v="1"/>
    <x v="1"/>
    <n v="0.8"/>
  </r>
  <r>
    <x v="0"/>
    <x v="9"/>
    <n v="2.86"/>
  </r>
  <r>
    <x v="1"/>
    <x v="7"/>
    <n v="4.28"/>
  </r>
  <r>
    <x v="0"/>
    <x v="8"/>
    <n v="3.13"/>
  </r>
  <r>
    <x v="0"/>
    <x v="0"/>
    <n v="5.18"/>
  </r>
  <r>
    <x v="1"/>
    <x v="2"/>
    <n v="1.64"/>
  </r>
  <r>
    <x v="1"/>
    <x v="2"/>
    <n v="2.38"/>
  </r>
  <r>
    <x v="1"/>
    <x v="6"/>
    <n v="5.48"/>
  </r>
  <r>
    <x v="1"/>
    <x v="2"/>
    <n v="1.64"/>
  </r>
  <r>
    <x v="0"/>
    <x v="5"/>
    <n v="1.88"/>
  </r>
  <r>
    <x v="0"/>
    <x v="2"/>
    <n v="1.38"/>
  </r>
  <r>
    <x v="1"/>
    <x v="2"/>
    <n v="1.84"/>
  </r>
  <r>
    <x v="1"/>
    <x v="7"/>
    <n v="3.52"/>
  </r>
  <r>
    <x v="1"/>
    <x v="1"/>
    <n v="1.01"/>
  </r>
  <r>
    <x v="1"/>
    <x v="3"/>
    <n v="1.43"/>
  </r>
  <r>
    <x v="0"/>
    <x v="2"/>
    <n v="1.38"/>
  </r>
  <r>
    <x v="0"/>
    <x v="8"/>
    <n v="3.63"/>
  </r>
  <r>
    <x v="1"/>
    <x v="4"/>
    <n v="2.17"/>
  </r>
  <r>
    <x v="1"/>
    <x v="4"/>
    <n v="2.6"/>
  </r>
  <r>
    <x v="0"/>
    <x v="9"/>
    <n v="2.69"/>
  </r>
  <r>
    <x v="0"/>
    <x v="9"/>
    <n v="1.7"/>
  </r>
  <r>
    <x v="0"/>
    <x v="5"/>
    <n v="1.52"/>
  </r>
  <r>
    <x v="1"/>
    <x v="2"/>
    <n v="2.4"/>
  </r>
  <r>
    <x v="1"/>
    <x v="1"/>
    <n v="1.24"/>
  </r>
  <r>
    <x v="1"/>
    <x v="2"/>
    <n v="2.0299999999999998"/>
  </r>
  <r>
    <x v="0"/>
    <x v="5"/>
    <n v="2.0099999999999998"/>
  </r>
  <r>
    <x v="1"/>
    <x v="3"/>
    <n v="1.33"/>
  </r>
  <r>
    <x v="1"/>
    <x v="1"/>
    <n v="1.07"/>
  </r>
  <r>
    <x v="1"/>
    <x v="3"/>
    <n v="1.4"/>
  </r>
  <r>
    <x v="1"/>
    <x v="1"/>
    <n v="0.82"/>
  </r>
  <r>
    <x v="0"/>
    <x v="8"/>
    <n v="3.56"/>
  </r>
  <r>
    <x v="0"/>
    <x v="8"/>
    <n v="4.7699999999999996"/>
  </r>
  <r>
    <x v="1"/>
    <x v="1"/>
    <n v="1.35"/>
  </r>
  <r>
    <x v="0"/>
    <x v="9"/>
    <n v="2.2200000000000002"/>
  </r>
  <r>
    <x v="1"/>
    <x v="4"/>
    <n v="2.82"/>
  </r>
  <r>
    <x v="0"/>
    <x v="9"/>
    <n v="1.54"/>
  </r>
  <r>
    <x v="1"/>
    <x v="4"/>
    <n v="2.35"/>
  </r>
  <r>
    <x v="0"/>
    <x v="0"/>
    <n v="5.03"/>
  </r>
  <r>
    <x v="0"/>
    <x v="10"/>
    <n v="1.44"/>
  </r>
  <r>
    <x v="0"/>
    <x v="5"/>
    <n v="1.18"/>
  </r>
  <r>
    <x v="0"/>
    <x v="10"/>
    <n v="1.02"/>
  </r>
  <r>
    <x v="0"/>
    <x v="2"/>
    <n v="0.88"/>
  </r>
  <r>
    <x v="0"/>
    <x v="8"/>
    <n v="3.03"/>
  </r>
  <r>
    <x v="1"/>
    <x v="2"/>
    <n v="2.2400000000000002"/>
  </r>
  <r>
    <x v="0"/>
    <x v="9"/>
    <n v="2.63"/>
  </r>
  <r>
    <x v="1"/>
    <x v="7"/>
    <n v="4.4000000000000004"/>
  </r>
  <r>
    <x v="1"/>
    <x v="4"/>
    <n v="2.19"/>
  </r>
  <r>
    <x v="0"/>
    <x v="0"/>
    <n v="4.12"/>
  </r>
  <r>
    <x v="0"/>
    <x v="10"/>
    <n v="1.6"/>
  </r>
  <r>
    <x v="1"/>
    <x v="2"/>
    <n v="2.29"/>
  </r>
  <r>
    <x v="0"/>
    <x v="10"/>
    <n v="2.0299999999999998"/>
  </r>
  <r>
    <x v="1"/>
    <x v="1"/>
    <n v="1.44"/>
  </r>
  <r>
    <x v="1"/>
    <x v="2"/>
    <n v="1.56"/>
  </r>
  <r>
    <x v="1"/>
    <x v="2"/>
    <n v="2.95"/>
  </r>
  <r>
    <x v="0"/>
    <x v="9"/>
    <n v="2.27"/>
  </r>
  <r>
    <x v="1"/>
    <x v="2"/>
    <n v="1.63"/>
  </r>
  <r>
    <x v="0"/>
    <x v="5"/>
    <n v="1.63"/>
  </r>
  <r>
    <x v="0"/>
    <x v="8"/>
    <n v="4.91"/>
  </r>
  <r>
    <x v="1"/>
    <x v="1"/>
    <n v="1.57"/>
  </r>
  <r>
    <x v="1"/>
    <x v="1"/>
    <n v="1.38"/>
  </r>
  <r>
    <x v="1"/>
    <x v="7"/>
    <n v="4.83"/>
  </r>
  <r>
    <x v="1"/>
    <x v="2"/>
    <n v="1.85"/>
  </r>
  <r>
    <x v="0"/>
    <x v="5"/>
    <n v="1.28"/>
  </r>
  <r>
    <x v="1"/>
    <x v="1"/>
    <n v="1.0900000000000001"/>
  </r>
  <r>
    <x v="1"/>
    <x v="7"/>
    <n v="3.29"/>
  </r>
  <r>
    <x v="1"/>
    <x v="3"/>
    <n v="1.1399999999999999"/>
  </r>
  <r>
    <x v="1"/>
    <x v="2"/>
    <n v="1.61"/>
  </r>
  <r>
    <x v="0"/>
    <x v="2"/>
    <n v="1.3"/>
  </r>
  <r>
    <x v="0"/>
    <x v="2"/>
    <n v="1.27"/>
  </r>
  <r>
    <x v="0"/>
    <x v="8"/>
    <n v="4.63"/>
  </r>
  <r>
    <x v="1"/>
    <x v="6"/>
    <n v="5.07"/>
  </r>
  <r>
    <x v="0"/>
    <x v="10"/>
    <n v="1.83"/>
  </r>
  <r>
    <x v="1"/>
    <x v="6"/>
    <n v="5.99"/>
  </r>
  <r>
    <x v="0"/>
    <x v="9"/>
    <n v="1.67"/>
  </r>
  <r>
    <x v="0"/>
    <x v="9"/>
    <n v="2.25"/>
  </r>
  <r>
    <x v="0"/>
    <x v="5"/>
    <n v="1.38"/>
  </r>
  <r>
    <x v="0"/>
    <x v="0"/>
    <n v="5.77"/>
  </r>
  <r>
    <x v="0"/>
    <x v="2"/>
    <n v="1.21"/>
  </r>
  <r>
    <x v="0"/>
    <x v="0"/>
    <n v="4.8600000000000003"/>
  </r>
  <r>
    <x v="0"/>
    <x v="2"/>
    <n v="1.53"/>
  </r>
  <r>
    <x v="0"/>
    <x v="0"/>
    <n v="5.19"/>
  </r>
  <r>
    <x v="1"/>
    <x v="3"/>
    <n v="1.66"/>
  </r>
  <r>
    <x v="0"/>
    <x v="8"/>
    <n v="4.41"/>
  </r>
  <r>
    <x v="0"/>
    <x v="2"/>
    <n v="1.36"/>
  </r>
  <r>
    <x v="1"/>
    <x v="4"/>
    <n v="1.6"/>
  </r>
  <r>
    <x v="1"/>
    <x v="7"/>
    <n v="3.53"/>
  </r>
  <r>
    <x v="0"/>
    <x v="5"/>
    <n v="2.0699999999999998"/>
  </r>
  <r>
    <x v="1"/>
    <x v="2"/>
    <n v="2.31"/>
  </r>
  <r>
    <x v="1"/>
    <x v="2"/>
    <n v="2.4"/>
  </r>
  <r>
    <x v="1"/>
    <x v="4"/>
    <n v="2.48"/>
  </r>
  <r>
    <x v="1"/>
    <x v="2"/>
    <n v="1.91"/>
  </r>
  <r>
    <x v="1"/>
    <x v="3"/>
    <n v="1.5"/>
  </r>
  <r>
    <x v="0"/>
    <x v="8"/>
    <n v="4.93"/>
  </r>
  <r>
    <x v="0"/>
    <x v="8"/>
    <n v="3.41"/>
  </r>
  <r>
    <x v="1"/>
    <x v="6"/>
    <n v="4.53"/>
  </r>
  <r>
    <x v="0"/>
    <x v="9"/>
    <n v="2.5"/>
  </r>
  <r>
    <x v="1"/>
    <x v="4"/>
    <n v="2.94"/>
  </r>
  <r>
    <x v="0"/>
    <x v="10"/>
    <n v="2.37"/>
  </r>
  <r>
    <x v="1"/>
    <x v="1"/>
    <n v="1.17"/>
  </r>
  <r>
    <x v="0"/>
    <x v="9"/>
    <n v="2.84"/>
  </r>
  <r>
    <x v="0"/>
    <x v="2"/>
    <n v="0.8"/>
  </r>
  <r>
    <x v="1"/>
    <x v="7"/>
    <n v="4.95"/>
  </r>
  <r>
    <x v="0"/>
    <x v="10"/>
    <n v="2.77"/>
  </r>
  <r>
    <x v="1"/>
    <x v="4"/>
    <n v="2.35"/>
  </r>
  <r>
    <x v="1"/>
    <x v="3"/>
    <n v="1.59"/>
  </r>
  <r>
    <x v="1"/>
    <x v="7"/>
    <n v="3.49"/>
  </r>
  <r>
    <x v="0"/>
    <x v="8"/>
    <n v="4.3600000000000003"/>
  </r>
  <r>
    <x v="0"/>
    <x v="10"/>
    <n v="2.04"/>
  </r>
  <r>
    <x v="1"/>
    <x v="1"/>
    <n v="1.21"/>
  </r>
  <r>
    <x v="1"/>
    <x v="2"/>
    <n v="2.41"/>
  </r>
  <r>
    <x v="1"/>
    <x v="1"/>
    <n v="1.24"/>
  </r>
  <r>
    <x v="1"/>
    <x v="3"/>
    <n v="1.18"/>
  </r>
  <r>
    <x v="1"/>
    <x v="2"/>
    <n v="2.73"/>
  </r>
  <r>
    <x v="1"/>
    <x v="7"/>
    <n v="3.69"/>
  </r>
  <r>
    <x v="1"/>
    <x v="2"/>
    <n v="2.92"/>
  </r>
  <r>
    <x v="1"/>
    <x v="6"/>
    <n v="4.66"/>
  </r>
  <r>
    <x v="0"/>
    <x v="2"/>
    <n v="1.1599999999999999"/>
  </r>
  <r>
    <x v="0"/>
    <x v="0"/>
    <n v="5.87"/>
  </r>
  <r>
    <x v="1"/>
    <x v="7"/>
    <n v="4.62"/>
  </r>
  <r>
    <x v="1"/>
    <x v="3"/>
    <n v="1.29"/>
  </r>
  <r>
    <x v="0"/>
    <x v="5"/>
    <n v="1.98"/>
  </r>
  <r>
    <x v="1"/>
    <x v="6"/>
    <n v="5.71"/>
  </r>
  <r>
    <x v="0"/>
    <x v="9"/>
    <n v="1.79"/>
  </r>
  <r>
    <x v="1"/>
    <x v="3"/>
    <n v="2.08"/>
  </r>
  <r>
    <x v="1"/>
    <x v="3"/>
    <n v="1.89"/>
  </r>
  <r>
    <x v="1"/>
    <x v="6"/>
    <n v="4.47"/>
  </r>
  <r>
    <x v="1"/>
    <x v="4"/>
    <n v="2"/>
  </r>
  <r>
    <x v="1"/>
    <x v="2"/>
    <n v="1.64"/>
  </r>
  <r>
    <x v="1"/>
    <x v="7"/>
    <n v="4.2"/>
  </r>
  <r>
    <x v="0"/>
    <x v="8"/>
    <n v="4.7699999999999996"/>
  </r>
  <r>
    <x v="1"/>
    <x v="6"/>
    <n v="4.0199999999999996"/>
  </r>
  <r>
    <x v="1"/>
    <x v="6"/>
    <n v="4.0999999999999996"/>
  </r>
  <r>
    <x v="0"/>
    <x v="10"/>
    <n v="1.48"/>
  </r>
  <r>
    <x v="0"/>
    <x v="2"/>
    <n v="0.82"/>
  </r>
  <r>
    <x v="0"/>
    <x v="5"/>
    <n v="1.56"/>
  </r>
  <r>
    <x v="0"/>
    <x v="9"/>
    <n v="2.33"/>
  </r>
  <r>
    <x v="0"/>
    <x v="9"/>
    <n v="2.93"/>
  </r>
  <r>
    <x v="1"/>
    <x v="4"/>
    <n v="2.06"/>
  </r>
  <r>
    <x v="0"/>
    <x v="0"/>
    <n v="4.99"/>
  </r>
  <r>
    <x v="0"/>
    <x v="5"/>
    <n v="1.4"/>
  </r>
  <r>
    <x v="1"/>
    <x v="1"/>
    <n v="1.5"/>
  </r>
  <r>
    <x v="1"/>
    <x v="7"/>
    <n v="4.03"/>
  </r>
  <r>
    <x v="0"/>
    <x v="8"/>
    <n v="4.8"/>
  </r>
  <r>
    <x v="0"/>
    <x v="2"/>
    <n v="1.2"/>
  </r>
  <r>
    <x v="0"/>
    <x v="5"/>
    <n v="1.1000000000000001"/>
  </r>
  <r>
    <x v="1"/>
    <x v="7"/>
    <n v="4.26"/>
  </r>
  <r>
    <x v="0"/>
    <x v="9"/>
    <n v="1.87"/>
  </r>
  <r>
    <x v="0"/>
    <x v="10"/>
    <n v="1.35"/>
  </r>
  <r>
    <x v="1"/>
    <x v="4"/>
    <n v="2.0499999999999998"/>
  </r>
  <r>
    <x v="0"/>
    <x v="10"/>
    <n v="1.7"/>
  </r>
  <r>
    <x v="1"/>
    <x v="6"/>
    <n v="4.55"/>
  </r>
  <r>
    <x v="1"/>
    <x v="2"/>
    <n v="1.64"/>
  </r>
  <r>
    <x v="1"/>
    <x v="3"/>
    <n v="1.3"/>
  </r>
  <r>
    <x v="0"/>
    <x v="0"/>
    <n v="5.84"/>
  </r>
  <r>
    <x v="0"/>
    <x v="5"/>
    <n v="1.48"/>
  </r>
  <r>
    <x v="1"/>
    <x v="7"/>
    <n v="4.8899999999999997"/>
  </r>
  <r>
    <x v="0"/>
    <x v="5"/>
    <n v="2.02"/>
  </r>
  <r>
    <x v="0"/>
    <x v="9"/>
    <n v="2.2799999999999998"/>
  </r>
  <r>
    <x v="0"/>
    <x v="0"/>
    <n v="4.67"/>
  </r>
  <r>
    <x v="0"/>
    <x v="10"/>
    <n v="1.38"/>
  </r>
  <r>
    <x v="1"/>
    <x v="1"/>
    <n v="0.99"/>
  </r>
  <r>
    <x v="0"/>
    <x v="10"/>
    <n v="1.17"/>
  </r>
  <r>
    <x v="0"/>
    <x v="10"/>
    <n v="2.99"/>
  </r>
  <r>
    <x v="1"/>
    <x v="2"/>
    <n v="1.76"/>
  </r>
  <r>
    <x v="1"/>
    <x v="4"/>
    <n v="2.13"/>
  </r>
  <r>
    <x v="0"/>
    <x v="0"/>
    <n v="5.57"/>
  </r>
  <r>
    <x v="0"/>
    <x v="9"/>
    <n v="1.51"/>
  </r>
  <r>
    <x v="1"/>
    <x v="1"/>
    <n v="1.3"/>
  </r>
  <r>
    <x v="1"/>
    <x v="4"/>
    <n v="2.89"/>
  </r>
  <r>
    <x v="1"/>
    <x v="1"/>
    <n v="1.26"/>
  </r>
  <r>
    <x v="1"/>
    <x v="6"/>
    <n v="4.1100000000000003"/>
  </r>
  <r>
    <x v="0"/>
    <x v="10"/>
    <n v="1.76"/>
  </r>
  <r>
    <x v="0"/>
    <x v="9"/>
    <n v="2.93"/>
  </r>
  <r>
    <x v="0"/>
    <x v="9"/>
    <n v="2.5299999999999998"/>
  </r>
  <r>
    <x v="1"/>
    <x v="1"/>
    <n v="0.8"/>
  </r>
  <r>
    <x v="0"/>
    <x v="0"/>
    <n v="5.31"/>
  </r>
  <r>
    <x v="1"/>
    <x v="1"/>
    <n v="1.58"/>
  </r>
  <r>
    <x v="0"/>
    <x v="10"/>
    <n v="1.23"/>
  </r>
  <r>
    <x v="0"/>
    <x v="5"/>
    <n v="2.02"/>
  </r>
  <r>
    <x v="1"/>
    <x v="1"/>
    <n v="0.9"/>
  </r>
  <r>
    <x v="1"/>
    <x v="4"/>
    <n v="2.2400000000000002"/>
  </r>
  <r>
    <x v="0"/>
    <x v="10"/>
    <n v="2.0099999999999998"/>
  </r>
  <r>
    <x v="0"/>
    <x v="10"/>
    <n v="2.4700000000000002"/>
  </r>
  <r>
    <x v="0"/>
    <x v="9"/>
    <n v="2.5"/>
  </r>
  <r>
    <x v="1"/>
    <x v="2"/>
    <n v="2.34"/>
  </r>
  <r>
    <x v="1"/>
    <x v="6"/>
    <n v="4.38"/>
  </r>
  <r>
    <x v="1"/>
    <x v="4"/>
    <n v="1.1000000000000001"/>
  </r>
  <r>
    <x v="1"/>
    <x v="7"/>
    <n v="4.84"/>
  </r>
  <r>
    <x v="0"/>
    <x v="9"/>
    <n v="2.5299999999999998"/>
  </r>
  <r>
    <x v="1"/>
    <x v="1"/>
    <n v="1.47"/>
  </r>
  <r>
    <x v="1"/>
    <x v="7"/>
    <n v="4.71"/>
  </r>
  <r>
    <x v="0"/>
    <x v="2"/>
    <n v="1.1599999999999999"/>
  </r>
  <r>
    <x v="1"/>
    <x v="4"/>
    <n v="2.2599999999999998"/>
  </r>
  <r>
    <x v="0"/>
    <x v="10"/>
    <n v="1.33"/>
  </r>
  <r>
    <x v="1"/>
    <x v="4"/>
    <n v="1.24"/>
  </r>
  <r>
    <x v="0"/>
    <x v="9"/>
    <n v="2.9"/>
  </r>
  <r>
    <x v="0"/>
    <x v="0"/>
    <n v="5.19"/>
  </r>
  <r>
    <x v="0"/>
    <x v="8"/>
    <n v="3.41"/>
  </r>
  <r>
    <x v="1"/>
    <x v="4"/>
    <n v="2.66"/>
  </r>
  <r>
    <x v="0"/>
    <x v="8"/>
    <n v="3.09"/>
  </r>
  <r>
    <x v="1"/>
    <x v="2"/>
    <n v="2.52"/>
  </r>
  <r>
    <x v="0"/>
    <x v="10"/>
    <n v="2.08"/>
  </r>
  <r>
    <x v="1"/>
    <x v="2"/>
    <n v="1.57"/>
  </r>
  <r>
    <x v="0"/>
    <x v="10"/>
    <n v="1.85"/>
  </r>
  <r>
    <x v="1"/>
    <x v="7"/>
    <n v="3.68"/>
  </r>
  <r>
    <x v="1"/>
    <x v="1"/>
    <n v="1.29"/>
  </r>
  <r>
    <x v="0"/>
    <x v="5"/>
    <n v="1.78"/>
  </r>
  <r>
    <x v="1"/>
    <x v="7"/>
    <n v="4.51"/>
  </r>
  <r>
    <x v="0"/>
    <x v="9"/>
    <n v="2.75"/>
  </r>
  <r>
    <x v="0"/>
    <x v="9"/>
    <n v="2.0099999999999998"/>
  </r>
  <r>
    <x v="0"/>
    <x v="9"/>
    <n v="2.61"/>
  </r>
  <r>
    <x v="0"/>
    <x v="10"/>
    <n v="2.73"/>
  </r>
  <r>
    <x v="1"/>
    <x v="3"/>
    <n v="1.32"/>
  </r>
  <r>
    <x v="1"/>
    <x v="3"/>
    <n v="1.45"/>
  </r>
  <r>
    <x v="0"/>
    <x v="2"/>
    <n v="1.34"/>
  </r>
  <r>
    <x v="1"/>
    <x v="3"/>
    <n v="1.35"/>
  </r>
  <r>
    <x v="0"/>
    <x v="10"/>
    <n v="1.76"/>
  </r>
  <r>
    <x v="0"/>
    <x v="10"/>
    <n v="1.9"/>
  </r>
  <r>
    <x v="1"/>
    <x v="7"/>
    <n v="4.6399999999999997"/>
  </r>
  <r>
    <x v="1"/>
    <x v="6"/>
    <n v="4.83"/>
  </r>
  <r>
    <x v="0"/>
    <x v="0"/>
    <n v="5.39"/>
  </r>
  <r>
    <x v="1"/>
    <x v="7"/>
    <n v="3.77"/>
  </r>
  <r>
    <x v="0"/>
    <x v="8"/>
    <n v="4.21"/>
  </r>
  <r>
    <x v="1"/>
    <x v="4"/>
    <n v="1.92"/>
  </r>
  <r>
    <x v="0"/>
    <x v="8"/>
    <n v="3.05"/>
  </r>
  <r>
    <x v="0"/>
    <x v="5"/>
    <n v="1.99"/>
  </r>
  <r>
    <x v="0"/>
    <x v="5"/>
    <n v="2.0099999999999998"/>
  </r>
  <r>
    <x v="0"/>
    <x v="9"/>
    <n v="2.37"/>
  </r>
  <r>
    <x v="0"/>
    <x v="0"/>
    <n v="4.42"/>
  </r>
  <r>
    <x v="0"/>
    <x v="2"/>
    <n v="1.49"/>
  </r>
  <r>
    <x v="0"/>
    <x v="2"/>
    <n v="1.48"/>
  </r>
  <r>
    <x v="0"/>
    <x v="8"/>
    <n v="3.63"/>
  </r>
  <r>
    <x v="0"/>
    <x v="9"/>
    <n v="2.91"/>
  </r>
  <r>
    <x v="0"/>
    <x v="10"/>
    <n v="2.91"/>
  </r>
  <r>
    <x v="1"/>
    <x v="1"/>
    <n v="0.96"/>
  </r>
  <r>
    <x v="1"/>
    <x v="1"/>
    <n v="0.82"/>
  </r>
  <r>
    <x v="1"/>
    <x v="1"/>
    <n v="1.43"/>
  </r>
  <r>
    <x v="1"/>
    <x v="7"/>
    <n v="3.1"/>
  </r>
  <r>
    <x v="0"/>
    <x v="5"/>
    <n v="2.0499999999999998"/>
  </r>
  <r>
    <x v="1"/>
    <x v="3"/>
    <n v="1.64"/>
  </r>
  <r>
    <x v="1"/>
    <x v="1"/>
    <n v="1.34"/>
  </r>
  <r>
    <x v="1"/>
    <x v="3"/>
    <n v="2.0299999999999998"/>
  </r>
  <r>
    <x v="1"/>
    <x v="2"/>
    <n v="2.82"/>
  </r>
  <r>
    <x v="1"/>
    <x v="1"/>
    <n v="1.6"/>
  </r>
  <r>
    <x v="1"/>
    <x v="3"/>
    <n v="1.93"/>
  </r>
  <r>
    <x v="0"/>
    <x v="2"/>
    <n v="1.28"/>
  </r>
  <r>
    <x v="1"/>
    <x v="6"/>
    <n v="4.8"/>
  </r>
  <r>
    <x v="1"/>
    <x v="7"/>
    <n v="3.94"/>
  </r>
  <r>
    <x v="0"/>
    <x v="5"/>
    <n v="1.94"/>
  </r>
  <r>
    <x v="1"/>
    <x v="1"/>
    <n v="1.57"/>
  </r>
  <r>
    <x v="1"/>
    <x v="3"/>
    <n v="1.94"/>
  </r>
  <r>
    <x v="0"/>
    <x v="8"/>
    <n v="3.78"/>
  </r>
  <r>
    <x v="0"/>
    <x v="10"/>
    <n v="2.64"/>
  </r>
  <r>
    <x v="0"/>
    <x v="5"/>
    <n v="1.88"/>
  </r>
  <r>
    <x v="0"/>
    <x v="5"/>
    <n v="1.19"/>
  </r>
  <r>
    <x v="0"/>
    <x v="10"/>
    <n v="2.4500000000000002"/>
  </r>
  <r>
    <x v="1"/>
    <x v="4"/>
    <n v="1.96"/>
  </r>
  <r>
    <x v="1"/>
    <x v="7"/>
    <n v="3.91"/>
  </r>
  <r>
    <x v="0"/>
    <x v="8"/>
    <n v="4.6399999999999997"/>
  </r>
  <r>
    <x v="0"/>
    <x v="8"/>
    <n v="4.47"/>
  </r>
  <r>
    <x v="0"/>
    <x v="2"/>
    <n v="1.36"/>
  </r>
  <r>
    <x v="1"/>
    <x v="4"/>
    <n v="2.64"/>
  </r>
  <r>
    <x v="0"/>
    <x v="10"/>
    <n v="1.73"/>
  </r>
  <r>
    <x v="0"/>
    <x v="9"/>
    <n v="2.2400000000000002"/>
  </r>
  <r>
    <x v="1"/>
    <x v="2"/>
    <n v="2.29"/>
  </r>
  <r>
    <x v="0"/>
    <x v="10"/>
    <n v="1.64"/>
  </r>
  <r>
    <x v="0"/>
    <x v="2"/>
    <n v="1.32"/>
  </r>
  <r>
    <x v="1"/>
    <x v="1"/>
    <n v="1.54"/>
  </r>
  <r>
    <x v="1"/>
    <x v="3"/>
    <n v="1.1100000000000001"/>
  </r>
  <r>
    <x v="1"/>
    <x v="2"/>
    <n v="2.93"/>
  </r>
  <r>
    <x v="1"/>
    <x v="7"/>
    <n v="3.9"/>
  </r>
  <r>
    <x v="0"/>
    <x v="0"/>
    <n v="5.69"/>
  </r>
  <r>
    <x v="1"/>
    <x v="6"/>
    <n v="4.6500000000000004"/>
  </r>
  <r>
    <x v="1"/>
    <x v="6"/>
    <n v="5.63"/>
  </r>
  <r>
    <x v="0"/>
    <x v="0"/>
    <n v="4.8499999999999996"/>
  </r>
  <r>
    <x v="1"/>
    <x v="7"/>
    <n v="3.81"/>
  </r>
  <r>
    <x v="1"/>
    <x v="4"/>
    <n v="2.59"/>
  </r>
  <r>
    <x v="0"/>
    <x v="10"/>
    <n v="1.77"/>
  </r>
  <r>
    <x v="0"/>
    <x v="8"/>
    <n v="4.7699999999999996"/>
  </r>
  <r>
    <x v="0"/>
    <x v="0"/>
    <n v="4"/>
  </r>
  <r>
    <x v="0"/>
    <x v="10"/>
    <n v="1.84"/>
  </r>
  <r>
    <x v="0"/>
    <x v="0"/>
    <n v="4.04"/>
  </r>
  <r>
    <x v="0"/>
    <x v="10"/>
    <n v="2.4300000000000002"/>
  </r>
  <r>
    <x v="0"/>
    <x v="0"/>
    <n v="5.53"/>
  </r>
  <r>
    <x v="1"/>
    <x v="1"/>
    <n v="1.22"/>
  </r>
  <r>
    <x v="0"/>
    <x v="5"/>
    <n v="2.0099999999999998"/>
  </r>
  <r>
    <x v="0"/>
    <x v="8"/>
    <n v="3.03"/>
  </r>
  <r>
    <x v="0"/>
    <x v="2"/>
    <n v="0.98"/>
  </r>
  <r>
    <x v="0"/>
    <x v="10"/>
    <n v="1.46"/>
  </r>
  <r>
    <x v="0"/>
    <x v="0"/>
    <n v="5.95"/>
  </r>
  <r>
    <x v="0"/>
    <x v="5"/>
    <n v="2.0699999999999998"/>
  </r>
  <r>
    <x v="1"/>
    <x v="2"/>
    <n v="2.94"/>
  </r>
  <r>
    <x v="0"/>
    <x v="2"/>
    <n v="0.92"/>
  </r>
  <r>
    <x v="1"/>
    <x v="7"/>
    <n v="4.55"/>
  </r>
  <r>
    <x v="0"/>
    <x v="8"/>
    <n v="3.74"/>
  </r>
  <r>
    <x v="0"/>
    <x v="2"/>
    <n v="1.45"/>
  </r>
  <r>
    <x v="0"/>
    <x v="10"/>
    <n v="1.91"/>
  </r>
  <r>
    <x v="0"/>
    <x v="2"/>
    <n v="1.4"/>
  </r>
  <r>
    <x v="1"/>
    <x v="2"/>
    <n v="2.4500000000000002"/>
  </r>
  <r>
    <x v="0"/>
    <x v="0"/>
    <n v="4.67"/>
  </r>
  <r>
    <x v="0"/>
    <x v="10"/>
    <n v="1.07"/>
  </r>
  <r>
    <x v="1"/>
    <x v="6"/>
    <n v="4.32"/>
  </r>
  <r>
    <x v="1"/>
    <x v="3"/>
    <n v="1.29"/>
  </r>
  <r>
    <x v="1"/>
    <x v="6"/>
    <n v="4.63"/>
  </r>
  <r>
    <x v="1"/>
    <x v="1"/>
    <n v="1.27"/>
  </r>
  <r>
    <x v="0"/>
    <x v="5"/>
    <n v="1.52"/>
  </r>
  <r>
    <x v="1"/>
    <x v="2"/>
    <n v="2.39"/>
  </r>
  <r>
    <x v="1"/>
    <x v="3"/>
    <n v="1.83"/>
  </r>
  <r>
    <x v="0"/>
    <x v="9"/>
    <n v="3"/>
  </r>
  <r>
    <x v="1"/>
    <x v="4"/>
    <n v="1.91"/>
  </r>
  <r>
    <x v="1"/>
    <x v="3"/>
    <n v="1.28"/>
  </r>
  <r>
    <x v="1"/>
    <x v="3"/>
    <n v="2.06"/>
  </r>
  <r>
    <x v="0"/>
    <x v="0"/>
    <n v="5.2"/>
  </r>
  <r>
    <x v="0"/>
    <x v="2"/>
    <n v="1.18"/>
  </r>
  <r>
    <x v="0"/>
    <x v="10"/>
    <n v="2.8"/>
  </r>
  <r>
    <x v="0"/>
    <x v="2"/>
    <n v="1.25"/>
  </r>
  <r>
    <x v="0"/>
    <x v="9"/>
    <n v="1.86"/>
  </r>
  <r>
    <x v="0"/>
    <x v="0"/>
    <n v="4.1500000000000004"/>
  </r>
  <r>
    <x v="1"/>
    <x v="6"/>
    <n v="4.0199999999999996"/>
  </r>
  <r>
    <x v="0"/>
    <x v="5"/>
    <n v="1.65"/>
  </r>
  <r>
    <x v="0"/>
    <x v="2"/>
    <n v="1.05"/>
  </r>
  <r>
    <x v="1"/>
    <x v="1"/>
    <n v="0.91"/>
  </r>
  <r>
    <x v="0"/>
    <x v="10"/>
    <n v="1.53"/>
  </r>
  <r>
    <x v="0"/>
    <x v="8"/>
    <n v="3.16"/>
  </r>
  <r>
    <x v="0"/>
    <x v="2"/>
    <n v="1.56"/>
  </r>
  <r>
    <x v="0"/>
    <x v="0"/>
    <n v="4.8"/>
  </r>
  <r>
    <x v="1"/>
    <x v="2"/>
    <n v="1.65"/>
  </r>
  <r>
    <x v="1"/>
    <x v="7"/>
    <n v="3.6"/>
  </r>
  <r>
    <x v="0"/>
    <x v="9"/>
    <n v="1.58"/>
  </r>
  <r>
    <x v="1"/>
    <x v="4"/>
    <n v="2.87"/>
  </r>
  <r>
    <x v="1"/>
    <x v="6"/>
    <n v="5.38"/>
  </r>
  <r>
    <x v="1"/>
    <x v="7"/>
    <n v="3.25"/>
  </r>
  <r>
    <x v="1"/>
    <x v="3"/>
    <n v="1.66"/>
  </r>
  <r>
    <x v="1"/>
    <x v="4"/>
    <n v="1.73"/>
  </r>
  <r>
    <x v="1"/>
    <x v="2"/>
    <n v="2.5099999999999998"/>
  </r>
  <r>
    <x v="0"/>
    <x v="10"/>
    <n v="1.3"/>
  </r>
  <r>
    <x v="0"/>
    <x v="2"/>
    <n v="1.19"/>
  </r>
  <r>
    <x v="0"/>
    <x v="2"/>
    <n v="2.19"/>
  </r>
  <r>
    <x v="0"/>
    <x v="5"/>
    <n v="500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2">
  <r>
    <x v="0"/>
    <n v="282"/>
  </r>
  <r>
    <x v="1"/>
    <n v="198"/>
  </r>
  <r>
    <x v="2"/>
    <n v="225"/>
  </r>
  <r>
    <x v="3"/>
    <n v="197"/>
  </r>
  <r>
    <x v="4"/>
    <n v="203"/>
  </r>
  <r>
    <x v="5"/>
    <n v="158"/>
  </r>
  <r>
    <x v="6"/>
    <n v="198"/>
  </r>
  <r>
    <x v="7"/>
    <n v="130"/>
  </r>
  <r>
    <x v="8"/>
    <n v="195"/>
  </r>
  <r>
    <x v="9"/>
    <n v="258"/>
  </r>
  <r>
    <x v="10"/>
    <n v="124"/>
  </r>
  <r>
    <x v="11"/>
    <n v="216"/>
  </r>
  <r>
    <x v="12"/>
    <n v="144"/>
  </r>
  <r>
    <x v="13"/>
    <n v="161"/>
  </r>
  <r>
    <x v="14"/>
    <n v="143"/>
  </r>
  <r>
    <x v="15"/>
    <n v="240"/>
  </r>
  <r>
    <x v="16"/>
    <n v="281"/>
  </r>
  <r>
    <x v="17"/>
    <n v="278"/>
  </r>
  <r>
    <x v="18"/>
    <n v="203"/>
  </r>
  <r>
    <x v="19"/>
    <n v="269"/>
  </r>
  <r>
    <x v="20"/>
    <n v="256"/>
  </r>
  <r>
    <x v="21"/>
    <n v="225"/>
  </r>
  <r>
    <x v="22"/>
    <n v="214"/>
  </r>
  <r>
    <x v="23"/>
    <n v="178"/>
  </r>
  <r>
    <x v="24"/>
    <n v="279"/>
  </r>
  <r>
    <x v="25"/>
    <n v="244"/>
  </r>
  <r>
    <x v="26"/>
    <n v="156"/>
  </r>
  <r>
    <x v="27"/>
    <n v="215"/>
  </r>
  <r>
    <x v="28"/>
    <n v="286"/>
  </r>
  <r>
    <x v="29"/>
    <n v="217"/>
  </r>
  <r>
    <x v="30"/>
    <n v="160"/>
  </r>
  <r>
    <x v="31"/>
    <n v="229"/>
  </r>
  <r>
    <x v="32"/>
    <n v="129"/>
  </r>
  <r>
    <x v="33"/>
    <n v="179"/>
  </r>
  <r>
    <x v="34"/>
    <n v="165"/>
  </r>
  <r>
    <x v="35"/>
    <n v="279"/>
  </r>
  <r>
    <x v="36"/>
    <n v="298"/>
  </r>
  <r>
    <x v="37"/>
    <n v="102"/>
  </r>
  <r>
    <x v="38"/>
    <n v="123"/>
  </r>
  <r>
    <x v="39"/>
    <n v="124"/>
  </r>
  <r>
    <x v="40"/>
    <n v="163"/>
  </r>
  <r>
    <x v="41"/>
    <n v="272"/>
  </r>
  <r>
    <x v="42"/>
    <n v="293"/>
  </r>
  <r>
    <x v="43"/>
    <n v="187"/>
  </r>
  <r>
    <x v="44"/>
    <n v="177"/>
  </r>
  <r>
    <x v="45"/>
    <n v="138"/>
  </r>
  <r>
    <x v="46"/>
    <n v="172"/>
  </r>
  <r>
    <x v="47"/>
    <n v="151"/>
  </r>
  <r>
    <x v="48"/>
    <n v="143"/>
  </r>
  <r>
    <x v="49"/>
    <n v="171"/>
  </r>
  <r>
    <x v="50"/>
    <n v="295"/>
  </r>
  <r>
    <x v="51"/>
    <n v="191"/>
  </r>
  <r>
    <x v="52"/>
    <n v="171"/>
  </r>
  <r>
    <x v="53"/>
    <n v="163"/>
  </r>
  <r>
    <x v="54"/>
    <n v="300"/>
  </r>
  <r>
    <x v="55"/>
    <n v="146"/>
  </r>
  <r>
    <x v="56"/>
    <n v="268"/>
  </r>
  <r>
    <x v="57"/>
    <n v="236"/>
  </r>
  <r>
    <x v="58"/>
    <n v="287"/>
  </r>
  <r>
    <x v="59"/>
    <n v="118"/>
  </r>
  <r>
    <x v="60"/>
    <n v="251"/>
  </r>
  <r>
    <x v="61"/>
    <n v="139"/>
  </r>
  <r>
    <x v="62"/>
    <n v="127"/>
  </r>
  <r>
    <x v="63"/>
    <n v="294"/>
  </r>
  <r>
    <x v="64"/>
    <n v="198"/>
  </r>
  <r>
    <x v="65"/>
    <n v="123"/>
  </r>
  <r>
    <x v="66"/>
    <n v="230"/>
  </r>
  <r>
    <x v="67"/>
    <n v="259"/>
  </r>
  <r>
    <x v="68"/>
    <n v="233"/>
  </r>
  <r>
    <x v="69"/>
    <n v="250"/>
  </r>
  <r>
    <x v="70"/>
    <n v="180"/>
  </r>
  <r>
    <x v="71"/>
    <n v="180"/>
  </r>
  <r>
    <x v="72"/>
    <n v="190"/>
  </r>
  <r>
    <x v="73"/>
    <n v="235"/>
  </r>
  <r>
    <x v="74"/>
    <n v="184"/>
  </r>
  <r>
    <x v="75"/>
    <n v="248"/>
  </r>
  <r>
    <x v="76"/>
    <n v="103"/>
  </r>
  <r>
    <x v="77"/>
    <n v="130"/>
  </r>
  <r>
    <x v="78"/>
    <n v="246"/>
  </r>
  <r>
    <x v="79"/>
    <n v="156"/>
  </r>
  <r>
    <x v="80"/>
    <n v="187"/>
  </r>
  <r>
    <x v="81"/>
    <n v="110"/>
  </r>
  <r>
    <x v="82"/>
    <n v="214"/>
  </r>
  <r>
    <x v="83"/>
    <n v="269"/>
  </r>
  <r>
    <x v="84"/>
    <n v="168"/>
  </r>
  <r>
    <x v="85"/>
    <n v="104"/>
  </r>
  <r>
    <x v="86"/>
    <n v="228"/>
  </r>
  <r>
    <x v="87"/>
    <n v="283"/>
  </r>
  <r>
    <x v="88"/>
    <n v="180"/>
  </r>
  <r>
    <x v="89"/>
    <n v="126"/>
  </r>
  <r>
    <x v="90"/>
    <n v="191"/>
  </r>
  <r>
    <x v="91"/>
    <n v="287"/>
  </r>
  <r>
    <x v="92"/>
    <n v="223"/>
  </r>
  <r>
    <x v="32"/>
    <n v="163"/>
  </r>
  <r>
    <x v="93"/>
    <n v="213"/>
  </r>
  <r>
    <x v="94"/>
    <n v="261"/>
  </r>
  <r>
    <x v="95"/>
    <n v="256"/>
  </r>
  <r>
    <x v="96"/>
    <n v="261"/>
  </r>
  <r>
    <x v="97"/>
    <n v="201"/>
  </r>
  <r>
    <x v="98"/>
    <n v="159"/>
  </r>
  <r>
    <x v="99"/>
    <n v="253"/>
  </r>
  <r>
    <x v="100"/>
    <n v="172"/>
  </r>
  <r>
    <x v="101"/>
    <n v="273"/>
  </r>
  <r>
    <x v="102"/>
    <n v="171"/>
  </r>
  <r>
    <x v="103"/>
    <n v="176"/>
  </r>
  <r>
    <x v="104"/>
    <n v="106"/>
  </r>
  <r>
    <x v="105"/>
    <n v="231"/>
  </r>
  <r>
    <x v="106"/>
    <n v="169"/>
  </r>
  <r>
    <x v="107"/>
    <n v="122"/>
  </r>
  <r>
    <x v="108"/>
    <n v="161"/>
  </r>
  <r>
    <x v="109"/>
    <n v="206"/>
  </r>
  <r>
    <x v="110"/>
    <n v="183"/>
  </r>
  <r>
    <x v="111"/>
    <n v="265"/>
  </r>
  <r>
    <x v="112"/>
    <n v="217"/>
  </r>
  <r>
    <x v="113"/>
    <n v="163"/>
  </r>
  <r>
    <x v="114"/>
    <n v="124"/>
  </r>
  <r>
    <x v="115"/>
    <n v="236"/>
  </r>
  <r>
    <x v="116"/>
    <n v="274"/>
  </r>
  <r>
    <x v="117"/>
    <n v="212"/>
  </r>
  <r>
    <x v="118"/>
    <n v="192"/>
  </r>
  <r>
    <x v="119"/>
    <n v="161"/>
  </r>
  <r>
    <x v="120"/>
    <n v="29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2C3EC89-2E86-42A4-9C22-65FB3B44AC89}" name="PivotTable11" cacheId="5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H7:I22" firstHeaderRow="1" firstDataRow="1" firstDataCol="1"/>
  <pivotFields count="3">
    <pivotField axis="axisRow" showAll="0">
      <items count="3">
        <item x="1"/>
        <item x="0"/>
        <item t="default"/>
      </items>
    </pivotField>
    <pivotField axis="axisRow" showAll="0">
      <items count="12">
        <item x="2"/>
        <item x="6"/>
        <item x="1"/>
        <item x="4"/>
        <item x="3"/>
        <item x="9"/>
        <item x="8"/>
        <item x="0"/>
        <item x="10"/>
        <item x="5"/>
        <item x="7"/>
        <item t="default"/>
      </items>
    </pivotField>
    <pivotField dataField="1" numFmtId="164" showAll="0"/>
  </pivotFields>
  <rowFields count="2">
    <field x="0"/>
    <field x="1"/>
  </rowFields>
  <rowItems count="15">
    <i>
      <x/>
    </i>
    <i r="1">
      <x/>
    </i>
    <i r="1">
      <x v="1"/>
    </i>
    <i r="1">
      <x v="2"/>
    </i>
    <i r="1">
      <x v="3"/>
    </i>
    <i r="1">
      <x v="4"/>
    </i>
    <i r="1">
      <x v="10"/>
    </i>
    <i>
      <x v="1"/>
    </i>
    <i r="1">
      <x/>
    </i>
    <i r="1">
      <x v="5"/>
    </i>
    <i r="1">
      <x v="6"/>
    </i>
    <i r="1">
      <x v="7"/>
    </i>
    <i r="1">
      <x v="8"/>
    </i>
    <i r="1">
      <x v="9"/>
    </i>
    <i t="grand">
      <x/>
    </i>
  </rowItems>
  <colItems count="1">
    <i/>
  </colItems>
  <dataFields count="1">
    <dataField name="Sum of Revenue" fld="2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F328EB-1626-4C16-90AF-F93E075738F5}" name="PivotTable1" cacheId="5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3:B13" firstHeaderRow="1" firstDataRow="1" firstDataCol="1"/>
  <pivotFields count="3">
    <pivotField numFmtId="165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dataField="1" showAll="0"/>
    <pivotField axis="axisRow" showAll="0" defaultSubtotal="0">
      <items count="11">
        <item x="0"/>
        <item x="1"/>
        <item x="2"/>
        <item x="3"/>
        <item x="4"/>
        <item x="5"/>
        <item x="6"/>
        <item x="7"/>
        <item x="8"/>
        <item x="9"/>
        <item x="10"/>
      </items>
    </pivotField>
  </pivotFields>
  <rowFields count="1">
    <field x="2"/>
  </rowFields>
  <rowItems count="10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Sales" fld="1" showDataAs="percentDiff" baseField="2" baseItem="1048828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F97C7A-36BF-406D-BBAF-B7CAE998FEBF}" name="Table1" displayName="Table1" ref="B8:I58" totalsRowShown="0">
  <autoFilter ref="B8:I58" xr:uid="{00000000-0009-0000-0100-000001000000}"/>
  <tableColumns count="8">
    <tableColumn id="1" xr3:uid="{088E5C29-5331-42D6-9093-3E0CF932B3BB}" name="Year "/>
    <tableColumn id="2" xr3:uid="{5E490A42-4AB5-4925-A3ED-F43CA0D19683}" name="Violent "/>
    <tableColumn id="3" xr3:uid="{6A709747-EF7C-4B92-895F-61F8144F8313}" name="Property "/>
    <tableColumn id="4" xr3:uid="{AA0A08B4-6EA3-4120-9480-69AAE79EB66B}" name="Murder "/>
    <tableColumn id="5" xr3:uid="{DCA22630-7A66-465D-BFB0-24172ADBB48D}" name="Year" dataDxfId="5">
      <calculatedColumnFormula>Table1[[#This Row],[Year ]]</calculatedColumnFormula>
    </tableColumn>
    <tableColumn id="6" xr3:uid="{7D4BA430-652A-4F33-A75A-FA9D1B432E20}" name="Violent" dataDxfId="4">
      <calculatedColumnFormula>IF($C$1,Table1[[#This Row],[Violent ]],#N/A)</calculatedColumnFormula>
    </tableColumn>
    <tableColumn id="7" xr3:uid="{C70E43D2-0DCD-4E58-AD14-93D3321178A6}" name="Property" dataDxfId="3">
      <calculatedColumnFormula>IF($D$1,Table1[[#This Row],[Property ]],#N/A)</calculatedColumnFormula>
    </tableColumn>
    <tableColumn id="8" xr3:uid="{5D9C8E82-5EB8-4E07-9D9A-FDDB08F38F15}" name="Murder" dataDxfId="2">
      <calculatedColumnFormula>IF($E$1,Table1[[#This Row],[Murder ]],#N/A)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222738C-DE35-4B5F-B4AC-A3D39935A4EB}" name="Table13" displayName="Table13" ref="B8:C58" totalsRowShown="0">
  <autoFilter ref="B8:C58" xr:uid="{00000000-0009-0000-0100-000001000000}"/>
  <tableColumns count="2">
    <tableColumn id="1" xr3:uid="{41AAC528-BCD6-415C-9091-507980005453}" name="Year "/>
    <tableColumn id="4" xr3:uid="{DDA53998-18D2-497D-B377-C92DCAE8F0E3}" name="Murder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1FD1363-424E-478D-9EC4-6AEB38F83869}" name="Table2" displayName="Table2" ref="C4:E850" totalsRowShown="0">
  <autoFilter ref="C4:E850" xr:uid="{00000000-0009-0000-0100-000001000000}"/>
  <tableColumns count="3">
    <tableColumn id="1" xr3:uid="{9C165558-1A99-4353-B518-B6F1DCD4F9E6}" name="Meal"/>
    <tableColumn id="2" xr3:uid="{48F82EA6-AF3E-4B9B-A2B9-B22B4011943C}" name="Product"/>
    <tableColumn id="3" xr3:uid="{A7AD60DA-F20D-4850-B824-865C87CCC5D7}" name="Revenue" dataDxfId="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4B3903A-483E-4C58-B366-888AD79E30F5}" name="Table25" displayName="Table25" ref="C4:E850" totalsRowShown="0">
  <autoFilter ref="C4:E850" xr:uid="{00000000-0009-0000-0100-000001000000}"/>
  <tableColumns count="3">
    <tableColumn id="1" xr3:uid="{577F5FB8-EC93-4307-AB60-D75AA08288E9}" name="Meal"/>
    <tableColumn id="2" xr3:uid="{9ED9640C-B10E-4EEB-B42E-10381D6A14CF}" name="Product"/>
    <tableColumn id="3" xr3:uid="{5C2AA18A-17ED-4354-B6E5-66ACE8D53AF6}" name="Revenu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6" Type="http://schemas.openxmlformats.org/officeDocument/2006/relationships/table" Target="../tables/table1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8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7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C5:E17"/>
  <sheetViews>
    <sheetView workbookViewId="0">
      <selection activeCell="G21" sqref="G21"/>
    </sheetView>
  </sheetViews>
  <sheetFormatPr defaultRowHeight="15" x14ac:dyDescent="0.25"/>
  <cols>
    <col min="3" max="3" width="10" customWidth="1"/>
    <col min="4" max="4" width="9.85546875" customWidth="1"/>
  </cols>
  <sheetData>
    <row r="5" spans="3:5" x14ac:dyDescent="0.25">
      <c r="C5" t="s">
        <v>0</v>
      </c>
      <c r="D5" t="s">
        <v>13</v>
      </c>
      <c r="E5" t="s">
        <v>14</v>
      </c>
    </row>
    <row r="6" spans="3:5" x14ac:dyDescent="0.25">
      <c r="C6" t="s">
        <v>1</v>
      </c>
      <c r="D6">
        <v>25</v>
      </c>
      <c r="E6">
        <v>2735900</v>
      </c>
    </row>
    <row r="7" spans="3:5" x14ac:dyDescent="0.25">
      <c r="C7" t="s">
        <v>2</v>
      </c>
      <c r="D7">
        <v>21</v>
      </c>
      <c r="E7">
        <v>2210271</v>
      </c>
    </row>
    <row r="8" spans="3:5" x14ac:dyDescent="0.25">
      <c r="C8" t="s">
        <v>3</v>
      </c>
      <c r="D8">
        <v>28</v>
      </c>
      <c r="E8">
        <v>3004596</v>
      </c>
    </row>
    <row r="9" spans="3:5" x14ac:dyDescent="0.25">
      <c r="C9" t="s">
        <v>4</v>
      </c>
      <c r="D9">
        <v>22</v>
      </c>
      <c r="E9">
        <v>2825548</v>
      </c>
    </row>
    <row r="10" spans="3:5" x14ac:dyDescent="0.25">
      <c r="C10" t="s">
        <v>5</v>
      </c>
      <c r="D10">
        <v>28</v>
      </c>
      <c r="E10">
        <v>3576132</v>
      </c>
    </row>
    <row r="11" spans="3:5" x14ac:dyDescent="0.25">
      <c r="C11" t="s">
        <v>6</v>
      </c>
      <c r="D11">
        <v>25</v>
      </c>
      <c r="E11">
        <v>3128575</v>
      </c>
    </row>
    <row r="12" spans="3:5" x14ac:dyDescent="0.25">
      <c r="C12" t="s">
        <v>7</v>
      </c>
      <c r="D12">
        <v>34</v>
      </c>
      <c r="E12">
        <v>3874198</v>
      </c>
    </row>
    <row r="13" spans="3:5" x14ac:dyDescent="0.25">
      <c r="C13" t="s">
        <v>8</v>
      </c>
      <c r="D13">
        <v>24</v>
      </c>
      <c r="E13">
        <v>2665368</v>
      </c>
    </row>
    <row r="14" spans="3:5" x14ac:dyDescent="0.25">
      <c r="C14" t="s">
        <v>9</v>
      </c>
      <c r="D14">
        <v>28</v>
      </c>
      <c r="E14">
        <v>2833012</v>
      </c>
    </row>
    <row r="15" spans="3:5" x14ac:dyDescent="0.25">
      <c r="C15" t="s">
        <v>10</v>
      </c>
      <c r="D15">
        <v>23</v>
      </c>
      <c r="E15">
        <v>2424844</v>
      </c>
    </row>
    <row r="16" spans="3:5" x14ac:dyDescent="0.25">
      <c r="C16" t="s">
        <v>11</v>
      </c>
      <c r="D16">
        <v>24</v>
      </c>
      <c r="E16">
        <v>2549544</v>
      </c>
    </row>
    <row r="17" spans="3:5" x14ac:dyDescent="0.25">
      <c r="C17" t="s">
        <v>12</v>
      </c>
      <c r="D17">
        <v>30</v>
      </c>
      <c r="E17">
        <v>3150120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0CB11-C182-423D-876F-883B58A2B8E4}">
  <sheetPr codeName="Sheet2"/>
  <dimension ref="B3:N15"/>
  <sheetViews>
    <sheetView zoomScale="80" zoomScaleNormal="80" workbookViewId="0">
      <selection activeCell="C7" sqref="C7"/>
    </sheetView>
  </sheetViews>
  <sheetFormatPr defaultColWidth="8.85546875" defaultRowHeight="15" x14ac:dyDescent="0.25"/>
  <cols>
    <col min="1" max="1" width="8.85546875" style="1"/>
    <col min="2" max="2" width="17.140625" style="1" customWidth="1"/>
    <col min="3" max="16384" width="8.85546875" style="1"/>
  </cols>
  <sheetData>
    <row r="3" spans="2:14" x14ac:dyDescent="0.25">
      <c r="B3" s="1" t="s">
        <v>15</v>
      </c>
      <c r="C3" s="1">
        <v>5</v>
      </c>
    </row>
    <row r="4" spans="2:14" x14ac:dyDescent="0.25">
      <c r="B4" s="1" t="s">
        <v>16</v>
      </c>
      <c r="C4" s="1">
        <v>6</v>
      </c>
    </row>
    <row r="5" spans="2:14" x14ac:dyDescent="0.25">
      <c r="B5" s="1" t="s">
        <v>17</v>
      </c>
      <c r="C5" s="1">
        <v>0.2</v>
      </c>
    </row>
    <row r="6" spans="2:14" x14ac:dyDescent="0.25">
      <c r="B6" s="1" t="s">
        <v>18</v>
      </c>
      <c r="C6" s="1">
        <v>0.1</v>
      </c>
    </row>
    <row r="7" spans="2:14" x14ac:dyDescent="0.25">
      <c r="E7" s="1">
        <v>1</v>
      </c>
      <c r="F7" s="1">
        <v>2</v>
      </c>
      <c r="G7" s="1">
        <v>3</v>
      </c>
      <c r="H7" s="1">
        <v>4</v>
      </c>
      <c r="I7" s="1">
        <v>5</v>
      </c>
      <c r="J7" s="1">
        <v>6</v>
      </c>
      <c r="K7" s="1">
        <v>7</v>
      </c>
      <c r="L7" s="1">
        <v>8</v>
      </c>
      <c r="M7" s="1">
        <v>9</v>
      </c>
      <c r="N7" s="1">
        <v>10</v>
      </c>
    </row>
    <row r="8" spans="2:14" x14ac:dyDescent="0.25">
      <c r="D8" s="1" t="s">
        <v>19</v>
      </c>
      <c r="E8" s="1" t="s">
        <v>20</v>
      </c>
      <c r="F8" s="1" t="s">
        <v>21</v>
      </c>
      <c r="G8" s="1" t="s">
        <v>22</v>
      </c>
      <c r="H8" s="1" t="s">
        <v>23</v>
      </c>
      <c r="I8" s="1" t="s">
        <v>24</v>
      </c>
      <c r="J8" s="1" t="s">
        <v>25</v>
      </c>
      <c r="K8" s="1" t="s">
        <v>26</v>
      </c>
      <c r="L8" s="1" t="s">
        <v>27</v>
      </c>
      <c r="M8" s="1" t="s">
        <v>28</v>
      </c>
      <c r="N8" s="1" t="s">
        <v>29</v>
      </c>
    </row>
    <row r="9" spans="2:14" x14ac:dyDescent="0.25">
      <c r="D9" s="1" t="s">
        <v>14</v>
      </c>
      <c r="E9" s="1">
        <f>Year1rev</f>
        <v>5</v>
      </c>
      <c r="F9" s="1">
        <f t="shared" ref="F9:N9" si="0">(1+Revgrowth)*E9</f>
        <v>6</v>
      </c>
      <c r="G9" s="1">
        <f t="shared" si="0"/>
        <v>7.1999999999999993</v>
      </c>
      <c r="H9" s="1">
        <f t="shared" si="0"/>
        <v>8.6399999999999988</v>
      </c>
      <c r="I9" s="1">
        <f t="shared" si="0"/>
        <v>10.367999999999999</v>
      </c>
      <c r="J9" s="1">
        <f t="shared" si="0"/>
        <v>12.441599999999998</v>
      </c>
      <c r="K9" s="1">
        <f t="shared" si="0"/>
        <v>14.929919999999996</v>
      </c>
      <c r="L9" s="1">
        <f t="shared" si="0"/>
        <v>17.915903999999994</v>
      </c>
      <c r="M9" s="1">
        <f t="shared" si="0"/>
        <v>21.499084799999991</v>
      </c>
      <c r="N9" s="1">
        <f t="shared" si="0"/>
        <v>25.798901759999989</v>
      </c>
    </row>
    <row r="10" spans="2:14" x14ac:dyDescent="0.25">
      <c r="D10" s="1" t="s">
        <v>30</v>
      </c>
      <c r="E10" s="1">
        <f>Year1exp</f>
        <v>6</v>
      </c>
      <c r="F10" s="1">
        <f t="shared" ref="F10:N10" si="1">E10*(1+Expgrowth)</f>
        <v>6.6000000000000005</v>
      </c>
      <c r="G10" s="1">
        <f t="shared" si="1"/>
        <v>7.2600000000000016</v>
      </c>
      <c r="H10" s="1">
        <f t="shared" si="1"/>
        <v>7.9860000000000024</v>
      </c>
      <c r="I10" s="1">
        <f t="shared" si="1"/>
        <v>8.7846000000000029</v>
      </c>
      <c r="J10" s="1">
        <f t="shared" si="1"/>
        <v>9.6630600000000033</v>
      </c>
      <c r="K10" s="1">
        <f t="shared" si="1"/>
        <v>10.629366000000005</v>
      </c>
      <c r="L10" s="1">
        <f t="shared" si="1"/>
        <v>11.692302600000007</v>
      </c>
      <c r="M10" s="1">
        <f t="shared" si="1"/>
        <v>12.861532860000008</v>
      </c>
      <c r="N10" s="1">
        <f t="shared" si="1"/>
        <v>14.147686146000009</v>
      </c>
    </row>
    <row r="11" spans="2:14" x14ac:dyDescent="0.25">
      <c r="D11" s="1" t="s">
        <v>31</v>
      </c>
      <c r="E11" s="1">
        <f>IF(E9&gt;E10,1,0)</f>
        <v>0</v>
      </c>
      <c r="F11" s="1">
        <f t="shared" ref="F11:N11" si="2">IF(F9&gt;F10,1,0)</f>
        <v>0</v>
      </c>
      <c r="G11" s="1">
        <f t="shared" si="2"/>
        <v>0</v>
      </c>
      <c r="H11" s="1">
        <f t="shared" si="2"/>
        <v>1</v>
      </c>
      <c r="I11" s="1">
        <f t="shared" si="2"/>
        <v>1</v>
      </c>
      <c r="J11" s="1">
        <f t="shared" si="2"/>
        <v>1</v>
      </c>
      <c r="K11" s="1">
        <f t="shared" si="2"/>
        <v>1</v>
      </c>
      <c r="L11" s="1">
        <f t="shared" si="2"/>
        <v>1</v>
      </c>
      <c r="M11" s="1">
        <f t="shared" si="2"/>
        <v>1</v>
      </c>
      <c r="N11" s="1">
        <f t="shared" si="2"/>
        <v>1</v>
      </c>
    </row>
    <row r="14" spans="2:14" x14ac:dyDescent="0.25">
      <c r="B14" s="1" t="s">
        <v>32</v>
      </c>
      <c r="C14" s="1">
        <f>IFERROR(MATCH(1,E11:N11,0),"Never make money")</f>
        <v>4</v>
      </c>
    </row>
    <row r="15" spans="2:14" x14ac:dyDescent="0.25">
      <c r="B15" s="1" t="s">
        <v>33</v>
      </c>
      <c r="C15" s="1" t="str">
        <f>IF(COUNT(C14)=1,"In Year"&amp;" "&amp;C14&amp;" "&amp;"we first make a profit","We never make money")</f>
        <v>In Year 4 we first make a profit</v>
      </c>
    </row>
  </sheetData>
  <pageMargins left="0.7" right="0.7" top="0.75" bottom="0.75" header="0.3" footer="0.3"/>
  <pageSetup orientation="portrait" horizontalDpi="4294967295" verticalDpi="4294967295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E15DD-738D-44BD-B834-DA6BDA91495D}">
  <sheetPr codeName="Sheet3"/>
  <dimension ref="B1:I58"/>
  <sheetViews>
    <sheetView topLeftCell="C1" workbookViewId="0">
      <selection activeCell="K14" sqref="K14"/>
    </sheetView>
  </sheetViews>
  <sheetFormatPr defaultRowHeight="15" x14ac:dyDescent="0.25"/>
  <cols>
    <col min="3" max="3" width="9.28515625" customWidth="1"/>
    <col min="4" max="4" width="10.7109375" customWidth="1"/>
    <col min="5" max="9" width="9.7109375" customWidth="1"/>
  </cols>
  <sheetData>
    <row r="1" spans="2:9" x14ac:dyDescent="0.25">
      <c r="C1" t="b">
        <v>1</v>
      </c>
      <c r="D1" t="b">
        <v>1</v>
      </c>
      <c r="E1" t="b">
        <v>1</v>
      </c>
    </row>
    <row r="8" spans="2:9" x14ac:dyDescent="0.25">
      <c r="B8" t="s">
        <v>34</v>
      </c>
      <c r="C8" t="s">
        <v>35</v>
      </c>
      <c r="D8" t="s">
        <v>36</v>
      </c>
      <c r="E8" t="s">
        <v>37</v>
      </c>
      <c r="F8" t="s">
        <v>19</v>
      </c>
      <c r="G8" t="s">
        <v>38</v>
      </c>
      <c r="H8" t="s">
        <v>39</v>
      </c>
      <c r="I8" t="s">
        <v>40</v>
      </c>
    </row>
    <row r="9" spans="2:9" x14ac:dyDescent="0.25">
      <c r="B9">
        <v>1960</v>
      </c>
      <c r="C9">
        <v>288460</v>
      </c>
      <c r="D9">
        <v>3095700</v>
      </c>
      <c r="E9">
        <v>9110</v>
      </c>
      <c r="F9">
        <f>Table1[[#This Row],[Year ]]</f>
        <v>1960</v>
      </c>
      <c r="G9">
        <f>IF($C$1,Table1[[#This Row],[Violent ]],#N/A)</f>
        <v>288460</v>
      </c>
      <c r="H9">
        <f>IF($D$1,Table1[[#This Row],[Property ]],#N/A)</f>
        <v>3095700</v>
      </c>
      <c r="I9">
        <f>IF($E$1,Table1[[#This Row],[Murder ]],#N/A)</f>
        <v>9110</v>
      </c>
    </row>
    <row r="10" spans="2:9" x14ac:dyDescent="0.25">
      <c r="B10">
        <v>1961</v>
      </c>
      <c r="C10">
        <v>289390</v>
      </c>
      <c r="D10">
        <v>3198600</v>
      </c>
      <c r="E10">
        <v>8740</v>
      </c>
      <c r="F10">
        <f>Table1[[#This Row],[Year ]]</f>
        <v>1961</v>
      </c>
      <c r="G10">
        <f>IF($C$1,Table1[[#This Row],[Violent ]],#N/A)</f>
        <v>289390</v>
      </c>
      <c r="H10">
        <f>IF($D$1,Table1[[#This Row],[Property ]],#N/A)</f>
        <v>3198600</v>
      </c>
      <c r="I10">
        <f>IF($E$1,Table1[[#This Row],[Murder ]],#N/A)</f>
        <v>8740</v>
      </c>
    </row>
    <row r="11" spans="2:9" x14ac:dyDescent="0.25">
      <c r="B11">
        <v>1962</v>
      </c>
      <c r="C11">
        <v>301510</v>
      </c>
      <c r="D11">
        <v>3450700</v>
      </c>
      <c r="E11">
        <v>8530</v>
      </c>
      <c r="F11">
        <f>Table1[[#This Row],[Year ]]</f>
        <v>1962</v>
      </c>
      <c r="G11">
        <f>IF($C$1,Table1[[#This Row],[Violent ]],#N/A)</f>
        <v>301510</v>
      </c>
      <c r="H11">
        <f>IF($D$1,Table1[[#This Row],[Property ]],#N/A)</f>
        <v>3450700</v>
      </c>
      <c r="I11">
        <f>IF($E$1,Table1[[#This Row],[Murder ]],#N/A)</f>
        <v>8530</v>
      </c>
    </row>
    <row r="12" spans="2:9" x14ac:dyDescent="0.25">
      <c r="B12">
        <v>1963</v>
      </c>
      <c r="C12">
        <v>316970</v>
      </c>
      <c r="D12">
        <v>3792500</v>
      </c>
      <c r="E12">
        <v>8640</v>
      </c>
      <c r="F12">
        <f>Table1[[#This Row],[Year ]]</f>
        <v>1963</v>
      </c>
      <c r="G12">
        <f>IF($C$1,Table1[[#This Row],[Violent ]],#N/A)</f>
        <v>316970</v>
      </c>
      <c r="H12">
        <f>IF($D$1,Table1[[#This Row],[Property ]],#N/A)</f>
        <v>3792500</v>
      </c>
      <c r="I12">
        <f>IF($E$1,Table1[[#This Row],[Murder ]],#N/A)</f>
        <v>8640</v>
      </c>
    </row>
    <row r="13" spans="2:9" x14ac:dyDescent="0.25">
      <c r="B13">
        <v>1964</v>
      </c>
      <c r="C13">
        <v>364220</v>
      </c>
      <c r="D13">
        <v>4200400</v>
      </c>
      <c r="E13">
        <v>9360</v>
      </c>
      <c r="F13">
        <f>Table1[[#This Row],[Year ]]</f>
        <v>1964</v>
      </c>
      <c r="G13">
        <f>IF($C$1,Table1[[#This Row],[Violent ]],#N/A)</f>
        <v>364220</v>
      </c>
      <c r="H13">
        <f>IF($D$1,Table1[[#This Row],[Property ]],#N/A)</f>
        <v>4200400</v>
      </c>
      <c r="I13">
        <f>IF($E$1,Table1[[#This Row],[Murder ]],#N/A)</f>
        <v>9360</v>
      </c>
    </row>
    <row r="14" spans="2:9" x14ac:dyDescent="0.25">
      <c r="B14">
        <v>1965</v>
      </c>
      <c r="C14">
        <v>387390</v>
      </c>
      <c r="D14">
        <v>4352000</v>
      </c>
      <c r="E14">
        <v>9960</v>
      </c>
      <c r="F14">
        <f>Table1[[#This Row],[Year ]]</f>
        <v>1965</v>
      </c>
      <c r="G14">
        <f>IF($C$1,Table1[[#This Row],[Violent ]],#N/A)</f>
        <v>387390</v>
      </c>
      <c r="H14">
        <f>IF($D$1,Table1[[#This Row],[Property ]],#N/A)</f>
        <v>4352000</v>
      </c>
      <c r="I14">
        <f>IF($E$1,Table1[[#This Row],[Murder ]],#N/A)</f>
        <v>9960</v>
      </c>
    </row>
    <row r="15" spans="2:9" x14ac:dyDescent="0.25">
      <c r="B15">
        <v>1966</v>
      </c>
      <c r="C15">
        <v>430180</v>
      </c>
      <c r="D15">
        <v>4793300</v>
      </c>
      <c r="E15">
        <v>11040</v>
      </c>
      <c r="F15">
        <f>Table1[[#This Row],[Year ]]</f>
        <v>1966</v>
      </c>
      <c r="G15">
        <f>IF($C$1,Table1[[#This Row],[Violent ]],#N/A)</f>
        <v>430180</v>
      </c>
      <c r="H15">
        <f>IF($D$1,Table1[[#This Row],[Property ]],#N/A)</f>
        <v>4793300</v>
      </c>
      <c r="I15">
        <f>IF($E$1,Table1[[#This Row],[Murder ]],#N/A)</f>
        <v>11040</v>
      </c>
    </row>
    <row r="16" spans="2:9" x14ac:dyDescent="0.25">
      <c r="B16">
        <v>1967</v>
      </c>
      <c r="C16">
        <v>499930</v>
      </c>
      <c r="D16">
        <v>5403500</v>
      </c>
      <c r="E16">
        <v>12240</v>
      </c>
      <c r="F16">
        <f>Table1[[#This Row],[Year ]]</f>
        <v>1967</v>
      </c>
      <c r="G16">
        <f>IF($C$1,Table1[[#This Row],[Violent ]],#N/A)</f>
        <v>499930</v>
      </c>
      <c r="H16">
        <f>IF($D$1,Table1[[#This Row],[Property ]],#N/A)</f>
        <v>5403500</v>
      </c>
      <c r="I16">
        <f>IF($E$1,Table1[[#This Row],[Murder ]],#N/A)</f>
        <v>12240</v>
      </c>
    </row>
    <row r="17" spans="2:9" x14ac:dyDescent="0.25">
      <c r="B17">
        <v>1968</v>
      </c>
      <c r="C17">
        <v>595010</v>
      </c>
      <c r="D17">
        <v>6125200</v>
      </c>
      <c r="E17">
        <v>13800</v>
      </c>
      <c r="F17">
        <f>Table1[[#This Row],[Year ]]</f>
        <v>1968</v>
      </c>
      <c r="G17">
        <f>IF($C$1,Table1[[#This Row],[Violent ]],#N/A)</f>
        <v>595010</v>
      </c>
      <c r="H17">
        <f>IF($D$1,Table1[[#This Row],[Property ]],#N/A)</f>
        <v>6125200</v>
      </c>
      <c r="I17">
        <f>IF($E$1,Table1[[#This Row],[Murder ]],#N/A)</f>
        <v>13800</v>
      </c>
    </row>
    <row r="18" spans="2:9" x14ac:dyDescent="0.25">
      <c r="B18">
        <v>1969</v>
      </c>
      <c r="C18">
        <v>661870</v>
      </c>
      <c r="D18">
        <v>6749000</v>
      </c>
      <c r="E18">
        <v>14760</v>
      </c>
      <c r="F18">
        <f>Table1[[#This Row],[Year ]]</f>
        <v>1969</v>
      </c>
      <c r="G18">
        <f>IF($C$1,Table1[[#This Row],[Violent ]],#N/A)</f>
        <v>661870</v>
      </c>
      <c r="H18">
        <f>IF($D$1,Table1[[#This Row],[Property ]],#N/A)</f>
        <v>6749000</v>
      </c>
      <c r="I18">
        <f>IF($E$1,Table1[[#This Row],[Murder ]],#N/A)</f>
        <v>14760</v>
      </c>
    </row>
    <row r="19" spans="2:9" x14ac:dyDescent="0.25">
      <c r="B19">
        <v>1970</v>
      </c>
      <c r="C19">
        <v>738820</v>
      </c>
      <c r="D19">
        <v>7359200</v>
      </c>
      <c r="E19">
        <v>16000</v>
      </c>
      <c r="F19">
        <f>Table1[[#This Row],[Year ]]</f>
        <v>1970</v>
      </c>
      <c r="G19">
        <f>IF($C$1,Table1[[#This Row],[Violent ]],#N/A)</f>
        <v>738820</v>
      </c>
      <c r="H19">
        <f>IF($D$1,Table1[[#This Row],[Property ]],#N/A)</f>
        <v>7359200</v>
      </c>
      <c r="I19">
        <f>IF($E$1,Table1[[#This Row],[Murder ]],#N/A)</f>
        <v>16000</v>
      </c>
    </row>
    <row r="20" spans="2:9" x14ac:dyDescent="0.25">
      <c r="B20">
        <v>1971</v>
      </c>
      <c r="C20">
        <v>816500</v>
      </c>
      <c r="D20">
        <v>7771700</v>
      </c>
      <c r="E20">
        <v>17780</v>
      </c>
      <c r="F20">
        <f>Table1[[#This Row],[Year ]]</f>
        <v>1971</v>
      </c>
      <c r="G20">
        <f>IF($C$1,Table1[[#This Row],[Violent ]],#N/A)</f>
        <v>816500</v>
      </c>
      <c r="H20">
        <f>IF($D$1,Table1[[#This Row],[Property ]],#N/A)</f>
        <v>7771700</v>
      </c>
      <c r="I20">
        <f>IF($E$1,Table1[[#This Row],[Murder ]],#N/A)</f>
        <v>17780</v>
      </c>
    </row>
    <row r="21" spans="2:9" x14ac:dyDescent="0.25">
      <c r="B21">
        <v>1972</v>
      </c>
      <c r="C21">
        <v>834900</v>
      </c>
      <c r="D21">
        <v>7413900</v>
      </c>
      <c r="E21">
        <v>18670</v>
      </c>
      <c r="F21">
        <f>Table1[[#This Row],[Year ]]</f>
        <v>1972</v>
      </c>
      <c r="G21">
        <f>IF($C$1,Table1[[#This Row],[Violent ]],#N/A)</f>
        <v>834900</v>
      </c>
      <c r="H21">
        <f>IF($D$1,Table1[[#This Row],[Property ]],#N/A)</f>
        <v>7413900</v>
      </c>
      <c r="I21">
        <f>IF($E$1,Table1[[#This Row],[Murder ]],#N/A)</f>
        <v>18670</v>
      </c>
    </row>
    <row r="22" spans="2:9" x14ac:dyDescent="0.25">
      <c r="B22">
        <v>1973</v>
      </c>
      <c r="C22">
        <v>875910</v>
      </c>
      <c r="D22">
        <v>7842200</v>
      </c>
      <c r="E22">
        <v>19640</v>
      </c>
      <c r="F22">
        <f>Table1[[#This Row],[Year ]]</f>
        <v>1973</v>
      </c>
      <c r="G22">
        <f>IF($C$1,Table1[[#This Row],[Violent ]],#N/A)</f>
        <v>875910</v>
      </c>
      <c r="H22">
        <f>IF($D$1,Table1[[#This Row],[Property ]],#N/A)</f>
        <v>7842200</v>
      </c>
      <c r="I22">
        <f>IF($E$1,Table1[[#This Row],[Murder ]],#N/A)</f>
        <v>19640</v>
      </c>
    </row>
    <row r="23" spans="2:9" x14ac:dyDescent="0.25">
      <c r="B23">
        <v>1974</v>
      </c>
      <c r="C23">
        <v>974720</v>
      </c>
      <c r="D23">
        <v>9278700</v>
      </c>
      <c r="E23">
        <v>20710</v>
      </c>
      <c r="F23">
        <f>Table1[[#This Row],[Year ]]</f>
        <v>1974</v>
      </c>
      <c r="G23">
        <f>IF($C$1,Table1[[#This Row],[Violent ]],#N/A)</f>
        <v>974720</v>
      </c>
      <c r="H23">
        <f>IF($D$1,Table1[[#This Row],[Property ]],#N/A)</f>
        <v>9278700</v>
      </c>
      <c r="I23">
        <f>IF($E$1,Table1[[#This Row],[Murder ]],#N/A)</f>
        <v>20710</v>
      </c>
    </row>
    <row r="24" spans="2:9" x14ac:dyDescent="0.25">
      <c r="B24">
        <v>1975</v>
      </c>
      <c r="C24">
        <v>1039710</v>
      </c>
      <c r="D24">
        <v>10252700</v>
      </c>
      <c r="E24">
        <v>20510</v>
      </c>
      <c r="F24">
        <f>Table1[[#This Row],[Year ]]</f>
        <v>1975</v>
      </c>
      <c r="G24">
        <f>IF($C$1,Table1[[#This Row],[Violent ]],#N/A)</f>
        <v>1039710</v>
      </c>
      <c r="H24">
        <f>IF($D$1,Table1[[#This Row],[Property ]],#N/A)</f>
        <v>10252700</v>
      </c>
      <c r="I24">
        <f>IF($E$1,Table1[[#This Row],[Murder ]],#N/A)</f>
        <v>20510</v>
      </c>
    </row>
    <row r="25" spans="2:9" x14ac:dyDescent="0.25">
      <c r="B25">
        <v>1976</v>
      </c>
      <c r="C25">
        <v>1004210</v>
      </c>
      <c r="D25">
        <v>10345500</v>
      </c>
      <c r="E25">
        <v>18780</v>
      </c>
      <c r="F25">
        <f>Table1[[#This Row],[Year ]]</f>
        <v>1976</v>
      </c>
      <c r="G25">
        <f>IF($C$1,Table1[[#This Row],[Violent ]],#N/A)</f>
        <v>1004210</v>
      </c>
      <c r="H25">
        <f>IF($D$1,Table1[[#This Row],[Property ]],#N/A)</f>
        <v>10345500</v>
      </c>
      <c r="I25">
        <f>IF($E$1,Table1[[#This Row],[Murder ]],#N/A)</f>
        <v>18780</v>
      </c>
    </row>
    <row r="26" spans="2:9" x14ac:dyDescent="0.25">
      <c r="B26">
        <v>1977</v>
      </c>
      <c r="C26">
        <v>1029580</v>
      </c>
      <c r="D26">
        <v>9955000</v>
      </c>
      <c r="E26">
        <v>19120</v>
      </c>
      <c r="F26">
        <f>Table1[[#This Row],[Year ]]</f>
        <v>1977</v>
      </c>
      <c r="G26">
        <f>IF($C$1,Table1[[#This Row],[Violent ]],#N/A)</f>
        <v>1029580</v>
      </c>
      <c r="H26">
        <f>IF($D$1,Table1[[#This Row],[Property ]],#N/A)</f>
        <v>9955000</v>
      </c>
      <c r="I26">
        <f>IF($E$1,Table1[[#This Row],[Murder ]],#N/A)</f>
        <v>19120</v>
      </c>
    </row>
    <row r="27" spans="2:9" x14ac:dyDescent="0.25">
      <c r="B27">
        <v>1978</v>
      </c>
      <c r="C27">
        <v>1085550</v>
      </c>
      <c r="D27">
        <v>10123400</v>
      </c>
      <c r="E27">
        <v>19560</v>
      </c>
      <c r="F27">
        <f>Table1[[#This Row],[Year ]]</f>
        <v>1978</v>
      </c>
      <c r="G27">
        <f>IF($C$1,Table1[[#This Row],[Violent ]],#N/A)</f>
        <v>1085550</v>
      </c>
      <c r="H27">
        <f>IF($D$1,Table1[[#This Row],[Property ]],#N/A)</f>
        <v>10123400</v>
      </c>
      <c r="I27">
        <f>IF($E$1,Table1[[#This Row],[Murder ]],#N/A)</f>
        <v>19560</v>
      </c>
    </row>
    <row r="28" spans="2:9" x14ac:dyDescent="0.25">
      <c r="B28">
        <v>1979</v>
      </c>
      <c r="C28">
        <v>1208030</v>
      </c>
      <c r="D28">
        <v>11041500</v>
      </c>
      <c r="E28">
        <v>21460</v>
      </c>
      <c r="F28">
        <f>Table1[[#This Row],[Year ]]</f>
        <v>1979</v>
      </c>
      <c r="G28">
        <f>IF($C$1,Table1[[#This Row],[Violent ]],#N/A)</f>
        <v>1208030</v>
      </c>
      <c r="H28">
        <f>IF($D$1,Table1[[#This Row],[Property ]],#N/A)</f>
        <v>11041500</v>
      </c>
      <c r="I28">
        <f>IF($E$1,Table1[[#This Row],[Murder ]],#N/A)</f>
        <v>21460</v>
      </c>
    </row>
    <row r="29" spans="2:9" x14ac:dyDescent="0.25">
      <c r="B29">
        <v>1980</v>
      </c>
      <c r="C29">
        <v>1344520</v>
      </c>
      <c r="D29">
        <v>12063700</v>
      </c>
      <c r="E29">
        <v>23040</v>
      </c>
      <c r="F29">
        <f>Table1[[#This Row],[Year ]]</f>
        <v>1980</v>
      </c>
      <c r="G29">
        <f>IF($C$1,Table1[[#This Row],[Violent ]],#N/A)</f>
        <v>1344520</v>
      </c>
      <c r="H29">
        <f>IF($D$1,Table1[[#This Row],[Property ]],#N/A)</f>
        <v>12063700</v>
      </c>
      <c r="I29">
        <f>IF($E$1,Table1[[#This Row],[Murder ]],#N/A)</f>
        <v>23040</v>
      </c>
    </row>
    <row r="30" spans="2:9" x14ac:dyDescent="0.25">
      <c r="B30">
        <v>1981</v>
      </c>
      <c r="C30">
        <v>1361820</v>
      </c>
      <c r="D30">
        <v>12061900</v>
      </c>
      <c r="E30">
        <v>22520</v>
      </c>
      <c r="F30">
        <f>Table1[[#This Row],[Year ]]</f>
        <v>1981</v>
      </c>
      <c r="G30">
        <f>IF($C$1,Table1[[#This Row],[Violent ]],#N/A)</f>
        <v>1361820</v>
      </c>
      <c r="H30">
        <f>IF($D$1,Table1[[#This Row],[Property ]],#N/A)</f>
        <v>12061900</v>
      </c>
      <c r="I30">
        <f>IF($E$1,Table1[[#This Row],[Murder ]],#N/A)</f>
        <v>22520</v>
      </c>
    </row>
    <row r="31" spans="2:9" x14ac:dyDescent="0.25">
      <c r="B31">
        <v>1982</v>
      </c>
      <c r="C31">
        <v>1322390</v>
      </c>
      <c r="D31">
        <v>11652000</v>
      </c>
      <c r="E31">
        <v>21010</v>
      </c>
      <c r="F31">
        <f>Table1[[#This Row],[Year ]]</f>
        <v>1982</v>
      </c>
      <c r="G31">
        <f>IF($C$1,Table1[[#This Row],[Violent ]],#N/A)</f>
        <v>1322390</v>
      </c>
      <c r="H31">
        <f>IF($D$1,Table1[[#This Row],[Property ]],#N/A)</f>
        <v>11652000</v>
      </c>
      <c r="I31">
        <f>IF($E$1,Table1[[#This Row],[Murder ]],#N/A)</f>
        <v>21010</v>
      </c>
    </row>
    <row r="32" spans="2:9" x14ac:dyDescent="0.25">
      <c r="B32">
        <v>1983</v>
      </c>
      <c r="C32">
        <v>1258090</v>
      </c>
      <c r="D32">
        <v>10850500</v>
      </c>
      <c r="E32">
        <v>19310</v>
      </c>
      <c r="F32">
        <f>Table1[[#This Row],[Year ]]</f>
        <v>1983</v>
      </c>
      <c r="G32">
        <f>IF($C$1,Table1[[#This Row],[Violent ]],#N/A)</f>
        <v>1258090</v>
      </c>
      <c r="H32">
        <f>IF($D$1,Table1[[#This Row],[Property ]],#N/A)</f>
        <v>10850500</v>
      </c>
      <c r="I32">
        <f>IF($E$1,Table1[[#This Row],[Murder ]],#N/A)</f>
        <v>19310</v>
      </c>
    </row>
    <row r="33" spans="2:9" x14ac:dyDescent="0.25">
      <c r="B33">
        <v>1984</v>
      </c>
      <c r="C33">
        <v>1273280</v>
      </c>
      <c r="D33">
        <v>10608500</v>
      </c>
      <c r="E33">
        <v>18690</v>
      </c>
      <c r="F33">
        <f>Table1[[#This Row],[Year ]]</f>
        <v>1984</v>
      </c>
      <c r="G33">
        <f>IF($C$1,Table1[[#This Row],[Violent ]],#N/A)</f>
        <v>1273280</v>
      </c>
      <c r="H33">
        <f>IF($D$1,Table1[[#This Row],[Property ]],#N/A)</f>
        <v>10608500</v>
      </c>
      <c r="I33">
        <f>IF($E$1,Table1[[#This Row],[Murder ]],#N/A)</f>
        <v>18690</v>
      </c>
    </row>
    <row r="34" spans="2:9" x14ac:dyDescent="0.25">
      <c r="B34">
        <v>1985</v>
      </c>
      <c r="C34">
        <v>1328800</v>
      </c>
      <c r="D34">
        <v>11102600</v>
      </c>
      <c r="E34">
        <v>18980</v>
      </c>
      <c r="F34">
        <f>Table1[[#This Row],[Year ]]</f>
        <v>1985</v>
      </c>
      <c r="G34">
        <f>IF($C$1,Table1[[#This Row],[Violent ]],#N/A)</f>
        <v>1328800</v>
      </c>
      <c r="H34">
        <f>IF($D$1,Table1[[#This Row],[Property ]],#N/A)</f>
        <v>11102600</v>
      </c>
      <c r="I34">
        <f>IF($E$1,Table1[[#This Row],[Murder ]],#N/A)</f>
        <v>18980</v>
      </c>
    </row>
    <row r="35" spans="2:9" x14ac:dyDescent="0.25">
      <c r="B35">
        <v>1986</v>
      </c>
      <c r="C35">
        <v>1489169</v>
      </c>
      <c r="D35">
        <v>11722700</v>
      </c>
      <c r="E35">
        <v>20613</v>
      </c>
      <c r="F35">
        <f>Table1[[#This Row],[Year ]]</f>
        <v>1986</v>
      </c>
      <c r="G35">
        <f>IF($C$1,Table1[[#This Row],[Violent ]],#N/A)</f>
        <v>1489169</v>
      </c>
      <c r="H35">
        <f>IF($D$1,Table1[[#This Row],[Property ]],#N/A)</f>
        <v>11722700</v>
      </c>
      <c r="I35">
        <f>IF($E$1,Table1[[#This Row],[Murder ]],#N/A)</f>
        <v>20613</v>
      </c>
    </row>
    <row r="36" spans="2:9" x14ac:dyDescent="0.25">
      <c r="B36">
        <v>1987</v>
      </c>
      <c r="C36">
        <v>1483999</v>
      </c>
      <c r="D36">
        <v>12024700</v>
      </c>
      <c r="E36">
        <v>20096</v>
      </c>
      <c r="F36">
        <f>Table1[[#This Row],[Year ]]</f>
        <v>1987</v>
      </c>
      <c r="G36">
        <f>IF($C$1,Table1[[#This Row],[Violent ]],#N/A)</f>
        <v>1483999</v>
      </c>
      <c r="H36">
        <f>IF($D$1,Table1[[#This Row],[Property ]],#N/A)</f>
        <v>12024700</v>
      </c>
      <c r="I36">
        <f>IF($E$1,Table1[[#This Row],[Murder ]],#N/A)</f>
        <v>20096</v>
      </c>
    </row>
    <row r="37" spans="2:9" x14ac:dyDescent="0.25">
      <c r="B37">
        <v>1988</v>
      </c>
      <c r="C37">
        <v>1566220</v>
      </c>
      <c r="D37">
        <v>12356900</v>
      </c>
      <c r="E37">
        <v>20680</v>
      </c>
      <c r="F37">
        <f>Table1[[#This Row],[Year ]]</f>
        <v>1988</v>
      </c>
      <c r="G37">
        <f>IF($C$1,Table1[[#This Row],[Violent ]],#N/A)</f>
        <v>1566220</v>
      </c>
      <c r="H37">
        <f>IF($D$1,Table1[[#This Row],[Property ]],#N/A)</f>
        <v>12356900</v>
      </c>
      <c r="I37">
        <f>IF($E$1,Table1[[#This Row],[Murder ]],#N/A)</f>
        <v>20680</v>
      </c>
    </row>
    <row r="38" spans="2:9" x14ac:dyDescent="0.25">
      <c r="B38">
        <v>1989</v>
      </c>
      <c r="C38">
        <v>1646040</v>
      </c>
      <c r="D38">
        <v>12605400</v>
      </c>
      <c r="E38">
        <v>21500</v>
      </c>
      <c r="F38">
        <f>Table1[[#This Row],[Year ]]</f>
        <v>1989</v>
      </c>
      <c r="G38">
        <f>IF($C$1,Table1[[#This Row],[Violent ]],#N/A)</f>
        <v>1646040</v>
      </c>
      <c r="H38">
        <f>IF($D$1,Table1[[#This Row],[Property ]],#N/A)</f>
        <v>12605400</v>
      </c>
      <c r="I38">
        <f>IF($E$1,Table1[[#This Row],[Murder ]],#N/A)</f>
        <v>21500</v>
      </c>
    </row>
    <row r="39" spans="2:9" x14ac:dyDescent="0.25">
      <c r="B39">
        <v>1990</v>
      </c>
      <c r="C39">
        <v>1820130</v>
      </c>
      <c r="D39">
        <v>12655500</v>
      </c>
      <c r="E39">
        <v>23440</v>
      </c>
      <c r="F39">
        <f>Table1[[#This Row],[Year ]]</f>
        <v>1990</v>
      </c>
      <c r="G39">
        <f>IF($C$1,Table1[[#This Row],[Violent ]],#N/A)</f>
        <v>1820130</v>
      </c>
      <c r="H39">
        <f>IF($D$1,Table1[[#This Row],[Property ]],#N/A)</f>
        <v>12655500</v>
      </c>
      <c r="I39">
        <f>IF($E$1,Table1[[#This Row],[Murder ]],#N/A)</f>
        <v>23440</v>
      </c>
    </row>
    <row r="40" spans="2:9" x14ac:dyDescent="0.25">
      <c r="B40">
        <v>1991</v>
      </c>
      <c r="C40">
        <v>1911770</v>
      </c>
      <c r="D40">
        <v>12961100</v>
      </c>
      <c r="E40">
        <v>24700</v>
      </c>
      <c r="F40">
        <f>Table1[[#This Row],[Year ]]</f>
        <v>1991</v>
      </c>
      <c r="G40">
        <f>IF($C$1,Table1[[#This Row],[Violent ]],#N/A)</f>
        <v>1911770</v>
      </c>
      <c r="H40">
        <f>IF($D$1,Table1[[#This Row],[Property ]],#N/A)</f>
        <v>12961100</v>
      </c>
      <c r="I40">
        <f>IF($E$1,Table1[[#This Row],[Murder ]],#N/A)</f>
        <v>24700</v>
      </c>
    </row>
    <row r="41" spans="2:9" x14ac:dyDescent="0.25">
      <c r="B41">
        <v>1992</v>
      </c>
      <c r="C41">
        <v>1932270</v>
      </c>
      <c r="D41">
        <v>12505900</v>
      </c>
      <c r="E41">
        <v>23760</v>
      </c>
      <c r="F41">
        <f>Table1[[#This Row],[Year ]]</f>
        <v>1992</v>
      </c>
      <c r="G41">
        <f>IF($C$1,Table1[[#This Row],[Violent ]],#N/A)</f>
        <v>1932270</v>
      </c>
      <c r="H41">
        <f>IF($D$1,Table1[[#This Row],[Property ]],#N/A)</f>
        <v>12505900</v>
      </c>
      <c r="I41">
        <f>IF($E$1,Table1[[#This Row],[Murder ]],#N/A)</f>
        <v>23760</v>
      </c>
    </row>
    <row r="42" spans="2:9" x14ac:dyDescent="0.25">
      <c r="B42">
        <v>1993</v>
      </c>
      <c r="C42">
        <v>1926020</v>
      </c>
      <c r="D42">
        <v>12218800</v>
      </c>
      <c r="E42">
        <v>24530</v>
      </c>
      <c r="F42">
        <f>Table1[[#This Row],[Year ]]</f>
        <v>1993</v>
      </c>
      <c r="G42">
        <f>IF($C$1,Table1[[#This Row],[Violent ]],#N/A)</f>
        <v>1926020</v>
      </c>
      <c r="H42">
        <f>IF($D$1,Table1[[#This Row],[Property ]],#N/A)</f>
        <v>12218800</v>
      </c>
      <c r="I42">
        <f>IF($E$1,Table1[[#This Row],[Murder ]],#N/A)</f>
        <v>24530</v>
      </c>
    </row>
    <row r="43" spans="2:9" x14ac:dyDescent="0.25">
      <c r="B43">
        <v>1994</v>
      </c>
      <c r="C43">
        <v>1857670</v>
      </c>
      <c r="D43">
        <v>12131900</v>
      </c>
      <c r="E43">
        <v>23330</v>
      </c>
      <c r="F43">
        <f>Table1[[#This Row],[Year ]]</f>
        <v>1994</v>
      </c>
      <c r="G43">
        <f>IF($C$1,Table1[[#This Row],[Violent ]],#N/A)</f>
        <v>1857670</v>
      </c>
      <c r="H43">
        <f>IF($D$1,Table1[[#This Row],[Property ]],#N/A)</f>
        <v>12131900</v>
      </c>
      <c r="I43">
        <f>IF($E$1,Table1[[#This Row],[Murder ]],#N/A)</f>
        <v>23330</v>
      </c>
    </row>
    <row r="44" spans="2:9" x14ac:dyDescent="0.25">
      <c r="B44">
        <v>1995</v>
      </c>
      <c r="C44">
        <v>1798790</v>
      </c>
      <c r="D44">
        <v>12063900</v>
      </c>
      <c r="E44">
        <v>21610</v>
      </c>
      <c r="F44">
        <f>Table1[[#This Row],[Year ]]</f>
        <v>1995</v>
      </c>
      <c r="G44">
        <f>IF($C$1,Table1[[#This Row],[Violent ]],#N/A)</f>
        <v>1798790</v>
      </c>
      <c r="H44">
        <f>IF($D$1,Table1[[#This Row],[Property ]],#N/A)</f>
        <v>12063900</v>
      </c>
      <c r="I44">
        <f>IF($E$1,Table1[[#This Row],[Murder ]],#N/A)</f>
        <v>21610</v>
      </c>
    </row>
    <row r="45" spans="2:9" x14ac:dyDescent="0.25">
      <c r="B45">
        <v>1996</v>
      </c>
      <c r="C45">
        <v>1688540</v>
      </c>
      <c r="D45">
        <v>11805300</v>
      </c>
      <c r="E45">
        <v>19650</v>
      </c>
      <c r="F45">
        <f>Table1[[#This Row],[Year ]]</f>
        <v>1996</v>
      </c>
      <c r="G45">
        <f>IF($C$1,Table1[[#This Row],[Violent ]],#N/A)</f>
        <v>1688540</v>
      </c>
      <c r="H45">
        <f>IF($D$1,Table1[[#This Row],[Property ]],#N/A)</f>
        <v>11805300</v>
      </c>
      <c r="I45">
        <f>IF($E$1,Table1[[#This Row],[Murder ]],#N/A)</f>
        <v>19650</v>
      </c>
    </row>
    <row r="46" spans="2:9" x14ac:dyDescent="0.25">
      <c r="B46">
        <v>1997</v>
      </c>
      <c r="C46">
        <v>1634770</v>
      </c>
      <c r="D46">
        <v>11558175</v>
      </c>
      <c r="E46">
        <v>18208</v>
      </c>
      <c r="F46">
        <f>Table1[[#This Row],[Year ]]</f>
        <v>1997</v>
      </c>
      <c r="G46">
        <f>IF($C$1,Table1[[#This Row],[Violent ]],#N/A)</f>
        <v>1634770</v>
      </c>
      <c r="H46">
        <f>IF($D$1,Table1[[#This Row],[Property ]],#N/A)</f>
        <v>11558175</v>
      </c>
      <c r="I46">
        <f>IF($E$1,Table1[[#This Row],[Murder ]],#N/A)</f>
        <v>18208</v>
      </c>
    </row>
    <row r="47" spans="2:9" x14ac:dyDescent="0.25">
      <c r="B47">
        <v>1998</v>
      </c>
      <c r="C47">
        <v>1531044</v>
      </c>
      <c r="D47">
        <v>10944590</v>
      </c>
      <c r="E47">
        <v>16914</v>
      </c>
      <c r="F47">
        <f>Table1[[#This Row],[Year ]]</f>
        <v>1998</v>
      </c>
      <c r="G47">
        <f>IF($C$1,Table1[[#This Row],[Violent ]],#N/A)</f>
        <v>1531044</v>
      </c>
      <c r="H47">
        <f>IF($D$1,Table1[[#This Row],[Property ]],#N/A)</f>
        <v>10944590</v>
      </c>
      <c r="I47">
        <f>IF($E$1,Table1[[#This Row],[Murder ]],#N/A)</f>
        <v>16914</v>
      </c>
    </row>
    <row r="48" spans="2:9" x14ac:dyDescent="0.25">
      <c r="B48">
        <v>1999</v>
      </c>
      <c r="C48">
        <v>1426044</v>
      </c>
      <c r="D48">
        <v>10208334</v>
      </c>
      <c r="E48">
        <v>15522</v>
      </c>
      <c r="F48">
        <f>Table1[[#This Row],[Year ]]</f>
        <v>1999</v>
      </c>
      <c r="G48">
        <f>IF($C$1,Table1[[#This Row],[Violent ]],#N/A)</f>
        <v>1426044</v>
      </c>
      <c r="H48">
        <f>IF($D$1,Table1[[#This Row],[Property ]],#N/A)</f>
        <v>10208334</v>
      </c>
      <c r="I48">
        <f>IF($E$1,Table1[[#This Row],[Murder ]],#N/A)</f>
        <v>15522</v>
      </c>
    </row>
    <row r="49" spans="2:9" x14ac:dyDescent="0.25">
      <c r="B49">
        <v>2000</v>
      </c>
      <c r="C49">
        <v>1425486</v>
      </c>
      <c r="D49">
        <v>10182586</v>
      </c>
      <c r="E49">
        <v>15586</v>
      </c>
      <c r="F49">
        <f>Table1[[#This Row],[Year ]]</f>
        <v>2000</v>
      </c>
      <c r="G49">
        <f>IF($C$1,Table1[[#This Row],[Violent ]],#N/A)</f>
        <v>1425486</v>
      </c>
      <c r="H49">
        <f>IF($D$1,Table1[[#This Row],[Property ]],#N/A)</f>
        <v>10182586</v>
      </c>
      <c r="I49">
        <f>IF($E$1,Table1[[#This Row],[Murder ]],#N/A)</f>
        <v>15586</v>
      </c>
    </row>
    <row r="50" spans="2:9" x14ac:dyDescent="0.25">
      <c r="B50">
        <v>2001</v>
      </c>
      <c r="C50">
        <v>1439480</v>
      </c>
      <c r="D50">
        <v>10437480</v>
      </c>
      <c r="E50">
        <v>16037</v>
      </c>
      <c r="F50">
        <f>Table1[[#This Row],[Year ]]</f>
        <v>2001</v>
      </c>
      <c r="G50">
        <f>IF($C$1,Table1[[#This Row],[Violent ]],#N/A)</f>
        <v>1439480</v>
      </c>
      <c r="H50">
        <f>IF($D$1,Table1[[#This Row],[Property ]],#N/A)</f>
        <v>10437480</v>
      </c>
      <c r="I50">
        <f>IF($E$1,Table1[[#This Row],[Murder ]],#N/A)</f>
        <v>16037</v>
      </c>
    </row>
    <row r="51" spans="2:9" x14ac:dyDescent="0.25">
      <c r="B51">
        <v>2002</v>
      </c>
      <c r="C51">
        <v>1423677</v>
      </c>
      <c r="D51">
        <v>10455277</v>
      </c>
      <c r="E51">
        <v>16229</v>
      </c>
      <c r="F51">
        <f>Table1[[#This Row],[Year ]]</f>
        <v>2002</v>
      </c>
      <c r="G51">
        <f>IF($C$1,Table1[[#This Row],[Violent ]],#N/A)</f>
        <v>1423677</v>
      </c>
      <c r="H51">
        <f>IF($D$1,Table1[[#This Row],[Property ]],#N/A)</f>
        <v>10455277</v>
      </c>
      <c r="I51">
        <f>IF($E$1,Table1[[#This Row],[Murder ]],#N/A)</f>
        <v>16229</v>
      </c>
    </row>
    <row r="52" spans="2:9" x14ac:dyDescent="0.25">
      <c r="B52">
        <v>2003</v>
      </c>
      <c r="C52">
        <v>1383676</v>
      </c>
      <c r="D52">
        <v>10442862</v>
      </c>
      <c r="E52">
        <v>16528</v>
      </c>
      <c r="F52">
        <f>Table1[[#This Row],[Year ]]</f>
        <v>2003</v>
      </c>
      <c r="G52">
        <f>IF($C$1,Table1[[#This Row],[Violent ]],#N/A)</f>
        <v>1383676</v>
      </c>
      <c r="H52">
        <f>IF($D$1,Table1[[#This Row],[Property ]],#N/A)</f>
        <v>10442862</v>
      </c>
      <c r="I52">
        <f>IF($E$1,Table1[[#This Row],[Murder ]],#N/A)</f>
        <v>16528</v>
      </c>
    </row>
    <row r="53" spans="2:9" x14ac:dyDescent="0.25">
      <c r="B53">
        <v>2004</v>
      </c>
      <c r="C53">
        <v>1360088</v>
      </c>
      <c r="D53">
        <v>10319386</v>
      </c>
      <c r="E53">
        <v>16148</v>
      </c>
      <c r="F53">
        <f>Table1[[#This Row],[Year ]]</f>
        <v>2004</v>
      </c>
      <c r="G53">
        <f>IF($C$1,Table1[[#This Row],[Violent ]],#N/A)</f>
        <v>1360088</v>
      </c>
      <c r="H53">
        <f>IF($D$1,Table1[[#This Row],[Property ]],#N/A)</f>
        <v>10319386</v>
      </c>
      <c r="I53">
        <f>IF($E$1,Table1[[#This Row],[Murder ]],#N/A)</f>
        <v>16148</v>
      </c>
    </row>
    <row r="54" spans="2:9" x14ac:dyDescent="0.25">
      <c r="B54">
        <v>2005</v>
      </c>
      <c r="C54">
        <v>1390745</v>
      </c>
      <c r="D54">
        <v>10174754</v>
      </c>
      <c r="E54">
        <v>16740</v>
      </c>
      <c r="F54">
        <f>Table1[[#This Row],[Year ]]</f>
        <v>2005</v>
      </c>
      <c r="G54">
        <f>IF($C$1,Table1[[#This Row],[Violent ]],#N/A)</f>
        <v>1390745</v>
      </c>
      <c r="H54">
        <f>IF($D$1,Table1[[#This Row],[Property ]],#N/A)</f>
        <v>10174754</v>
      </c>
      <c r="I54">
        <f>IF($E$1,Table1[[#This Row],[Murder ]],#N/A)</f>
        <v>16740</v>
      </c>
    </row>
    <row r="55" spans="2:9" x14ac:dyDescent="0.25">
      <c r="B55">
        <v>2006</v>
      </c>
      <c r="C55">
        <v>1418043</v>
      </c>
      <c r="D55">
        <v>9983568</v>
      </c>
      <c r="E55">
        <v>17030</v>
      </c>
      <c r="F55">
        <f>Table1[[#This Row],[Year ]]</f>
        <v>2006</v>
      </c>
      <c r="G55">
        <f>IF($C$1,Table1[[#This Row],[Violent ]],#N/A)</f>
        <v>1418043</v>
      </c>
      <c r="H55">
        <f>IF($D$1,Table1[[#This Row],[Property ]],#N/A)</f>
        <v>9983568</v>
      </c>
      <c r="I55">
        <f>IF($E$1,Table1[[#This Row],[Murder ]],#N/A)</f>
        <v>17030</v>
      </c>
    </row>
    <row r="56" spans="2:9" x14ac:dyDescent="0.25">
      <c r="B56">
        <v>2007</v>
      </c>
      <c r="C56">
        <v>1408337</v>
      </c>
      <c r="D56">
        <v>9843481</v>
      </c>
      <c r="E56">
        <v>16929</v>
      </c>
      <c r="F56">
        <f>Table1[[#This Row],[Year ]]</f>
        <v>2007</v>
      </c>
      <c r="G56">
        <f>IF($C$1,Table1[[#This Row],[Violent ]],#N/A)</f>
        <v>1408337</v>
      </c>
      <c r="H56">
        <f>IF($D$1,Table1[[#This Row],[Property ]],#N/A)</f>
        <v>9843481</v>
      </c>
      <c r="I56">
        <f>IF($E$1,Table1[[#This Row],[Murder ]],#N/A)</f>
        <v>16929</v>
      </c>
    </row>
    <row r="57" spans="2:9" x14ac:dyDescent="0.25">
      <c r="B57">
        <v>2008</v>
      </c>
      <c r="C57">
        <v>1392628</v>
      </c>
      <c r="D57">
        <v>9767915</v>
      </c>
      <c r="E57">
        <v>16442</v>
      </c>
      <c r="F57">
        <f>Table1[[#This Row],[Year ]]</f>
        <v>2008</v>
      </c>
      <c r="G57">
        <f>IF($C$1,Table1[[#This Row],[Violent ]],#N/A)</f>
        <v>1392628</v>
      </c>
      <c r="H57">
        <f>IF($D$1,Table1[[#This Row],[Property ]],#N/A)</f>
        <v>9767915</v>
      </c>
      <c r="I57">
        <f>IF($E$1,Table1[[#This Row],[Murder ]],#N/A)</f>
        <v>16442</v>
      </c>
    </row>
    <row r="58" spans="2:9" x14ac:dyDescent="0.25">
      <c r="B58">
        <v>2009</v>
      </c>
      <c r="C58">
        <v>1318398</v>
      </c>
      <c r="D58">
        <v>9320971</v>
      </c>
      <c r="E58">
        <v>15241</v>
      </c>
      <c r="F58">
        <f>Table1[[#This Row],[Year ]]</f>
        <v>2009</v>
      </c>
      <c r="G58">
        <f>IF($C$1,Table1[[#This Row],[Violent ]],#N/A)</f>
        <v>1318398</v>
      </c>
      <c r="H58">
        <f>IF($D$1,Table1[[#This Row],[Property ]],#N/A)</f>
        <v>9320971</v>
      </c>
      <c r="I58">
        <f>IF($E$1,Table1[[#This Row],[Murder ]],#N/A)</f>
        <v>15241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3" name="Check Box 1">
              <controlPr defaultSize="0" autoFill="0" autoLine="0" autoPict="0">
                <anchor moveWithCells="1">
                  <from>
                    <xdr:col>10</xdr:col>
                    <xdr:colOff>238125</xdr:colOff>
                    <xdr:row>4</xdr:row>
                    <xdr:rowOff>57150</xdr:rowOff>
                  </from>
                  <to>
                    <xdr:col>11</xdr:col>
                    <xdr:colOff>352425</xdr:colOff>
                    <xdr:row>6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4" r:id="rId4" name="Check Box 2">
              <controlPr defaultSize="0" autoFill="0" autoLine="0" autoPict="0">
                <anchor moveWithCells="1">
                  <from>
                    <xdr:col>10</xdr:col>
                    <xdr:colOff>238125</xdr:colOff>
                    <xdr:row>7</xdr:row>
                    <xdr:rowOff>57150</xdr:rowOff>
                  </from>
                  <to>
                    <xdr:col>11</xdr:col>
                    <xdr:colOff>352425</xdr:colOff>
                    <xdr:row>9</xdr:row>
                    <xdr:rowOff>47625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75" r:id="rId5" name="Check Box 3">
              <controlPr defaultSize="0" autoFill="0" autoLine="0" autoPict="0">
                <anchor moveWithCells="1">
                  <from>
                    <xdr:col>10</xdr:col>
                    <xdr:colOff>238125</xdr:colOff>
                    <xdr:row>10</xdr:row>
                    <xdr:rowOff>57150</xdr:rowOff>
                  </from>
                  <to>
                    <xdr:col>11</xdr:col>
                    <xdr:colOff>352425</xdr:colOff>
                    <xdr:row>12</xdr:row>
                    <xdr:rowOff>47625</xdr:rowOff>
                  </to>
                </anchor>
              </controlPr>
            </control>
          </mc:Choice>
        </mc:AlternateContent>
      </controls>
    </mc:Choice>
  </mc:AlternateContent>
  <tableParts count="1">
    <tablePart r:id="rId6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3E6D8-A3B2-4598-98C8-31EB42ADD4B7}">
  <sheetPr codeName="Sheet4"/>
  <dimension ref="B8:G58"/>
  <sheetViews>
    <sheetView workbookViewId="0">
      <selection activeCell="A3" sqref="A3:A4"/>
    </sheetView>
  </sheetViews>
  <sheetFormatPr defaultRowHeight="15" x14ac:dyDescent="0.25"/>
  <cols>
    <col min="3" max="3" width="9.28515625" customWidth="1"/>
    <col min="4" max="4" width="10.7109375" customWidth="1"/>
    <col min="5" max="5" width="9.7109375" customWidth="1"/>
  </cols>
  <sheetData>
    <row r="8" spans="2:7" x14ac:dyDescent="0.25">
      <c r="B8" t="s">
        <v>34</v>
      </c>
      <c r="C8" t="s">
        <v>37</v>
      </c>
      <c r="F8" t="s">
        <v>41</v>
      </c>
      <c r="G8" t="s">
        <v>42</v>
      </c>
    </row>
    <row r="9" spans="2:7" x14ac:dyDescent="0.25">
      <c r="B9">
        <v>1960</v>
      </c>
      <c r="C9">
        <v>9110</v>
      </c>
      <c r="F9">
        <v>5000</v>
      </c>
      <c r="G9">
        <f t="array" ref="G9:G19">FREQUENCY(C9:C58,F9:F18)</f>
        <v>0</v>
      </c>
    </row>
    <row r="10" spans="2:7" x14ac:dyDescent="0.25">
      <c r="B10">
        <v>1961</v>
      </c>
      <c r="C10">
        <v>8740</v>
      </c>
      <c r="F10">
        <v>8000</v>
      </c>
      <c r="G10">
        <v>0</v>
      </c>
    </row>
    <row r="11" spans="2:7" x14ac:dyDescent="0.25">
      <c r="B11">
        <v>1962</v>
      </c>
      <c r="C11">
        <v>8530</v>
      </c>
      <c r="F11">
        <v>11000</v>
      </c>
      <c r="G11">
        <v>6</v>
      </c>
    </row>
    <row r="12" spans="2:7" x14ac:dyDescent="0.25">
      <c r="B12">
        <v>1963</v>
      </c>
      <c r="C12">
        <v>8640</v>
      </c>
      <c r="F12">
        <v>14000</v>
      </c>
      <c r="G12">
        <v>3</v>
      </c>
    </row>
    <row r="13" spans="2:7" x14ac:dyDescent="0.25">
      <c r="B13">
        <v>1964</v>
      </c>
      <c r="C13">
        <v>9360</v>
      </c>
      <c r="F13">
        <v>17000</v>
      </c>
      <c r="G13">
        <v>13</v>
      </c>
    </row>
    <row r="14" spans="2:7" x14ac:dyDescent="0.25">
      <c r="B14">
        <v>1965</v>
      </c>
      <c r="C14">
        <v>9960</v>
      </c>
      <c r="F14">
        <v>20000</v>
      </c>
      <c r="G14">
        <v>12</v>
      </c>
    </row>
    <row r="15" spans="2:7" x14ac:dyDescent="0.25">
      <c r="B15">
        <v>1966</v>
      </c>
      <c r="C15">
        <v>11040</v>
      </c>
      <c r="F15">
        <v>23000</v>
      </c>
      <c r="G15">
        <v>10</v>
      </c>
    </row>
    <row r="16" spans="2:7" x14ac:dyDescent="0.25">
      <c r="B16">
        <v>1967</v>
      </c>
      <c r="C16">
        <v>12240</v>
      </c>
      <c r="F16">
        <v>26000</v>
      </c>
      <c r="G16">
        <v>6</v>
      </c>
    </row>
    <row r="17" spans="2:7" x14ac:dyDescent="0.25">
      <c r="B17">
        <v>1968</v>
      </c>
      <c r="C17">
        <v>13800</v>
      </c>
      <c r="F17">
        <v>29000</v>
      </c>
      <c r="G17">
        <v>0</v>
      </c>
    </row>
    <row r="18" spans="2:7" x14ac:dyDescent="0.25">
      <c r="B18">
        <v>1969</v>
      </c>
      <c r="C18">
        <v>14760</v>
      </c>
      <c r="F18">
        <v>32000</v>
      </c>
      <c r="G18">
        <v>0</v>
      </c>
    </row>
    <row r="19" spans="2:7" x14ac:dyDescent="0.25">
      <c r="B19">
        <v>1970</v>
      </c>
      <c r="C19">
        <v>16000</v>
      </c>
      <c r="F19" t="s">
        <v>43</v>
      </c>
      <c r="G19">
        <v>0</v>
      </c>
    </row>
    <row r="20" spans="2:7" x14ac:dyDescent="0.25">
      <c r="B20">
        <v>1971</v>
      </c>
      <c r="C20">
        <v>17780</v>
      </c>
    </row>
    <row r="21" spans="2:7" x14ac:dyDescent="0.25">
      <c r="B21">
        <v>1972</v>
      </c>
      <c r="C21">
        <v>18670</v>
      </c>
    </row>
    <row r="22" spans="2:7" x14ac:dyDescent="0.25">
      <c r="B22">
        <v>1973</v>
      </c>
      <c r="C22">
        <v>19640</v>
      </c>
    </row>
    <row r="23" spans="2:7" x14ac:dyDescent="0.25">
      <c r="B23">
        <v>1974</v>
      </c>
      <c r="C23">
        <v>20710</v>
      </c>
    </row>
    <row r="24" spans="2:7" x14ac:dyDescent="0.25">
      <c r="B24">
        <v>1975</v>
      </c>
      <c r="C24">
        <v>20510</v>
      </c>
    </row>
    <row r="25" spans="2:7" x14ac:dyDescent="0.25">
      <c r="B25">
        <v>1976</v>
      </c>
      <c r="C25">
        <v>18780</v>
      </c>
    </row>
    <row r="26" spans="2:7" x14ac:dyDescent="0.25">
      <c r="B26">
        <v>1977</v>
      </c>
      <c r="C26">
        <v>19120</v>
      </c>
    </row>
    <row r="27" spans="2:7" x14ac:dyDescent="0.25">
      <c r="B27">
        <v>1978</v>
      </c>
      <c r="C27">
        <v>19560</v>
      </c>
    </row>
    <row r="28" spans="2:7" x14ac:dyDescent="0.25">
      <c r="B28">
        <v>1979</v>
      </c>
      <c r="C28">
        <v>21460</v>
      </c>
    </row>
    <row r="29" spans="2:7" x14ac:dyDescent="0.25">
      <c r="B29">
        <v>1980</v>
      </c>
      <c r="C29">
        <v>23040</v>
      </c>
    </row>
    <row r="30" spans="2:7" x14ac:dyDescent="0.25">
      <c r="B30">
        <v>1981</v>
      </c>
      <c r="C30">
        <v>22520</v>
      </c>
    </row>
    <row r="31" spans="2:7" x14ac:dyDescent="0.25">
      <c r="B31">
        <v>1982</v>
      </c>
      <c r="C31">
        <v>21010</v>
      </c>
    </row>
    <row r="32" spans="2:7" x14ac:dyDescent="0.25">
      <c r="B32">
        <v>1983</v>
      </c>
      <c r="C32">
        <v>19310</v>
      </c>
    </row>
    <row r="33" spans="2:3" x14ac:dyDescent="0.25">
      <c r="B33">
        <v>1984</v>
      </c>
      <c r="C33">
        <v>18690</v>
      </c>
    </row>
    <row r="34" spans="2:3" x14ac:dyDescent="0.25">
      <c r="B34">
        <v>1985</v>
      </c>
      <c r="C34">
        <v>18980</v>
      </c>
    </row>
    <row r="35" spans="2:3" x14ac:dyDescent="0.25">
      <c r="B35">
        <v>1986</v>
      </c>
      <c r="C35">
        <v>20613</v>
      </c>
    </row>
    <row r="36" spans="2:3" x14ac:dyDescent="0.25">
      <c r="B36">
        <v>1987</v>
      </c>
      <c r="C36">
        <v>20096</v>
      </c>
    </row>
    <row r="37" spans="2:3" x14ac:dyDescent="0.25">
      <c r="B37">
        <v>1988</v>
      </c>
      <c r="C37">
        <v>20680</v>
      </c>
    </row>
    <row r="38" spans="2:3" x14ac:dyDescent="0.25">
      <c r="B38">
        <v>1989</v>
      </c>
      <c r="C38">
        <v>21500</v>
      </c>
    </row>
    <row r="39" spans="2:3" x14ac:dyDescent="0.25">
      <c r="B39">
        <v>1990</v>
      </c>
      <c r="C39">
        <v>23440</v>
      </c>
    </row>
    <row r="40" spans="2:3" x14ac:dyDescent="0.25">
      <c r="B40">
        <v>1991</v>
      </c>
      <c r="C40">
        <v>24700</v>
      </c>
    </row>
    <row r="41" spans="2:3" x14ac:dyDescent="0.25">
      <c r="B41">
        <v>1992</v>
      </c>
      <c r="C41">
        <v>23760</v>
      </c>
    </row>
    <row r="42" spans="2:3" x14ac:dyDescent="0.25">
      <c r="B42">
        <v>1993</v>
      </c>
      <c r="C42">
        <v>24530</v>
      </c>
    </row>
    <row r="43" spans="2:3" x14ac:dyDescent="0.25">
      <c r="B43">
        <v>1994</v>
      </c>
      <c r="C43">
        <v>23330</v>
      </c>
    </row>
    <row r="44" spans="2:3" x14ac:dyDescent="0.25">
      <c r="B44">
        <v>1995</v>
      </c>
      <c r="C44">
        <v>21610</v>
      </c>
    </row>
    <row r="45" spans="2:3" x14ac:dyDescent="0.25">
      <c r="B45">
        <v>1996</v>
      </c>
      <c r="C45">
        <v>19650</v>
      </c>
    </row>
    <row r="46" spans="2:3" x14ac:dyDescent="0.25">
      <c r="B46">
        <v>1997</v>
      </c>
      <c r="C46">
        <v>18208</v>
      </c>
    </row>
    <row r="47" spans="2:3" x14ac:dyDescent="0.25">
      <c r="B47">
        <v>1998</v>
      </c>
      <c r="C47">
        <v>16914</v>
      </c>
    </row>
    <row r="48" spans="2:3" x14ac:dyDescent="0.25">
      <c r="B48">
        <v>1999</v>
      </c>
      <c r="C48">
        <v>15522</v>
      </c>
    </row>
    <row r="49" spans="2:3" x14ac:dyDescent="0.25">
      <c r="B49">
        <v>2000</v>
      </c>
      <c r="C49">
        <v>15586</v>
      </c>
    </row>
    <row r="50" spans="2:3" x14ac:dyDescent="0.25">
      <c r="B50">
        <v>2001</v>
      </c>
      <c r="C50">
        <v>16037</v>
      </c>
    </row>
    <row r="51" spans="2:3" x14ac:dyDescent="0.25">
      <c r="B51">
        <v>2002</v>
      </c>
      <c r="C51">
        <v>16229</v>
      </c>
    </row>
    <row r="52" spans="2:3" x14ac:dyDescent="0.25">
      <c r="B52">
        <v>2003</v>
      </c>
      <c r="C52">
        <v>16528</v>
      </c>
    </row>
    <row r="53" spans="2:3" x14ac:dyDescent="0.25">
      <c r="B53">
        <v>2004</v>
      </c>
      <c r="C53">
        <v>16148</v>
      </c>
    </row>
    <row r="54" spans="2:3" x14ac:dyDescent="0.25">
      <c r="B54">
        <v>2005</v>
      </c>
      <c r="C54">
        <v>16740</v>
      </c>
    </row>
    <row r="55" spans="2:3" x14ac:dyDescent="0.25">
      <c r="B55">
        <v>2006</v>
      </c>
      <c r="C55">
        <v>17030</v>
      </c>
    </row>
    <row r="56" spans="2:3" x14ac:dyDescent="0.25">
      <c r="B56">
        <v>2007</v>
      </c>
      <c r="C56">
        <v>16929</v>
      </c>
    </row>
    <row r="57" spans="2:3" x14ac:dyDescent="0.25">
      <c r="B57">
        <v>2008</v>
      </c>
      <c r="C57">
        <v>16442</v>
      </c>
    </row>
    <row r="58" spans="2:3" x14ac:dyDescent="0.25">
      <c r="B58">
        <v>2009</v>
      </c>
      <c r="C58">
        <v>15241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4E47F-D9C2-411A-BEC6-595DDC2847BB}">
  <sheetPr codeName="Sheet5"/>
  <dimension ref="D3:H11"/>
  <sheetViews>
    <sheetView topLeftCell="D1" workbookViewId="0">
      <selection activeCell="E12" sqref="E12"/>
    </sheetView>
  </sheetViews>
  <sheetFormatPr defaultRowHeight="15" x14ac:dyDescent="0.25"/>
  <cols>
    <col min="5" max="5" width="14.5703125" customWidth="1"/>
    <col min="7" max="7" width="21.140625" customWidth="1"/>
  </cols>
  <sheetData>
    <row r="3" spans="4:8" x14ac:dyDescent="0.25">
      <c r="E3" t="s">
        <v>44</v>
      </c>
      <c r="F3" t="s">
        <v>45</v>
      </c>
      <c r="G3" t="s">
        <v>46</v>
      </c>
      <c r="H3" t="s">
        <v>47</v>
      </c>
    </row>
    <row r="4" spans="4:8" x14ac:dyDescent="0.25">
      <c r="D4" t="s">
        <v>48</v>
      </c>
      <c r="E4">
        <v>1</v>
      </c>
      <c r="F4">
        <v>2</v>
      </c>
      <c r="G4">
        <v>3</v>
      </c>
      <c r="H4">
        <v>4</v>
      </c>
    </row>
    <row r="5" spans="4:8" x14ac:dyDescent="0.25">
      <c r="D5" t="s">
        <v>49</v>
      </c>
      <c r="E5">
        <v>5</v>
      </c>
      <c r="F5">
        <v>6</v>
      </c>
      <c r="G5">
        <v>7</v>
      </c>
      <c r="H5">
        <v>8</v>
      </c>
    </row>
    <row r="6" spans="4:8" x14ac:dyDescent="0.25">
      <c r="D6" t="s">
        <v>50</v>
      </c>
      <c r="E6">
        <v>10</v>
      </c>
      <c r="F6">
        <v>9.5</v>
      </c>
      <c r="G6">
        <v>9</v>
      </c>
      <c r="H6">
        <v>8.5</v>
      </c>
    </row>
    <row r="7" spans="4:8" x14ac:dyDescent="0.25">
      <c r="D7" t="s">
        <v>51</v>
      </c>
      <c r="E7">
        <v>9</v>
      </c>
      <c r="F7">
        <v>2</v>
      </c>
      <c r="G7">
        <v>9</v>
      </c>
      <c r="H7">
        <v>4</v>
      </c>
    </row>
    <row r="8" spans="4:8" x14ac:dyDescent="0.25">
      <c r="D8" t="s">
        <v>52</v>
      </c>
      <c r="E8">
        <v>1</v>
      </c>
      <c r="F8">
        <v>1.5</v>
      </c>
      <c r="G8">
        <v>2</v>
      </c>
      <c r="H8">
        <v>2.5</v>
      </c>
    </row>
    <row r="11" spans="4:8" x14ac:dyDescent="0.25">
      <c r="E11" t="s">
        <v>53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672A0-2901-4CCF-A1E5-A4D10296BE13}">
  <sheetPr codeName="Sheet6">
    <pageSetUpPr fitToPage="1"/>
  </sheetPr>
  <dimension ref="C3:H8"/>
  <sheetViews>
    <sheetView view="pageBreakPreview" topLeftCell="A2" zoomScale="90" zoomScaleNormal="100" zoomScaleSheetLayoutView="90" workbookViewId="0">
      <selection activeCell="H9" sqref="H9"/>
    </sheetView>
  </sheetViews>
  <sheetFormatPr defaultRowHeight="15" x14ac:dyDescent="0.25"/>
  <cols>
    <col min="3" max="3" width="19.140625" customWidth="1"/>
  </cols>
  <sheetData>
    <row r="3" spans="3:8" x14ac:dyDescent="0.25">
      <c r="C3" s="1" t="s">
        <v>54</v>
      </c>
      <c r="G3" t="s">
        <v>55</v>
      </c>
      <c r="H3" t="s">
        <v>56</v>
      </c>
    </row>
    <row r="4" spans="3:8" x14ac:dyDescent="0.25">
      <c r="C4" t="s">
        <v>57</v>
      </c>
      <c r="F4" t="s">
        <v>58</v>
      </c>
      <c r="G4">
        <v>0</v>
      </c>
      <c r="H4">
        <v>4</v>
      </c>
    </row>
    <row r="5" spans="3:8" x14ac:dyDescent="0.25">
      <c r="C5" t="s">
        <v>59</v>
      </c>
      <c r="F5" t="s">
        <v>60</v>
      </c>
      <c r="G5">
        <v>3</v>
      </c>
      <c r="H5">
        <v>6</v>
      </c>
    </row>
    <row r="6" spans="3:8" x14ac:dyDescent="0.25">
      <c r="C6" t="s">
        <v>61</v>
      </c>
      <c r="F6" t="s">
        <v>62</v>
      </c>
      <c r="G6">
        <v>5</v>
      </c>
      <c r="H6">
        <v>7</v>
      </c>
    </row>
    <row r="7" spans="3:8" x14ac:dyDescent="0.25">
      <c r="C7" t="s">
        <v>63</v>
      </c>
      <c r="F7" t="s">
        <v>64</v>
      </c>
      <c r="G7">
        <v>6</v>
      </c>
      <c r="H7">
        <v>8</v>
      </c>
    </row>
    <row r="8" spans="3:8" x14ac:dyDescent="0.25">
      <c r="F8" t="s">
        <v>65</v>
      </c>
      <c r="G8">
        <v>3</v>
      </c>
      <c r="H8">
        <v>6</v>
      </c>
    </row>
  </sheetData>
  <printOptions headings="1" gridLines="1"/>
  <pageMargins left="0.7" right="0.7" top="0.75" bottom="0.75" header="0.3" footer="0.3"/>
  <pageSetup scale="86" orientation="portrait" horizontalDpi="200" verticalDpi="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F5FB0-79E3-45F8-BBCC-6B967B0C8E94}">
  <sheetPr codeName="Sheet7">
    <pageSetUpPr fitToPage="1"/>
  </sheetPr>
  <dimension ref="A1:E11"/>
  <sheetViews>
    <sheetView zoomScale="90" zoomScaleNormal="90" workbookViewId="0">
      <selection activeCell="C14" sqref="C14"/>
    </sheetView>
  </sheetViews>
  <sheetFormatPr defaultColWidth="9.140625" defaultRowHeight="15" x14ac:dyDescent="0.25"/>
  <cols>
    <col min="1" max="1" width="13.140625" style="1" customWidth="1"/>
    <col min="2" max="16384" width="9.140625" style="1"/>
  </cols>
  <sheetData>
    <row r="1" spans="1:5" x14ac:dyDescent="0.25">
      <c r="A1" s="1" t="s">
        <v>66</v>
      </c>
      <c r="B1" s="1" t="s">
        <v>67</v>
      </c>
      <c r="C1" s="1" t="s">
        <v>68</v>
      </c>
      <c r="D1" s="1" t="s">
        <v>69</v>
      </c>
    </row>
    <row r="2" spans="1:5" x14ac:dyDescent="0.25">
      <c r="A2" s="1" t="s">
        <v>70</v>
      </c>
      <c r="B2" s="1">
        <f>E1-D2</f>
        <v>0</v>
      </c>
      <c r="C2" s="1">
        <v>300000</v>
      </c>
      <c r="E2" s="1">
        <f>E1+C2-D2</f>
        <v>300000</v>
      </c>
    </row>
    <row r="3" spans="1:5" x14ac:dyDescent="0.25">
      <c r="A3" s="1" t="s">
        <v>71</v>
      </c>
      <c r="B3" s="1">
        <f t="shared" ref="B3:B6" si="0">E2-D3</f>
        <v>245000</v>
      </c>
      <c r="D3" s="1">
        <v>55000</v>
      </c>
      <c r="E3" s="1">
        <f t="shared" ref="E3:E6" si="1">E2+C3-D3</f>
        <v>245000</v>
      </c>
    </row>
    <row r="4" spans="1:5" x14ac:dyDescent="0.25">
      <c r="A4" s="1" t="s">
        <v>72</v>
      </c>
      <c r="B4" s="1">
        <f t="shared" si="0"/>
        <v>145000</v>
      </c>
      <c r="D4" s="1">
        <v>100000</v>
      </c>
      <c r="E4" s="1">
        <f t="shared" si="1"/>
        <v>145000</v>
      </c>
    </row>
    <row r="5" spans="1:5" x14ac:dyDescent="0.25">
      <c r="A5" s="1" t="s">
        <v>73</v>
      </c>
      <c r="B5" s="1">
        <f t="shared" si="0"/>
        <v>65000</v>
      </c>
      <c r="D5" s="1">
        <v>80000</v>
      </c>
      <c r="E5" s="1">
        <f t="shared" si="1"/>
        <v>65000</v>
      </c>
    </row>
    <row r="6" spans="1:5" x14ac:dyDescent="0.25">
      <c r="A6" s="1" t="s">
        <v>74</v>
      </c>
      <c r="B6" s="1">
        <f t="shared" si="0"/>
        <v>0</v>
      </c>
      <c r="D6" s="1">
        <v>65000</v>
      </c>
      <c r="E6" s="1">
        <f t="shared" si="1"/>
        <v>0</v>
      </c>
    </row>
    <row r="10" spans="1:5" x14ac:dyDescent="0.25">
      <c r="D10" s="1" t="s">
        <v>75</v>
      </c>
    </row>
    <row r="11" spans="1:5" x14ac:dyDescent="0.25">
      <c r="D11" s="1" t="s">
        <v>76</v>
      </c>
    </row>
  </sheetData>
  <printOptions headings="1" gridLines="1"/>
  <pageMargins left="0.7" right="0.7" top="0.75" bottom="0.75" header="0.3" footer="0.3"/>
  <pageSetup scale="68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49B8-191E-46B7-BB9D-02703A1A1687}">
  <sheetPr codeName="Sheet8"/>
  <dimension ref="C4:M850"/>
  <sheetViews>
    <sheetView topLeftCell="A9" workbookViewId="0">
      <selection activeCell="I24" sqref="I24"/>
    </sheetView>
  </sheetViews>
  <sheetFormatPr defaultRowHeight="15" x14ac:dyDescent="0.25"/>
  <cols>
    <col min="4" max="4" width="10" customWidth="1"/>
    <col min="5" max="5" width="11" customWidth="1"/>
    <col min="8" max="8" width="13.140625" bestFit="1" customWidth="1"/>
    <col min="9" max="9" width="15.5703125" bestFit="1" customWidth="1"/>
  </cols>
  <sheetData>
    <row r="4" spans="3:13" x14ac:dyDescent="0.25">
      <c r="C4" t="s">
        <v>77</v>
      </c>
      <c r="D4" t="s">
        <v>78</v>
      </c>
      <c r="E4" t="s">
        <v>14</v>
      </c>
    </row>
    <row r="5" spans="3:13" x14ac:dyDescent="0.25">
      <c r="C5" t="s">
        <v>79</v>
      </c>
      <c r="D5" t="s">
        <v>80</v>
      </c>
      <c r="E5" s="2">
        <v>5.31</v>
      </c>
    </row>
    <row r="6" spans="3:13" x14ac:dyDescent="0.25">
      <c r="C6" t="s">
        <v>81</v>
      </c>
      <c r="D6" t="s">
        <v>82</v>
      </c>
      <c r="E6" s="2">
        <v>1.1200000000000001</v>
      </c>
    </row>
    <row r="7" spans="3:13" x14ac:dyDescent="0.25">
      <c r="C7" t="s">
        <v>81</v>
      </c>
      <c r="D7" t="s">
        <v>82</v>
      </c>
      <c r="E7" s="2">
        <v>0.97</v>
      </c>
      <c r="H7" t="s">
        <v>83</v>
      </c>
      <c r="I7" t="s">
        <v>84</v>
      </c>
      <c r="K7" t="s">
        <v>77</v>
      </c>
      <c r="L7" t="s">
        <v>85</v>
      </c>
      <c r="M7" t="s">
        <v>14</v>
      </c>
    </row>
    <row r="8" spans="3:13" x14ac:dyDescent="0.25">
      <c r="C8" t="s">
        <v>81</v>
      </c>
      <c r="D8" t="s">
        <v>86</v>
      </c>
      <c r="E8" s="2">
        <v>1.95</v>
      </c>
      <c r="H8" s="3" t="s">
        <v>81</v>
      </c>
      <c r="I8">
        <v>1025.6299999999999</v>
      </c>
      <c r="K8" t="s">
        <v>81</v>
      </c>
      <c r="L8" t="str">
        <f>H9</f>
        <v>coffee</v>
      </c>
      <c r="M8" s="2">
        <f>I9</f>
        <v>158.10999999999993</v>
      </c>
    </row>
    <row r="9" spans="3:13" x14ac:dyDescent="0.25">
      <c r="C9" t="s">
        <v>81</v>
      </c>
      <c r="D9" t="s">
        <v>87</v>
      </c>
      <c r="E9" s="2">
        <v>1.93</v>
      </c>
      <c r="H9" s="4" t="s">
        <v>86</v>
      </c>
      <c r="I9">
        <v>158.10999999999993</v>
      </c>
      <c r="K9" t="s">
        <v>81</v>
      </c>
      <c r="L9" t="str">
        <f t="shared" ref="L9:M13" si="0">H10</f>
        <v>eggs</v>
      </c>
      <c r="M9" s="2">
        <f t="shared" si="0"/>
        <v>293.41999999999996</v>
      </c>
    </row>
    <row r="10" spans="3:13" x14ac:dyDescent="0.25">
      <c r="C10" t="s">
        <v>81</v>
      </c>
      <c r="D10" t="s">
        <v>88</v>
      </c>
      <c r="E10" s="2">
        <v>2.19</v>
      </c>
      <c r="H10" s="4" t="s">
        <v>89</v>
      </c>
      <c r="I10">
        <v>293.41999999999996</v>
      </c>
      <c r="K10" t="s">
        <v>81</v>
      </c>
      <c r="L10" t="str">
        <f t="shared" si="0"/>
        <v>juice</v>
      </c>
      <c r="M10" s="2">
        <f t="shared" si="0"/>
        <v>84.500000000000014</v>
      </c>
    </row>
    <row r="11" spans="3:13" x14ac:dyDescent="0.25">
      <c r="C11" t="s">
        <v>81</v>
      </c>
      <c r="D11" t="s">
        <v>87</v>
      </c>
      <c r="E11" s="2">
        <v>1.24</v>
      </c>
      <c r="H11" s="4" t="s">
        <v>82</v>
      </c>
      <c r="I11">
        <v>84.500000000000014</v>
      </c>
      <c r="K11" t="s">
        <v>81</v>
      </c>
      <c r="L11" t="str">
        <f t="shared" si="0"/>
        <v>pancakes</v>
      </c>
      <c r="M11" s="2">
        <f t="shared" si="0"/>
        <v>141.34999999999994</v>
      </c>
    </row>
    <row r="12" spans="3:13" x14ac:dyDescent="0.25">
      <c r="C12" t="s">
        <v>79</v>
      </c>
      <c r="D12" t="s">
        <v>86</v>
      </c>
      <c r="E12" s="2">
        <v>1.4</v>
      </c>
      <c r="H12" s="4" t="s">
        <v>88</v>
      </c>
      <c r="I12">
        <v>141.34999999999994</v>
      </c>
      <c r="K12" t="s">
        <v>81</v>
      </c>
      <c r="L12" t="str">
        <f t="shared" si="0"/>
        <v>pastries</v>
      </c>
      <c r="M12" s="2">
        <f t="shared" si="0"/>
        <v>118.35</v>
      </c>
    </row>
    <row r="13" spans="3:13" x14ac:dyDescent="0.25">
      <c r="C13" t="s">
        <v>79</v>
      </c>
      <c r="D13" t="s">
        <v>90</v>
      </c>
      <c r="E13" s="2">
        <v>1.21</v>
      </c>
      <c r="H13" s="4" t="s">
        <v>87</v>
      </c>
      <c r="I13">
        <v>118.35</v>
      </c>
      <c r="K13" t="s">
        <v>81</v>
      </c>
      <c r="L13" t="str">
        <f t="shared" si="0"/>
        <v>waffles</v>
      </c>
      <c r="M13" s="2">
        <f t="shared" si="0"/>
        <v>229.9</v>
      </c>
    </row>
    <row r="14" spans="3:13" x14ac:dyDescent="0.25">
      <c r="C14" t="s">
        <v>81</v>
      </c>
      <c r="D14" t="s">
        <v>89</v>
      </c>
      <c r="E14" s="2">
        <v>5.63</v>
      </c>
      <c r="H14" s="4" t="s">
        <v>91</v>
      </c>
      <c r="I14">
        <v>229.9</v>
      </c>
      <c r="K14" t="s">
        <v>79</v>
      </c>
      <c r="L14" s="4" t="s">
        <v>86</v>
      </c>
      <c r="M14" s="2">
        <f>I16</f>
        <v>88.15</v>
      </c>
    </row>
    <row r="15" spans="3:13" x14ac:dyDescent="0.25">
      <c r="C15" t="s">
        <v>81</v>
      </c>
      <c r="D15" t="s">
        <v>87</v>
      </c>
      <c r="E15" s="2">
        <v>1.66</v>
      </c>
      <c r="H15" s="3" t="s">
        <v>79</v>
      </c>
      <c r="I15">
        <v>6209.76</v>
      </c>
      <c r="K15" t="s">
        <v>79</v>
      </c>
      <c r="L15" s="4" t="s">
        <v>92</v>
      </c>
      <c r="M15" s="2">
        <f t="shared" ref="M15:M19" si="1">I17</f>
        <v>158.62000000000006</v>
      </c>
    </row>
    <row r="16" spans="3:13" x14ac:dyDescent="0.25">
      <c r="C16" t="s">
        <v>81</v>
      </c>
      <c r="D16" t="s">
        <v>91</v>
      </c>
      <c r="E16" s="2">
        <v>3.71</v>
      </c>
      <c r="H16" s="4" t="s">
        <v>86</v>
      </c>
      <c r="I16">
        <v>88.15</v>
      </c>
      <c r="K16" t="s">
        <v>79</v>
      </c>
      <c r="L16" s="4" t="s">
        <v>93</v>
      </c>
      <c r="M16" s="2">
        <f t="shared" si="1"/>
        <v>332.57000000000005</v>
      </c>
    </row>
    <row r="17" spans="3:13" x14ac:dyDescent="0.25">
      <c r="C17" t="s">
        <v>79</v>
      </c>
      <c r="D17" t="s">
        <v>93</v>
      </c>
      <c r="E17" s="2">
        <v>4.6900000000000004</v>
      </c>
      <c r="H17" s="4" t="s">
        <v>92</v>
      </c>
      <c r="I17">
        <v>158.62000000000006</v>
      </c>
      <c r="K17" t="s">
        <v>79</v>
      </c>
      <c r="L17" s="4" t="s">
        <v>80</v>
      </c>
      <c r="M17" s="2">
        <f t="shared" si="1"/>
        <v>363.23000000000008</v>
      </c>
    </row>
    <row r="18" spans="3:13" x14ac:dyDescent="0.25">
      <c r="C18" t="s">
        <v>81</v>
      </c>
      <c r="D18" t="s">
        <v>82</v>
      </c>
      <c r="E18" s="2">
        <v>1.24</v>
      </c>
      <c r="H18" s="4" t="s">
        <v>93</v>
      </c>
      <c r="I18">
        <v>332.57000000000005</v>
      </c>
      <c r="K18" t="s">
        <v>79</v>
      </c>
      <c r="L18" s="4" t="s">
        <v>94</v>
      </c>
      <c r="M18" s="2">
        <f t="shared" si="1"/>
        <v>171.79999999999998</v>
      </c>
    </row>
    <row r="19" spans="3:13" x14ac:dyDescent="0.25">
      <c r="C19" t="s">
        <v>79</v>
      </c>
      <c r="D19" t="s">
        <v>93</v>
      </c>
      <c r="E19" s="2">
        <v>4.66</v>
      </c>
      <c r="H19" s="4" t="s">
        <v>80</v>
      </c>
      <c r="I19">
        <v>363.23000000000008</v>
      </c>
      <c r="K19" t="s">
        <v>79</v>
      </c>
      <c r="L19" s="4" t="s">
        <v>90</v>
      </c>
      <c r="M19" s="2">
        <f t="shared" si="1"/>
        <v>5095.3900000000003</v>
      </c>
    </row>
    <row r="20" spans="3:13" x14ac:dyDescent="0.25">
      <c r="C20" t="s">
        <v>81</v>
      </c>
      <c r="D20" t="s">
        <v>89</v>
      </c>
      <c r="E20" s="2">
        <v>5.76</v>
      </c>
      <c r="H20" s="4" t="s">
        <v>94</v>
      </c>
      <c r="I20">
        <v>171.79999999999998</v>
      </c>
    </row>
    <row r="21" spans="3:13" x14ac:dyDescent="0.25">
      <c r="C21" t="s">
        <v>79</v>
      </c>
      <c r="D21" t="s">
        <v>92</v>
      </c>
      <c r="E21" s="2">
        <v>2.93</v>
      </c>
      <c r="H21" s="4" t="s">
        <v>90</v>
      </c>
      <c r="I21">
        <v>5095.3900000000003</v>
      </c>
    </row>
    <row r="22" spans="3:13" x14ac:dyDescent="0.25">
      <c r="C22" t="s">
        <v>79</v>
      </c>
      <c r="D22" t="s">
        <v>94</v>
      </c>
      <c r="E22" s="2">
        <v>1.43</v>
      </c>
      <c r="H22" s="3" t="s">
        <v>95</v>
      </c>
      <c r="I22">
        <v>7235.3900000000012</v>
      </c>
    </row>
    <row r="23" spans="3:13" x14ac:dyDescent="0.25">
      <c r="C23" t="s">
        <v>79</v>
      </c>
      <c r="D23" t="s">
        <v>90</v>
      </c>
      <c r="E23" s="2">
        <v>1.93</v>
      </c>
    </row>
    <row r="24" spans="3:13" x14ac:dyDescent="0.25">
      <c r="C24" t="s">
        <v>79</v>
      </c>
      <c r="D24" t="s">
        <v>94</v>
      </c>
      <c r="E24" s="2">
        <v>1.1399999999999999</v>
      </c>
    </row>
    <row r="25" spans="3:13" x14ac:dyDescent="0.25">
      <c r="C25" t="s">
        <v>81</v>
      </c>
      <c r="D25" t="s">
        <v>86</v>
      </c>
      <c r="E25" s="2">
        <v>2.74</v>
      </c>
      <c r="I25" t="s">
        <v>77</v>
      </c>
      <c r="J25" t="s">
        <v>78</v>
      </c>
      <c r="K25" t="s">
        <v>14</v>
      </c>
    </row>
    <row r="26" spans="3:13" x14ac:dyDescent="0.25">
      <c r="C26" t="s">
        <v>81</v>
      </c>
      <c r="D26" t="s">
        <v>89</v>
      </c>
      <c r="E26" s="2">
        <v>5.18</v>
      </c>
      <c r="I26" t="s">
        <v>81</v>
      </c>
      <c r="J26" t="s">
        <v>86</v>
      </c>
      <c r="K26" s="2">
        <f>SUMIFS(Table2[Revenue],Table2[Meal],I26,Table2[Product],J26)</f>
        <v>158.10999999999993</v>
      </c>
      <c r="L26" t="str">
        <f ca="1">_xlfn.FORMULATEXT(K26)</f>
        <v>=SUMIFS(Table2[Revenue],Table2[Meal],I26,Table2[Product],J26)</v>
      </c>
    </row>
    <row r="27" spans="3:13" x14ac:dyDescent="0.25">
      <c r="C27" t="s">
        <v>79</v>
      </c>
      <c r="D27" t="s">
        <v>92</v>
      </c>
      <c r="E27" s="2">
        <v>2.75</v>
      </c>
      <c r="I27" t="s">
        <v>81</v>
      </c>
      <c r="J27" t="s">
        <v>89</v>
      </c>
      <c r="K27" s="2">
        <f>SUMIFS(Table2[Revenue],Table2[Meal],I27,Table2[Product],J27)</f>
        <v>293.41999999999996</v>
      </c>
    </row>
    <row r="28" spans="3:13" x14ac:dyDescent="0.25">
      <c r="C28" t="s">
        <v>81</v>
      </c>
      <c r="D28" t="s">
        <v>82</v>
      </c>
      <c r="E28" s="2">
        <v>0.93</v>
      </c>
      <c r="I28" t="s">
        <v>81</v>
      </c>
      <c r="J28" t="s">
        <v>82</v>
      </c>
      <c r="K28" s="2">
        <f>SUMIFS(Table2[Revenue],Table2[Meal],I28,Table2[Product],J28)</f>
        <v>84.500000000000014</v>
      </c>
    </row>
    <row r="29" spans="3:13" x14ac:dyDescent="0.25">
      <c r="C29" t="s">
        <v>79</v>
      </c>
      <c r="D29" t="s">
        <v>80</v>
      </c>
      <c r="E29" s="2">
        <v>4.1399999999999997</v>
      </c>
      <c r="I29" t="s">
        <v>81</v>
      </c>
      <c r="J29" t="s">
        <v>88</v>
      </c>
      <c r="K29" s="2">
        <f>SUMIFS(Table2[Revenue],Table2[Meal],I29,Table2[Product],J29)</f>
        <v>141.34999999999994</v>
      </c>
    </row>
    <row r="30" spans="3:13" x14ac:dyDescent="0.25">
      <c r="C30" t="s">
        <v>81</v>
      </c>
      <c r="D30" t="s">
        <v>91</v>
      </c>
      <c r="E30" s="2">
        <v>3.47</v>
      </c>
      <c r="I30" t="s">
        <v>81</v>
      </c>
      <c r="J30" t="s">
        <v>87</v>
      </c>
      <c r="K30" s="2">
        <f>SUMIFS(Table2[Revenue],Table2[Meal],I30,Table2[Product],J30)</f>
        <v>118.35</v>
      </c>
    </row>
    <row r="31" spans="3:13" x14ac:dyDescent="0.25">
      <c r="C31" t="s">
        <v>79</v>
      </c>
      <c r="D31" t="s">
        <v>94</v>
      </c>
      <c r="E31" s="2">
        <v>2.14</v>
      </c>
      <c r="I31" t="s">
        <v>81</v>
      </c>
      <c r="J31" t="s">
        <v>91</v>
      </c>
      <c r="K31" s="2">
        <f>SUMIFS(Table2[Revenue],Table2[Meal],I31,Table2[Product],J31)</f>
        <v>229.9</v>
      </c>
    </row>
    <row r="32" spans="3:13" x14ac:dyDescent="0.25">
      <c r="C32" t="s">
        <v>81</v>
      </c>
      <c r="D32" t="s">
        <v>91</v>
      </c>
      <c r="E32" s="2">
        <v>4.07</v>
      </c>
      <c r="I32" t="s">
        <v>79</v>
      </c>
      <c r="J32" t="s">
        <v>86</v>
      </c>
      <c r="K32" s="2">
        <f>SUMIFS(Table2[Revenue],Table2[Meal],I32,Table2[Product],J32)</f>
        <v>88.15</v>
      </c>
    </row>
    <row r="33" spans="3:11" x14ac:dyDescent="0.25">
      <c r="C33" t="s">
        <v>79</v>
      </c>
      <c r="D33" t="s">
        <v>90</v>
      </c>
      <c r="E33" s="2">
        <v>1.99</v>
      </c>
      <c r="I33" t="s">
        <v>79</v>
      </c>
      <c r="J33" t="s">
        <v>92</v>
      </c>
      <c r="K33" s="2">
        <f>SUMIFS(Table2[Revenue],Table2[Meal],I33,Table2[Product],J33)</f>
        <v>158.62000000000006</v>
      </c>
    </row>
    <row r="34" spans="3:11" x14ac:dyDescent="0.25">
      <c r="C34" t="s">
        <v>79</v>
      </c>
      <c r="D34" t="s">
        <v>93</v>
      </c>
      <c r="E34" s="2">
        <v>4.96</v>
      </c>
      <c r="I34" t="s">
        <v>79</v>
      </c>
      <c r="J34" t="s">
        <v>93</v>
      </c>
      <c r="K34" s="2">
        <f>SUMIFS(Table2[Revenue],Table2[Meal],I34,Table2[Product],J34)</f>
        <v>332.57000000000005</v>
      </c>
    </row>
    <row r="35" spans="3:11" x14ac:dyDescent="0.25">
      <c r="C35" t="s">
        <v>79</v>
      </c>
      <c r="D35" t="s">
        <v>90</v>
      </c>
      <c r="E35" s="2">
        <v>1.79</v>
      </c>
      <c r="I35" t="s">
        <v>79</v>
      </c>
      <c r="J35" t="s">
        <v>80</v>
      </c>
      <c r="K35" s="2">
        <f>SUMIFS(Table2[Revenue],Table2[Meal],I35,Table2[Product],J35)</f>
        <v>363.23000000000008</v>
      </c>
    </row>
    <row r="36" spans="3:11" x14ac:dyDescent="0.25">
      <c r="C36" t="s">
        <v>79</v>
      </c>
      <c r="D36" t="s">
        <v>93</v>
      </c>
      <c r="E36" s="2">
        <v>3.42</v>
      </c>
      <c r="I36" t="s">
        <v>79</v>
      </c>
      <c r="J36" t="s">
        <v>94</v>
      </c>
      <c r="K36" s="2">
        <f>SUMIFS(Table2[Revenue],Table2[Meal],I36,Table2[Product],J36)</f>
        <v>171.79999999999998</v>
      </c>
    </row>
    <row r="37" spans="3:11" x14ac:dyDescent="0.25">
      <c r="C37" t="s">
        <v>79</v>
      </c>
      <c r="D37" t="s">
        <v>80</v>
      </c>
      <c r="E37" s="2">
        <v>5.27</v>
      </c>
      <c r="I37" t="s">
        <v>79</v>
      </c>
      <c r="J37" t="s">
        <v>90</v>
      </c>
      <c r="K37" s="2">
        <f>SUMIFS(Table2[Revenue],Table2[Meal],I37,Table2[Product],J37)</f>
        <v>5095.3900000000003</v>
      </c>
    </row>
    <row r="38" spans="3:11" x14ac:dyDescent="0.25">
      <c r="C38" t="s">
        <v>79</v>
      </c>
      <c r="D38" t="s">
        <v>93</v>
      </c>
      <c r="E38" s="2">
        <v>4.12</v>
      </c>
    </row>
    <row r="39" spans="3:11" x14ac:dyDescent="0.25">
      <c r="C39" t="s">
        <v>79</v>
      </c>
      <c r="D39" t="s">
        <v>90</v>
      </c>
      <c r="E39" s="2">
        <v>1.7</v>
      </c>
    </row>
    <row r="40" spans="3:11" x14ac:dyDescent="0.25">
      <c r="C40" t="s">
        <v>81</v>
      </c>
      <c r="D40" t="s">
        <v>88</v>
      </c>
      <c r="E40" s="2">
        <v>1.95</v>
      </c>
    </row>
    <row r="41" spans="3:11" x14ac:dyDescent="0.25">
      <c r="C41" t="s">
        <v>79</v>
      </c>
      <c r="D41" t="s">
        <v>94</v>
      </c>
      <c r="E41" s="2">
        <v>1.22</v>
      </c>
    </row>
    <row r="42" spans="3:11" x14ac:dyDescent="0.25">
      <c r="C42" t="s">
        <v>81</v>
      </c>
      <c r="D42" t="s">
        <v>88</v>
      </c>
      <c r="E42" s="2">
        <v>2.0499999999999998</v>
      </c>
    </row>
    <row r="43" spans="3:11" x14ac:dyDescent="0.25">
      <c r="C43" t="s">
        <v>81</v>
      </c>
      <c r="D43" t="s">
        <v>89</v>
      </c>
      <c r="E43" s="2">
        <v>4.97</v>
      </c>
    </row>
    <row r="44" spans="3:11" x14ac:dyDescent="0.25">
      <c r="C44" t="s">
        <v>79</v>
      </c>
      <c r="D44" t="s">
        <v>90</v>
      </c>
      <c r="E44" s="2">
        <v>1.98</v>
      </c>
    </row>
    <row r="45" spans="3:11" x14ac:dyDescent="0.25">
      <c r="C45" t="s">
        <v>79</v>
      </c>
      <c r="D45" t="s">
        <v>94</v>
      </c>
      <c r="E45" s="2">
        <v>1.45</v>
      </c>
    </row>
    <row r="46" spans="3:11" x14ac:dyDescent="0.25">
      <c r="C46" t="s">
        <v>81</v>
      </c>
      <c r="D46" t="s">
        <v>88</v>
      </c>
      <c r="E46" s="2">
        <v>1.26</v>
      </c>
    </row>
    <row r="47" spans="3:11" x14ac:dyDescent="0.25">
      <c r="C47" t="s">
        <v>79</v>
      </c>
      <c r="D47" t="s">
        <v>86</v>
      </c>
      <c r="E47" s="2">
        <v>1.52</v>
      </c>
    </row>
    <row r="48" spans="3:11" x14ac:dyDescent="0.25">
      <c r="C48" t="s">
        <v>79</v>
      </c>
      <c r="D48" t="s">
        <v>80</v>
      </c>
      <c r="E48" s="2">
        <v>5.24</v>
      </c>
    </row>
    <row r="49" spans="3:5" x14ac:dyDescent="0.25">
      <c r="C49" t="s">
        <v>81</v>
      </c>
      <c r="D49" t="s">
        <v>86</v>
      </c>
      <c r="E49" s="2">
        <v>1.62</v>
      </c>
    </row>
    <row r="50" spans="3:5" x14ac:dyDescent="0.25">
      <c r="C50" t="s">
        <v>81</v>
      </c>
      <c r="D50" t="s">
        <v>87</v>
      </c>
      <c r="E50" s="2">
        <v>1.62</v>
      </c>
    </row>
    <row r="51" spans="3:5" x14ac:dyDescent="0.25">
      <c r="C51" t="s">
        <v>81</v>
      </c>
      <c r="D51" t="s">
        <v>88</v>
      </c>
      <c r="E51" s="2">
        <v>1.1599999999999999</v>
      </c>
    </row>
    <row r="52" spans="3:5" x14ac:dyDescent="0.25">
      <c r="C52" t="s">
        <v>81</v>
      </c>
      <c r="D52" t="s">
        <v>87</v>
      </c>
      <c r="E52" s="2">
        <v>2.09</v>
      </c>
    </row>
    <row r="53" spans="3:5" x14ac:dyDescent="0.25">
      <c r="C53" t="s">
        <v>81</v>
      </c>
      <c r="D53" t="s">
        <v>86</v>
      </c>
      <c r="E53" s="2">
        <v>1.86</v>
      </c>
    </row>
    <row r="54" spans="3:5" x14ac:dyDescent="0.25">
      <c r="C54" t="s">
        <v>79</v>
      </c>
      <c r="D54" t="s">
        <v>93</v>
      </c>
      <c r="E54" s="2">
        <v>4.5</v>
      </c>
    </row>
    <row r="55" spans="3:5" x14ac:dyDescent="0.25">
      <c r="C55" t="s">
        <v>81</v>
      </c>
      <c r="D55" t="s">
        <v>89</v>
      </c>
      <c r="E55" s="2">
        <v>5.01</v>
      </c>
    </row>
    <row r="56" spans="3:5" x14ac:dyDescent="0.25">
      <c r="C56" t="s">
        <v>79</v>
      </c>
      <c r="D56" t="s">
        <v>93</v>
      </c>
      <c r="E56" s="2">
        <v>3.22</v>
      </c>
    </row>
    <row r="57" spans="3:5" x14ac:dyDescent="0.25">
      <c r="C57" t="s">
        <v>79</v>
      </c>
      <c r="D57" t="s">
        <v>86</v>
      </c>
      <c r="E57" s="2">
        <v>1.51</v>
      </c>
    </row>
    <row r="58" spans="3:5" x14ac:dyDescent="0.25">
      <c r="C58" t="s">
        <v>81</v>
      </c>
      <c r="D58" t="s">
        <v>88</v>
      </c>
      <c r="E58" s="2">
        <v>2.75</v>
      </c>
    </row>
    <row r="59" spans="3:5" x14ac:dyDescent="0.25">
      <c r="C59" t="s">
        <v>81</v>
      </c>
      <c r="D59" t="s">
        <v>91</v>
      </c>
      <c r="E59" s="2">
        <v>3.52</v>
      </c>
    </row>
    <row r="60" spans="3:5" x14ac:dyDescent="0.25">
      <c r="C60" t="s">
        <v>79</v>
      </c>
      <c r="D60" t="s">
        <v>80</v>
      </c>
      <c r="E60" s="2">
        <v>4.76</v>
      </c>
    </row>
    <row r="61" spans="3:5" x14ac:dyDescent="0.25">
      <c r="C61" t="s">
        <v>81</v>
      </c>
      <c r="D61" t="s">
        <v>82</v>
      </c>
      <c r="E61" s="2">
        <v>1.32</v>
      </c>
    </row>
    <row r="62" spans="3:5" x14ac:dyDescent="0.25">
      <c r="C62" t="s">
        <v>81</v>
      </c>
      <c r="D62" t="s">
        <v>89</v>
      </c>
      <c r="E62" s="2">
        <v>4.83</v>
      </c>
    </row>
    <row r="63" spans="3:5" x14ac:dyDescent="0.25">
      <c r="C63" t="s">
        <v>79</v>
      </c>
      <c r="D63" t="s">
        <v>86</v>
      </c>
      <c r="E63" s="2">
        <v>0.9</v>
      </c>
    </row>
    <row r="64" spans="3:5" x14ac:dyDescent="0.25">
      <c r="C64" t="s">
        <v>81</v>
      </c>
      <c r="D64" t="s">
        <v>86</v>
      </c>
      <c r="E64" s="2">
        <v>2.1800000000000002</v>
      </c>
    </row>
    <row r="65" spans="3:5" x14ac:dyDescent="0.25">
      <c r="C65" t="s">
        <v>81</v>
      </c>
      <c r="D65" t="s">
        <v>91</v>
      </c>
      <c r="E65" s="2">
        <v>3.66</v>
      </c>
    </row>
    <row r="66" spans="3:5" x14ac:dyDescent="0.25">
      <c r="C66" t="s">
        <v>81</v>
      </c>
      <c r="D66" t="s">
        <v>82</v>
      </c>
      <c r="E66" s="2">
        <v>0.93</v>
      </c>
    </row>
    <row r="67" spans="3:5" x14ac:dyDescent="0.25">
      <c r="C67" t="s">
        <v>79</v>
      </c>
      <c r="D67" t="s">
        <v>86</v>
      </c>
      <c r="E67" s="2">
        <v>1.33</v>
      </c>
    </row>
    <row r="68" spans="3:5" x14ac:dyDescent="0.25">
      <c r="C68" t="s">
        <v>81</v>
      </c>
      <c r="D68" t="s">
        <v>82</v>
      </c>
      <c r="E68" s="2">
        <v>1.1599999999999999</v>
      </c>
    </row>
    <row r="69" spans="3:5" x14ac:dyDescent="0.25">
      <c r="C69" t="s">
        <v>79</v>
      </c>
      <c r="D69" t="s">
        <v>94</v>
      </c>
      <c r="E69" s="2">
        <v>2.95</v>
      </c>
    </row>
    <row r="70" spans="3:5" x14ac:dyDescent="0.25">
      <c r="C70" t="s">
        <v>81</v>
      </c>
      <c r="D70" t="s">
        <v>87</v>
      </c>
      <c r="E70" s="2">
        <v>1.63</v>
      </c>
    </row>
    <row r="71" spans="3:5" x14ac:dyDescent="0.25">
      <c r="C71" t="s">
        <v>79</v>
      </c>
      <c r="D71" t="s">
        <v>92</v>
      </c>
      <c r="E71" s="2">
        <v>1.65</v>
      </c>
    </row>
    <row r="72" spans="3:5" x14ac:dyDescent="0.25">
      <c r="C72" t="s">
        <v>79</v>
      </c>
      <c r="D72" t="s">
        <v>86</v>
      </c>
      <c r="E72" s="2">
        <v>1.23</v>
      </c>
    </row>
    <row r="73" spans="3:5" x14ac:dyDescent="0.25">
      <c r="C73" t="s">
        <v>81</v>
      </c>
      <c r="D73" t="s">
        <v>89</v>
      </c>
      <c r="E73" s="2">
        <v>5.69</v>
      </c>
    </row>
    <row r="74" spans="3:5" x14ac:dyDescent="0.25">
      <c r="C74" t="s">
        <v>79</v>
      </c>
      <c r="D74" t="s">
        <v>93</v>
      </c>
      <c r="E74" s="2">
        <v>4.1399999999999997</v>
      </c>
    </row>
    <row r="75" spans="3:5" x14ac:dyDescent="0.25">
      <c r="C75" t="s">
        <v>79</v>
      </c>
      <c r="D75" t="s">
        <v>80</v>
      </c>
      <c r="E75" s="2">
        <v>4.45</v>
      </c>
    </row>
    <row r="76" spans="3:5" x14ac:dyDescent="0.25">
      <c r="C76" t="s">
        <v>81</v>
      </c>
      <c r="D76" t="s">
        <v>86</v>
      </c>
      <c r="E76" s="2">
        <v>2.06</v>
      </c>
    </row>
    <row r="77" spans="3:5" x14ac:dyDescent="0.25">
      <c r="C77" t="s">
        <v>81</v>
      </c>
      <c r="D77" t="s">
        <v>91</v>
      </c>
      <c r="E77" s="2">
        <v>4.87</v>
      </c>
    </row>
    <row r="78" spans="3:5" x14ac:dyDescent="0.25">
      <c r="C78" t="s">
        <v>81</v>
      </c>
      <c r="D78" t="s">
        <v>89</v>
      </c>
      <c r="E78" s="2">
        <v>4.2300000000000004</v>
      </c>
    </row>
    <row r="79" spans="3:5" x14ac:dyDescent="0.25">
      <c r="C79" t="s">
        <v>81</v>
      </c>
      <c r="D79" t="s">
        <v>86</v>
      </c>
      <c r="E79" s="2">
        <v>2.09</v>
      </c>
    </row>
    <row r="80" spans="3:5" x14ac:dyDescent="0.25">
      <c r="C80" t="s">
        <v>79</v>
      </c>
      <c r="D80" t="s">
        <v>94</v>
      </c>
      <c r="E80" s="2">
        <v>1.8</v>
      </c>
    </row>
    <row r="81" spans="3:5" x14ac:dyDescent="0.25">
      <c r="C81" t="s">
        <v>81</v>
      </c>
      <c r="D81" t="s">
        <v>82</v>
      </c>
      <c r="E81" s="2">
        <v>0.88</v>
      </c>
    </row>
    <row r="82" spans="3:5" x14ac:dyDescent="0.25">
      <c r="C82" t="s">
        <v>79</v>
      </c>
      <c r="D82" t="s">
        <v>92</v>
      </c>
      <c r="E82" s="2">
        <v>2.92</v>
      </c>
    </row>
    <row r="83" spans="3:5" x14ac:dyDescent="0.25">
      <c r="C83" t="s">
        <v>81</v>
      </c>
      <c r="D83" t="s">
        <v>88</v>
      </c>
      <c r="E83" s="2">
        <v>1.89</v>
      </c>
    </row>
    <row r="84" spans="3:5" x14ac:dyDescent="0.25">
      <c r="C84" t="s">
        <v>79</v>
      </c>
      <c r="D84" t="s">
        <v>90</v>
      </c>
      <c r="E84" s="2">
        <v>1.66</v>
      </c>
    </row>
    <row r="85" spans="3:5" x14ac:dyDescent="0.25">
      <c r="C85" t="s">
        <v>79</v>
      </c>
      <c r="D85" t="s">
        <v>90</v>
      </c>
      <c r="E85" s="2">
        <v>1.1000000000000001</v>
      </c>
    </row>
    <row r="86" spans="3:5" x14ac:dyDescent="0.25">
      <c r="C86" t="s">
        <v>81</v>
      </c>
      <c r="D86" t="s">
        <v>88</v>
      </c>
      <c r="E86" s="2">
        <v>1.67</v>
      </c>
    </row>
    <row r="87" spans="3:5" x14ac:dyDescent="0.25">
      <c r="C87" t="s">
        <v>79</v>
      </c>
      <c r="D87" t="s">
        <v>92</v>
      </c>
      <c r="E87" s="2">
        <v>1.82</v>
      </c>
    </row>
    <row r="88" spans="3:5" x14ac:dyDescent="0.25">
      <c r="C88" t="s">
        <v>79</v>
      </c>
      <c r="D88" t="s">
        <v>93</v>
      </c>
      <c r="E88" s="2">
        <v>3.66</v>
      </c>
    </row>
    <row r="89" spans="3:5" x14ac:dyDescent="0.25">
      <c r="C89" t="s">
        <v>79</v>
      </c>
      <c r="D89" t="s">
        <v>86</v>
      </c>
      <c r="E89" s="2">
        <v>1.44</v>
      </c>
    </row>
    <row r="90" spans="3:5" x14ac:dyDescent="0.25">
      <c r="C90" t="s">
        <v>81</v>
      </c>
      <c r="D90" t="s">
        <v>88</v>
      </c>
      <c r="E90" s="2">
        <v>2.61</v>
      </c>
    </row>
    <row r="91" spans="3:5" x14ac:dyDescent="0.25">
      <c r="C91" t="s">
        <v>79</v>
      </c>
      <c r="D91" t="s">
        <v>92</v>
      </c>
      <c r="E91" s="2">
        <v>2.08</v>
      </c>
    </row>
    <row r="92" spans="3:5" x14ac:dyDescent="0.25">
      <c r="C92" t="s">
        <v>79</v>
      </c>
      <c r="D92" t="s">
        <v>92</v>
      </c>
      <c r="E92" s="2">
        <v>1.56</v>
      </c>
    </row>
    <row r="93" spans="3:5" x14ac:dyDescent="0.25">
      <c r="C93" t="s">
        <v>81</v>
      </c>
      <c r="D93" t="s">
        <v>88</v>
      </c>
      <c r="E93" s="2">
        <v>2.54</v>
      </c>
    </row>
    <row r="94" spans="3:5" x14ac:dyDescent="0.25">
      <c r="C94" t="s">
        <v>79</v>
      </c>
      <c r="D94" t="s">
        <v>90</v>
      </c>
      <c r="E94" s="2">
        <v>2.04</v>
      </c>
    </row>
    <row r="95" spans="3:5" x14ac:dyDescent="0.25">
      <c r="C95" t="s">
        <v>79</v>
      </c>
      <c r="D95" t="s">
        <v>94</v>
      </c>
      <c r="E95" s="2">
        <v>1.65</v>
      </c>
    </row>
    <row r="96" spans="3:5" x14ac:dyDescent="0.25">
      <c r="C96" t="s">
        <v>79</v>
      </c>
      <c r="D96" t="s">
        <v>80</v>
      </c>
      <c r="E96" s="2">
        <v>5.65</v>
      </c>
    </row>
    <row r="97" spans="3:5" x14ac:dyDescent="0.25">
      <c r="C97" t="s">
        <v>81</v>
      </c>
      <c r="D97" t="s">
        <v>87</v>
      </c>
      <c r="E97" s="2">
        <v>2.0099999999999998</v>
      </c>
    </row>
    <row r="98" spans="3:5" x14ac:dyDescent="0.25">
      <c r="C98" t="s">
        <v>81</v>
      </c>
      <c r="D98" t="s">
        <v>82</v>
      </c>
      <c r="E98" s="2">
        <v>0.93</v>
      </c>
    </row>
    <row r="99" spans="3:5" x14ac:dyDescent="0.25">
      <c r="C99" t="s">
        <v>81</v>
      </c>
      <c r="D99" t="s">
        <v>91</v>
      </c>
      <c r="E99" s="2">
        <v>3.35</v>
      </c>
    </row>
    <row r="100" spans="3:5" x14ac:dyDescent="0.25">
      <c r="C100" t="s">
        <v>81</v>
      </c>
      <c r="D100" t="s">
        <v>82</v>
      </c>
      <c r="E100" s="2">
        <v>1.17</v>
      </c>
    </row>
    <row r="101" spans="3:5" x14ac:dyDescent="0.25">
      <c r="C101" t="s">
        <v>79</v>
      </c>
      <c r="D101" t="s">
        <v>90</v>
      </c>
      <c r="E101" s="2">
        <v>2.1</v>
      </c>
    </row>
    <row r="102" spans="3:5" x14ac:dyDescent="0.25">
      <c r="C102" t="s">
        <v>79</v>
      </c>
      <c r="D102" t="s">
        <v>90</v>
      </c>
      <c r="E102" s="2">
        <v>1.9</v>
      </c>
    </row>
    <row r="103" spans="3:5" x14ac:dyDescent="0.25">
      <c r="C103" t="s">
        <v>81</v>
      </c>
      <c r="D103" t="s">
        <v>82</v>
      </c>
      <c r="E103" s="2">
        <v>1.54</v>
      </c>
    </row>
    <row r="104" spans="3:5" x14ac:dyDescent="0.25">
      <c r="C104" t="s">
        <v>79</v>
      </c>
      <c r="D104" t="s">
        <v>93</v>
      </c>
      <c r="E104" s="2">
        <v>3.01</v>
      </c>
    </row>
    <row r="105" spans="3:5" x14ac:dyDescent="0.25">
      <c r="C105" t="s">
        <v>81</v>
      </c>
      <c r="D105" t="s">
        <v>86</v>
      </c>
      <c r="E105" s="2">
        <v>2.4500000000000002</v>
      </c>
    </row>
    <row r="106" spans="3:5" x14ac:dyDescent="0.25">
      <c r="C106" t="s">
        <v>79</v>
      </c>
      <c r="D106" t="s">
        <v>86</v>
      </c>
      <c r="E106" s="2">
        <v>0.84</v>
      </c>
    </row>
    <row r="107" spans="3:5" x14ac:dyDescent="0.25">
      <c r="C107" t="s">
        <v>79</v>
      </c>
      <c r="D107" t="s">
        <v>93</v>
      </c>
      <c r="E107" s="2">
        <v>4.08</v>
      </c>
    </row>
    <row r="108" spans="3:5" x14ac:dyDescent="0.25">
      <c r="C108" t="s">
        <v>79</v>
      </c>
      <c r="D108" t="s">
        <v>93</v>
      </c>
      <c r="E108" s="2">
        <v>3.25</v>
      </c>
    </row>
    <row r="109" spans="3:5" x14ac:dyDescent="0.25">
      <c r="C109" t="s">
        <v>79</v>
      </c>
      <c r="D109" t="s">
        <v>80</v>
      </c>
      <c r="E109" s="2">
        <v>5</v>
      </c>
    </row>
    <row r="110" spans="3:5" x14ac:dyDescent="0.25">
      <c r="C110" t="s">
        <v>79</v>
      </c>
      <c r="D110" t="s">
        <v>93</v>
      </c>
      <c r="E110" s="2">
        <v>4.76</v>
      </c>
    </row>
    <row r="111" spans="3:5" x14ac:dyDescent="0.25">
      <c r="C111" t="s">
        <v>81</v>
      </c>
      <c r="D111" t="s">
        <v>86</v>
      </c>
      <c r="E111" s="2">
        <v>1.58</v>
      </c>
    </row>
    <row r="112" spans="3:5" x14ac:dyDescent="0.25">
      <c r="C112" t="s">
        <v>81</v>
      </c>
      <c r="D112" t="s">
        <v>87</v>
      </c>
      <c r="E112" s="2">
        <v>1.46</v>
      </c>
    </row>
    <row r="113" spans="3:5" x14ac:dyDescent="0.25">
      <c r="C113" t="s">
        <v>81</v>
      </c>
      <c r="D113" t="s">
        <v>89</v>
      </c>
      <c r="E113" s="2">
        <v>4.67</v>
      </c>
    </row>
    <row r="114" spans="3:5" x14ac:dyDescent="0.25">
      <c r="C114" t="s">
        <v>81</v>
      </c>
      <c r="D114" t="s">
        <v>86</v>
      </c>
      <c r="E114" s="2">
        <v>1.58</v>
      </c>
    </row>
    <row r="115" spans="3:5" x14ac:dyDescent="0.25">
      <c r="C115" t="s">
        <v>81</v>
      </c>
      <c r="D115" t="s">
        <v>88</v>
      </c>
      <c r="E115" s="2">
        <v>2.7</v>
      </c>
    </row>
    <row r="116" spans="3:5" x14ac:dyDescent="0.25">
      <c r="C116" t="s">
        <v>79</v>
      </c>
      <c r="D116" t="s">
        <v>92</v>
      </c>
      <c r="E116" s="2">
        <v>1.88</v>
      </c>
    </row>
    <row r="117" spans="3:5" x14ac:dyDescent="0.25">
      <c r="C117" t="s">
        <v>81</v>
      </c>
      <c r="D117" t="s">
        <v>82</v>
      </c>
      <c r="E117" s="2">
        <v>0.87</v>
      </c>
    </row>
    <row r="118" spans="3:5" x14ac:dyDescent="0.25">
      <c r="C118" t="s">
        <v>81</v>
      </c>
      <c r="D118" t="s">
        <v>88</v>
      </c>
      <c r="E118" s="2">
        <v>1.07</v>
      </c>
    </row>
    <row r="119" spans="3:5" x14ac:dyDescent="0.25">
      <c r="C119" t="s">
        <v>79</v>
      </c>
      <c r="D119" t="s">
        <v>92</v>
      </c>
      <c r="E119" s="2">
        <v>2.66</v>
      </c>
    </row>
    <row r="120" spans="3:5" x14ac:dyDescent="0.25">
      <c r="C120" t="s">
        <v>81</v>
      </c>
      <c r="D120" t="s">
        <v>86</v>
      </c>
      <c r="E120" s="2">
        <v>2.5</v>
      </c>
    </row>
    <row r="121" spans="3:5" x14ac:dyDescent="0.25">
      <c r="C121" t="s">
        <v>81</v>
      </c>
      <c r="D121" t="s">
        <v>91</v>
      </c>
      <c r="E121" s="2">
        <v>4.79</v>
      </c>
    </row>
    <row r="122" spans="3:5" x14ac:dyDescent="0.25">
      <c r="C122" t="s">
        <v>81</v>
      </c>
      <c r="D122" t="s">
        <v>88</v>
      </c>
      <c r="E122" s="2">
        <v>2.1</v>
      </c>
    </row>
    <row r="123" spans="3:5" x14ac:dyDescent="0.25">
      <c r="C123" t="s">
        <v>79</v>
      </c>
      <c r="D123" t="s">
        <v>90</v>
      </c>
      <c r="E123" s="2">
        <v>1.98</v>
      </c>
    </row>
    <row r="124" spans="3:5" x14ac:dyDescent="0.25">
      <c r="C124" t="s">
        <v>79</v>
      </c>
      <c r="D124" t="s">
        <v>92</v>
      </c>
      <c r="E124" s="2">
        <v>3</v>
      </c>
    </row>
    <row r="125" spans="3:5" x14ac:dyDescent="0.25">
      <c r="C125" t="s">
        <v>79</v>
      </c>
      <c r="D125" t="s">
        <v>93</v>
      </c>
      <c r="E125" s="2">
        <v>4.29</v>
      </c>
    </row>
    <row r="126" spans="3:5" x14ac:dyDescent="0.25">
      <c r="C126" t="s">
        <v>81</v>
      </c>
      <c r="D126" t="s">
        <v>86</v>
      </c>
      <c r="E126" s="2">
        <v>2.38</v>
      </c>
    </row>
    <row r="127" spans="3:5" x14ac:dyDescent="0.25">
      <c r="C127" t="s">
        <v>81</v>
      </c>
      <c r="D127" t="s">
        <v>87</v>
      </c>
      <c r="E127" s="2">
        <v>1.82</v>
      </c>
    </row>
    <row r="128" spans="3:5" x14ac:dyDescent="0.25">
      <c r="C128" t="s">
        <v>79</v>
      </c>
      <c r="D128" t="s">
        <v>94</v>
      </c>
      <c r="E128" s="2">
        <v>1.37</v>
      </c>
    </row>
    <row r="129" spans="3:5" x14ac:dyDescent="0.25">
      <c r="C129" t="s">
        <v>79</v>
      </c>
      <c r="D129" t="s">
        <v>94</v>
      </c>
      <c r="E129" s="2">
        <v>2.5299999999999998</v>
      </c>
    </row>
    <row r="130" spans="3:5" x14ac:dyDescent="0.25">
      <c r="C130" t="s">
        <v>79</v>
      </c>
      <c r="D130" t="s">
        <v>94</v>
      </c>
      <c r="E130" s="2">
        <v>1.1299999999999999</v>
      </c>
    </row>
    <row r="131" spans="3:5" x14ac:dyDescent="0.25">
      <c r="C131" t="s">
        <v>81</v>
      </c>
      <c r="D131" t="s">
        <v>82</v>
      </c>
      <c r="E131" s="2">
        <v>1.1399999999999999</v>
      </c>
    </row>
    <row r="132" spans="3:5" x14ac:dyDescent="0.25">
      <c r="C132" t="s">
        <v>79</v>
      </c>
      <c r="D132" t="s">
        <v>93</v>
      </c>
      <c r="E132" s="2">
        <v>4.1500000000000004</v>
      </c>
    </row>
    <row r="133" spans="3:5" x14ac:dyDescent="0.25">
      <c r="C133" t="s">
        <v>79</v>
      </c>
      <c r="D133" t="s">
        <v>90</v>
      </c>
      <c r="E133" s="2">
        <v>1.75</v>
      </c>
    </row>
    <row r="134" spans="3:5" x14ac:dyDescent="0.25">
      <c r="C134" t="s">
        <v>81</v>
      </c>
      <c r="D134" t="s">
        <v>86</v>
      </c>
      <c r="E134" s="2">
        <v>2.98</v>
      </c>
    </row>
    <row r="135" spans="3:5" x14ac:dyDescent="0.25">
      <c r="C135" t="s">
        <v>79</v>
      </c>
      <c r="D135" t="s">
        <v>80</v>
      </c>
      <c r="E135" s="2">
        <v>4.83</v>
      </c>
    </row>
    <row r="136" spans="3:5" x14ac:dyDescent="0.25">
      <c r="C136" t="s">
        <v>79</v>
      </c>
      <c r="D136" t="s">
        <v>80</v>
      </c>
      <c r="E136" s="2">
        <v>4.66</v>
      </c>
    </row>
    <row r="137" spans="3:5" x14ac:dyDescent="0.25">
      <c r="C137" t="s">
        <v>79</v>
      </c>
      <c r="D137" t="s">
        <v>94</v>
      </c>
      <c r="E137" s="2">
        <v>2.0299999999999998</v>
      </c>
    </row>
    <row r="138" spans="3:5" x14ac:dyDescent="0.25">
      <c r="C138" t="s">
        <v>81</v>
      </c>
      <c r="D138" t="s">
        <v>89</v>
      </c>
      <c r="E138" s="2">
        <v>5.87</v>
      </c>
    </row>
    <row r="139" spans="3:5" x14ac:dyDescent="0.25">
      <c r="C139" t="s">
        <v>79</v>
      </c>
      <c r="D139" t="s">
        <v>80</v>
      </c>
      <c r="E139" s="2">
        <v>5</v>
      </c>
    </row>
    <row r="140" spans="3:5" x14ac:dyDescent="0.25">
      <c r="C140" t="s">
        <v>81</v>
      </c>
      <c r="D140" t="s">
        <v>89</v>
      </c>
      <c r="E140" s="2">
        <v>4.83</v>
      </c>
    </row>
    <row r="141" spans="3:5" x14ac:dyDescent="0.25">
      <c r="C141" t="s">
        <v>81</v>
      </c>
      <c r="D141" t="s">
        <v>89</v>
      </c>
      <c r="E141" s="2">
        <v>4.18</v>
      </c>
    </row>
    <row r="142" spans="3:5" x14ac:dyDescent="0.25">
      <c r="C142" t="s">
        <v>81</v>
      </c>
      <c r="D142" t="s">
        <v>82</v>
      </c>
      <c r="E142" s="2">
        <v>0.87</v>
      </c>
    </row>
    <row r="143" spans="3:5" x14ac:dyDescent="0.25">
      <c r="C143" t="s">
        <v>81</v>
      </c>
      <c r="D143" t="s">
        <v>89</v>
      </c>
      <c r="E143" s="2">
        <v>4.3899999999999997</v>
      </c>
    </row>
    <row r="144" spans="3:5" x14ac:dyDescent="0.25">
      <c r="C144" t="s">
        <v>81</v>
      </c>
      <c r="D144" t="s">
        <v>87</v>
      </c>
      <c r="E144" s="2">
        <v>1.96</v>
      </c>
    </row>
    <row r="145" spans="3:5" x14ac:dyDescent="0.25">
      <c r="C145" t="s">
        <v>79</v>
      </c>
      <c r="D145" t="s">
        <v>93</v>
      </c>
      <c r="E145" s="2">
        <v>3.02</v>
      </c>
    </row>
    <row r="146" spans="3:5" x14ac:dyDescent="0.25">
      <c r="C146" t="s">
        <v>79</v>
      </c>
      <c r="D146" t="s">
        <v>86</v>
      </c>
      <c r="E146" s="2">
        <v>1.28</v>
      </c>
    </row>
    <row r="147" spans="3:5" x14ac:dyDescent="0.25">
      <c r="C147" t="s">
        <v>79</v>
      </c>
      <c r="D147" t="s">
        <v>94</v>
      </c>
      <c r="E147" s="2">
        <v>1.74</v>
      </c>
    </row>
    <row r="148" spans="3:5" x14ac:dyDescent="0.25">
      <c r="C148" t="s">
        <v>79</v>
      </c>
      <c r="D148" t="s">
        <v>94</v>
      </c>
      <c r="E148" s="2">
        <v>2.69</v>
      </c>
    </row>
    <row r="149" spans="3:5" x14ac:dyDescent="0.25">
      <c r="C149" t="s">
        <v>79</v>
      </c>
      <c r="D149" t="s">
        <v>93</v>
      </c>
      <c r="E149" s="2">
        <v>4.18</v>
      </c>
    </row>
    <row r="150" spans="3:5" x14ac:dyDescent="0.25">
      <c r="C150" t="s">
        <v>81</v>
      </c>
      <c r="D150" t="s">
        <v>82</v>
      </c>
      <c r="E150" s="2">
        <v>0.95</v>
      </c>
    </row>
    <row r="151" spans="3:5" x14ac:dyDescent="0.25">
      <c r="C151" t="s">
        <v>81</v>
      </c>
      <c r="D151" t="s">
        <v>91</v>
      </c>
      <c r="E151" s="2">
        <v>4.99</v>
      </c>
    </row>
    <row r="152" spans="3:5" x14ac:dyDescent="0.25">
      <c r="C152" t="s">
        <v>79</v>
      </c>
      <c r="D152" t="s">
        <v>94</v>
      </c>
      <c r="E152" s="2">
        <v>2.09</v>
      </c>
    </row>
    <row r="153" spans="3:5" x14ac:dyDescent="0.25">
      <c r="C153" t="s">
        <v>79</v>
      </c>
      <c r="D153" t="s">
        <v>92</v>
      </c>
      <c r="E153" s="2">
        <v>1.98</v>
      </c>
    </row>
    <row r="154" spans="3:5" x14ac:dyDescent="0.25">
      <c r="C154" t="s">
        <v>81</v>
      </c>
      <c r="D154" t="s">
        <v>91</v>
      </c>
      <c r="E154" s="2">
        <v>3.16</v>
      </c>
    </row>
    <row r="155" spans="3:5" x14ac:dyDescent="0.25">
      <c r="C155" t="s">
        <v>79</v>
      </c>
      <c r="D155" t="s">
        <v>90</v>
      </c>
      <c r="E155" s="2">
        <v>1.35</v>
      </c>
    </row>
    <row r="156" spans="3:5" x14ac:dyDescent="0.25">
      <c r="C156" t="s">
        <v>79</v>
      </c>
      <c r="D156" t="s">
        <v>80</v>
      </c>
      <c r="E156" s="2">
        <v>4.8099999999999996</v>
      </c>
    </row>
    <row r="157" spans="3:5" x14ac:dyDescent="0.25">
      <c r="C157" t="s">
        <v>81</v>
      </c>
      <c r="D157" t="s">
        <v>89</v>
      </c>
      <c r="E157" s="2">
        <v>4.42</v>
      </c>
    </row>
    <row r="158" spans="3:5" x14ac:dyDescent="0.25">
      <c r="C158" t="s">
        <v>81</v>
      </c>
      <c r="D158" t="s">
        <v>88</v>
      </c>
      <c r="E158" s="2">
        <v>1.76</v>
      </c>
    </row>
    <row r="159" spans="3:5" x14ac:dyDescent="0.25">
      <c r="C159" t="s">
        <v>81</v>
      </c>
      <c r="D159" t="s">
        <v>91</v>
      </c>
      <c r="E159" s="2">
        <v>3.09</v>
      </c>
    </row>
    <row r="160" spans="3:5" x14ac:dyDescent="0.25">
      <c r="C160" t="s">
        <v>79</v>
      </c>
      <c r="D160" t="s">
        <v>94</v>
      </c>
      <c r="E160" s="2">
        <v>1.82</v>
      </c>
    </row>
    <row r="161" spans="3:5" x14ac:dyDescent="0.25">
      <c r="C161" t="s">
        <v>79</v>
      </c>
      <c r="D161" t="s">
        <v>90</v>
      </c>
      <c r="E161" s="2">
        <v>1.27</v>
      </c>
    </row>
    <row r="162" spans="3:5" x14ac:dyDescent="0.25">
      <c r="C162" t="s">
        <v>81</v>
      </c>
      <c r="D162" t="s">
        <v>87</v>
      </c>
      <c r="E162" s="2">
        <v>1.96</v>
      </c>
    </row>
    <row r="163" spans="3:5" x14ac:dyDescent="0.25">
      <c r="C163" t="s">
        <v>79</v>
      </c>
      <c r="D163" t="s">
        <v>86</v>
      </c>
      <c r="E163" s="2">
        <v>0.8</v>
      </c>
    </row>
    <row r="164" spans="3:5" x14ac:dyDescent="0.25">
      <c r="C164" t="s">
        <v>81</v>
      </c>
      <c r="D164" t="s">
        <v>91</v>
      </c>
      <c r="E164" s="2">
        <v>4.26</v>
      </c>
    </row>
    <row r="165" spans="3:5" x14ac:dyDescent="0.25">
      <c r="C165" t="s">
        <v>79</v>
      </c>
      <c r="D165" t="s">
        <v>93</v>
      </c>
      <c r="E165" s="2">
        <v>4.4000000000000004</v>
      </c>
    </row>
    <row r="166" spans="3:5" x14ac:dyDescent="0.25">
      <c r="C166" t="s">
        <v>81</v>
      </c>
      <c r="D166" t="s">
        <v>91</v>
      </c>
      <c r="E166" s="2">
        <v>4.2</v>
      </c>
    </row>
    <row r="167" spans="3:5" x14ac:dyDescent="0.25">
      <c r="C167" t="s">
        <v>81</v>
      </c>
      <c r="D167" t="s">
        <v>87</v>
      </c>
      <c r="E167" s="2">
        <v>2.1</v>
      </c>
    </row>
    <row r="168" spans="3:5" x14ac:dyDescent="0.25">
      <c r="C168" t="s">
        <v>79</v>
      </c>
      <c r="D168" t="s">
        <v>92</v>
      </c>
      <c r="E168" s="2">
        <v>2.37</v>
      </c>
    </row>
    <row r="169" spans="3:5" x14ac:dyDescent="0.25">
      <c r="C169" t="s">
        <v>79</v>
      </c>
      <c r="D169" t="s">
        <v>92</v>
      </c>
      <c r="E169" s="2">
        <v>1.63</v>
      </c>
    </row>
    <row r="170" spans="3:5" x14ac:dyDescent="0.25">
      <c r="C170" t="s">
        <v>81</v>
      </c>
      <c r="D170" t="s">
        <v>87</v>
      </c>
      <c r="E170" s="2">
        <v>1.5</v>
      </c>
    </row>
    <row r="171" spans="3:5" x14ac:dyDescent="0.25">
      <c r="C171" t="s">
        <v>79</v>
      </c>
      <c r="D171" t="s">
        <v>86</v>
      </c>
      <c r="E171" s="2">
        <v>0.91</v>
      </c>
    </row>
    <row r="172" spans="3:5" x14ac:dyDescent="0.25">
      <c r="C172" t="s">
        <v>81</v>
      </c>
      <c r="D172" t="s">
        <v>86</v>
      </c>
      <c r="E172" s="2">
        <v>2.84</v>
      </c>
    </row>
    <row r="173" spans="3:5" x14ac:dyDescent="0.25">
      <c r="C173" t="s">
        <v>79</v>
      </c>
      <c r="D173" t="s">
        <v>90</v>
      </c>
      <c r="E173" s="2">
        <v>1.64</v>
      </c>
    </row>
    <row r="174" spans="3:5" x14ac:dyDescent="0.25">
      <c r="C174" t="s">
        <v>81</v>
      </c>
      <c r="D174" t="s">
        <v>89</v>
      </c>
      <c r="E174" s="2">
        <v>5.58</v>
      </c>
    </row>
    <row r="175" spans="3:5" x14ac:dyDescent="0.25">
      <c r="C175" t="s">
        <v>79</v>
      </c>
      <c r="D175" t="s">
        <v>80</v>
      </c>
      <c r="E175" s="2">
        <v>4.33</v>
      </c>
    </row>
    <row r="176" spans="3:5" x14ac:dyDescent="0.25">
      <c r="C176" t="s">
        <v>81</v>
      </c>
      <c r="D176" t="s">
        <v>86</v>
      </c>
      <c r="E176" s="2">
        <v>2.37</v>
      </c>
    </row>
    <row r="177" spans="3:5" x14ac:dyDescent="0.25">
      <c r="C177" t="s">
        <v>79</v>
      </c>
      <c r="D177" t="s">
        <v>90</v>
      </c>
      <c r="E177" s="2">
        <v>1.2</v>
      </c>
    </row>
    <row r="178" spans="3:5" x14ac:dyDescent="0.25">
      <c r="C178" t="s">
        <v>79</v>
      </c>
      <c r="D178" t="s">
        <v>86</v>
      </c>
      <c r="E178" s="2">
        <v>1.1100000000000001</v>
      </c>
    </row>
    <row r="179" spans="3:5" x14ac:dyDescent="0.25">
      <c r="C179" t="s">
        <v>79</v>
      </c>
      <c r="D179" t="s">
        <v>94</v>
      </c>
      <c r="E179" s="2">
        <v>1.37</v>
      </c>
    </row>
    <row r="180" spans="3:5" x14ac:dyDescent="0.25">
      <c r="C180" t="s">
        <v>81</v>
      </c>
      <c r="D180" t="s">
        <v>86</v>
      </c>
      <c r="E180" s="2">
        <v>1.79</v>
      </c>
    </row>
    <row r="181" spans="3:5" x14ac:dyDescent="0.25">
      <c r="C181" t="s">
        <v>81</v>
      </c>
      <c r="D181" t="s">
        <v>86</v>
      </c>
      <c r="E181" s="2">
        <v>2.57</v>
      </c>
    </row>
    <row r="182" spans="3:5" x14ac:dyDescent="0.25">
      <c r="C182" t="s">
        <v>79</v>
      </c>
      <c r="D182" t="s">
        <v>80</v>
      </c>
      <c r="E182" s="2">
        <v>4.93</v>
      </c>
    </row>
    <row r="183" spans="3:5" x14ac:dyDescent="0.25">
      <c r="C183" t="s">
        <v>81</v>
      </c>
      <c r="D183" t="s">
        <v>87</v>
      </c>
      <c r="E183" s="2">
        <v>1.31</v>
      </c>
    </row>
    <row r="184" spans="3:5" x14ac:dyDescent="0.25">
      <c r="C184" t="s">
        <v>81</v>
      </c>
      <c r="D184" t="s">
        <v>86</v>
      </c>
      <c r="E184" s="2">
        <v>1.88</v>
      </c>
    </row>
    <row r="185" spans="3:5" x14ac:dyDescent="0.25">
      <c r="C185" t="s">
        <v>79</v>
      </c>
      <c r="D185" t="s">
        <v>93</v>
      </c>
      <c r="E185" s="2">
        <v>3.9</v>
      </c>
    </row>
    <row r="186" spans="3:5" x14ac:dyDescent="0.25">
      <c r="C186" t="s">
        <v>81</v>
      </c>
      <c r="D186" t="s">
        <v>88</v>
      </c>
      <c r="E186" s="2">
        <v>2.5299999999999998</v>
      </c>
    </row>
    <row r="187" spans="3:5" x14ac:dyDescent="0.25">
      <c r="C187" t="s">
        <v>79</v>
      </c>
      <c r="D187" t="s">
        <v>93</v>
      </c>
      <c r="E187" s="2">
        <v>3.68</v>
      </c>
    </row>
    <row r="188" spans="3:5" x14ac:dyDescent="0.25">
      <c r="C188" t="s">
        <v>81</v>
      </c>
      <c r="D188" t="s">
        <v>89</v>
      </c>
      <c r="E188" s="2">
        <v>5.19</v>
      </c>
    </row>
    <row r="189" spans="3:5" x14ac:dyDescent="0.25">
      <c r="C189" t="s">
        <v>81</v>
      </c>
      <c r="D189" t="s">
        <v>88</v>
      </c>
      <c r="E189" s="2">
        <v>1.47</v>
      </c>
    </row>
    <row r="190" spans="3:5" x14ac:dyDescent="0.25">
      <c r="C190" t="s">
        <v>81</v>
      </c>
      <c r="D190" t="s">
        <v>86</v>
      </c>
      <c r="E190" s="2">
        <v>2.08</v>
      </c>
    </row>
    <row r="191" spans="3:5" x14ac:dyDescent="0.25">
      <c r="C191" t="s">
        <v>81</v>
      </c>
      <c r="D191" t="s">
        <v>91</v>
      </c>
      <c r="E191" s="2">
        <v>4.59</v>
      </c>
    </row>
    <row r="192" spans="3:5" x14ac:dyDescent="0.25">
      <c r="C192" t="s">
        <v>81</v>
      </c>
      <c r="D192" t="s">
        <v>89</v>
      </c>
      <c r="E192" s="2">
        <v>4.8499999999999996</v>
      </c>
    </row>
    <row r="193" spans="3:5" x14ac:dyDescent="0.25">
      <c r="C193" t="s">
        <v>79</v>
      </c>
      <c r="D193" t="s">
        <v>86</v>
      </c>
      <c r="E193" s="2">
        <v>0.96</v>
      </c>
    </row>
    <row r="194" spans="3:5" x14ac:dyDescent="0.25">
      <c r="C194" t="s">
        <v>81</v>
      </c>
      <c r="D194" t="s">
        <v>91</v>
      </c>
      <c r="E194" s="2">
        <v>3.09</v>
      </c>
    </row>
    <row r="195" spans="3:5" x14ac:dyDescent="0.25">
      <c r="C195" t="s">
        <v>81</v>
      </c>
      <c r="D195" t="s">
        <v>91</v>
      </c>
      <c r="E195" s="2">
        <v>4.18</v>
      </c>
    </row>
    <row r="196" spans="3:5" x14ac:dyDescent="0.25">
      <c r="C196" t="s">
        <v>79</v>
      </c>
      <c r="D196" t="s">
        <v>90</v>
      </c>
      <c r="E196" s="2">
        <v>1.7</v>
      </c>
    </row>
    <row r="197" spans="3:5" x14ac:dyDescent="0.25">
      <c r="C197" t="s">
        <v>79</v>
      </c>
      <c r="D197" t="s">
        <v>94</v>
      </c>
      <c r="E197" s="2">
        <v>1.07</v>
      </c>
    </row>
    <row r="198" spans="3:5" x14ac:dyDescent="0.25">
      <c r="C198" t="s">
        <v>79</v>
      </c>
      <c r="D198" t="s">
        <v>94</v>
      </c>
      <c r="E198" s="2">
        <v>2.2799999999999998</v>
      </c>
    </row>
    <row r="199" spans="3:5" x14ac:dyDescent="0.25">
      <c r="C199" t="s">
        <v>81</v>
      </c>
      <c r="D199" t="s">
        <v>87</v>
      </c>
      <c r="E199" s="2">
        <v>1.94</v>
      </c>
    </row>
    <row r="200" spans="3:5" x14ac:dyDescent="0.25">
      <c r="C200" t="s">
        <v>79</v>
      </c>
      <c r="D200" t="s">
        <v>80</v>
      </c>
      <c r="E200" s="2">
        <v>5.38</v>
      </c>
    </row>
    <row r="201" spans="3:5" x14ac:dyDescent="0.25">
      <c r="C201" t="s">
        <v>79</v>
      </c>
      <c r="D201" t="s">
        <v>94</v>
      </c>
      <c r="E201" s="2">
        <v>1.24</v>
      </c>
    </row>
    <row r="202" spans="3:5" x14ac:dyDescent="0.25">
      <c r="C202" t="s">
        <v>81</v>
      </c>
      <c r="D202" t="s">
        <v>82</v>
      </c>
      <c r="E202" s="2">
        <v>1.19</v>
      </c>
    </row>
    <row r="203" spans="3:5" x14ac:dyDescent="0.25">
      <c r="C203" t="s">
        <v>79</v>
      </c>
      <c r="D203" t="s">
        <v>80</v>
      </c>
      <c r="E203" s="2">
        <v>5.97</v>
      </c>
    </row>
    <row r="204" spans="3:5" x14ac:dyDescent="0.25">
      <c r="C204" t="s">
        <v>81</v>
      </c>
      <c r="D204" t="s">
        <v>91</v>
      </c>
      <c r="E204" s="2">
        <v>4.62</v>
      </c>
    </row>
    <row r="205" spans="3:5" x14ac:dyDescent="0.25">
      <c r="C205" t="s">
        <v>81</v>
      </c>
      <c r="D205" t="s">
        <v>88</v>
      </c>
      <c r="E205" s="2">
        <v>2</v>
      </c>
    </row>
    <row r="206" spans="3:5" x14ac:dyDescent="0.25">
      <c r="C206" t="s">
        <v>79</v>
      </c>
      <c r="D206" t="s">
        <v>92</v>
      </c>
      <c r="E206" s="2">
        <v>2.67</v>
      </c>
    </row>
    <row r="207" spans="3:5" x14ac:dyDescent="0.25">
      <c r="C207" t="s">
        <v>81</v>
      </c>
      <c r="D207" t="s">
        <v>89</v>
      </c>
      <c r="E207" s="2">
        <v>4.05</v>
      </c>
    </row>
    <row r="208" spans="3:5" x14ac:dyDescent="0.25">
      <c r="C208" t="s">
        <v>79</v>
      </c>
      <c r="D208" t="s">
        <v>80</v>
      </c>
      <c r="E208" s="2">
        <v>5.29</v>
      </c>
    </row>
    <row r="209" spans="3:5" x14ac:dyDescent="0.25">
      <c r="C209" t="s">
        <v>81</v>
      </c>
      <c r="D209" t="s">
        <v>82</v>
      </c>
      <c r="E209" s="2">
        <v>1.1200000000000001</v>
      </c>
    </row>
    <row r="210" spans="3:5" x14ac:dyDescent="0.25">
      <c r="C210" t="s">
        <v>81</v>
      </c>
      <c r="D210" t="s">
        <v>87</v>
      </c>
      <c r="E210" s="2">
        <v>1.93</v>
      </c>
    </row>
    <row r="211" spans="3:5" x14ac:dyDescent="0.25">
      <c r="C211" t="s">
        <v>81</v>
      </c>
      <c r="D211" t="s">
        <v>87</v>
      </c>
      <c r="E211" s="2">
        <v>2.0499999999999998</v>
      </c>
    </row>
    <row r="212" spans="3:5" x14ac:dyDescent="0.25">
      <c r="C212" t="s">
        <v>79</v>
      </c>
      <c r="D212" t="s">
        <v>94</v>
      </c>
      <c r="E212" s="2">
        <v>1.57</v>
      </c>
    </row>
    <row r="213" spans="3:5" x14ac:dyDescent="0.25">
      <c r="C213" t="s">
        <v>81</v>
      </c>
      <c r="D213" t="s">
        <v>88</v>
      </c>
      <c r="E213" s="2">
        <v>1.35</v>
      </c>
    </row>
    <row r="214" spans="3:5" x14ac:dyDescent="0.25">
      <c r="C214" t="s">
        <v>81</v>
      </c>
      <c r="D214" t="s">
        <v>87</v>
      </c>
      <c r="E214" s="2">
        <v>1.38</v>
      </c>
    </row>
    <row r="215" spans="3:5" x14ac:dyDescent="0.25">
      <c r="C215" t="s">
        <v>81</v>
      </c>
      <c r="D215" t="s">
        <v>86</v>
      </c>
      <c r="E215" s="2">
        <v>2.41</v>
      </c>
    </row>
    <row r="216" spans="3:5" x14ac:dyDescent="0.25">
      <c r="C216" t="s">
        <v>81</v>
      </c>
      <c r="D216" t="s">
        <v>89</v>
      </c>
      <c r="E216" s="2">
        <v>4.0599999999999996</v>
      </c>
    </row>
    <row r="217" spans="3:5" x14ac:dyDescent="0.25">
      <c r="C217" t="s">
        <v>79</v>
      </c>
      <c r="D217" t="s">
        <v>90</v>
      </c>
      <c r="E217" s="2">
        <v>1.92</v>
      </c>
    </row>
    <row r="218" spans="3:5" x14ac:dyDescent="0.25">
      <c r="C218" t="s">
        <v>81</v>
      </c>
      <c r="D218" t="s">
        <v>88</v>
      </c>
      <c r="E218" s="2">
        <v>1.26</v>
      </c>
    </row>
    <row r="219" spans="3:5" x14ac:dyDescent="0.25">
      <c r="C219" t="s">
        <v>81</v>
      </c>
      <c r="D219" t="s">
        <v>89</v>
      </c>
      <c r="E219" s="2">
        <v>4.67</v>
      </c>
    </row>
    <row r="220" spans="3:5" x14ac:dyDescent="0.25">
      <c r="C220" t="s">
        <v>79</v>
      </c>
      <c r="D220" t="s">
        <v>86</v>
      </c>
      <c r="E220" s="2">
        <v>1.53</v>
      </c>
    </row>
    <row r="221" spans="3:5" x14ac:dyDescent="0.25">
      <c r="C221" t="s">
        <v>81</v>
      </c>
      <c r="D221" t="s">
        <v>87</v>
      </c>
      <c r="E221" s="2">
        <v>1.98</v>
      </c>
    </row>
    <row r="222" spans="3:5" x14ac:dyDescent="0.25">
      <c r="C222" t="s">
        <v>81</v>
      </c>
      <c r="D222" t="s">
        <v>87</v>
      </c>
      <c r="E222" s="2">
        <v>1.85</v>
      </c>
    </row>
    <row r="223" spans="3:5" x14ac:dyDescent="0.25">
      <c r="C223" t="s">
        <v>81</v>
      </c>
      <c r="D223" t="s">
        <v>86</v>
      </c>
      <c r="E223" s="2">
        <v>1.71</v>
      </c>
    </row>
    <row r="224" spans="3:5" x14ac:dyDescent="0.25">
      <c r="C224" t="s">
        <v>79</v>
      </c>
      <c r="D224" t="s">
        <v>93</v>
      </c>
      <c r="E224" s="2">
        <v>4.8</v>
      </c>
    </row>
    <row r="225" spans="3:5" x14ac:dyDescent="0.25">
      <c r="C225" t="s">
        <v>79</v>
      </c>
      <c r="D225" t="s">
        <v>80</v>
      </c>
      <c r="E225" s="2">
        <v>4.6500000000000004</v>
      </c>
    </row>
    <row r="226" spans="3:5" x14ac:dyDescent="0.25">
      <c r="C226" t="s">
        <v>79</v>
      </c>
      <c r="D226" t="s">
        <v>92</v>
      </c>
      <c r="E226" s="2">
        <v>2.0299999999999998</v>
      </c>
    </row>
    <row r="227" spans="3:5" x14ac:dyDescent="0.25">
      <c r="C227" t="s">
        <v>81</v>
      </c>
      <c r="D227" t="s">
        <v>91</v>
      </c>
      <c r="E227" s="2">
        <v>3.53</v>
      </c>
    </row>
    <row r="228" spans="3:5" x14ac:dyDescent="0.25">
      <c r="C228" t="s">
        <v>79</v>
      </c>
      <c r="D228" t="s">
        <v>86</v>
      </c>
      <c r="E228" s="2">
        <v>1.27</v>
      </c>
    </row>
    <row r="229" spans="3:5" x14ac:dyDescent="0.25">
      <c r="C229" t="s">
        <v>81</v>
      </c>
      <c r="D229" t="s">
        <v>88</v>
      </c>
      <c r="E229" s="2">
        <v>1.74</v>
      </c>
    </row>
    <row r="230" spans="3:5" x14ac:dyDescent="0.25">
      <c r="C230" t="s">
        <v>79</v>
      </c>
      <c r="D230" t="s">
        <v>92</v>
      </c>
      <c r="E230" s="2">
        <v>1.79</v>
      </c>
    </row>
    <row r="231" spans="3:5" x14ac:dyDescent="0.25">
      <c r="C231" t="s">
        <v>81</v>
      </c>
      <c r="D231" t="s">
        <v>88</v>
      </c>
      <c r="E231" s="2">
        <v>2.33</v>
      </c>
    </row>
    <row r="232" spans="3:5" x14ac:dyDescent="0.25">
      <c r="C232" t="s">
        <v>81</v>
      </c>
      <c r="D232" t="s">
        <v>87</v>
      </c>
      <c r="E232" s="2">
        <v>1.65</v>
      </c>
    </row>
    <row r="233" spans="3:5" x14ac:dyDescent="0.25">
      <c r="C233" t="s">
        <v>81</v>
      </c>
      <c r="D233" t="s">
        <v>82</v>
      </c>
      <c r="E233" s="2">
        <v>1.1100000000000001</v>
      </c>
    </row>
    <row r="234" spans="3:5" x14ac:dyDescent="0.25">
      <c r="C234" t="s">
        <v>79</v>
      </c>
      <c r="D234" t="s">
        <v>80</v>
      </c>
      <c r="E234" s="2">
        <v>5.91</v>
      </c>
    </row>
    <row r="235" spans="3:5" x14ac:dyDescent="0.25">
      <c r="C235" t="s">
        <v>79</v>
      </c>
      <c r="D235" t="s">
        <v>92</v>
      </c>
      <c r="E235" s="2">
        <v>1.57</v>
      </c>
    </row>
    <row r="236" spans="3:5" x14ac:dyDescent="0.25">
      <c r="C236" t="s">
        <v>79</v>
      </c>
      <c r="D236" t="s">
        <v>92</v>
      </c>
      <c r="E236" s="2">
        <v>2.6</v>
      </c>
    </row>
    <row r="237" spans="3:5" x14ac:dyDescent="0.25">
      <c r="C237" t="s">
        <v>81</v>
      </c>
      <c r="D237" t="s">
        <v>86</v>
      </c>
      <c r="E237" s="2">
        <v>2.27</v>
      </c>
    </row>
    <row r="238" spans="3:5" x14ac:dyDescent="0.25">
      <c r="C238" t="s">
        <v>79</v>
      </c>
      <c r="D238" t="s">
        <v>94</v>
      </c>
      <c r="E238" s="2">
        <v>2.83</v>
      </c>
    </row>
    <row r="239" spans="3:5" x14ac:dyDescent="0.25">
      <c r="C239" t="s">
        <v>81</v>
      </c>
      <c r="D239" t="s">
        <v>91</v>
      </c>
      <c r="E239" s="2">
        <v>3.16</v>
      </c>
    </row>
    <row r="240" spans="3:5" x14ac:dyDescent="0.25">
      <c r="C240" t="s">
        <v>79</v>
      </c>
      <c r="D240" t="s">
        <v>93</v>
      </c>
      <c r="E240" s="2">
        <v>3.5</v>
      </c>
    </row>
    <row r="241" spans="3:5" x14ac:dyDescent="0.25">
      <c r="C241" t="s">
        <v>81</v>
      </c>
      <c r="D241" t="s">
        <v>87</v>
      </c>
      <c r="E241" s="2">
        <v>1.9</v>
      </c>
    </row>
    <row r="242" spans="3:5" x14ac:dyDescent="0.25">
      <c r="C242" t="s">
        <v>79</v>
      </c>
      <c r="D242" t="s">
        <v>86</v>
      </c>
      <c r="E242" s="2">
        <v>1.29</v>
      </c>
    </row>
    <row r="243" spans="3:5" x14ac:dyDescent="0.25">
      <c r="C243" t="s">
        <v>81</v>
      </c>
      <c r="D243" t="s">
        <v>91</v>
      </c>
      <c r="E243" s="2">
        <v>3.43</v>
      </c>
    </row>
    <row r="244" spans="3:5" x14ac:dyDescent="0.25">
      <c r="C244" t="s">
        <v>79</v>
      </c>
      <c r="D244" t="s">
        <v>94</v>
      </c>
      <c r="E244" s="2">
        <v>2.1</v>
      </c>
    </row>
    <row r="245" spans="3:5" x14ac:dyDescent="0.25">
      <c r="C245" t="s">
        <v>81</v>
      </c>
      <c r="D245" t="s">
        <v>91</v>
      </c>
      <c r="E245" s="2">
        <v>3.9</v>
      </c>
    </row>
    <row r="246" spans="3:5" x14ac:dyDescent="0.25">
      <c r="C246" t="s">
        <v>81</v>
      </c>
      <c r="D246" t="s">
        <v>86</v>
      </c>
      <c r="E246" s="2">
        <v>1.75</v>
      </c>
    </row>
    <row r="247" spans="3:5" x14ac:dyDescent="0.25">
      <c r="C247" t="s">
        <v>79</v>
      </c>
      <c r="D247" t="s">
        <v>94</v>
      </c>
      <c r="E247" s="2">
        <v>2.42</v>
      </c>
    </row>
    <row r="248" spans="3:5" x14ac:dyDescent="0.25">
      <c r="C248" t="s">
        <v>79</v>
      </c>
      <c r="D248" t="s">
        <v>86</v>
      </c>
      <c r="E248" s="2">
        <v>0.85</v>
      </c>
    </row>
    <row r="249" spans="3:5" x14ac:dyDescent="0.25">
      <c r="C249" t="s">
        <v>79</v>
      </c>
      <c r="D249" t="s">
        <v>80</v>
      </c>
      <c r="E249" s="2">
        <v>5.6</v>
      </c>
    </row>
    <row r="250" spans="3:5" x14ac:dyDescent="0.25">
      <c r="C250" t="s">
        <v>81</v>
      </c>
      <c r="D250" t="s">
        <v>86</v>
      </c>
      <c r="E250" s="2">
        <v>1.77</v>
      </c>
    </row>
    <row r="251" spans="3:5" x14ac:dyDescent="0.25">
      <c r="C251" t="s">
        <v>81</v>
      </c>
      <c r="D251" t="s">
        <v>87</v>
      </c>
      <c r="E251" s="2">
        <v>1.19</v>
      </c>
    </row>
    <row r="252" spans="3:5" x14ac:dyDescent="0.25">
      <c r="C252" t="s">
        <v>81</v>
      </c>
      <c r="D252" t="s">
        <v>82</v>
      </c>
      <c r="E252" s="2">
        <v>1.03</v>
      </c>
    </row>
    <row r="253" spans="3:5" x14ac:dyDescent="0.25">
      <c r="C253" t="s">
        <v>79</v>
      </c>
      <c r="D253" t="s">
        <v>94</v>
      </c>
      <c r="E253" s="2">
        <v>1.93</v>
      </c>
    </row>
    <row r="254" spans="3:5" x14ac:dyDescent="0.25">
      <c r="C254" t="s">
        <v>81</v>
      </c>
      <c r="D254" t="s">
        <v>86</v>
      </c>
      <c r="E254" s="2">
        <v>1.9</v>
      </c>
    </row>
    <row r="255" spans="3:5" x14ac:dyDescent="0.25">
      <c r="C255" t="s">
        <v>81</v>
      </c>
      <c r="D255" t="s">
        <v>82</v>
      </c>
      <c r="E255" s="2">
        <v>0.9</v>
      </c>
    </row>
    <row r="256" spans="3:5" x14ac:dyDescent="0.25">
      <c r="C256" t="s">
        <v>79</v>
      </c>
      <c r="D256" t="s">
        <v>80</v>
      </c>
      <c r="E256" s="2">
        <v>4.12</v>
      </c>
    </row>
    <row r="257" spans="3:5" x14ac:dyDescent="0.25">
      <c r="C257" t="s">
        <v>79</v>
      </c>
      <c r="D257" t="s">
        <v>86</v>
      </c>
      <c r="E257" s="2">
        <v>0.94</v>
      </c>
    </row>
    <row r="258" spans="3:5" x14ac:dyDescent="0.25">
      <c r="C258" t="s">
        <v>81</v>
      </c>
      <c r="D258" t="s">
        <v>89</v>
      </c>
      <c r="E258" s="2">
        <v>5.16</v>
      </c>
    </row>
    <row r="259" spans="3:5" x14ac:dyDescent="0.25">
      <c r="C259" t="s">
        <v>81</v>
      </c>
      <c r="D259" t="s">
        <v>89</v>
      </c>
      <c r="E259" s="2">
        <v>5.83</v>
      </c>
    </row>
    <row r="260" spans="3:5" x14ac:dyDescent="0.25">
      <c r="C260" t="s">
        <v>81</v>
      </c>
      <c r="D260" t="s">
        <v>86</v>
      </c>
      <c r="E260" s="2">
        <v>2.23</v>
      </c>
    </row>
    <row r="261" spans="3:5" x14ac:dyDescent="0.25">
      <c r="C261" t="s">
        <v>79</v>
      </c>
      <c r="D261" t="s">
        <v>93</v>
      </c>
      <c r="E261" s="2">
        <v>4.18</v>
      </c>
    </row>
    <row r="262" spans="3:5" x14ac:dyDescent="0.25">
      <c r="C262" t="s">
        <v>79</v>
      </c>
      <c r="D262" t="s">
        <v>93</v>
      </c>
      <c r="E262" s="2">
        <v>4.2300000000000004</v>
      </c>
    </row>
    <row r="263" spans="3:5" x14ac:dyDescent="0.25">
      <c r="C263" t="s">
        <v>79</v>
      </c>
      <c r="D263" t="s">
        <v>86</v>
      </c>
      <c r="E263" s="2">
        <v>0.92</v>
      </c>
    </row>
    <row r="264" spans="3:5" x14ac:dyDescent="0.25">
      <c r="C264" t="s">
        <v>79</v>
      </c>
      <c r="D264" t="s">
        <v>80</v>
      </c>
      <c r="E264" s="2">
        <v>4.28</v>
      </c>
    </row>
    <row r="265" spans="3:5" x14ac:dyDescent="0.25">
      <c r="C265" t="s">
        <v>79</v>
      </c>
      <c r="D265" t="s">
        <v>92</v>
      </c>
      <c r="E265" s="2">
        <v>2.59</v>
      </c>
    </row>
    <row r="266" spans="3:5" x14ac:dyDescent="0.25">
      <c r="C266" t="s">
        <v>81</v>
      </c>
      <c r="D266" t="s">
        <v>87</v>
      </c>
      <c r="E266" s="2">
        <v>1.43</v>
      </c>
    </row>
    <row r="267" spans="3:5" x14ac:dyDescent="0.25">
      <c r="C267" t="s">
        <v>81</v>
      </c>
      <c r="D267" t="s">
        <v>89</v>
      </c>
      <c r="E267" s="2">
        <v>4.3499999999999996</v>
      </c>
    </row>
    <row r="268" spans="3:5" x14ac:dyDescent="0.25">
      <c r="C268" t="s">
        <v>81</v>
      </c>
      <c r="D268" t="s">
        <v>88</v>
      </c>
      <c r="E268" s="2">
        <v>2.14</v>
      </c>
    </row>
    <row r="269" spans="3:5" x14ac:dyDescent="0.25">
      <c r="C269" t="s">
        <v>79</v>
      </c>
      <c r="D269" t="s">
        <v>80</v>
      </c>
      <c r="E269" s="2">
        <v>5.95</v>
      </c>
    </row>
    <row r="270" spans="3:5" x14ac:dyDescent="0.25">
      <c r="C270" t="s">
        <v>81</v>
      </c>
      <c r="D270" t="s">
        <v>88</v>
      </c>
      <c r="E270" s="2">
        <v>1.49</v>
      </c>
    </row>
    <row r="271" spans="3:5" x14ac:dyDescent="0.25">
      <c r="C271" t="s">
        <v>81</v>
      </c>
      <c r="D271" t="s">
        <v>87</v>
      </c>
      <c r="E271" s="2">
        <v>1.36</v>
      </c>
    </row>
    <row r="272" spans="3:5" x14ac:dyDescent="0.25">
      <c r="C272" t="s">
        <v>79</v>
      </c>
      <c r="D272" t="s">
        <v>80</v>
      </c>
      <c r="E272" s="2">
        <v>5.31</v>
      </c>
    </row>
    <row r="273" spans="3:5" x14ac:dyDescent="0.25">
      <c r="C273" t="s">
        <v>81</v>
      </c>
      <c r="D273" t="s">
        <v>86</v>
      </c>
      <c r="E273" s="2">
        <v>2.44</v>
      </c>
    </row>
    <row r="274" spans="3:5" x14ac:dyDescent="0.25">
      <c r="C274" t="s">
        <v>81</v>
      </c>
      <c r="D274" t="s">
        <v>87</v>
      </c>
      <c r="E274" s="2">
        <v>1.58</v>
      </c>
    </row>
    <row r="275" spans="3:5" x14ac:dyDescent="0.25">
      <c r="C275" t="s">
        <v>81</v>
      </c>
      <c r="D275" t="s">
        <v>86</v>
      </c>
      <c r="E275" s="2">
        <v>2.97</v>
      </c>
    </row>
    <row r="276" spans="3:5" x14ac:dyDescent="0.25">
      <c r="C276" t="s">
        <v>79</v>
      </c>
      <c r="D276" t="s">
        <v>86</v>
      </c>
      <c r="E276" s="2">
        <v>1.38</v>
      </c>
    </row>
    <row r="277" spans="3:5" x14ac:dyDescent="0.25">
      <c r="C277" t="s">
        <v>81</v>
      </c>
      <c r="D277" t="s">
        <v>86</v>
      </c>
      <c r="E277" s="2">
        <v>2.2999999999999998</v>
      </c>
    </row>
    <row r="278" spans="3:5" x14ac:dyDescent="0.25">
      <c r="C278" t="s">
        <v>81</v>
      </c>
      <c r="D278" t="s">
        <v>82</v>
      </c>
      <c r="E278" s="2">
        <v>0.83</v>
      </c>
    </row>
    <row r="279" spans="3:5" x14ac:dyDescent="0.25">
      <c r="C279" t="s">
        <v>79</v>
      </c>
      <c r="D279" t="s">
        <v>94</v>
      </c>
      <c r="E279" s="2">
        <v>1.74</v>
      </c>
    </row>
    <row r="280" spans="3:5" x14ac:dyDescent="0.25">
      <c r="C280" t="s">
        <v>79</v>
      </c>
      <c r="D280" t="s">
        <v>93</v>
      </c>
      <c r="E280" s="2">
        <v>3.23</v>
      </c>
    </row>
    <row r="281" spans="3:5" x14ac:dyDescent="0.25">
      <c r="C281" t="s">
        <v>79</v>
      </c>
      <c r="D281" t="s">
        <v>86</v>
      </c>
      <c r="E281" s="2">
        <v>0.88</v>
      </c>
    </row>
    <row r="282" spans="3:5" x14ac:dyDescent="0.25">
      <c r="C282" t="s">
        <v>79</v>
      </c>
      <c r="D282" t="s">
        <v>86</v>
      </c>
      <c r="E282" s="2">
        <v>1.33</v>
      </c>
    </row>
    <row r="283" spans="3:5" x14ac:dyDescent="0.25">
      <c r="C283" t="s">
        <v>81</v>
      </c>
      <c r="D283" t="s">
        <v>87</v>
      </c>
      <c r="E283" s="2">
        <v>1.78</v>
      </c>
    </row>
    <row r="284" spans="3:5" x14ac:dyDescent="0.25">
      <c r="C284" t="s">
        <v>79</v>
      </c>
      <c r="D284" t="s">
        <v>90</v>
      </c>
      <c r="E284" s="2">
        <v>1.1399999999999999</v>
      </c>
    </row>
    <row r="285" spans="3:5" x14ac:dyDescent="0.25">
      <c r="C285" t="s">
        <v>81</v>
      </c>
      <c r="D285" t="s">
        <v>89</v>
      </c>
      <c r="E285" s="2">
        <v>4.49</v>
      </c>
    </row>
    <row r="286" spans="3:5" x14ac:dyDescent="0.25">
      <c r="C286" t="s">
        <v>79</v>
      </c>
      <c r="D286" t="s">
        <v>86</v>
      </c>
      <c r="E286" s="2">
        <v>0.97</v>
      </c>
    </row>
    <row r="287" spans="3:5" x14ac:dyDescent="0.25">
      <c r="C287" t="s">
        <v>79</v>
      </c>
      <c r="D287" t="s">
        <v>94</v>
      </c>
      <c r="E287" s="2">
        <v>1.37</v>
      </c>
    </row>
    <row r="288" spans="3:5" x14ac:dyDescent="0.25">
      <c r="C288" t="s">
        <v>81</v>
      </c>
      <c r="D288" t="s">
        <v>87</v>
      </c>
      <c r="E288" s="2">
        <v>1.87</v>
      </c>
    </row>
    <row r="289" spans="3:5" x14ac:dyDescent="0.25">
      <c r="C289" t="s">
        <v>79</v>
      </c>
      <c r="D289" t="s">
        <v>90</v>
      </c>
      <c r="E289" s="2">
        <v>1.24</v>
      </c>
    </row>
    <row r="290" spans="3:5" x14ac:dyDescent="0.25">
      <c r="C290" t="s">
        <v>81</v>
      </c>
      <c r="D290" t="s">
        <v>87</v>
      </c>
      <c r="E290" s="2">
        <v>1.94</v>
      </c>
    </row>
    <row r="291" spans="3:5" x14ac:dyDescent="0.25">
      <c r="C291" t="s">
        <v>81</v>
      </c>
      <c r="D291" t="s">
        <v>82</v>
      </c>
      <c r="E291" s="2">
        <v>1.24</v>
      </c>
    </row>
    <row r="292" spans="3:5" x14ac:dyDescent="0.25">
      <c r="C292" t="s">
        <v>81</v>
      </c>
      <c r="D292" t="s">
        <v>89</v>
      </c>
      <c r="E292" s="2">
        <v>4.13</v>
      </c>
    </row>
    <row r="293" spans="3:5" x14ac:dyDescent="0.25">
      <c r="C293" t="s">
        <v>79</v>
      </c>
      <c r="D293" t="s">
        <v>90</v>
      </c>
      <c r="E293" s="2">
        <v>1.1000000000000001</v>
      </c>
    </row>
    <row r="294" spans="3:5" x14ac:dyDescent="0.25">
      <c r="C294" t="s">
        <v>79</v>
      </c>
      <c r="D294" t="s">
        <v>92</v>
      </c>
      <c r="E294" s="2">
        <v>1.83</v>
      </c>
    </row>
    <row r="295" spans="3:5" x14ac:dyDescent="0.25">
      <c r="C295" t="s">
        <v>79</v>
      </c>
      <c r="D295" t="s">
        <v>94</v>
      </c>
      <c r="E295" s="2">
        <v>2.84</v>
      </c>
    </row>
    <row r="296" spans="3:5" x14ac:dyDescent="0.25">
      <c r="C296" t="s">
        <v>79</v>
      </c>
      <c r="D296" t="s">
        <v>94</v>
      </c>
      <c r="E296" s="2">
        <v>1.72</v>
      </c>
    </row>
    <row r="297" spans="3:5" x14ac:dyDescent="0.25">
      <c r="C297" t="s">
        <v>81</v>
      </c>
      <c r="D297" t="s">
        <v>91</v>
      </c>
      <c r="E297" s="2">
        <v>4.29</v>
      </c>
    </row>
    <row r="298" spans="3:5" x14ac:dyDescent="0.25">
      <c r="C298" t="s">
        <v>79</v>
      </c>
      <c r="D298" t="s">
        <v>94</v>
      </c>
      <c r="E298" s="2">
        <v>1.72</v>
      </c>
    </row>
    <row r="299" spans="3:5" x14ac:dyDescent="0.25">
      <c r="C299" t="s">
        <v>81</v>
      </c>
      <c r="D299" t="s">
        <v>88</v>
      </c>
      <c r="E299" s="2">
        <v>1.72</v>
      </c>
    </row>
    <row r="300" spans="3:5" x14ac:dyDescent="0.25">
      <c r="C300" t="s">
        <v>81</v>
      </c>
      <c r="D300" t="s">
        <v>82</v>
      </c>
      <c r="E300" s="2">
        <v>1.19</v>
      </c>
    </row>
    <row r="301" spans="3:5" x14ac:dyDescent="0.25">
      <c r="C301" t="s">
        <v>81</v>
      </c>
      <c r="D301" t="s">
        <v>82</v>
      </c>
      <c r="E301" s="2">
        <v>1.53</v>
      </c>
    </row>
    <row r="302" spans="3:5" x14ac:dyDescent="0.25">
      <c r="C302" t="s">
        <v>79</v>
      </c>
      <c r="D302" t="s">
        <v>80</v>
      </c>
      <c r="E302" s="2">
        <v>5.69</v>
      </c>
    </row>
    <row r="303" spans="3:5" x14ac:dyDescent="0.25">
      <c r="C303" t="s">
        <v>79</v>
      </c>
      <c r="D303" t="s">
        <v>94</v>
      </c>
      <c r="E303" s="2">
        <v>1.61</v>
      </c>
    </row>
    <row r="304" spans="3:5" x14ac:dyDescent="0.25">
      <c r="C304" t="s">
        <v>79</v>
      </c>
      <c r="D304" t="s">
        <v>92</v>
      </c>
      <c r="E304" s="2">
        <v>1.8</v>
      </c>
    </row>
    <row r="305" spans="3:5" x14ac:dyDescent="0.25">
      <c r="C305" t="s">
        <v>81</v>
      </c>
      <c r="D305" t="s">
        <v>89</v>
      </c>
      <c r="E305" s="2">
        <v>4.04</v>
      </c>
    </row>
    <row r="306" spans="3:5" x14ac:dyDescent="0.25">
      <c r="C306" t="s">
        <v>81</v>
      </c>
      <c r="D306" t="s">
        <v>88</v>
      </c>
      <c r="E306" s="2">
        <v>1.2</v>
      </c>
    </row>
    <row r="307" spans="3:5" x14ac:dyDescent="0.25">
      <c r="C307" t="s">
        <v>79</v>
      </c>
      <c r="D307" t="s">
        <v>86</v>
      </c>
      <c r="E307" s="2">
        <v>0.9</v>
      </c>
    </row>
    <row r="308" spans="3:5" x14ac:dyDescent="0.25">
      <c r="C308" t="s">
        <v>81</v>
      </c>
      <c r="D308" t="s">
        <v>86</v>
      </c>
      <c r="E308" s="2">
        <v>2.67</v>
      </c>
    </row>
    <row r="309" spans="3:5" x14ac:dyDescent="0.25">
      <c r="C309" t="s">
        <v>79</v>
      </c>
      <c r="D309" t="s">
        <v>86</v>
      </c>
      <c r="E309" s="2">
        <v>0.99</v>
      </c>
    </row>
    <row r="310" spans="3:5" x14ac:dyDescent="0.25">
      <c r="C310" t="s">
        <v>79</v>
      </c>
      <c r="D310" t="s">
        <v>93</v>
      </c>
      <c r="E310" s="2">
        <v>4.3499999999999996</v>
      </c>
    </row>
    <row r="311" spans="3:5" x14ac:dyDescent="0.25">
      <c r="C311" t="s">
        <v>79</v>
      </c>
      <c r="D311" t="s">
        <v>94</v>
      </c>
      <c r="E311" s="2">
        <v>2.2000000000000002</v>
      </c>
    </row>
    <row r="312" spans="3:5" x14ac:dyDescent="0.25">
      <c r="C312" t="s">
        <v>79</v>
      </c>
      <c r="D312" t="s">
        <v>94</v>
      </c>
      <c r="E312" s="2">
        <v>2.8</v>
      </c>
    </row>
    <row r="313" spans="3:5" x14ac:dyDescent="0.25">
      <c r="C313" t="s">
        <v>79</v>
      </c>
      <c r="D313" t="s">
        <v>80</v>
      </c>
      <c r="E313" s="2">
        <v>4.07</v>
      </c>
    </row>
    <row r="314" spans="3:5" x14ac:dyDescent="0.25">
      <c r="C314" t="s">
        <v>79</v>
      </c>
      <c r="D314" t="s">
        <v>90</v>
      </c>
      <c r="E314" s="2">
        <v>1.57</v>
      </c>
    </row>
    <row r="315" spans="3:5" x14ac:dyDescent="0.25">
      <c r="C315" t="s">
        <v>81</v>
      </c>
      <c r="D315" t="s">
        <v>88</v>
      </c>
      <c r="E315" s="2">
        <v>1.92</v>
      </c>
    </row>
    <row r="316" spans="3:5" x14ac:dyDescent="0.25">
      <c r="C316" t="s">
        <v>79</v>
      </c>
      <c r="D316" t="s">
        <v>94</v>
      </c>
      <c r="E316" s="2">
        <v>2.33</v>
      </c>
    </row>
    <row r="317" spans="3:5" x14ac:dyDescent="0.25">
      <c r="C317" t="s">
        <v>81</v>
      </c>
      <c r="D317" t="s">
        <v>89</v>
      </c>
      <c r="E317" s="2">
        <v>5.8</v>
      </c>
    </row>
    <row r="318" spans="3:5" x14ac:dyDescent="0.25">
      <c r="C318" t="s">
        <v>79</v>
      </c>
      <c r="D318" t="s">
        <v>86</v>
      </c>
      <c r="E318" s="2">
        <v>1.2</v>
      </c>
    </row>
    <row r="319" spans="3:5" x14ac:dyDescent="0.25">
      <c r="C319" t="s">
        <v>79</v>
      </c>
      <c r="D319" t="s">
        <v>92</v>
      </c>
      <c r="E319" s="2">
        <v>2.36</v>
      </c>
    </row>
    <row r="320" spans="3:5" x14ac:dyDescent="0.25">
      <c r="C320" t="s">
        <v>79</v>
      </c>
      <c r="D320" t="s">
        <v>93</v>
      </c>
      <c r="E320" s="2">
        <v>4.92</v>
      </c>
    </row>
    <row r="321" spans="3:5" x14ac:dyDescent="0.25">
      <c r="C321" t="s">
        <v>79</v>
      </c>
      <c r="D321" t="s">
        <v>93</v>
      </c>
      <c r="E321" s="2">
        <v>3.98</v>
      </c>
    </row>
    <row r="322" spans="3:5" x14ac:dyDescent="0.25">
      <c r="C322" t="s">
        <v>79</v>
      </c>
      <c r="D322" t="s">
        <v>80</v>
      </c>
      <c r="E322" s="2">
        <v>4.46</v>
      </c>
    </row>
    <row r="323" spans="3:5" x14ac:dyDescent="0.25">
      <c r="C323" t="s">
        <v>81</v>
      </c>
      <c r="D323" t="s">
        <v>89</v>
      </c>
      <c r="E323" s="2">
        <v>5.36</v>
      </c>
    </row>
    <row r="324" spans="3:5" x14ac:dyDescent="0.25">
      <c r="C324" t="s">
        <v>79</v>
      </c>
      <c r="D324" t="s">
        <v>80</v>
      </c>
      <c r="E324" s="2">
        <v>4.1399999999999997</v>
      </c>
    </row>
    <row r="325" spans="3:5" x14ac:dyDescent="0.25">
      <c r="C325" t="s">
        <v>79</v>
      </c>
      <c r="D325" t="s">
        <v>94</v>
      </c>
      <c r="E325" s="2">
        <v>2.31</v>
      </c>
    </row>
    <row r="326" spans="3:5" x14ac:dyDescent="0.25">
      <c r="C326" t="s">
        <v>81</v>
      </c>
      <c r="D326" t="s">
        <v>82</v>
      </c>
      <c r="E326" s="2">
        <v>1.44</v>
      </c>
    </row>
    <row r="327" spans="3:5" x14ac:dyDescent="0.25">
      <c r="C327" t="s">
        <v>79</v>
      </c>
      <c r="D327" t="s">
        <v>93</v>
      </c>
      <c r="E327" s="2">
        <v>4.07</v>
      </c>
    </row>
    <row r="328" spans="3:5" x14ac:dyDescent="0.25">
      <c r="C328" t="s">
        <v>81</v>
      </c>
      <c r="D328" t="s">
        <v>88</v>
      </c>
      <c r="E328" s="2">
        <v>1.83</v>
      </c>
    </row>
    <row r="329" spans="3:5" x14ac:dyDescent="0.25">
      <c r="C329" t="s">
        <v>79</v>
      </c>
      <c r="D329" t="s">
        <v>92</v>
      </c>
      <c r="E329" s="2">
        <v>2.12</v>
      </c>
    </row>
    <row r="330" spans="3:5" x14ac:dyDescent="0.25">
      <c r="C330" t="s">
        <v>81</v>
      </c>
      <c r="D330" t="s">
        <v>89</v>
      </c>
      <c r="E330" s="2">
        <v>5.64</v>
      </c>
    </row>
    <row r="331" spans="3:5" x14ac:dyDescent="0.25">
      <c r="C331" t="s">
        <v>81</v>
      </c>
      <c r="D331" t="s">
        <v>88</v>
      </c>
      <c r="E331" s="2">
        <v>1.78</v>
      </c>
    </row>
    <row r="332" spans="3:5" x14ac:dyDescent="0.25">
      <c r="C332" t="s">
        <v>79</v>
      </c>
      <c r="D332" t="s">
        <v>94</v>
      </c>
      <c r="E332" s="2">
        <v>2.17</v>
      </c>
    </row>
    <row r="333" spans="3:5" x14ac:dyDescent="0.25">
      <c r="C333" t="s">
        <v>79</v>
      </c>
      <c r="D333" t="s">
        <v>93</v>
      </c>
      <c r="E333" s="2">
        <v>3.49</v>
      </c>
    </row>
    <row r="334" spans="3:5" x14ac:dyDescent="0.25">
      <c r="C334" t="s">
        <v>79</v>
      </c>
      <c r="D334" t="s">
        <v>93</v>
      </c>
      <c r="E334" s="2">
        <v>4.68</v>
      </c>
    </row>
    <row r="335" spans="3:5" x14ac:dyDescent="0.25">
      <c r="C335" t="s">
        <v>81</v>
      </c>
      <c r="D335" t="s">
        <v>82</v>
      </c>
      <c r="E335" s="2">
        <v>1.57</v>
      </c>
    </row>
    <row r="336" spans="3:5" x14ac:dyDescent="0.25">
      <c r="C336" t="s">
        <v>81</v>
      </c>
      <c r="D336" t="s">
        <v>88</v>
      </c>
      <c r="E336" s="2">
        <v>2.76</v>
      </c>
    </row>
    <row r="337" spans="3:5" x14ac:dyDescent="0.25">
      <c r="C337" t="s">
        <v>79</v>
      </c>
      <c r="D337" t="s">
        <v>80</v>
      </c>
      <c r="E337" s="2">
        <v>4.17</v>
      </c>
    </row>
    <row r="338" spans="3:5" x14ac:dyDescent="0.25">
      <c r="C338" t="s">
        <v>79</v>
      </c>
      <c r="D338" t="s">
        <v>80</v>
      </c>
      <c r="E338" s="2">
        <v>5.13</v>
      </c>
    </row>
    <row r="339" spans="3:5" x14ac:dyDescent="0.25">
      <c r="C339" t="s">
        <v>79</v>
      </c>
      <c r="D339" t="s">
        <v>86</v>
      </c>
      <c r="E339" s="2">
        <v>1.45</v>
      </c>
    </row>
    <row r="340" spans="3:5" x14ac:dyDescent="0.25">
      <c r="C340" t="s">
        <v>79</v>
      </c>
      <c r="D340" t="s">
        <v>90</v>
      </c>
      <c r="E340" s="2">
        <v>1.91</v>
      </c>
    </row>
    <row r="341" spans="3:5" x14ac:dyDescent="0.25">
      <c r="C341" t="s">
        <v>81</v>
      </c>
      <c r="D341" t="s">
        <v>82</v>
      </c>
      <c r="E341" s="2">
        <v>1.56</v>
      </c>
    </row>
    <row r="342" spans="3:5" x14ac:dyDescent="0.25">
      <c r="C342" t="s">
        <v>79</v>
      </c>
      <c r="D342" t="s">
        <v>93</v>
      </c>
      <c r="E342" s="2">
        <v>3.8</v>
      </c>
    </row>
    <row r="343" spans="3:5" x14ac:dyDescent="0.25">
      <c r="C343" t="s">
        <v>81</v>
      </c>
      <c r="D343" t="s">
        <v>87</v>
      </c>
      <c r="E343" s="2">
        <v>1.86</v>
      </c>
    </row>
    <row r="344" spans="3:5" x14ac:dyDescent="0.25">
      <c r="C344" t="s">
        <v>81</v>
      </c>
      <c r="D344" t="s">
        <v>89</v>
      </c>
      <c r="E344" s="2">
        <v>4.96</v>
      </c>
    </row>
    <row r="345" spans="3:5" x14ac:dyDescent="0.25">
      <c r="C345" t="s">
        <v>79</v>
      </c>
      <c r="D345" t="s">
        <v>80</v>
      </c>
      <c r="E345" s="2">
        <v>5.57</v>
      </c>
    </row>
    <row r="346" spans="3:5" x14ac:dyDescent="0.25">
      <c r="C346" t="s">
        <v>81</v>
      </c>
      <c r="D346" t="s">
        <v>86</v>
      </c>
      <c r="E346" s="2">
        <v>2.37</v>
      </c>
    </row>
    <row r="347" spans="3:5" x14ac:dyDescent="0.25">
      <c r="C347" t="s">
        <v>81</v>
      </c>
      <c r="D347" t="s">
        <v>87</v>
      </c>
      <c r="E347" s="2">
        <v>1.95</v>
      </c>
    </row>
    <row r="348" spans="3:5" x14ac:dyDescent="0.25">
      <c r="C348" t="s">
        <v>81</v>
      </c>
      <c r="D348" t="s">
        <v>88</v>
      </c>
      <c r="E348" s="2">
        <v>1.47</v>
      </c>
    </row>
    <row r="349" spans="3:5" x14ac:dyDescent="0.25">
      <c r="C349" t="s">
        <v>79</v>
      </c>
      <c r="D349" t="s">
        <v>80</v>
      </c>
      <c r="E349" s="2">
        <v>5.0199999999999996</v>
      </c>
    </row>
    <row r="350" spans="3:5" x14ac:dyDescent="0.25">
      <c r="C350" t="s">
        <v>79</v>
      </c>
      <c r="D350" t="s">
        <v>94</v>
      </c>
      <c r="E350" s="2">
        <v>2.9</v>
      </c>
    </row>
    <row r="351" spans="3:5" x14ac:dyDescent="0.25">
      <c r="C351" t="s">
        <v>79</v>
      </c>
      <c r="D351" t="s">
        <v>92</v>
      </c>
      <c r="E351" s="2">
        <v>1.91</v>
      </c>
    </row>
    <row r="352" spans="3:5" x14ac:dyDescent="0.25">
      <c r="C352" t="s">
        <v>79</v>
      </c>
      <c r="D352" t="s">
        <v>93</v>
      </c>
      <c r="E352" s="2">
        <v>4.82</v>
      </c>
    </row>
    <row r="353" spans="3:5" x14ac:dyDescent="0.25">
      <c r="C353" t="s">
        <v>79</v>
      </c>
      <c r="D353" t="s">
        <v>93</v>
      </c>
      <c r="E353" s="2">
        <v>3.84</v>
      </c>
    </row>
    <row r="354" spans="3:5" x14ac:dyDescent="0.25">
      <c r="C354" t="s">
        <v>81</v>
      </c>
      <c r="D354" t="s">
        <v>89</v>
      </c>
      <c r="E354" s="2">
        <v>4.47</v>
      </c>
    </row>
    <row r="355" spans="3:5" x14ac:dyDescent="0.25">
      <c r="C355" t="s">
        <v>79</v>
      </c>
      <c r="D355" t="s">
        <v>93</v>
      </c>
      <c r="E355" s="2">
        <v>4.75</v>
      </c>
    </row>
    <row r="356" spans="3:5" x14ac:dyDescent="0.25">
      <c r="C356" t="s">
        <v>81</v>
      </c>
      <c r="D356" t="s">
        <v>87</v>
      </c>
      <c r="E356" s="2">
        <v>1.89</v>
      </c>
    </row>
    <row r="357" spans="3:5" x14ac:dyDescent="0.25">
      <c r="C357" t="s">
        <v>79</v>
      </c>
      <c r="D357" t="s">
        <v>80</v>
      </c>
      <c r="E357" s="2">
        <v>5.52</v>
      </c>
    </row>
    <row r="358" spans="3:5" x14ac:dyDescent="0.25">
      <c r="C358" t="s">
        <v>79</v>
      </c>
      <c r="D358" t="s">
        <v>86</v>
      </c>
      <c r="E358" s="2">
        <v>1.44</v>
      </c>
    </row>
    <row r="359" spans="3:5" x14ac:dyDescent="0.25">
      <c r="C359" t="s">
        <v>79</v>
      </c>
      <c r="D359" t="s">
        <v>92</v>
      </c>
      <c r="E359" s="2">
        <v>1.62</v>
      </c>
    </row>
    <row r="360" spans="3:5" x14ac:dyDescent="0.25">
      <c r="C360" t="s">
        <v>79</v>
      </c>
      <c r="D360" t="s">
        <v>80</v>
      </c>
      <c r="E360" s="2">
        <v>5.08</v>
      </c>
    </row>
    <row r="361" spans="3:5" x14ac:dyDescent="0.25">
      <c r="C361" t="s">
        <v>81</v>
      </c>
      <c r="D361" t="s">
        <v>86</v>
      </c>
      <c r="E361" s="2">
        <v>2.82</v>
      </c>
    </row>
    <row r="362" spans="3:5" x14ac:dyDescent="0.25">
      <c r="C362" t="s">
        <v>81</v>
      </c>
      <c r="D362" t="s">
        <v>89</v>
      </c>
      <c r="E362" s="2">
        <v>5.01</v>
      </c>
    </row>
    <row r="363" spans="3:5" x14ac:dyDescent="0.25">
      <c r="C363" t="s">
        <v>79</v>
      </c>
      <c r="D363" t="s">
        <v>92</v>
      </c>
      <c r="E363" s="2">
        <v>2.54</v>
      </c>
    </row>
    <row r="364" spans="3:5" x14ac:dyDescent="0.25">
      <c r="C364" t="s">
        <v>81</v>
      </c>
      <c r="D364" t="s">
        <v>87</v>
      </c>
      <c r="E364" s="2">
        <v>1.21</v>
      </c>
    </row>
    <row r="365" spans="3:5" x14ac:dyDescent="0.25">
      <c r="C365" t="s">
        <v>81</v>
      </c>
      <c r="D365" t="s">
        <v>87</v>
      </c>
      <c r="E365" s="2">
        <v>1.82</v>
      </c>
    </row>
    <row r="366" spans="3:5" x14ac:dyDescent="0.25">
      <c r="C366" t="s">
        <v>81</v>
      </c>
      <c r="D366" t="s">
        <v>86</v>
      </c>
      <c r="E366" s="2">
        <v>1.86</v>
      </c>
    </row>
    <row r="367" spans="3:5" x14ac:dyDescent="0.25">
      <c r="C367" t="s">
        <v>81</v>
      </c>
      <c r="D367" t="s">
        <v>88</v>
      </c>
      <c r="E367" s="2">
        <v>1.23</v>
      </c>
    </row>
    <row r="368" spans="3:5" x14ac:dyDescent="0.25">
      <c r="C368" t="s">
        <v>81</v>
      </c>
      <c r="D368" t="s">
        <v>86</v>
      </c>
      <c r="E368" s="2">
        <v>2.69</v>
      </c>
    </row>
    <row r="369" spans="3:5" x14ac:dyDescent="0.25">
      <c r="C369" t="s">
        <v>81</v>
      </c>
      <c r="D369" t="s">
        <v>89</v>
      </c>
      <c r="E369" s="2">
        <v>4.57</v>
      </c>
    </row>
    <row r="370" spans="3:5" x14ac:dyDescent="0.25">
      <c r="C370" t="s">
        <v>79</v>
      </c>
      <c r="D370" t="s">
        <v>90</v>
      </c>
      <c r="E370" s="2">
        <v>1.32</v>
      </c>
    </row>
    <row r="371" spans="3:5" x14ac:dyDescent="0.25">
      <c r="C371" t="s">
        <v>79</v>
      </c>
      <c r="D371" t="s">
        <v>93</v>
      </c>
      <c r="E371" s="2">
        <v>4.3899999999999997</v>
      </c>
    </row>
    <row r="372" spans="3:5" x14ac:dyDescent="0.25">
      <c r="C372" t="s">
        <v>79</v>
      </c>
      <c r="D372" t="s">
        <v>94</v>
      </c>
      <c r="E372" s="2">
        <v>2.11</v>
      </c>
    </row>
    <row r="373" spans="3:5" x14ac:dyDescent="0.25">
      <c r="C373" t="s">
        <v>81</v>
      </c>
      <c r="D373" t="s">
        <v>87</v>
      </c>
      <c r="E373" s="2">
        <v>1.96</v>
      </c>
    </row>
    <row r="374" spans="3:5" x14ac:dyDescent="0.25">
      <c r="C374" t="s">
        <v>81</v>
      </c>
      <c r="D374" t="s">
        <v>86</v>
      </c>
      <c r="E374" s="2">
        <v>2.35</v>
      </c>
    </row>
    <row r="375" spans="3:5" x14ac:dyDescent="0.25">
      <c r="C375" t="s">
        <v>81</v>
      </c>
      <c r="D375" t="s">
        <v>82</v>
      </c>
      <c r="E375" s="2">
        <v>1.06</v>
      </c>
    </row>
    <row r="376" spans="3:5" x14ac:dyDescent="0.25">
      <c r="C376" t="s">
        <v>79</v>
      </c>
      <c r="D376" t="s">
        <v>93</v>
      </c>
      <c r="E376" s="2">
        <v>3.02</v>
      </c>
    </row>
    <row r="377" spans="3:5" x14ac:dyDescent="0.25">
      <c r="C377" t="s">
        <v>79</v>
      </c>
      <c r="D377" t="s">
        <v>93</v>
      </c>
      <c r="E377" s="2">
        <v>3.85</v>
      </c>
    </row>
    <row r="378" spans="3:5" x14ac:dyDescent="0.25">
      <c r="C378" t="s">
        <v>79</v>
      </c>
      <c r="D378" t="s">
        <v>86</v>
      </c>
      <c r="E378" s="2">
        <v>1.43</v>
      </c>
    </row>
    <row r="379" spans="3:5" x14ac:dyDescent="0.25">
      <c r="C379" t="s">
        <v>79</v>
      </c>
      <c r="D379" t="s">
        <v>94</v>
      </c>
      <c r="E379" s="2">
        <v>1.04</v>
      </c>
    </row>
    <row r="380" spans="3:5" x14ac:dyDescent="0.25">
      <c r="C380" t="s">
        <v>81</v>
      </c>
      <c r="D380" t="s">
        <v>82</v>
      </c>
      <c r="E380" s="2">
        <v>0.84</v>
      </c>
    </row>
    <row r="381" spans="3:5" x14ac:dyDescent="0.25">
      <c r="C381" t="s">
        <v>79</v>
      </c>
      <c r="D381" t="s">
        <v>86</v>
      </c>
      <c r="E381" s="2">
        <v>1.38</v>
      </c>
    </row>
    <row r="382" spans="3:5" x14ac:dyDescent="0.25">
      <c r="C382" t="s">
        <v>79</v>
      </c>
      <c r="D382" t="s">
        <v>93</v>
      </c>
      <c r="E382" s="2">
        <v>3.5</v>
      </c>
    </row>
    <row r="383" spans="3:5" x14ac:dyDescent="0.25">
      <c r="C383" t="s">
        <v>79</v>
      </c>
      <c r="D383" t="s">
        <v>86</v>
      </c>
      <c r="E383" s="2">
        <v>1.47</v>
      </c>
    </row>
    <row r="384" spans="3:5" x14ac:dyDescent="0.25">
      <c r="C384" t="s">
        <v>79</v>
      </c>
      <c r="D384" t="s">
        <v>90</v>
      </c>
      <c r="E384" s="2">
        <v>1.35</v>
      </c>
    </row>
    <row r="385" spans="3:5" x14ac:dyDescent="0.25">
      <c r="C385" t="s">
        <v>79</v>
      </c>
      <c r="D385" t="s">
        <v>86</v>
      </c>
      <c r="E385" s="2">
        <v>1.48</v>
      </c>
    </row>
    <row r="386" spans="3:5" x14ac:dyDescent="0.25">
      <c r="C386" t="s">
        <v>79</v>
      </c>
      <c r="D386" t="s">
        <v>94</v>
      </c>
      <c r="E386" s="2">
        <v>2.6</v>
      </c>
    </row>
    <row r="387" spans="3:5" x14ac:dyDescent="0.25">
      <c r="C387" t="s">
        <v>79</v>
      </c>
      <c r="D387" t="s">
        <v>90</v>
      </c>
      <c r="E387" s="2">
        <v>2.0299999999999998</v>
      </c>
    </row>
    <row r="388" spans="3:5" x14ac:dyDescent="0.25">
      <c r="C388" t="s">
        <v>81</v>
      </c>
      <c r="D388" t="s">
        <v>91</v>
      </c>
      <c r="E388" s="2">
        <v>3.7</v>
      </c>
    </row>
    <row r="389" spans="3:5" x14ac:dyDescent="0.25">
      <c r="C389" t="s">
        <v>81</v>
      </c>
      <c r="D389" t="s">
        <v>89</v>
      </c>
      <c r="E389" s="2">
        <v>4.8</v>
      </c>
    </row>
    <row r="390" spans="3:5" x14ac:dyDescent="0.25">
      <c r="C390" t="s">
        <v>79</v>
      </c>
      <c r="D390" t="s">
        <v>93</v>
      </c>
      <c r="E390" s="2">
        <v>4.24</v>
      </c>
    </row>
    <row r="391" spans="3:5" x14ac:dyDescent="0.25">
      <c r="C391" t="s">
        <v>79</v>
      </c>
      <c r="D391" t="s">
        <v>93</v>
      </c>
      <c r="E391" s="2">
        <v>4.88</v>
      </c>
    </row>
    <row r="392" spans="3:5" x14ac:dyDescent="0.25">
      <c r="C392" t="s">
        <v>81</v>
      </c>
      <c r="D392" t="s">
        <v>88</v>
      </c>
      <c r="E392" s="2">
        <v>1.1399999999999999</v>
      </c>
    </row>
    <row r="393" spans="3:5" x14ac:dyDescent="0.25">
      <c r="C393" t="s">
        <v>81</v>
      </c>
      <c r="D393" t="s">
        <v>86</v>
      </c>
      <c r="E393" s="2">
        <v>1.89</v>
      </c>
    </row>
    <row r="394" spans="3:5" x14ac:dyDescent="0.25">
      <c r="C394" t="s">
        <v>79</v>
      </c>
      <c r="D394" t="s">
        <v>93</v>
      </c>
      <c r="E394" s="2">
        <v>5</v>
      </c>
    </row>
    <row r="395" spans="3:5" x14ac:dyDescent="0.25">
      <c r="C395" t="s">
        <v>79</v>
      </c>
      <c r="D395" t="s">
        <v>86</v>
      </c>
      <c r="E395" s="2">
        <v>1.48</v>
      </c>
    </row>
    <row r="396" spans="3:5" x14ac:dyDescent="0.25">
      <c r="C396" t="s">
        <v>79</v>
      </c>
      <c r="D396" t="s">
        <v>80</v>
      </c>
      <c r="E396" s="2">
        <v>5.01</v>
      </c>
    </row>
    <row r="397" spans="3:5" x14ac:dyDescent="0.25">
      <c r="C397" t="s">
        <v>79</v>
      </c>
      <c r="D397" t="s">
        <v>92</v>
      </c>
      <c r="E397" s="2">
        <v>2.21</v>
      </c>
    </row>
    <row r="398" spans="3:5" x14ac:dyDescent="0.25">
      <c r="C398" t="s">
        <v>81</v>
      </c>
      <c r="D398" t="s">
        <v>86</v>
      </c>
      <c r="E398" s="2">
        <v>2</v>
      </c>
    </row>
    <row r="399" spans="3:5" x14ac:dyDescent="0.25">
      <c r="C399" t="s">
        <v>79</v>
      </c>
      <c r="D399" t="s">
        <v>93</v>
      </c>
      <c r="E399" s="2">
        <v>3.2</v>
      </c>
    </row>
    <row r="400" spans="3:5" x14ac:dyDescent="0.25">
      <c r="C400" t="s">
        <v>79</v>
      </c>
      <c r="D400" t="s">
        <v>93</v>
      </c>
      <c r="E400" s="2">
        <v>3.83</v>
      </c>
    </row>
    <row r="401" spans="3:5" x14ac:dyDescent="0.25">
      <c r="C401" t="s">
        <v>81</v>
      </c>
      <c r="D401" t="s">
        <v>82</v>
      </c>
      <c r="E401" s="2">
        <v>1.01</v>
      </c>
    </row>
    <row r="402" spans="3:5" x14ac:dyDescent="0.25">
      <c r="C402" t="s">
        <v>81</v>
      </c>
      <c r="D402" t="s">
        <v>88</v>
      </c>
      <c r="E402" s="2">
        <v>1.84</v>
      </c>
    </row>
    <row r="403" spans="3:5" x14ac:dyDescent="0.25">
      <c r="C403" t="s">
        <v>79</v>
      </c>
      <c r="D403" t="s">
        <v>86</v>
      </c>
      <c r="E403" s="2">
        <v>1.29</v>
      </c>
    </row>
    <row r="404" spans="3:5" x14ac:dyDescent="0.25">
      <c r="C404" t="s">
        <v>79</v>
      </c>
      <c r="D404" t="s">
        <v>92</v>
      </c>
      <c r="E404" s="2">
        <v>2.08</v>
      </c>
    </row>
    <row r="405" spans="3:5" x14ac:dyDescent="0.25">
      <c r="C405" t="s">
        <v>79</v>
      </c>
      <c r="D405" t="s">
        <v>93</v>
      </c>
      <c r="E405" s="2">
        <v>4.59</v>
      </c>
    </row>
    <row r="406" spans="3:5" x14ac:dyDescent="0.25">
      <c r="C406" t="s">
        <v>81</v>
      </c>
      <c r="D406" t="s">
        <v>87</v>
      </c>
      <c r="E406" s="2">
        <v>1.79</v>
      </c>
    </row>
    <row r="407" spans="3:5" x14ac:dyDescent="0.25">
      <c r="C407" t="s">
        <v>81</v>
      </c>
      <c r="D407" t="s">
        <v>82</v>
      </c>
      <c r="E407" s="2">
        <v>1.06</v>
      </c>
    </row>
    <row r="408" spans="3:5" x14ac:dyDescent="0.25">
      <c r="C408" t="s">
        <v>81</v>
      </c>
      <c r="D408" t="s">
        <v>89</v>
      </c>
      <c r="E408" s="2">
        <v>5.18</v>
      </c>
    </row>
    <row r="409" spans="3:5" x14ac:dyDescent="0.25">
      <c r="C409" t="s">
        <v>81</v>
      </c>
      <c r="D409" t="s">
        <v>87</v>
      </c>
      <c r="E409" s="2">
        <v>2.0299999999999998</v>
      </c>
    </row>
    <row r="410" spans="3:5" x14ac:dyDescent="0.25">
      <c r="C410" t="s">
        <v>81</v>
      </c>
      <c r="D410" t="s">
        <v>82</v>
      </c>
      <c r="E410" s="2">
        <v>1.02</v>
      </c>
    </row>
    <row r="411" spans="3:5" x14ac:dyDescent="0.25">
      <c r="C411" t="s">
        <v>79</v>
      </c>
      <c r="D411" t="s">
        <v>94</v>
      </c>
      <c r="E411" s="2">
        <v>2.72</v>
      </c>
    </row>
    <row r="412" spans="3:5" x14ac:dyDescent="0.25">
      <c r="C412" t="s">
        <v>79</v>
      </c>
      <c r="D412" t="s">
        <v>93</v>
      </c>
      <c r="E412" s="2">
        <v>3.45</v>
      </c>
    </row>
    <row r="413" spans="3:5" x14ac:dyDescent="0.25">
      <c r="C413" t="s">
        <v>79</v>
      </c>
      <c r="D413" t="s">
        <v>86</v>
      </c>
      <c r="E413" s="2">
        <v>0.9</v>
      </c>
    </row>
    <row r="414" spans="3:5" x14ac:dyDescent="0.25">
      <c r="C414" t="s">
        <v>81</v>
      </c>
      <c r="D414" t="s">
        <v>86</v>
      </c>
      <c r="E414" s="2">
        <v>2.1800000000000002</v>
      </c>
    </row>
    <row r="415" spans="3:5" x14ac:dyDescent="0.25">
      <c r="C415" t="s">
        <v>79</v>
      </c>
      <c r="D415" t="s">
        <v>86</v>
      </c>
      <c r="E415" s="2">
        <v>1.54</v>
      </c>
    </row>
    <row r="416" spans="3:5" x14ac:dyDescent="0.25">
      <c r="C416" t="s">
        <v>79</v>
      </c>
      <c r="D416" t="s">
        <v>80</v>
      </c>
      <c r="E416" s="2">
        <v>5.0599999999999996</v>
      </c>
    </row>
    <row r="417" spans="3:5" x14ac:dyDescent="0.25">
      <c r="C417" t="s">
        <v>81</v>
      </c>
      <c r="D417" t="s">
        <v>87</v>
      </c>
      <c r="E417" s="2">
        <v>1.41</v>
      </c>
    </row>
    <row r="418" spans="3:5" x14ac:dyDescent="0.25">
      <c r="C418" t="s">
        <v>79</v>
      </c>
      <c r="D418" t="s">
        <v>92</v>
      </c>
      <c r="E418" s="2">
        <v>2.1800000000000002</v>
      </c>
    </row>
    <row r="419" spans="3:5" x14ac:dyDescent="0.25">
      <c r="C419" t="s">
        <v>79</v>
      </c>
      <c r="D419" t="s">
        <v>86</v>
      </c>
      <c r="E419" s="2">
        <v>1.06</v>
      </c>
    </row>
    <row r="420" spans="3:5" x14ac:dyDescent="0.25">
      <c r="C420" t="s">
        <v>79</v>
      </c>
      <c r="D420" t="s">
        <v>92</v>
      </c>
      <c r="E420" s="2">
        <v>2.91</v>
      </c>
    </row>
    <row r="421" spans="3:5" x14ac:dyDescent="0.25">
      <c r="C421" t="s">
        <v>79</v>
      </c>
      <c r="D421" t="s">
        <v>93</v>
      </c>
      <c r="E421" s="2">
        <v>3.32</v>
      </c>
    </row>
    <row r="422" spans="3:5" x14ac:dyDescent="0.25">
      <c r="C422" t="s">
        <v>79</v>
      </c>
      <c r="D422" t="s">
        <v>93</v>
      </c>
      <c r="E422" s="2">
        <v>3.69</v>
      </c>
    </row>
    <row r="423" spans="3:5" x14ac:dyDescent="0.25">
      <c r="C423" t="s">
        <v>81</v>
      </c>
      <c r="D423" t="s">
        <v>88</v>
      </c>
      <c r="E423" s="2">
        <v>1.99</v>
      </c>
    </row>
    <row r="424" spans="3:5" x14ac:dyDescent="0.25">
      <c r="C424" t="s">
        <v>79</v>
      </c>
      <c r="D424" t="s">
        <v>92</v>
      </c>
      <c r="E424" s="2">
        <v>2.78</v>
      </c>
    </row>
    <row r="425" spans="3:5" x14ac:dyDescent="0.25">
      <c r="C425" t="s">
        <v>79</v>
      </c>
      <c r="D425" t="s">
        <v>94</v>
      </c>
      <c r="E425" s="2">
        <v>1.8</v>
      </c>
    </row>
    <row r="426" spans="3:5" x14ac:dyDescent="0.25">
      <c r="C426" t="s">
        <v>79</v>
      </c>
      <c r="D426" t="s">
        <v>86</v>
      </c>
      <c r="E426" s="2">
        <v>1.25</v>
      </c>
    </row>
    <row r="427" spans="3:5" x14ac:dyDescent="0.25">
      <c r="C427" t="s">
        <v>79</v>
      </c>
      <c r="D427" t="s">
        <v>94</v>
      </c>
      <c r="E427" s="2">
        <v>2.98</v>
      </c>
    </row>
    <row r="428" spans="3:5" x14ac:dyDescent="0.25">
      <c r="C428" t="s">
        <v>81</v>
      </c>
      <c r="D428" t="s">
        <v>89</v>
      </c>
      <c r="E428" s="2">
        <v>4.84</v>
      </c>
    </row>
    <row r="429" spans="3:5" x14ac:dyDescent="0.25">
      <c r="C429" t="s">
        <v>79</v>
      </c>
      <c r="D429" t="s">
        <v>90</v>
      </c>
      <c r="E429" s="2">
        <v>1.99</v>
      </c>
    </row>
    <row r="430" spans="3:5" x14ac:dyDescent="0.25">
      <c r="C430" t="s">
        <v>79</v>
      </c>
      <c r="D430" t="s">
        <v>86</v>
      </c>
      <c r="E430" s="2">
        <v>1.29</v>
      </c>
    </row>
    <row r="431" spans="3:5" x14ac:dyDescent="0.25">
      <c r="C431" t="s">
        <v>81</v>
      </c>
      <c r="D431" t="s">
        <v>82</v>
      </c>
      <c r="E431" s="2">
        <v>0.93</v>
      </c>
    </row>
    <row r="432" spans="3:5" x14ac:dyDescent="0.25">
      <c r="C432" t="s">
        <v>79</v>
      </c>
      <c r="D432" t="s">
        <v>94</v>
      </c>
      <c r="E432" s="2">
        <v>1.6</v>
      </c>
    </row>
    <row r="433" spans="3:5" x14ac:dyDescent="0.25">
      <c r="C433" t="s">
        <v>79</v>
      </c>
      <c r="D433" t="s">
        <v>94</v>
      </c>
      <c r="E433" s="2">
        <v>2.15</v>
      </c>
    </row>
    <row r="434" spans="3:5" x14ac:dyDescent="0.25">
      <c r="C434" t="s">
        <v>79</v>
      </c>
      <c r="D434" t="s">
        <v>93</v>
      </c>
      <c r="E434" s="2">
        <v>3.8</v>
      </c>
    </row>
    <row r="435" spans="3:5" x14ac:dyDescent="0.25">
      <c r="C435" t="s">
        <v>81</v>
      </c>
      <c r="D435" t="s">
        <v>87</v>
      </c>
      <c r="E435" s="2">
        <v>1.69</v>
      </c>
    </row>
    <row r="436" spans="3:5" x14ac:dyDescent="0.25">
      <c r="C436" t="s">
        <v>79</v>
      </c>
      <c r="D436" t="s">
        <v>93</v>
      </c>
      <c r="E436" s="2">
        <v>3.27</v>
      </c>
    </row>
    <row r="437" spans="3:5" x14ac:dyDescent="0.25">
      <c r="C437" t="s">
        <v>79</v>
      </c>
      <c r="D437" t="s">
        <v>93</v>
      </c>
      <c r="E437" s="2">
        <v>3.44</v>
      </c>
    </row>
    <row r="438" spans="3:5" x14ac:dyDescent="0.25">
      <c r="C438" t="s">
        <v>79</v>
      </c>
      <c r="D438" t="s">
        <v>94</v>
      </c>
      <c r="E438" s="2">
        <v>2.2599999999999998</v>
      </c>
    </row>
    <row r="439" spans="3:5" x14ac:dyDescent="0.25">
      <c r="C439" t="s">
        <v>81</v>
      </c>
      <c r="D439" t="s">
        <v>82</v>
      </c>
      <c r="E439" s="2">
        <v>1.26</v>
      </c>
    </row>
    <row r="440" spans="3:5" x14ac:dyDescent="0.25">
      <c r="C440" t="s">
        <v>79</v>
      </c>
      <c r="D440" t="s">
        <v>92</v>
      </c>
      <c r="E440" s="2">
        <v>1.66</v>
      </c>
    </row>
    <row r="441" spans="3:5" x14ac:dyDescent="0.25">
      <c r="C441" t="s">
        <v>79</v>
      </c>
      <c r="D441" t="s">
        <v>80</v>
      </c>
      <c r="E441" s="2">
        <v>4.9000000000000004</v>
      </c>
    </row>
    <row r="442" spans="3:5" x14ac:dyDescent="0.25">
      <c r="C442" t="s">
        <v>79</v>
      </c>
      <c r="D442" t="s">
        <v>92</v>
      </c>
      <c r="E442" s="2">
        <v>2.1</v>
      </c>
    </row>
    <row r="443" spans="3:5" x14ac:dyDescent="0.25">
      <c r="C443" t="s">
        <v>81</v>
      </c>
      <c r="D443" t="s">
        <v>91</v>
      </c>
      <c r="E443" s="2">
        <v>4.08</v>
      </c>
    </row>
    <row r="444" spans="3:5" x14ac:dyDescent="0.25">
      <c r="C444" t="s">
        <v>81</v>
      </c>
      <c r="D444" t="s">
        <v>88</v>
      </c>
      <c r="E444" s="2">
        <v>2.1</v>
      </c>
    </row>
    <row r="445" spans="3:5" x14ac:dyDescent="0.25">
      <c r="C445" t="s">
        <v>81</v>
      </c>
      <c r="D445" t="s">
        <v>87</v>
      </c>
      <c r="E445" s="2">
        <v>1.53</v>
      </c>
    </row>
    <row r="446" spans="3:5" x14ac:dyDescent="0.25">
      <c r="C446" t="s">
        <v>81</v>
      </c>
      <c r="D446" t="s">
        <v>88</v>
      </c>
      <c r="E446" s="2">
        <v>2.73</v>
      </c>
    </row>
    <row r="447" spans="3:5" x14ac:dyDescent="0.25">
      <c r="C447" t="s">
        <v>81</v>
      </c>
      <c r="D447" t="s">
        <v>88</v>
      </c>
      <c r="E447" s="2">
        <v>2.0099999999999998</v>
      </c>
    </row>
    <row r="448" spans="3:5" x14ac:dyDescent="0.25">
      <c r="C448" t="s">
        <v>79</v>
      </c>
      <c r="D448" t="s">
        <v>93</v>
      </c>
      <c r="E448" s="2">
        <v>3.77</v>
      </c>
    </row>
    <row r="449" spans="3:5" x14ac:dyDescent="0.25">
      <c r="C449" t="s">
        <v>81</v>
      </c>
      <c r="D449" t="s">
        <v>86</v>
      </c>
      <c r="E449" s="2">
        <v>1.84</v>
      </c>
    </row>
    <row r="450" spans="3:5" x14ac:dyDescent="0.25">
      <c r="C450" t="s">
        <v>79</v>
      </c>
      <c r="D450" t="s">
        <v>92</v>
      </c>
      <c r="E450" s="2">
        <v>1.68</v>
      </c>
    </row>
    <row r="451" spans="3:5" x14ac:dyDescent="0.25">
      <c r="C451" t="s">
        <v>79</v>
      </c>
      <c r="D451" t="s">
        <v>90</v>
      </c>
      <c r="E451" s="2">
        <v>1.61</v>
      </c>
    </row>
    <row r="452" spans="3:5" x14ac:dyDescent="0.25">
      <c r="C452" t="s">
        <v>81</v>
      </c>
      <c r="D452" t="s">
        <v>91</v>
      </c>
      <c r="E452" s="2">
        <v>3.93</v>
      </c>
    </row>
    <row r="453" spans="3:5" x14ac:dyDescent="0.25">
      <c r="C453" t="s">
        <v>79</v>
      </c>
      <c r="D453" t="s">
        <v>94</v>
      </c>
      <c r="E453" s="2">
        <v>1.17</v>
      </c>
    </row>
    <row r="454" spans="3:5" x14ac:dyDescent="0.25">
      <c r="C454" t="s">
        <v>79</v>
      </c>
      <c r="D454" t="s">
        <v>80</v>
      </c>
      <c r="E454" s="2">
        <v>5.68</v>
      </c>
    </row>
    <row r="455" spans="3:5" x14ac:dyDescent="0.25">
      <c r="C455" t="s">
        <v>81</v>
      </c>
      <c r="D455" t="s">
        <v>87</v>
      </c>
      <c r="E455" s="2">
        <v>1.82</v>
      </c>
    </row>
    <row r="456" spans="3:5" x14ac:dyDescent="0.25">
      <c r="C456" t="s">
        <v>79</v>
      </c>
      <c r="D456" t="s">
        <v>92</v>
      </c>
      <c r="E456" s="2">
        <v>1.55</v>
      </c>
    </row>
    <row r="457" spans="3:5" x14ac:dyDescent="0.25">
      <c r="C457" t="s">
        <v>79</v>
      </c>
      <c r="D457" t="s">
        <v>92</v>
      </c>
      <c r="E457" s="2">
        <v>2.12</v>
      </c>
    </row>
    <row r="458" spans="3:5" x14ac:dyDescent="0.25">
      <c r="C458" t="s">
        <v>81</v>
      </c>
      <c r="D458" t="s">
        <v>88</v>
      </c>
      <c r="E458" s="2">
        <v>2.64</v>
      </c>
    </row>
    <row r="459" spans="3:5" x14ac:dyDescent="0.25">
      <c r="C459" t="s">
        <v>79</v>
      </c>
      <c r="D459" t="s">
        <v>80</v>
      </c>
      <c r="E459" s="2">
        <v>5.62</v>
      </c>
    </row>
    <row r="460" spans="3:5" x14ac:dyDescent="0.25">
      <c r="C460" t="s">
        <v>81</v>
      </c>
      <c r="D460" t="s">
        <v>91</v>
      </c>
      <c r="E460" s="2">
        <v>4.4800000000000004</v>
      </c>
    </row>
    <row r="461" spans="3:5" x14ac:dyDescent="0.25">
      <c r="C461" t="s">
        <v>81</v>
      </c>
      <c r="D461" t="s">
        <v>82</v>
      </c>
      <c r="E461" s="2">
        <v>1.45</v>
      </c>
    </row>
    <row r="462" spans="3:5" x14ac:dyDescent="0.25">
      <c r="C462" t="s">
        <v>81</v>
      </c>
      <c r="D462" t="s">
        <v>88</v>
      </c>
      <c r="E462" s="2">
        <v>1.24</v>
      </c>
    </row>
    <row r="463" spans="3:5" x14ac:dyDescent="0.25">
      <c r="C463" t="s">
        <v>79</v>
      </c>
      <c r="D463" t="s">
        <v>93</v>
      </c>
      <c r="E463" s="2">
        <v>4.0199999999999996</v>
      </c>
    </row>
    <row r="464" spans="3:5" x14ac:dyDescent="0.25">
      <c r="C464" t="s">
        <v>79</v>
      </c>
      <c r="D464" t="s">
        <v>94</v>
      </c>
      <c r="E464" s="2">
        <v>2.4900000000000002</v>
      </c>
    </row>
    <row r="465" spans="3:5" x14ac:dyDescent="0.25">
      <c r="C465" t="s">
        <v>81</v>
      </c>
      <c r="D465" t="s">
        <v>87</v>
      </c>
      <c r="E465" s="2">
        <v>1.55</v>
      </c>
    </row>
    <row r="466" spans="3:5" x14ac:dyDescent="0.25">
      <c r="C466" t="s">
        <v>81</v>
      </c>
      <c r="D466" t="s">
        <v>91</v>
      </c>
      <c r="E466" s="2">
        <v>4.5</v>
      </c>
    </row>
    <row r="467" spans="3:5" x14ac:dyDescent="0.25">
      <c r="C467" t="s">
        <v>79</v>
      </c>
      <c r="D467" t="s">
        <v>86</v>
      </c>
      <c r="E467" s="2">
        <v>1.38</v>
      </c>
    </row>
    <row r="468" spans="3:5" x14ac:dyDescent="0.25">
      <c r="C468" t="s">
        <v>81</v>
      </c>
      <c r="D468" t="s">
        <v>89</v>
      </c>
      <c r="E468" s="2">
        <v>4.29</v>
      </c>
    </row>
    <row r="469" spans="3:5" x14ac:dyDescent="0.25">
      <c r="C469" t="s">
        <v>79</v>
      </c>
      <c r="D469" t="s">
        <v>80</v>
      </c>
      <c r="E469" s="2">
        <v>4.5199999999999996</v>
      </c>
    </row>
    <row r="470" spans="3:5" x14ac:dyDescent="0.25">
      <c r="C470" t="s">
        <v>81</v>
      </c>
      <c r="D470" t="s">
        <v>87</v>
      </c>
      <c r="E470" s="2">
        <v>1.19</v>
      </c>
    </row>
    <row r="471" spans="3:5" x14ac:dyDescent="0.25">
      <c r="C471" t="s">
        <v>79</v>
      </c>
      <c r="D471" t="s">
        <v>93</v>
      </c>
      <c r="E471" s="2">
        <v>4.72</v>
      </c>
    </row>
    <row r="472" spans="3:5" x14ac:dyDescent="0.25">
      <c r="C472" t="s">
        <v>79</v>
      </c>
      <c r="D472" t="s">
        <v>93</v>
      </c>
      <c r="E472" s="2">
        <v>4.4400000000000004</v>
      </c>
    </row>
    <row r="473" spans="3:5" x14ac:dyDescent="0.25">
      <c r="C473" t="s">
        <v>81</v>
      </c>
      <c r="D473" t="s">
        <v>87</v>
      </c>
      <c r="E473" s="2">
        <v>1.35</v>
      </c>
    </row>
    <row r="474" spans="3:5" x14ac:dyDescent="0.25">
      <c r="C474" t="s">
        <v>79</v>
      </c>
      <c r="D474" t="s">
        <v>80</v>
      </c>
      <c r="E474" s="2">
        <v>5.4</v>
      </c>
    </row>
    <row r="475" spans="3:5" x14ac:dyDescent="0.25">
      <c r="C475" t="s">
        <v>81</v>
      </c>
      <c r="D475" t="s">
        <v>91</v>
      </c>
      <c r="E475" s="2">
        <v>4.45</v>
      </c>
    </row>
    <row r="476" spans="3:5" x14ac:dyDescent="0.25">
      <c r="C476" t="s">
        <v>79</v>
      </c>
      <c r="D476" t="s">
        <v>90</v>
      </c>
      <c r="E476" s="2">
        <v>1.54</v>
      </c>
    </row>
    <row r="477" spans="3:5" x14ac:dyDescent="0.25">
      <c r="C477" t="s">
        <v>81</v>
      </c>
      <c r="D477" t="s">
        <v>82</v>
      </c>
      <c r="E477" s="2">
        <v>0.96</v>
      </c>
    </row>
    <row r="478" spans="3:5" x14ac:dyDescent="0.25">
      <c r="C478" t="s">
        <v>79</v>
      </c>
      <c r="D478" t="s">
        <v>80</v>
      </c>
      <c r="E478" s="2">
        <v>5.05</v>
      </c>
    </row>
    <row r="479" spans="3:5" x14ac:dyDescent="0.25">
      <c r="C479" t="s">
        <v>81</v>
      </c>
      <c r="D479" t="s">
        <v>89</v>
      </c>
      <c r="E479" s="2">
        <v>5.6</v>
      </c>
    </row>
    <row r="480" spans="3:5" x14ac:dyDescent="0.25">
      <c r="C480" t="s">
        <v>81</v>
      </c>
      <c r="D480" t="s">
        <v>82</v>
      </c>
      <c r="E480" s="2">
        <v>0.88</v>
      </c>
    </row>
    <row r="481" spans="3:5" x14ac:dyDescent="0.25">
      <c r="C481" t="s">
        <v>79</v>
      </c>
      <c r="D481" t="s">
        <v>94</v>
      </c>
      <c r="E481" s="2">
        <v>3</v>
      </c>
    </row>
    <row r="482" spans="3:5" x14ac:dyDescent="0.25">
      <c r="C482" t="s">
        <v>79</v>
      </c>
      <c r="D482" t="s">
        <v>90</v>
      </c>
      <c r="E482" s="2">
        <v>1.78</v>
      </c>
    </row>
    <row r="483" spans="3:5" x14ac:dyDescent="0.25">
      <c r="C483" t="s">
        <v>79</v>
      </c>
      <c r="D483" t="s">
        <v>92</v>
      </c>
      <c r="E483" s="2">
        <v>2.83</v>
      </c>
    </row>
    <row r="484" spans="3:5" x14ac:dyDescent="0.25">
      <c r="C484" t="s">
        <v>79</v>
      </c>
      <c r="D484" t="s">
        <v>94</v>
      </c>
      <c r="E484" s="2">
        <v>2.41</v>
      </c>
    </row>
    <row r="485" spans="3:5" x14ac:dyDescent="0.25">
      <c r="C485" t="s">
        <v>81</v>
      </c>
      <c r="D485" t="s">
        <v>89</v>
      </c>
      <c r="E485" s="2">
        <v>5.98</v>
      </c>
    </row>
    <row r="486" spans="3:5" x14ac:dyDescent="0.25">
      <c r="C486" t="s">
        <v>81</v>
      </c>
      <c r="D486" t="s">
        <v>82</v>
      </c>
      <c r="E486" s="2">
        <v>1.21</v>
      </c>
    </row>
    <row r="487" spans="3:5" x14ac:dyDescent="0.25">
      <c r="C487" t="s">
        <v>79</v>
      </c>
      <c r="D487" t="s">
        <v>80</v>
      </c>
      <c r="E487" s="2">
        <v>5</v>
      </c>
    </row>
    <row r="488" spans="3:5" x14ac:dyDescent="0.25">
      <c r="C488" t="s">
        <v>81</v>
      </c>
      <c r="D488" t="s">
        <v>87</v>
      </c>
      <c r="E488" s="2">
        <v>1.21</v>
      </c>
    </row>
    <row r="489" spans="3:5" x14ac:dyDescent="0.25">
      <c r="C489" t="s">
        <v>79</v>
      </c>
      <c r="D489" t="s">
        <v>80</v>
      </c>
      <c r="E489" s="2">
        <v>4.66</v>
      </c>
    </row>
    <row r="490" spans="3:5" x14ac:dyDescent="0.25">
      <c r="C490" t="s">
        <v>81</v>
      </c>
      <c r="D490" t="s">
        <v>89</v>
      </c>
      <c r="E490" s="2">
        <v>5.53</v>
      </c>
    </row>
    <row r="491" spans="3:5" x14ac:dyDescent="0.25">
      <c r="C491" t="s">
        <v>79</v>
      </c>
      <c r="D491" t="s">
        <v>93</v>
      </c>
      <c r="E491" s="2">
        <v>4.1100000000000003</v>
      </c>
    </row>
    <row r="492" spans="3:5" x14ac:dyDescent="0.25">
      <c r="C492" t="s">
        <v>81</v>
      </c>
      <c r="D492" t="s">
        <v>88</v>
      </c>
      <c r="E492" s="2">
        <v>1.98</v>
      </c>
    </row>
    <row r="493" spans="3:5" x14ac:dyDescent="0.25">
      <c r="C493" t="s">
        <v>79</v>
      </c>
      <c r="D493" t="s">
        <v>92</v>
      </c>
      <c r="E493" s="2">
        <v>2.2599999999999998</v>
      </c>
    </row>
    <row r="494" spans="3:5" x14ac:dyDescent="0.25">
      <c r="C494" t="s">
        <v>79</v>
      </c>
      <c r="D494" t="s">
        <v>86</v>
      </c>
      <c r="E494" s="2">
        <v>1.45</v>
      </c>
    </row>
    <row r="495" spans="3:5" x14ac:dyDescent="0.25">
      <c r="C495" t="s">
        <v>81</v>
      </c>
      <c r="D495" t="s">
        <v>87</v>
      </c>
      <c r="E495" s="2">
        <v>1.5</v>
      </c>
    </row>
    <row r="496" spans="3:5" x14ac:dyDescent="0.25">
      <c r="C496" t="s">
        <v>81</v>
      </c>
      <c r="D496" t="s">
        <v>88</v>
      </c>
      <c r="E496" s="2">
        <v>2.0499999999999998</v>
      </c>
    </row>
    <row r="497" spans="3:5" x14ac:dyDescent="0.25">
      <c r="C497" t="s">
        <v>81</v>
      </c>
      <c r="D497" t="s">
        <v>88</v>
      </c>
      <c r="E497" s="2">
        <v>2.67</v>
      </c>
    </row>
    <row r="498" spans="3:5" x14ac:dyDescent="0.25">
      <c r="C498" t="s">
        <v>79</v>
      </c>
      <c r="D498" t="s">
        <v>80</v>
      </c>
      <c r="E498" s="2">
        <v>4.88</v>
      </c>
    </row>
    <row r="499" spans="3:5" x14ac:dyDescent="0.25">
      <c r="C499" t="s">
        <v>79</v>
      </c>
      <c r="D499" t="s">
        <v>80</v>
      </c>
      <c r="E499" s="2">
        <v>5.58</v>
      </c>
    </row>
    <row r="500" spans="3:5" x14ac:dyDescent="0.25">
      <c r="C500" t="s">
        <v>79</v>
      </c>
      <c r="D500" t="s">
        <v>93</v>
      </c>
      <c r="E500" s="2">
        <v>3.45</v>
      </c>
    </row>
    <row r="501" spans="3:5" x14ac:dyDescent="0.25">
      <c r="C501" t="s">
        <v>81</v>
      </c>
      <c r="D501" t="s">
        <v>82</v>
      </c>
      <c r="E501" s="2">
        <v>0.94</v>
      </c>
    </row>
    <row r="502" spans="3:5" x14ac:dyDescent="0.25">
      <c r="C502" t="s">
        <v>79</v>
      </c>
      <c r="D502" t="s">
        <v>86</v>
      </c>
      <c r="E502" s="2">
        <v>1.29</v>
      </c>
    </row>
    <row r="503" spans="3:5" x14ac:dyDescent="0.25">
      <c r="C503" t="s">
        <v>81</v>
      </c>
      <c r="D503" t="s">
        <v>82</v>
      </c>
      <c r="E503" s="2">
        <v>1.21</v>
      </c>
    </row>
    <row r="504" spans="3:5" x14ac:dyDescent="0.25">
      <c r="C504" t="s">
        <v>81</v>
      </c>
      <c r="D504" t="s">
        <v>87</v>
      </c>
      <c r="E504" s="2">
        <v>1.79</v>
      </c>
    </row>
    <row r="505" spans="3:5" x14ac:dyDescent="0.25">
      <c r="C505" t="s">
        <v>79</v>
      </c>
      <c r="D505" t="s">
        <v>80</v>
      </c>
      <c r="E505" s="2">
        <v>5.9</v>
      </c>
    </row>
    <row r="506" spans="3:5" x14ac:dyDescent="0.25">
      <c r="C506" t="s">
        <v>79</v>
      </c>
      <c r="D506" t="s">
        <v>93</v>
      </c>
      <c r="E506" s="2">
        <v>4.54</v>
      </c>
    </row>
    <row r="507" spans="3:5" x14ac:dyDescent="0.25">
      <c r="C507" t="s">
        <v>81</v>
      </c>
      <c r="D507" t="s">
        <v>88</v>
      </c>
      <c r="E507" s="2">
        <v>1.77</v>
      </c>
    </row>
    <row r="508" spans="3:5" x14ac:dyDescent="0.25">
      <c r="C508" t="s">
        <v>81</v>
      </c>
      <c r="D508" t="s">
        <v>88</v>
      </c>
      <c r="E508" s="2">
        <v>1.52</v>
      </c>
    </row>
    <row r="509" spans="3:5" x14ac:dyDescent="0.25">
      <c r="C509" t="s">
        <v>81</v>
      </c>
      <c r="D509" t="s">
        <v>82</v>
      </c>
      <c r="E509" s="2">
        <v>0.8</v>
      </c>
    </row>
    <row r="510" spans="3:5" x14ac:dyDescent="0.25">
      <c r="C510" t="s">
        <v>81</v>
      </c>
      <c r="D510" t="s">
        <v>91</v>
      </c>
      <c r="E510" s="2">
        <v>4.6399999999999997</v>
      </c>
    </row>
    <row r="511" spans="3:5" x14ac:dyDescent="0.25">
      <c r="C511" t="s">
        <v>79</v>
      </c>
      <c r="D511" t="s">
        <v>92</v>
      </c>
      <c r="E511" s="2">
        <v>3</v>
      </c>
    </row>
    <row r="512" spans="3:5" x14ac:dyDescent="0.25">
      <c r="C512" t="s">
        <v>81</v>
      </c>
      <c r="D512" t="s">
        <v>82</v>
      </c>
      <c r="E512" s="2">
        <v>0.8</v>
      </c>
    </row>
    <row r="513" spans="3:5" x14ac:dyDescent="0.25">
      <c r="C513" t="s">
        <v>79</v>
      </c>
      <c r="D513" t="s">
        <v>92</v>
      </c>
      <c r="E513" s="2">
        <v>2.86</v>
      </c>
    </row>
    <row r="514" spans="3:5" x14ac:dyDescent="0.25">
      <c r="C514" t="s">
        <v>81</v>
      </c>
      <c r="D514" t="s">
        <v>91</v>
      </c>
      <c r="E514" s="2">
        <v>4.28</v>
      </c>
    </row>
    <row r="515" spans="3:5" x14ac:dyDescent="0.25">
      <c r="C515" t="s">
        <v>79</v>
      </c>
      <c r="D515" t="s">
        <v>93</v>
      </c>
      <c r="E515" s="2">
        <v>3.13</v>
      </c>
    </row>
    <row r="516" spans="3:5" x14ac:dyDescent="0.25">
      <c r="C516" t="s">
        <v>79</v>
      </c>
      <c r="D516" t="s">
        <v>80</v>
      </c>
      <c r="E516" s="2">
        <v>5.18</v>
      </c>
    </row>
    <row r="517" spans="3:5" x14ac:dyDescent="0.25">
      <c r="C517" t="s">
        <v>81</v>
      </c>
      <c r="D517" t="s">
        <v>86</v>
      </c>
      <c r="E517" s="2">
        <v>1.64</v>
      </c>
    </row>
    <row r="518" spans="3:5" x14ac:dyDescent="0.25">
      <c r="C518" t="s">
        <v>81</v>
      </c>
      <c r="D518" t="s">
        <v>86</v>
      </c>
      <c r="E518" s="2">
        <v>2.38</v>
      </c>
    </row>
    <row r="519" spans="3:5" x14ac:dyDescent="0.25">
      <c r="C519" t="s">
        <v>81</v>
      </c>
      <c r="D519" t="s">
        <v>89</v>
      </c>
      <c r="E519" s="2">
        <v>5.48</v>
      </c>
    </row>
    <row r="520" spans="3:5" x14ac:dyDescent="0.25">
      <c r="C520" t="s">
        <v>81</v>
      </c>
      <c r="D520" t="s">
        <v>86</v>
      </c>
      <c r="E520" s="2">
        <v>1.64</v>
      </c>
    </row>
    <row r="521" spans="3:5" x14ac:dyDescent="0.25">
      <c r="C521" t="s">
        <v>79</v>
      </c>
      <c r="D521" t="s">
        <v>90</v>
      </c>
      <c r="E521" s="2">
        <v>1.88</v>
      </c>
    </row>
    <row r="522" spans="3:5" x14ac:dyDescent="0.25">
      <c r="C522" t="s">
        <v>79</v>
      </c>
      <c r="D522" t="s">
        <v>86</v>
      </c>
      <c r="E522" s="2">
        <v>1.38</v>
      </c>
    </row>
    <row r="523" spans="3:5" x14ac:dyDescent="0.25">
      <c r="C523" t="s">
        <v>81</v>
      </c>
      <c r="D523" t="s">
        <v>86</v>
      </c>
      <c r="E523" s="2">
        <v>1.84</v>
      </c>
    </row>
    <row r="524" spans="3:5" x14ac:dyDescent="0.25">
      <c r="C524" t="s">
        <v>81</v>
      </c>
      <c r="D524" t="s">
        <v>91</v>
      </c>
      <c r="E524" s="2">
        <v>3.52</v>
      </c>
    </row>
    <row r="525" spans="3:5" x14ac:dyDescent="0.25">
      <c r="C525" t="s">
        <v>81</v>
      </c>
      <c r="D525" t="s">
        <v>82</v>
      </c>
      <c r="E525" s="2">
        <v>1.01</v>
      </c>
    </row>
    <row r="526" spans="3:5" x14ac:dyDescent="0.25">
      <c r="C526" t="s">
        <v>81</v>
      </c>
      <c r="D526" t="s">
        <v>87</v>
      </c>
      <c r="E526" s="2">
        <v>1.43</v>
      </c>
    </row>
    <row r="527" spans="3:5" x14ac:dyDescent="0.25">
      <c r="C527" t="s">
        <v>79</v>
      </c>
      <c r="D527" t="s">
        <v>86</v>
      </c>
      <c r="E527" s="2">
        <v>1.38</v>
      </c>
    </row>
    <row r="528" spans="3:5" x14ac:dyDescent="0.25">
      <c r="C528" t="s">
        <v>79</v>
      </c>
      <c r="D528" t="s">
        <v>93</v>
      </c>
      <c r="E528" s="2">
        <v>3.63</v>
      </c>
    </row>
    <row r="529" spans="3:5" x14ac:dyDescent="0.25">
      <c r="C529" t="s">
        <v>81</v>
      </c>
      <c r="D529" t="s">
        <v>88</v>
      </c>
      <c r="E529" s="2">
        <v>2.17</v>
      </c>
    </row>
    <row r="530" spans="3:5" x14ac:dyDescent="0.25">
      <c r="C530" t="s">
        <v>81</v>
      </c>
      <c r="D530" t="s">
        <v>88</v>
      </c>
      <c r="E530" s="2">
        <v>2.6</v>
      </c>
    </row>
    <row r="531" spans="3:5" x14ac:dyDescent="0.25">
      <c r="C531" t="s">
        <v>79</v>
      </c>
      <c r="D531" t="s">
        <v>92</v>
      </c>
      <c r="E531" s="2">
        <v>2.69</v>
      </c>
    </row>
    <row r="532" spans="3:5" x14ac:dyDescent="0.25">
      <c r="C532" t="s">
        <v>79</v>
      </c>
      <c r="D532" t="s">
        <v>92</v>
      </c>
      <c r="E532" s="2">
        <v>1.7</v>
      </c>
    </row>
    <row r="533" spans="3:5" x14ac:dyDescent="0.25">
      <c r="C533" t="s">
        <v>79</v>
      </c>
      <c r="D533" t="s">
        <v>90</v>
      </c>
      <c r="E533" s="2">
        <v>1.52</v>
      </c>
    </row>
    <row r="534" spans="3:5" x14ac:dyDescent="0.25">
      <c r="C534" t="s">
        <v>81</v>
      </c>
      <c r="D534" t="s">
        <v>86</v>
      </c>
      <c r="E534" s="2">
        <v>2.4</v>
      </c>
    </row>
    <row r="535" spans="3:5" x14ac:dyDescent="0.25">
      <c r="C535" t="s">
        <v>81</v>
      </c>
      <c r="D535" t="s">
        <v>82</v>
      </c>
      <c r="E535" s="2">
        <v>1.24</v>
      </c>
    </row>
    <row r="536" spans="3:5" x14ac:dyDescent="0.25">
      <c r="C536" t="s">
        <v>81</v>
      </c>
      <c r="D536" t="s">
        <v>86</v>
      </c>
      <c r="E536" s="2">
        <v>2.0299999999999998</v>
      </c>
    </row>
    <row r="537" spans="3:5" x14ac:dyDescent="0.25">
      <c r="C537" t="s">
        <v>79</v>
      </c>
      <c r="D537" t="s">
        <v>90</v>
      </c>
      <c r="E537" s="2">
        <v>2.0099999999999998</v>
      </c>
    </row>
    <row r="538" spans="3:5" x14ac:dyDescent="0.25">
      <c r="C538" t="s">
        <v>81</v>
      </c>
      <c r="D538" t="s">
        <v>87</v>
      </c>
      <c r="E538" s="2">
        <v>1.33</v>
      </c>
    </row>
    <row r="539" spans="3:5" x14ac:dyDescent="0.25">
      <c r="C539" t="s">
        <v>81</v>
      </c>
      <c r="D539" t="s">
        <v>82</v>
      </c>
      <c r="E539" s="2">
        <v>1.07</v>
      </c>
    </row>
    <row r="540" spans="3:5" x14ac:dyDescent="0.25">
      <c r="C540" t="s">
        <v>81</v>
      </c>
      <c r="D540" t="s">
        <v>87</v>
      </c>
      <c r="E540" s="2">
        <v>1.4</v>
      </c>
    </row>
    <row r="541" spans="3:5" x14ac:dyDescent="0.25">
      <c r="C541" t="s">
        <v>81</v>
      </c>
      <c r="D541" t="s">
        <v>82</v>
      </c>
      <c r="E541" s="2">
        <v>0.82</v>
      </c>
    </row>
    <row r="542" spans="3:5" x14ac:dyDescent="0.25">
      <c r="C542" t="s">
        <v>79</v>
      </c>
      <c r="D542" t="s">
        <v>93</v>
      </c>
      <c r="E542" s="2">
        <v>3.56</v>
      </c>
    </row>
    <row r="543" spans="3:5" x14ac:dyDescent="0.25">
      <c r="C543" t="s">
        <v>79</v>
      </c>
      <c r="D543" t="s">
        <v>93</v>
      </c>
      <c r="E543" s="2">
        <v>4.7699999999999996</v>
      </c>
    </row>
    <row r="544" spans="3:5" x14ac:dyDescent="0.25">
      <c r="C544" t="s">
        <v>81</v>
      </c>
      <c r="D544" t="s">
        <v>82</v>
      </c>
      <c r="E544" s="2">
        <v>1.35</v>
      </c>
    </row>
    <row r="545" spans="3:5" x14ac:dyDescent="0.25">
      <c r="C545" t="s">
        <v>79</v>
      </c>
      <c r="D545" t="s">
        <v>92</v>
      </c>
      <c r="E545" s="2">
        <v>2.2200000000000002</v>
      </c>
    </row>
    <row r="546" spans="3:5" x14ac:dyDescent="0.25">
      <c r="C546" t="s">
        <v>81</v>
      </c>
      <c r="D546" t="s">
        <v>88</v>
      </c>
      <c r="E546" s="2">
        <v>2.82</v>
      </c>
    </row>
    <row r="547" spans="3:5" x14ac:dyDescent="0.25">
      <c r="C547" t="s">
        <v>79</v>
      </c>
      <c r="D547" t="s">
        <v>92</v>
      </c>
      <c r="E547" s="2">
        <v>1.54</v>
      </c>
    </row>
    <row r="548" spans="3:5" x14ac:dyDescent="0.25">
      <c r="C548" t="s">
        <v>81</v>
      </c>
      <c r="D548" t="s">
        <v>88</v>
      </c>
      <c r="E548" s="2">
        <v>2.35</v>
      </c>
    </row>
    <row r="549" spans="3:5" x14ac:dyDescent="0.25">
      <c r="C549" t="s">
        <v>79</v>
      </c>
      <c r="D549" t="s">
        <v>80</v>
      </c>
      <c r="E549" s="2">
        <v>5.03</v>
      </c>
    </row>
    <row r="550" spans="3:5" x14ac:dyDescent="0.25">
      <c r="C550" t="s">
        <v>79</v>
      </c>
      <c r="D550" t="s">
        <v>94</v>
      </c>
      <c r="E550" s="2">
        <v>1.44</v>
      </c>
    </row>
    <row r="551" spans="3:5" x14ac:dyDescent="0.25">
      <c r="C551" t="s">
        <v>79</v>
      </c>
      <c r="D551" t="s">
        <v>90</v>
      </c>
      <c r="E551" s="2">
        <v>1.18</v>
      </c>
    </row>
    <row r="552" spans="3:5" x14ac:dyDescent="0.25">
      <c r="C552" t="s">
        <v>79</v>
      </c>
      <c r="D552" t="s">
        <v>94</v>
      </c>
      <c r="E552" s="2">
        <v>1.02</v>
      </c>
    </row>
    <row r="553" spans="3:5" x14ac:dyDescent="0.25">
      <c r="C553" t="s">
        <v>79</v>
      </c>
      <c r="D553" t="s">
        <v>86</v>
      </c>
      <c r="E553" s="2">
        <v>0.88</v>
      </c>
    </row>
    <row r="554" spans="3:5" x14ac:dyDescent="0.25">
      <c r="C554" t="s">
        <v>79</v>
      </c>
      <c r="D554" t="s">
        <v>93</v>
      </c>
      <c r="E554" s="2">
        <v>3.03</v>
      </c>
    </row>
    <row r="555" spans="3:5" x14ac:dyDescent="0.25">
      <c r="C555" t="s">
        <v>81</v>
      </c>
      <c r="D555" t="s">
        <v>86</v>
      </c>
      <c r="E555" s="2">
        <v>2.2400000000000002</v>
      </c>
    </row>
    <row r="556" spans="3:5" x14ac:dyDescent="0.25">
      <c r="C556" t="s">
        <v>79</v>
      </c>
      <c r="D556" t="s">
        <v>92</v>
      </c>
      <c r="E556" s="2">
        <v>2.63</v>
      </c>
    </row>
    <row r="557" spans="3:5" x14ac:dyDescent="0.25">
      <c r="C557" t="s">
        <v>81</v>
      </c>
      <c r="D557" t="s">
        <v>91</v>
      </c>
      <c r="E557" s="2">
        <v>4.4000000000000004</v>
      </c>
    </row>
    <row r="558" spans="3:5" x14ac:dyDescent="0.25">
      <c r="C558" t="s">
        <v>81</v>
      </c>
      <c r="D558" t="s">
        <v>88</v>
      </c>
      <c r="E558" s="2">
        <v>2.19</v>
      </c>
    </row>
    <row r="559" spans="3:5" x14ac:dyDescent="0.25">
      <c r="C559" t="s">
        <v>79</v>
      </c>
      <c r="D559" t="s">
        <v>80</v>
      </c>
      <c r="E559" s="2">
        <v>4.12</v>
      </c>
    </row>
    <row r="560" spans="3:5" x14ac:dyDescent="0.25">
      <c r="C560" t="s">
        <v>79</v>
      </c>
      <c r="D560" t="s">
        <v>94</v>
      </c>
      <c r="E560" s="2">
        <v>1.6</v>
      </c>
    </row>
    <row r="561" spans="3:5" x14ac:dyDescent="0.25">
      <c r="C561" t="s">
        <v>81</v>
      </c>
      <c r="D561" t="s">
        <v>86</v>
      </c>
      <c r="E561" s="2">
        <v>2.29</v>
      </c>
    </row>
    <row r="562" spans="3:5" x14ac:dyDescent="0.25">
      <c r="C562" t="s">
        <v>79</v>
      </c>
      <c r="D562" t="s">
        <v>94</v>
      </c>
      <c r="E562" s="2">
        <v>2.0299999999999998</v>
      </c>
    </row>
    <row r="563" spans="3:5" x14ac:dyDescent="0.25">
      <c r="C563" t="s">
        <v>81</v>
      </c>
      <c r="D563" t="s">
        <v>82</v>
      </c>
      <c r="E563" s="2">
        <v>1.44</v>
      </c>
    </row>
    <row r="564" spans="3:5" x14ac:dyDescent="0.25">
      <c r="C564" t="s">
        <v>81</v>
      </c>
      <c r="D564" t="s">
        <v>86</v>
      </c>
      <c r="E564" s="2">
        <v>1.56</v>
      </c>
    </row>
    <row r="565" spans="3:5" x14ac:dyDescent="0.25">
      <c r="C565" t="s">
        <v>81</v>
      </c>
      <c r="D565" t="s">
        <v>86</v>
      </c>
      <c r="E565" s="2">
        <v>2.95</v>
      </c>
    </row>
    <row r="566" spans="3:5" x14ac:dyDescent="0.25">
      <c r="C566" t="s">
        <v>79</v>
      </c>
      <c r="D566" t="s">
        <v>92</v>
      </c>
      <c r="E566" s="2">
        <v>2.27</v>
      </c>
    </row>
    <row r="567" spans="3:5" x14ac:dyDescent="0.25">
      <c r="C567" t="s">
        <v>81</v>
      </c>
      <c r="D567" t="s">
        <v>86</v>
      </c>
      <c r="E567" s="2">
        <v>1.63</v>
      </c>
    </row>
    <row r="568" spans="3:5" x14ac:dyDescent="0.25">
      <c r="C568" t="s">
        <v>79</v>
      </c>
      <c r="D568" t="s">
        <v>90</v>
      </c>
      <c r="E568" s="2">
        <v>1.63</v>
      </c>
    </row>
    <row r="569" spans="3:5" x14ac:dyDescent="0.25">
      <c r="C569" t="s">
        <v>79</v>
      </c>
      <c r="D569" t="s">
        <v>93</v>
      </c>
      <c r="E569" s="2">
        <v>4.91</v>
      </c>
    </row>
    <row r="570" spans="3:5" x14ac:dyDescent="0.25">
      <c r="C570" t="s">
        <v>81</v>
      </c>
      <c r="D570" t="s">
        <v>82</v>
      </c>
      <c r="E570" s="2">
        <v>1.57</v>
      </c>
    </row>
    <row r="571" spans="3:5" x14ac:dyDescent="0.25">
      <c r="C571" t="s">
        <v>81</v>
      </c>
      <c r="D571" t="s">
        <v>82</v>
      </c>
      <c r="E571" s="2">
        <v>1.38</v>
      </c>
    </row>
    <row r="572" spans="3:5" x14ac:dyDescent="0.25">
      <c r="C572" t="s">
        <v>81</v>
      </c>
      <c r="D572" t="s">
        <v>91</v>
      </c>
      <c r="E572" s="2">
        <v>4.83</v>
      </c>
    </row>
    <row r="573" spans="3:5" x14ac:dyDescent="0.25">
      <c r="C573" t="s">
        <v>81</v>
      </c>
      <c r="D573" t="s">
        <v>86</v>
      </c>
      <c r="E573" s="2">
        <v>1.85</v>
      </c>
    </row>
    <row r="574" spans="3:5" x14ac:dyDescent="0.25">
      <c r="C574" t="s">
        <v>79</v>
      </c>
      <c r="D574" t="s">
        <v>90</v>
      </c>
      <c r="E574" s="2">
        <v>1.28</v>
      </c>
    </row>
    <row r="575" spans="3:5" x14ac:dyDescent="0.25">
      <c r="C575" t="s">
        <v>81</v>
      </c>
      <c r="D575" t="s">
        <v>82</v>
      </c>
      <c r="E575" s="2">
        <v>1.0900000000000001</v>
      </c>
    </row>
    <row r="576" spans="3:5" x14ac:dyDescent="0.25">
      <c r="C576" t="s">
        <v>81</v>
      </c>
      <c r="D576" t="s">
        <v>91</v>
      </c>
      <c r="E576" s="2">
        <v>3.29</v>
      </c>
    </row>
    <row r="577" spans="3:5" x14ac:dyDescent="0.25">
      <c r="C577" t="s">
        <v>81</v>
      </c>
      <c r="D577" t="s">
        <v>87</v>
      </c>
      <c r="E577" s="2">
        <v>1.1399999999999999</v>
      </c>
    </row>
    <row r="578" spans="3:5" x14ac:dyDescent="0.25">
      <c r="C578" t="s">
        <v>81</v>
      </c>
      <c r="D578" t="s">
        <v>86</v>
      </c>
      <c r="E578" s="2">
        <v>1.61</v>
      </c>
    </row>
    <row r="579" spans="3:5" x14ac:dyDescent="0.25">
      <c r="C579" t="s">
        <v>79</v>
      </c>
      <c r="D579" t="s">
        <v>86</v>
      </c>
      <c r="E579" s="2">
        <v>1.3</v>
      </c>
    </row>
    <row r="580" spans="3:5" x14ac:dyDescent="0.25">
      <c r="C580" t="s">
        <v>79</v>
      </c>
      <c r="D580" t="s">
        <v>86</v>
      </c>
      <c r="E580" s="2">
        <v>1.27</v>
      </c>
    </row>
    <row r="581" spans="3:5" x14ac:dyDescent="0.25">
      <c r="C581" t="s">
        <v>79</v>
      </c>
      <c r="D581" t="s">
        <v>93</v>
      </c>
      <c r="E581" s="2">
        <v>4.63</v>
      </c>
    </row>
    <row r="582" spans="3:5" x14ac:dyDescent="0.25">
      <c r="C582" t="s">
        <v>81</v>
      </c>
      <c r="D582" t="s">
        <v>89</v>
      </c>
      <c r="E582" s="2">
        <v>5.07</v>
      </c>
    </row>
    <row r="583" spans="3:5" x14ac:dyDescent="0.25">
      <c r="C583" t="s">
        <v>79</v>
      </c>
      <c r="D583" t="s">
        <v>94</v>
      </c>
      <c r="E583" s="2">
        <v>1.83</v>
      </c>
    </row>
    <row r="584" spans="3:5" x14ac:dyDescent="0.25">
      <c r="C584" t="s">
        <v>81</v>
      </c>
      <c r="D584" t="s">
        <v>89</v>
      </c>
      <c r="E584" s="2">
        <v>5.99</v>
      </c>
    </row>
    <row r="585" spans="3:5" x14ac:dyDescent="0.25">
      <c r="C585" t="s">
        <v>79</v>
      </c>
      <c r="D585" t="s">
        <v>92</v>
      </c>
      <c r="E585" s="2">
        <v>1.67</v>
      </c>
    </row>
    <row r="586" spans="3:5" x14ac:dyDescent="0.25">
      <c r="C586" t="s">
        <v>79</v>
      </c>
      <c r="D586" t="s">
        <v>92</v>
      </c>
      <c r="E586" s="2">
        <v>2.25</v>
      </c>
    </row>
    <row r="587" spans="3:5" x14ac:dyDescent="0.25">
      <c r="C587" t="s">
        <v>79</v>
      </c>
      <c r="D587" t="s">
        <v>90</v>
      </c>
      <c r="E587" s="2">
        <v>1.38</v>
      </c>
    </row>
    <row r="588" spans="3:5" x14ac:dyDescent="0.25">
      <c r="C588" t="s">
        <v>79</v>
      </c>
      <c r="D588" t="s">
        <v>80</v>
      </c>
      <c r="E588" s="2">
        <v>5.77</v>
      </c>
    </row>
    <row r="589" spans="3:5" x14ac:dyDescent="0.25">
      <c r="C589" t="s">
        <v>79</v>
      </c>
      <c r="D589" t="s">
        <v>86</v>
      </c>
      <c r="E589" s="2">
        <v>1.21</v>
      </c>
    </row>
    <row r="590" spans="3:5" x14ac:dyDescent="0.25">
      <c r="C590" t="s">
        <v>79</v>
      </c>
      <c r="D590" t="s">
        <v>80</v>
      </c>
      <c r="E590" s="2">
        <v>4.8600000000000003</v>
      </c>
    </row>
    <row r="591" spans="3:5" x14ac:dyDescent="0.25">
      <c r="C591" t="s">
        <v>79</v>
      </c>
      <c r="D591" t="s">
        <v>86</v>
      </c>
      <c r="E591" s="2">
        <v>1.53</v>
      </c>
    </row>
    <row r="592" spans="3:5" x14ac:dyDescent="0.25">
      <c r="C592" t="s">
        <v>79</v>
      </c>
      <c r="D592" t="s">
        <v>80</v>
      </c>
      <c r="E592" s="2">
        <v>5.19</v>
      </c>
    </row>
    <row r="593" spans="3:5" x14ac:dyDescent="0.25">
      <c r="C593" t="s">
        <v>81</v>
      </c>
      <c r="D593" t="s">
        <v>87</v>
      </c>
      <c r="E593" s="2">
        <v>1.66</v>
      </c>
    </row>
    <row r="594" spans="3:5" x14ac:dyDescent="0.25">
      <c r="C594" t="s">
        <v>79</v>
      </c>
      <c r="D594" t="s">
        <v>93</v>
      </c>
      <c r="E594" s="2">
        <v>4.41</v>
      </c>
    </row>
    <row r="595" spans="3:5" x14ac:dyDescent="0.25">
      <c r="C595" t="s">
        <v>79</v>
      </c>
      <c r="D595" t="s">
        <v>86</v>
      </c>
      <c r="E595" s="2">
        <v>1.36</v>
      </c>
    </row>
    <row r="596" spans="3:5" x14ac:dyDescent="0.25">
      <c r="C596" t="s">
        <v>81</v>
      </c>
      <c r="D596" t="s">
        <v>88</v>
      </c>
      <c r="E596" s="2">
        <v>1.6</v>
      </c>
    </row>
    <row r="597" spans="3:5" x14ac:dyDescent="0.25">
      <c r="C597" t="s">
        <v>81</v>
      </c>
      <c r="D597" t="s">
        <v>91</v>
      </c>
      <c r="E597" s="2">
        <v>3.53</v>
      </c>
    </row>
    <row r="598" spans="3:5" x14ac:dyDescent="0.25">
      <c r="C598" t="s">
        <v>79</v>
      </c>
      <c r="D598" t="s">
        <v>90</v>
      </c>
      <c r="E598" s="2">
        <v>2.0699999999999998</v>
      </c>
    </row>
    <row r="599" spans="3:5" x14ac:dyDescent="0.25">
      <c r="C599" t="s">
        <v>81</v>
      </c>
      <c r="D599" t="s">
        <v>86</v>
      </c>
      <c r="E599" s="2">
        <v>2.31</v>
      </c>
    </row>
    <row r="600" spans="3:5" x14ac:dyDescent="0.25">
      <c r="C600" t="s">
        <v>81</v>
      </c>
      <c r="D600" t="s">
        <v>86</v>
      </c>
      <c r="E600" s="2">
        <v>2.4</v>
      </c>
    </row>
    <row r="601" spans="3:5" x14ac:dyDescent="0.25">
      <c r="C601" t="s">
        <v>81</v>
      </c>
      <c r="D601" t="s">
        <v>88</v>
      </c>
      <c r="E601" s="2">
        <v>2.48</v>
      </c>
    </row>
    <row r="602" spans="3:5" x14ac:dyDescent="0.25">
      <c r="C602" t="s">
        <v>81</v>
      </c>
      <c r="D602" t="s">
        <v>86</v>
      </c>
      <c r="E602" s="2">
        <v>1.91</v>
      </c>
    </row>
    <row r="603" spans="3:5" x14ac:dyDescent="0.25">
      <c r="C603" t="s">
        <v>81</v>
      </c>
      <c r="D603" t="s">
        <v>87</v>
      </c>
      <c r="E603" s="2">
        <v>1.5</v>
      </c>
    </row>
    <row r="604" spans="3:5" x14ac:dyDescent="0.25">
      <c r="C604" t="s">
        <v>79</v>
      </c>
      <c r="D604" t="s">
        <v>93</v>
      </c>
      <c r="E604" s="2">
        <v>4.93</v>
      </c>
    </row>
    <row r="605" spans="3:5" x14ac:dyDescent="0.25">
      <c r="C605" t="s">
        <v>79</v>
      </c>
      <c r="D605" t="s">
        <v>93</v>
      </c>
      <c r="E605" s="2">
        <v>3.41</v>
      </c>
    </row>
    <row r="606" spans="3:5" x14ac:dyDescent="0.25">
      <c r="C606" t="s">
        <v>81</v>
      </c>
      <c r="D606" t="s">
        <v>89</v>
      </c>
      <c r="E606" s="2">
        <v>4.53</v>
      </c>
    </row>
    <row r="607" spans="3:5" x14ac:dyDescent="0.25">
      <c r="C607" t="s">
        <v>79</v>
      </c>
      <c r="D607" t="s">
        <v>92</v>
      </c>
      <c r="E607" s="2">
        <v>2.5</v>
      </c>
    </row>
    <row r="608" spans="3:5" x14ac:dyDescent="0.25">
      <c r="C608" t="s">
        <v>81</v>
      </c>
      <c r="D608" t="s">
        <v>88</v>
      </c>
      <c r="E608" s="2">
        <v>2.94</v>
      </c>
    </row>
    <row r="609" spans="3:5" x14ac:dyDescent="0.25">
      <c r="C609" t="s">
        <v>79</v>
      </c>
      <c r="D609" t="s">
        <v>94</v>
      </c>
      <c r="E609" s="2">
        <v>2.37</v>
      </c>
    </row>
    <row r="610" spans="3:5" x14ac:dyDescent="0.25">
      <c r="C610" t="s">
        <v>81</v>
      </c>
      <c r="D610" t="s">
        <v>82</v>
      </c>
      <c r="E610" s="2">
        <v>1.17</v>
      </c>
    </row>
    <row r="611" spans="3:5" x14ac:dyDescent="0.25">
      <c r="C611" t="s">
        <v>79</v>
      </c>
      <c r="D611" t="s">
        <v>92</v>
      </c>
      <c r="E611" s="2">
        <v>2.84</v>
      </c>
    </row>
    <row r="612" spans="3:5" x14ac:dyDescent="0.25">
      <c r="C612" t="s">
        <v>79</v>
      </c>
      <c r="D612" t="s">
        <v>86</v>
      </c>
      <c r="E612" s="2">
        <v>0.8</v>
      </c>
    </row>
    <row r="613" spans="3:5" x14ac:dyDescent="0.25">
      <c r="C613" t="s">
        <v>81</v>
      </c>
      <c r="D613" t="s">
        <v>91</v>
      </c>
      <c r="E613" s="2">
        <v>4.95</v>
      </c>
    </row>
    <row r="614" spans="3:5" x14ac:dyDescent="0.25">
      <c r="C614" t="s">
        <v>79</v>
      </c>
      <c r="D614" t="s">
        <v>94</v>
      </c>
      <c r="E614" s="2">
        <v>2.77</v>
      </c>
    </row>
    <row r="615" spans="3:5" x14ac:dyDescent="0.25">
      <c r="C615" t="s">
        <v>81</v>
      </c>
      <c r="D615" t="s">
        <v>88</v>
      </c>
      <c r="E615" s="2">
        <v>2.35</v>
      </c>
    </row>
    <row r="616" spans="3:5" x14ac:dyDescent="0.25">
      <c r="C616" t="s">
        <v>81</v>
      </c>
      <c r="D616" t="s">
        <v>87</v>
      </c>
      <c r="E616" s="2">
        <v>1.59</v>
      </c>
    </row>
    <row r="617" spans="3:5" x14ac:dyDescent="0.25">
      <c r="C617" t="s">
        <v>81</v>
      </c>
      <c r="D617" t="s">
        <v>91</v>
      </c>
      <c r="E617" s="2">
        <v>3.49</v>
      </c>
    </row>
    <row r="618" spans="3:5" x14ac:dyDescent="0.25">
      <c r="C618" t="s">
        <v>79</v>
      </c>
      <c r="D618" t="s">
        <v>93</v>
      </c>
      <c r="E618" s="2">
        <v>4.3600000000000003</v>
      </c>
    </row>
    <row r="619" spans="3:5" x14ac:dyDescent="0.25">
      <c r="C619" t="s">
        <v>79</v>
      </c>
      <c r="D619" t="s">
        <v>94</v>
      </c>
      <c r="E619" s="2">
        <v>2.04</v>
      </c>
    </row>
    <row r="620" spans="3:5" x14ac:dyDescent="0.25">
      <c r="C620" t="s">
        <v>81</v>
      </c>
      <c r="D620" t="s">
        <v>82</v>
      </c>
      <c r="E620" s="2">
        <v>1.21</v>
      </c>
    </row>
    <row r="621" spans="3:5" x14ac:dyDescent="0.25">
      <c r="C621" t="s">
        <v>81</v>
      </c>
      <c r="D621" t="s">
        <v>86</v>
      </c>
      <c r="E621" s="2">
        <v>2.41</v>
      </c>
    </row>
    <row r="622" spans="3:5" x14ac:dyDescent="0.25">
      <c r="C622" t="s">
        <v>81</v>
      </c>
      <c r="D622" t="s">
        <v>82</v>
      </c>
      <c r="E622" s="2">
        <v>1.24</v>
      </c>
    </row>
    <row r="623" spans="3:5" x14ac:dyDescent="0.25">
      <c r="C623" t="s">
        <v>81</v>
      </c>
      <c r="D623" t="s">
        <v>87</v>
      </c>
      <c r="E623" s="2">
        <v>1.18</v>
      </c>
    </row>
    <row r="624" spans="3:5" x14ac:dyDescent="0.25">
      <c r="C624" t="s">
        <v>81</v>
      </c>
      <c r="D624" t="s">
        <v>86</v>
      </c>
      <c r="E624" s="2">
        <v>2.73</v>
      </c>
    </row>
    <row r="625" spans="3:5" x14ac:dyDescent="0.25">
      <c r="C625" t="s">
        <v>81</v>
      </c>
      <c r="D625" t="s">
        <v>91</v>
      </c>
      <c r="E625" s="2">
        <v>3.69</v>
      </c>
    </row>
    <row r="626" spans="3:5" x14ac:dyDescent="0.25">
      <c r="C626" t="s">
        <v>81</v>
      </c>
      <c r="D626" t="s">
        <v>86</v>
      </c>
      <c r="E626" s="2">
        <v>2.92</v>
      </c>
    </row>
    <row r="627" spans="3:5" x14ac:dyDescent="0.25">
      <c r="C627" t="s">
        <v>81</v>
      </c>
      <c r="D627" t="s">
        <v>89</v>
      </c>
      <c r="E627" s="2">
        <v>4.66</v>
      </c>
    </row>
    <row r="628" spans="3:5" x14ac:dyDescent="0.25">
      <c r="C628" t="s">
        <v>79</v>
      </c>
      <c r="D628" t="s">
        <v>86</v>
      </c>
      <c r="E628" s="2">
        <v>1.1599999999999999</v>
      </c>
    </row>
    <row r="629" spans="3:5" x14ac:dyDescent="0.25">
      <c r="C629" t="s">
        <v>79</v>
      </c>
      <c r="D629" t="s">
        <v>80</v>
      </c>
      <c r="E629" s="2">
        <v>5.87</v>
      </c>
    </row>
    <row r="630" spans="3:5" x14ac:dyDescent="0.25">
      <c r="C630" t="s">
        <v>81</v>
      </c>
      <c r="D630" t="s">
        <v>91</v>
      </c>
      <c r="E630" s="2">
        <v>4.62</v>
      </c>
    </row>
    <row r="631" spans="3:5" x14ac:dyDescent="0.25">
      <c r="C631" t="s">
        <v>81</v>
      </c>
      <c r="D631" t="s">
        <v>87</v>
      </c>
      <c r="E631" s="2">
        <v>1.29</v>
      </c>
    </row>
    <row r="632" spans="3:5" x14ac:dyDescent="0.25">
      <c r="C632" t="s">
        <v>79</v>
      </c>
      <c r="D632" t="s">
        <v>90</v>
      </c>
      <c r="E632" s="2">
        <v>1.98</v>
      </c>
    </row>
    <row r="633" spans="3:5" x14ac:dyDescent="0.25">
      <c r="C633" t="s">
        <v>81</v>
      </c>
      <c r="D633" t="s">
        <v>89</v>
      </c>
      <c r="E633" s="2">
        <v>5.71</v>
      </c>
    </row>
    <row r="634" spans="3:5" x14ac:dyDescent="0.25">
      <c r="C634" t="s">
        <v>79</v>
      </c>
      <c r="D634" t="s">
        <v>92</v>
      </c>
      <c r="E634" s="2">
        <v>1.79</v>
      </c>
    </row>
    <row r="635" spans="3:5" x14ac:dyDescent="0.25">
      <c r="C635" t="s">
        <v>81</v>
      </c>
      <c r="D635" t="s">
        <v>87</v>
      </c>
      <c r="E635" s="2">
        <v>2.08</v>
      </c>
    </row>
    <row r="636" spans="3:5" x14ac:dyDescent="0.25">
      <c r="C636" t="s">
        <v>81</v>
      </c>
      <c r="D636" t="s">
        <v>87</v>
      </c>
      <c r="E636" s="2">
        <v>1.89</v>
      </c>
    </row>
    <row r="637" spans="3:5" x14ac:dyDescent="0.25">
      <c r="C637" t="s">
        <v>81</v>
      </c>
      <c r="D637" t="s">
        <v>89</v>
      </c>
      <c r="E637" s="2">
        <v>4.47</v>
      </c>
    </row>
    <row r="638" spans="3:5" x14ac:dyDescent="0.25">
      <c r="C638" t="s">
        <v>81</v>
      </c>
      <c r="D638" t="s">
        <v>88</v>
      </c>
      <c r="E638" s="2">
        <v>2</v>
      </c>
    </row>
    <row r="639" spans="3:5" x14ac:dyDescent="0.25">
      <c r="C639" t="s">
        <v>81</v>
      </c>
      <c r="D639" t="s">
        <v>86</v>
      </c>
      <c r="E639" s="2">
        <v>1.64</v>
      </c>
    </row>
    <row r="640" spans="3:5" x14ac:dyDescent="0.25">
      <c r="C640" t="s">
        <v>81</v>
      </c>
      <c r="D640" t="s">
        <v>91</v>
      </c>
      <c r="E640" s="2">
        <v>4.2</v>
      </c>
    </row>
    <row r="641" spans="3:5" x14ac:dyDescent="0.25">
      <c r="C641" t="s">
        <v>79</v>
      </c>
      <c r="D641" t="s">
        <v>93</v>
      </c>
      <c r="E641" s="2">
        <v>4.7699999999999996</v>
      </c>
    </row>
    <row r="642" spans="3:5" x14ac:dyDescent="0.25">
      <c r="C642" t="s">
        <v>81</v>
      </c>
      <c r="D642" t="s">
        <v>89</v>
      </c>
      <c r="E642" s="2">
        <v>4.0199999999999996</v>
      </c>
    </row>
    <row r="643" spans="3:5" x14ac:dyDescent="0.25">
      <c r="C643" t="s">
        <v>81</v>
      </c>
      <c r="D643" t="s">
        <v>89</v>
      </c>
      <c r="E643" s="2">
        <v>4.0999999999999996</v>
      </c>
    </row>
    <row r="644" spans="3:5" x14ac:dyDescent="0.25">
      <c r="C644" t="s">
        <v>79</v>
      </c>
      <c r="D644" t="s">
        <v>94</v>
      </c>
      <c r="E644" s="2">
        <v>1.48</v>
      </c>
    </row>
    <row r="645" spans="3:5" x14ac:dyDescent="0.25">
      <c r="C645" t="s">
        <v>79</v>
      </c>
      <c r="D645" t="s">
        <v>86</v>
      </c>
      <c r="E645" s="2">
        <v>0.82</v>
      </c>
    </row>
    <row r="646" spans="3:5" x14ac:dyDescent="0.25">
      <c r="C646" t="s">
        <v>79</v>
      </c>
      <c r="D646" t="s">
        <v>90</v>
      </c>
      <c r="E646" s="2">
        <v>1.56</v>
      </c>
    </row>
    <row r="647" spans="3:5" x14ac:dyDescent="0.25">
      <c r="C647" t="s">
        <v>79</v>
      </c>
      <c r="D647" t="s">
        <v>92</v>
      </c>
      <c r="E647" s="2">
        <v>2.33</v>
      </c>
    </row>
    <row r="648" spans="3:5" x14ac:dyDescent="0.25">
      <c r="C648" t="s">
        <v>79</v>
      </c>
      <c r="D648" t="s">
        <v>92</v>
      </c>
      <c r="E648" s="2">
        <v>2.93</v>
      </c>
    </row>
    <row r="649" spans="3:5" x14ac:dyDescent="0.25">
      <c r="C649" t="s">
        <v>81</v>
      </c>
      <c r="D649" t="s">
        <v>88</v>
      </c>
      <c r="E649" s="2">
        <v>2.06</v>
      </c>
    </row>
    <row r="650" spans="3:5" x14ac:dyDescent="0.25">
      <c r="C650" t="s">
        <v>79</v>
      </c>
      <c r="D650" t="s">
        <v>80</v>
      </c>
      <c r="E650" s="2">
        <v>4.99</v>
      </c>
    </row>
    <row r="651" spans="3:5" x14ac:dyDescent="0.25">
      <c r="C651" t="s">
        <v>79</v>
      </c>
      <c r="D651" t="s">
        <v>90</v>
      </c>
      <c r="E651" s="2">
        <v>1.4</v>
      </c>
    </row>
    <row r="652" spans="3:5" x14ac:dyDescent="0.25">
      <c r="C652" t="s">
        <v>81</v>
      </c>
      <c r="D652" t="s">
        <v>82</v>
      </c>
      <c r="E652" s="2">
        <v>1.5</v>
      </c>
    </row>
    <row r="653" spans="3:5" x14ac:dyDescent="0.25">
      <c r="C653" t="s">
        <v>81</v>
      </c>
      <c r="D653" t="s">
        <v>91</v>
      </c>
      <c r="E653" s="2">
        <v>4.03</v>
      </c>
    </row>
    <row r="654" spans="3:5" x14ac:dyDescent="0.25">
      <c r="C654" t="s">
        <v>79</v>
      </c>
      <c r="D654" t="s">
        <v>93</v>
      </c>
      <c r="E654" s="2">
        <v>4.8</v>
      </c>
    </row>
    <row r="655" spans="3:5" x14ac:dyDescent="0.25">
      <c r="C655" t="s">
        <v>79</v>
      </c>
      <c r="D655" t="s">
        <v>86</v>
      </c>
      <c r="E655" s="2">
        <v>1.2</v>
      </c>
    </row>
    <row r="656" spans="3:5" x14ac:dyDescent="0.25">
      <c r="C656" t="s">
        <v>79</v>
      </c>
      <c r="D656" t="s">
        <v>90</v>
      </c>
      <c r="E656" s="2">
        <v>1.1000000000000001</v>
      </c>
    </row>
    <row r="657" spans="3:5" x14ac:dyDescent="0.25">
      <c r="C657" t="s">
        <v>81</v>
      </c>
      <c r="D657" t="s">
        <v>91</v>
      </c>
      <c r="E657" s="2">
        <v>4.26</v>
      </c>
    </row>
    <row r="658" spans="3:5" x14ac:dyDescent="0.25">
      <c r="C658" t="s">
        <v>79</v>
      </c>
      <c r="D658" t="s">
        <v>92</v>
      </c>
      <c r="E658" s="2">
        <v>1.87</v>
      </c>
    </row>
    <row r="659" spans="3:5" x14ac:dyDescent="0.25">
      <c r="C659" t="s">
        <v>79</v>
      </c>
      <c r="D659" t="s">
        <v>94</v>
      </c>
      <c r="E659" s="2">
        <v>1.35</v>
      </c>
    </row>
    <row r="660" spans="3:5" x14ac:dyDescent="0.25">
      <c r="C660" t="s">
        <v>81</v>
      </c>
      <c r="D660" t="s">
        <v>88</v>
      </c>
      <c r="E660" s="2">
        <v>2.0499999999999998</v>
      </c>
    </row>
    <row r="661" spans="3:5" x14ac:dyDescent="0.25">
      <c r="C661" t="s">
        <v>79</v>
      </c>
      <c r="D661" t="s">
        <v>94</v>
      </c>
      <c r="E661" s="2">
        <v>1.7</v>
      </c>
    </row>
    <row r="662" spans="3:5" x14ac:dyDescent="0.25">
      <c r="C662" t="s">
        <v>81</v>
      </c>
      <c r="D662" t="s">
        <v>89</v>
      </c>
      <c r="E662" s="2">
        <v>4.55</v>
      </c>
    </row>
    <row r="663" spans="3:5" x14ac:dyDescent="0.25">
      <c r="C663" t="s">
        <v>81</v>
      </c>
      <c r="D663" t="s">
        <v>86</v>
      </c>
      <c r="E663" s="2">
        <v>1.64</v>
      </c>
    </row>
    <row r="664" spans="3:5" x14ac:dyDescent="0.25">
      <c r="C664" t="s">
        <v>81</v>
      </c>
      <c r="D664" t="s">
        <v>87</v>
      </c>
      <c r="E664" s="2">
        <v>1.3</v>
      </c>
    </row>
    <row r="665" spans="3:5" x14ac:dyDescent="0.25">
      <c r="C665" t="s">
        <v>79</v>
      </c>
      <c r="D665" t="s">
        <v>80</v>
      </c>
      <c r="E665" s="2">
        <v>5.84</v>
      </c>
    </row>
    <row r="666" spans="3:5" x14ac:dyDescent="0.25">
      <c r="C666" t="s">
        <v>79</v>
      </c>
      <c r="D666" t="s">
        <v>90</v>
      </c>
      <c r="E666" s="2">
        <v>1.48</v>
      </c>
    </row>
    <row r="667" spans="3:5" x14ac:dyDescent="0.25">
      <c r="C667" t="s">
        <v>81</v>
      </c>
      <c r="D667" t="s">
        <v>91</v>
      </c>
      <c r="E667" s="2">
        <v>4.8899999999999997</v>
      </c>
    </row>
    <row r="668" spans="3:5" x14ac:dyDescent="0.25">
      <c r="C668" t="s">
        <v>79</v>
      </c>
      <c r="D668" t="s">
        <v>90</v>
      </c>
      <c r="E668" s="2">
        <v>2.02</v>
      </c>
    </row>
    <row r="669" spans="3:5" x14ac:dyDescent="0.25">
      <c r="C669" t="s">
        <v>79</v>
      </c>
      <c r="D669" t="s">
        <v>92</v>
      </c>
      <c r="E669" s="2">
        <v>2.2799999999999998</v>
      </c>
    </row>
    <row r="670" spans="3:5" x14ac:dyDescent="0.25">
      <c r="C670" t="s">
        <v>79</v>
      </c>
      <c r="D670" t="s">
        <v>80</v>
      </c>
      <c r="E670" s="2">
        <v>4.67</v>
      </c>
    </row>
    <row r="671" spans="3:5" x14ac:dyDescent="0.25">
      <c r="C671" t="s">
        <v>79</v>
      </c>
      <c r="D671" t="s">
        <v>94</v>
      </c>
      <c r="E671" s="2">
        <v>1.38</v>
      </c>
    </row>
    <row r="672" spans="3:5" x14ac:dyDescent="0.25">
      <c r="C672" t="s">
        <v>81</v>
      </c>
      <c r="D672" t="s">
        <v>82</v>
      </c>
      <c r="E672" s="2">
        <v>0.99</v>
      </c>
    </row>
    <row r="673" spans="3:5" x14ac:dyDescent="0.25">
      <c r="C673" t="s">
        <v>79</v>
      </c>
      <c r="D673" t="s">
        <v>94</v>
      </c>
      <c r="E673" s="2">
        <v>1.17</v>
      </c>
    </row>
    <row r="674" spans="3:5" x14ac:dyDescent="0.25">
      <c r="C674" t="s">
        <v>79</v>
      </c>
      <c r="D674" t="s">
        <v>94</v>
      </c>
      <c r="E674" s="2">
        <v>2.99</v>
      </c>
    </row>
    <row r="675" spans="3:5" x14ac:dyDescent="0.25">
      <c r="C675" t="s">
        <v>81</v>
      </c>
      <c r="D675" t="s">
        <v>86</v>
      </c>
      <c r="E675" s="2">
        <v>1.76</v>
      </c>
    </row>
    <row r="676" spans="3:5" x14ac:dyDescent="0.25">
      <c r="C676" t="s">
        <v>81</v>
      </c>
      <c r="D676" t="s">
        <v>88</v>
      </c>
      <c r="E676" s="2">
        <v>2.13</v>
      </c>
    </row>
    <row r="677" spans="3:5" x14ac:dyDescent="0.25">
      <c r="C677" t="s">
        <v>79</v>
      </c>
      <c r="D677" t="s">
        <v>80</v>
      </c>
      <c r="E677" s="2">
        <v>5.57</v>
      </c>
    </row>
    <row r="678" spans="3:5" x14ac:dyDescent="0.25">
      <c r="C678" t="s">
        <v>79</v>
      </c>
      <c r="D678" t="s">
        <v>92</v>
      </c>
      <c r="E678" s="2">
        <v>1.51</v>
      </c>
    </row>
    <row r="679" spans="3:5" x14ac:dyDescent="0.25">
      <c r="C679" t="s">
        <v>81</v>
      </c>
      <c r="D679" t="s">
        <v>82</v>
      </c>
      <c r="E679" s="2">
        <v>1.3</v>
      </c>
    </row>
    <row r="680" spans="3:5" x14ac:dyDescent="0.25">
      <c r="C680" t="s">
        <v>81</v>
      </c>
      <c r="D680" t="s">
        <v>88</v>
      </c>
      <c r="E680" s="2">
        <v>2.89</v>
      </c>
    </row>
    <row r="681" spans="3:5" x14ac:dyDescent="0.25">
      <c r="C681" t="s">
        <v>81</v>
      </c>
      <c r="D681" t="s">
        <v>82</v>
      </c>
      <c r="E681" s="2">
        <v>1.26</v>
      </c>
    </row>
    <row r="682" spans="3:5" x14ac:dyDescent="0.25">
      <c r="C682" t="s">
        <v>81</v>
      </c>
      <c r="D682" t="s">
        <v>89</v>
      </c>
      <c r="E682" s="2">
        <v>4.1100000000000003</v>
      </c>
    </row>
    <row r="683" spans="3:5" x14ac:dyDescent="0.25">
      <c r="C683" t="s">
        <v>79</v>
      </c>
      <c r="D683" t="s">
        <v>94</v>
      </c>
      <c r="E683" s="2">
        <v>1.76</v>
      </c>
    </row>
    <row r="684" spans="3:5" x14ac:dyDescent="0.25">
      <c r="C684" t="s">
        <v>79</v>
      </c>
      <c r="D684" t="s">
        <v>92</v>
      </c>
      <c r="E684" s="2">
        <v>2.93</v>
      </c>
    </row>
    <row r="685" spans="3:5" x14ac:dyDescent="0.25">
      <c r="C685" t="s">
        <v>79</v>
      </c>
      <c r="D685" t="s">
        <v>92</v>
      </c>
      <c r="E685" s="2">
        <v>2.5299999999999998</v>
      </c>
    </row>
    <row r="686" spans="3:5" x14ac:dyDescent="0.25">
      <c r="C686" t="s">
        <v>81</v>
      </c>
      <c r="D686" t="s">
        <v>82</v>
      </c>
      <c r="E686" s="2">
        <v>0.8</v>
      </c>
    </row>
    <row r="687" spans="3:5" x14ac:dyDescent="0.25">
      <c r="C687" t="s">
        <v>79</v>
      </c>
      <c r="D687" t="s">
        <v>80</v>
      </c>
      <c r="E687" s="2">
        <v>5.31</v>
      </c>
    </row>
    <row r="688" spans="3:5" x14ac:dyDescent="0.25">
      <c r="C688" t="s">
        <v>81</v>
      </c>
      <c r="D688" t="s">
        <v>82</v>
      </c>
      <c r="E688" s="2">
        <v>1.58</v>
      </c>
    </row>
    <row r="689" spans="3:5" x14ac:dyDescent="0.25">
      <c r="C689" t="s">
        <v>79</v>
      </c>
      <c r="D689" t="s">
        <v>94</v>
      </c>
      <c r="E689" s="2">
        <v>1.23</v>
      </c>
    </row>
    <row r="690" spans="3:5" x14ac:dyDescent="0.25">
      <c r="C690" t="s">
        <v>79</v>
      </c>
      <c r="D690" t="s">
        <v>90</v>
      </c>
      <c r="E690" s="2">
        <v>2.02</v>
      </c>
    </row>
    <row r="691" spans="3:5" x14ac:dyDescent="0.25">
      <c r="C691" t="s">
        <v>81</v>
      </c>
      <c r="D691" t="s">
        <v>82</v>
      </c>
      <c r="E691" s="2">
        <v>0.9</v>
      </c>
    </row>
    <row r="692" spans="3:5" x14ac:dyDescent="0.25">
      <c r="C692" t="s">
        <v>81</v>
      </c>
      <c r="D692" t="s">
        <v>88</v>
      </c>
      <c r="E692" s="2">
        <v>2.2400000000000002</v>
      </c>
    </row>
    <row r="693" spans="3:5" x14ac:dyDescent="0.25">
      <c r="C693" t="s">
        <v>79</v>
      </c>
      <c r="D693" t="s">
        <v>94</v>
      </c>
      <c r="E693" s="2">
        <v>2.0099999999999998</v>
      </c>
    </row>
    <row r="694" spans="3:5" x14ac:dyDescent="0.25">
      <c r="C694" t="s">
        <v>79</v>
      </c>
      <c r="D694" t="s">
        <v>94</v>
      </c>
      <c r="E694" s="2">
        <v>2.4700000000000002</v>
      </c>
    </row>
    <row r="695" spans="3:5" x14ac:dyDescent="0.25">
      <c r="C695" t="s">
        <v>79</v>
      </c>
      <c r="D695" t="s">
        <v>92</v>
      </c>
      <c r="E695" s="2">
        <v>2.5</v>
      </c>
    </row>
    <row r="696" spans="3:5" x14ac:dyDescent="0.25">
      <c r="C696" t="s">
        <v>81</v>
      </c>
      <c r="D696" t="s">
        <v>86</v>
      </c>
      <c r="E696" s="2">
        <v>2.34</v>
      </c>
    </row>
    <row r="697" spans="3:5" x14ac:dyDescent="0.25">
      <c r="C697" t="s">
        <v>81</v>
      </c>
      <c r="D697" t="s">
        <v>89</v>
      </c>
      <c r="E697" s="2">
        <v>4.38</v>
      </c>
    </row>
    <row r="698" spans="3:5" x14ac:dyDescent="0.25">
      <c r="C698" t="s">
        <v>81</v>
      </c>
      <c r="D698" t="s">
        <v>88</v>
      </c>
      <c r="E698" s="2">
        <v>1.1000000000000001</v>
      </c>
    </row>
    <row r="699" spans="3:5" x14ac:dyDescent="0.25">
      <c r="C699" t="s">
        <v>81</v>
      </c>
      <c r="D699" t="s">
        <v>91</v>
      </c>
      <c r="E699" s="2">
        <v>4.84</v>
      </c>
    </row>
    <row r="700" spans="3:5" x14ac:dyDescent="0.25">
      <c r="C700" t="s">
        <v>79</v>
      </c>
      <c r="D700" t="s">
        <v>92</v>
      </c>
      <c r="E700" s="2">
        <v>2.5299999999999998</v>
      </c>
    </row>
    <row r="701" spans="3:5" x14ac:dyDescent="0.25">
      <c r="C701" t="s">
        <v>81</v>
      </c>
      <c r="D701" t="s">
        <v>82</v>
      </c>
      <c r="E701" s="2">
        <v>1.47</v>
      </c>
    </row>
    <row r="702" spans="3:5" x14ac:dyDescent="0.25">
      <c r="C702" t="s">
        <v>81</v>
      </c>
      <c r="D702" t="s">
        <v>91</v>
      </c>
      <c r="E702" s="2">
        <v>4.71</v>
      </c>
    </row>
    <row r="703" spans="3:5" x14ac:dyDescent="0.25">
      <c r="C703" t="s">
        <v>79</v>
      </c>
      <c r="D703" t="s">
        <v>86</v>
      </c>
      <c r="E703" s="2">
        <v>1.1599999999999999</v>
      </c>
    </row>
    <row r="704" spans="3:5" x14ac:dyDescent="0.25">
      <c r="C704" t="s">
        <v>81</v>
      </c>
      <c r="D704" t="s">
        <v>88</v>
      </c>
      <c r="E704" s="2">
        <v>2.2599999999999998</v>
      </c>
    </row>
    <row r="705" spans="3:5" x14ac:dyDescent="0.25">
      <c r="C705" t="s">
        <v>79</v>
      </c>
      <c r="D705" t="s">
        <v>94</v>
      </c>
      <c r="E705" s="2">
        <v>1.33</v>
      </c>
    </row>
    <row r="706" spans="3:5" x14ac:dyDescent="0.25">
      <c r="C706" t="s">
        <v>81</v>
      </c>
      <c r="D706" t="s">
        <v>88</v>
      </c>
      <c r="E706" s="2">
        <v>1.24</v>
      </c>
    </row>
    <row r="707" spans="3:5" x14ac:dyDescent="0.25">
      <c r="C707" t="s">
        <v>79</v>
      </c>
      <c r="D707" t="s">
        <v>92</v>
      </c>
      <c r="E707" s="2">
        <v>2.9</v>
      </c>
    </row>
    <row r="708" spans="3:5" x14ac:dyDescent="0.25">
      <c r="C708" t="s">
        <v>79</v>
      </c>
      <c r="D708" t="s">
        <v>80</v>
      </c>
      <c r="E708" s="2">
        <v>5.19</v>
      </c>
    </row>
    <row r="709" spans="3:5" x14ac:dyDescent="0.25">
      <c r="C709" t="s">
        <v>79</v>
      </c>
      <c r="D709" t="s">
        <v>93</v>
      </c>
      <c r="E709" s="2">
        <v>3.41</v>
      </c>
    </row>
    <row r="710" spans="3:5" x14ac:dyDescent="0.25">
      <c r="C710" t="s">
        <v>81</v>
      </c>
      <c r="D710" t="s">
        <v>88</v>
      </c>
      <c r="E710" s="2">
        <v>2.66</v>
      </c>
    </row>
    <row r="711" spans="3:5" x14ac:dyDescent="0.25">
      <c r="C711" t="s">
        <v>79</v>
      </c>
      <c r="D711" t="s">
        <v>93</v>
      </c>
      <c r="E711" s="2">
        <v>3.09</v>
      </c>
    </row>
    <row r="712" spans="3:5" x14ac:dyDescent="0.25">
      <c r="C712" t="s">
        <v>81</v>
      </c>
      <c r="D712" t="s">
        <v>86</v>
      </c>
      <c r="E712" s="2">
        <v>2.52</v>
      </c>
    </row>
    <row r="713" spans="3:5" x14ac:dyDescent="0.25">
      <c r="C713" t="s">
        <v>79</v>
      </c>
      <c r="D713" t="s">
        <v>94</v>
      </c>
      <c r="E713" s="2">
        <v>2.08</v>
      </c>
    </row>
    <row r="714" spans="3:5" x14ac:dyDescent="0.25">
      <c r="C714" t="s">
        <v>81</v>
      </c>
      <c r="D714" t="s">
        <v>86</v>
      </c>
      <c r="E714" s="2">
        <v>1.57</v>
      </c>
    </row>
    <row r="715" spans="3:5" x14ac:dyDescent="0.25">
      <c r="C715" t="s">
        <v>79</v>
      </c>
      <c r="D715" t="s">
        <v>94</v>
      </c>
      <c r="E715" s="2">
        <v>1.85</v>
      </c>
    </row>
    <row r="716" spans="3:5" x14ac:dyDescent="0.25">
      <c r="C716" t="s">
        <v>81</v>
      </c>
      <c r="D716" t="s">
        <v>91</v>
      </c>
      <c r="E716" s="2">
        <v>3.68</v>
      </c>
    </row>
    <row r="717" spans="3:5" x14ac:dyDescent="0.25">
      <c r="C717" t="s">
        <v>81</v>
      </c>
      <c r="D717" t="s">
        <v>82</v>
      </c>
      <c r="E717" s="2">
        <v>1.29</v>
      </c>
    </row>
    <row r="718" spans="3:5" x14ac:dyDescent="0.25">
      <c r="C718" t="s">
        <v>79</v>
      </c>
      <c r="D718" t="s">
        <v>90</v>
      </c>
      <c r="E718" s="2">
        <v>1.78</v>
      </c>
    </row>
    <row r="719" spans="3:5" x14ac:dyDescent="0.25">
      <c r="C719" t="s">
        <v>81</v>
      </c>
      <c r="D719" t="s">
        <v>91</v>
      </c>
      <c r="E719" s="2">
        <v>4.51</v>
      </c>
    </row>
    <row r="720" spans="3:5" x14ac:dyDescent="0.25">
      <c r="C720" t="s">
        <v>79</v>
      </c>
      <c r="D720" t="s">
        <v>92</v>
      </c>
      <c r="E720" s="2">
        <v>2.75</v>
      </c>
    </row>
    <row r="721" spans="3:5" x14ac:dyDescent="0.25">
      <c r="C721" t="s">
        <v>79</v>
      </c>
      <c r="D721" t="s">
        <v>92</v>
      </c>
      <c r="E721" s="2">
        <v>2.0099999999999998</v>
      </c>
    </row>
    <row r="722" spans="3:5" x14ac:dyDescent="0.25">
      <c r="C722" t="s">
        <v>79</v>
      </c>
      <c r="D722" t="s">
        <v>92</v>
      </c>
      <c r="E722" s="2">
        <v>2.61</v>
      </c>
    </row>
    <row r="723" spans="3:5" x14ac:dyDescent="0.25">
      <c r="C723" t="s">
        <v>79</v>
      </c>
      <c r="D723" t="s">
        <v>94</v>
      </c>
      <c r="E723" s="2">
        <v>2.73</v>
      </c>
    </row>
    <row r="724" spans="3:5" x14ac:dyDescent="0.25">
      <c r="C724" t="s">
        <v>81</v>
      </c>
      <c r="D724" t="s">
        <v>87</v>
      </c>
      <c r="E724" s="2">
        <v>1.32</v>
      </c>
    </row>
    <row r="725" spans="3:5" x14ac:dyDescent="0.25">
      <c r="C725" t="s">
        <v>81</v>
      </c>
      <c r="D725" t="s">
        <v>87</v>
      </c>
      <c r="E725" s="2">
        <v>1.45</v>
      </c>
    </row>
    <row r="726" spans="3:5" x14ac:dyDescent="0.25">
      <c r="C726" t="s">
        <v>79</v>
      </c>
      <c r="D726" t="s">
        <v>86</v>
      </c>
      <c r="E726" s="2">
        <v>1.34</v>
      </c>
    </row>
    <row r="727" spans="3:5" x14ac:dyDescent="0.25">
      <c r="C727" t="s">
        <v>81</v>
      </c>
      <c r="D727" t="s">
        <v>87</v>
      </c>
      <c r="E727" s="2">
        <v>1.35</v>
      </c>
    </row>
    <row r="728" spans="3:5" x14ac:dyDescent="0.25">
      <c r="C728" t="s">
        <v>79</v>
      </c>
      <c r="D728" t="s">
        <v>94</v>
      </c>
      <c r="E728" s="2">
        <v>1.76</v>
      </c>
    </row>
    <row r="729" spans="3:5" x14ac:dyDescent="0.25">
      <c r="C729" t="s">
        <v>79</v>
      </c>
      <c r="D729" t="s">
        <v>94</v>
      </c>
      <c r="E729" s="2">
        <v>1.9</v>
      </c>
    </row>
    <row r="730" spans="3:5" x14ac:dyDescent="0.25">
      <c r="C730" t="s">
        <v>81</v>
      </c>
      <c r="D730" t="s">
        <v>91</v>
      </c>
      <c r="E730" s="2">
        <v>4.6399999999999997</v>
      </c>
    </row>
    <row r="731" spans="3:5" x14ac:dyDescent="0.25">
      <c r="C731" t="s">
        <v>81</v>
      </c>
      <c r="D731" t="s">
        <v>89</v>
      </c>
      <c r="E731" s="2">
        <v>4.83</v>
      </c>
    </row>
    <row r="732" spans="3:5" x14ac:dyDescent="0.25">
      <c r="C732" t="s">
        <v>79</v>
      </c>
      <c r="D732" t="s">
        <v>80</v>
      </c>
      <c r="E732" s="2">
        <v>5.39</v>
      </c>
    </row>
    <row r="733" spans="3:5" x14ac:dyDescent="0.25">
      <c r="C733" t="s">
        <v>81</v>
      </c>
      <c r="D733" t="s">
        <v>91</v>
      </c>
      <c r="E733" s="2">
        <v>3.77</v>
      </c>
    </row>
    <row r="734" spans="3:5" x14ac:dyDescent="0.25">
      <c r="C734" t="s">
        <v>79</v>
      </c>
      <c r="D734" t="s">
        <v>93</v>
      </c>
      <c r="E734" s="2">
        <v>4.21</v>
      </c>
    </row>
    <row r="735" spans="3:5" x14ac:dyDescent="0.25">
      <c r="C735" t="s">
        <v>81</v>
      </c>
      <c r="D735" t="s">
        <v>88</v>
      </c>
      <c r="E735" s="2">
        <v>1.92</v>
      </c>
    </row>
    <row r="736" spans="3:5" x14ac:dyDescent="0.25">
      <c r="C736" t="s">
        <v>79</v>
      </c>
      <c r="D736" t="s">
        <v>93</v>
      </c>
      <c r="E736" s="2">
        <v>3.05</v>
      </c>
    </row>
    <row r="737" spans="3:5" x14ac:dyDescent="0.25">
      <c r="C737" t="s">
        <v>79</v>
      </c>
      <c r="D737" t="s">
        <v>90</v>
      </c>
      <c r="E737" s="2">
        <v>1.99</v>
      </c>
    </row>
    <row r="738" spans="3:5" x14ac:dyDescent="0.25">
      <c r="C738" t="s">
        <v>79</v>
      </c>
      <c r="D738" t="s">
        <v>90</v>
      </c>
      <c r="E738" s="2">
        <v>2.0099999999999998</v>
      </c>
    </row>
    <row r="739" spans="3:5" x14ac:dyDescent="0.25">
      <c r="C739" t="s">
        <v>79</v>
      </c>
      <c r="D739" t="s">
        <v>92</v>
      </c>
      <c r="E739" s="2">
        <v>2.37</v>
      </c>
    </row>
    <row r="740" spans="3:5" x14ac:dyDescent="0.25">
      <c r="C740" t="s">
        <v>79</v>
      </c>
      <c r="D740" t="s">
        <v>80</v>
      </c>
      <c r="E740" s="2">
        <v>4.42</v>
      </c>
    </row>
    <row r="741" spans="3:5" x14ac:dyDescent="0.25">
      <c r="C741" t="s">
        <v>79</v>
      </c>
      <c r="D741" t="s">
        <v>86</v>
      </c>
      <c r="E741" s="2">
        <v>1.49</v>
      </c>
    </row>
    <row r="742" spans="3:5" x14ac:dyDescent="0.25">
      <c r="C742" t="s">
        <v>79</v>
      </c>
      <c r="D742" t="s">
        <v>86</v>
      </c>
      <c r="E742" s="2">
        <v>1.48</v>
      </c>
    </row>
    <row r="743" spans="3:5" x14ac:dyDescent="0.25">
      <c r="C743" t="s">
        <v>79</v>
      </c>
      <c r="D743" t="s">
        <v>93</v>
      </c>
      <c r="E743" s="2">
        <v>3.63</v>
      </c>
    </row>
    <row r="744" spans="3:5" x14ac:dyDescent="0.25">
      <c r="C744" t="s">
        <v>79</v>
      </c>
      <c r="D744" t="s">
        <v>92</v>
      </c>
      <c r="E744" s="2">
        <v>2.91</v>
      </c>
    </row>
    <row r="745" spans="3:5" x14ac:dyDescent="0.25">
      <c r="C745" t="s">
        <v>79</v>
      </c>
      <c r="D745" t="s">
        <v>94</v>
      </c>
      <c r="E745" s="2">
        <v>2.91</v>
      </c>
    </row>
    <row r="746" spans="3:5" x14ac:dyDescent="0.25">
      <c r="C746" t="s">
        <v>81</v>
      </c>
      <c r="D746" t="s">
        <v>82</v>
      </c>
      <c r="E746" s="2">
        <v>0.96</v>
      </c>
    </row>
    <row r="747" spans="3:5" x14ac:dyDescent="0.25">
      <c r="C747" t="s">
        <v>81</v>
      </c>
      <c r="D747" t="s">
        <v>82</v>
      </c>
      <c r="E747" s="2">
        <v>0.82</v>
      </c>
    </row>
    <row r="748" spans="3:5" x14ac:dyDescent="0.25">
      <c r="C748" t="s">
        <v>81</v>
      </c>
      <c r="D748" t="s">
        <v>82</v>
      </c>
      <c r="E748" s="2">
        <v>1.43</v>
      </c>
    </row>
    <row r="749" spans="3:5" x14ac:dyDescent="0.25">
      <c r="C749" t="s">
        <v>81</v>
      </c>
      <c r="D749" t="s">
        <v>91</v>
      </c>
      <c r="E749" s="2">
        <v>3.1</v>
      </c>
    </row>
    <row r="750" spans="3:5" x14ac:dyDescent="0.25">
      <c r="C750" t="s">
        <v>79</v>
      </c>
      <c r="D750" t="s">
        <v>90</v>
      </c>
      <c r="E750" s="2">
        <v>2.0499999999999998</v>
      </c>
    </row>
    <row r="751" spans="3:5" x14ac:dyDescent="0.25">
      <c r="C751" t="s">
        <v>81</v>
      </c>
      <c r="D751" t="s">
        <v>87</v>
      </c>
      <c r="E751" s="2">
        <v>1.64</v>
      </c>
    </row>
    <row r="752" spans="3:5" x14ac:dyDescent="0.25">
      <c r="C752" t="s">
        <v>81</v>
      </c>
      <c r="D752" t="s">
        <v>82</v>
      </c>
      <c r="E752" s="2">
        <v>1.34</v>
      </c>
    </row>
    <row r="753" spans="3:5" x14ac:dyDescent="0.25">
      <c r="C753" t="s">
        <v>81</v>
      </c>
      <c r="D753" t="s">
        <v>87</v>
      </c>
      <c r="E753" s="2">
        <v>2.0299999999999998</v>
      </c>
    </row>
    <row r="754" spans="3:5" x14ac:dyDescent="0.25">
      <c r="C754" t="s">
        <v>81</v>
      </c>
      <c r="D754" t="s">
        <v>86</v>
      </c>
      <c r="E754" s="2">
        <v>2.82</v>
      </c>
    </row>
    <row r="755" spans="3:5" x14ac:dyDescent="0.25">
      <c r="C755" t="s">
        <v>81</v>
      </c>
      <c r="D755" t="s">
        <v>82</v>
      </c>
      <c r="E755" s="2">
        <v>1.6</v>
      </c>
    </row>
    <row r="756" spans="3:5" x14ac:dyDescent="0.25">
      <c r="C756" t="s">
        <v>81</v>
      </c>
      <c r="D756" t="s">
        <v>87</v>
      </c>
      <c r="E756" s="2">
        <v>1.93</v>
      </c>
    </row>
    <row r="757" spans="3:5" x14ac:dyDescent="0.25">
      <c r="C757" t="s">
        <v>79</v>
      </c>
      <c r="D757" t="s">
        <v>86</v>
      </c>
      <c r="E757" s="2">
        <v>1.28</v>
      </c>
    </row>
    <row r="758" spans="3:5" x14ac:dyDescent="0.25">
      <c r="C758" t="s">
        <v>81</v>
      </c>
      <c r="D758" t="s">
        <v>89</v>
      </c>
      <c r="E758" s="2">
        <v>4.8</v>
      </c>
    </row>
    <row r="759" spans="3:5" x14ac:dyDescent="0.25">
      <c r="C759" t="s">
        <v>81</v>
      </c>
      <c r="D759" t="s">
        <v>91</v>
      </c>
      <c r="E759" s="2">
        <v>3.94</v>
      </c>
    </row>
    <row r="760" spans="3:5" x14ac:dyDescent="0.25">
      <c r="C760" t="s">
        <v>79</v>
      </c>
      <c r="D760" t="s">
        <v>90</v>
      </c>
      <c r="E760" s="2">
        <v>1.94</v>
      </c>
    </row>
    <row r="761" spans="3:5" x14ac:dyDescent="0.25">
      <c r="C761" t="s">
        <v>81</v>
      </c>
      <c r="D761" t="s">
        <v>82</v>
      </c>
      <c r="E761" s="2">
        <v>1.57</v>
      </c>
    </row>
    <row r="762" spans="3:5" x14ac:dyDescent="0.25">
      <c r="C762" t="s">
        <v>81</v>
      </c>
      <c r="D762" t="s">
        <v>87</v>
      </c>
      <c r="E762" s="2">
        <v>1.94</v>
      </c>
    </row>
    <row r="763" spans="3:5" x14ac:dyDescent="0.25">
      <c r="C763" t="s">
        <v>79</v>
      </c>
      <c r="D763" t="s">
        <v>93</v>
      </c>
      <c r="E763" s="2">
        <v>3.78</v>
      </c>
    </row>
    <row r="764" spans="3:5" x14ac:dyDescent="0.25">
      <c r="C764" t="s">
        <v>79</v>
      </c>
      <c r="D764" t="s">
        <v>94</v>
      </c>
      <c r="E764" s="2">
        <v>2.64</v>
      </c>
    </row>
    <row r="765" spans="3:5" x14ac:dyDescent="0.25">
      <c r="C765" t="s">
        <v>79</v>
      </c>
      <c r="D765" t="s">
        <v>90</v>
      </c>
      <c r="E765" s="2">
        <v>1.88</v>
      </c>
    </row>
    <row r="766" spans="3:5" x14ac:dyDescent="0.25">
      <c r="C766" t="s">
        <v>79</v>
      </c>
      <c r="D766" t="s">
        <v>90</v>
      </c>
      <c r="E766" s="2">
        <v>1.19</v>
      </c>
    </row>
    <row r="767" spans="3:5" x14ac:dyDescent="0.25">
      <c r="C767" t="s">
        <v>79</v>
      </c>
      <c r="D767" t="s">
        <v>94</v>
      </c>
      <c r="E767" s="2">
        <v>2.4500000000000002</v>
      </c>
    </row>
    <row r="768" spans="3:5" x14ac:dyDescent="0.25">
      <c r="C768" t="s">
        <v>81</v>
      </c>
      <c r="D768" t="s">
        <v>88</v>
      </c>
      <c r="E768" s="2">
        <v>1.96</v>
      </c>
    </row>
    <row r="769" spans="3:5" x14ac:dyDescent="0.25">
      <c r="C769" t="s">
        <v>81</v>
      </c>
      <c r="D769" t="s">
        <v>91</v>
      </c>
      <c r="E769" s="2">
        <v>3.91</v>
      </c>
    </row>
    <row r="770" spans="3:5" x14ac:dyDescent="0.25">
      <c r="C770" t="s">
        <v>79</v>
      </c>
      <c r="D770" t="s">
        <v>93</v>
      </c>
      <c r="E770" s="2">
        <v>4.6399999999999997</v>
      </c>
    </row>
    <row r="771" spans="3:5" x14ac:dyDescent="0.25">
      <c r="C771" t="s">
        <v>79</v>
      </c>
      <c r="D771" t="s">
        <v>93</v>
      </c>
      <c r="E771" s="2">
        <v>4.47</v>
      </c>
    </row>
    <row r="772" spans="3:5" x14ac:dyDescent="0.25">
      <c r="C772" t="s">
        <v>79</v>
      </c>
      <c r="D772" t="s">
        <v>86</v>
      </c>
      <c r="E772" s="2">
        <v>1.36</v>
      </c>
    </row>
    <row r="773" spans="3:5" x14ac:dyDescent="0.25">
      <c r="C773" t="s">
        <v>81</v>
      </c>
      <c r="D773" t="s">
        <v>88</v>
      </c>
      <c r="E773" s="2">
        <v>2.64</v>
      </c>
    </row>
    <row r="774" spans="3:5" x14ac:dyDescent="0.25">
      <c r="C774" t="s">
        <v>79</v>
      </c>
      <c r="D774" t="s">
        <v>94</v>
      </c>
      <c r="E774" s="2">
        <v>1.73</v>
      </c>
    </row>
    <row r="775" spans="3:5" x14ac:dyDescent="0.25">
      <c r="C775" t="s">
        <v>79</v>
      </c>
      <c r="D775" t="s">
        <v>92</v>
      </c>
      <c r="E775" s="2">
        <v>2.2400000000000002</v>
      </c>
    </row>
    <row r="776" spans="3:5" x14ac:dyDescent="0.25">
      <c r="C776" t="s">
        <v>81</v>
      </c>
      <c r="D776" t="s">
        <v>86</v>
      </c>
      <c r="E776" s="2">
        <v>2.29</v>
      </c>
    </row>
    <row r="777" spans="3:5" x14ac:dyDescent="0.25">
      <c r="C777" t="s">
        <v>79</v>
      </c>
      <c r="D777" t="s">
        <v>94</v>
      </c>
      <c r="E777" s="2">
        <v>1.64</v>
      </c>
    </row>
    <row r="778" spans="3:5" x14ac:dyDescent="0.25">
      <c r="C778" t="s">
        <v>79</v>
      </c>
      <c r="D778" t="s">
        <v>86</v>
      </c>
      <c r="E778" s="2">
        <v>1.32</v>
      </c>
    </row>
    <row r="779" spans="3:5" x14ac:dyDescent="0.25">
      <c r="C779" t="s">
        <v>81</v>
      </c>
      <c r="D779" t="s">
        <v>82</v>
      </c>
      <c r="E779" s="2">
        <v>1.54</v>
      </c>
    </row>
    <row r="780" spans="3:5" x14ac:dyDescent="0.25">
      <c r="C780" t="s">
        <v>81</v>
      </c>
      <c r="D780" t="s">
        <v>87</v>
      </c>
      <c r="E780" s="2">
        <v>1.1100000000000001</v>
      </c>
    </row>
    <row r="781" spans="3:5" x14ac:dyDescent="0.25">
      <c r="C781" t="s">
        <v>81</v>
      </c>
      <c r="D781" t="s">
        <v>86</v>
      </c>
      <c r="E781" s="2">
        <v>2.93</v>
      </c>
    </row>
    <row r="782" spans="3:5" x14ac:dyDescent="0.25">
      <c r="C782" t="s">
        <v>81</v>
      </c>
      <c r="D782" t="s">
        <v>91</v>
      </c>
      <c r="E782" s="2">
        <v>3.9</v>
      </c>
    </row>
    <row r="783" spans="3:5" x14ac:dyDescent="0.25">
      <c r="C783" t="s">
        <v>79</v>
      </c>
      <c r="D783" t="s">
        <v>80</v>
      </c>
      <c r="E783" s="2">
        <v>5.69</v>
      </c>
    </row>
    <row r="784" spans="3:5" x14ac:dyDescent="0.25">
      <c r="C784" t="s">
        <v>81</v>
      </c>
      <c r="D784" t="s">
        <v>89</v>
      </c>
      <c r="E784" s="2">
        <v>4.6500000000000004</v>
      </c>
    </row>
    <row r="785" spans="3:5" x14ac:dyDescent="0.25">
      <c r="C785" t="s">
        <v>81</v>
      </c>
      <c r="D785" t="s">
        <v>89</v>
      </c>
      <c r="E785" s="2">
        <v>5.63</v>
      </c>
    </row>
    <row r="786" spans="3:5" x14ac:dyDescent="0.25">
      <c r="C786" t="s">
        <v>79</v>
      </c>
      <c r="D786" t="s">
        <v>80</v>
      </c>
      <c r="E786" s="2">
        <v>4.8499999999999996</v>
      </c>
    </row>
    <row r="787" spans="3:5" x14ac:dyDescent="0.25">
      <c r="C787" t="s">
        <v>81</v>
      </c>
      <c r="D787" t="s">
        <v>91</v>
      </c>
      <c r="E787" s="2">
        <v>3.81</v>
      </c>
    </row>
    <row r="788" spans="3:5" x14ac:dyDescent="0.25">
      <c r="C788" t="s">
        <v>81</v>
      </c>
      <c r="D788" t="s">
        <v>88</v>
      </c>
      <c r="E788" s="2">
        <v>2.59</v>
      </c>
    </row>
    <row r="789" spans="3:5" x14ac:dyDescent="0.25">
      <c r="C789" t="s">
        <v>79</v>
      </c>
      <c r="D789" t="s">
        <v>94</v>
      </c>
      <c r="E789" s="2">
        <v>1.77</v>
      </c>
    </row>
    <row r="790" spans="3:5" x14ac:dyDescent="0.25">
      <c r="C790" t="s">
        <v>79</v>
      </c>
      <c r="D790" t="s">
        <v>93</v>
      </c>
      <c r="E790" s="2">
        <v>4.7699999999999996</v>
      </c>
    </row>
    <row r="791" spans="3:5" x14ac:dyDescent="0.25">
      <c r="C791" t="s">
        <v>79</v>
      </c>
      <c r="D791" t="s">
        <v>80</v>
      </c>
      <c r="E791" s="2">
        <v>4</v>
      </c>
    </row>
    <row r="792" spans="3:5" x14ac:dyDescent="0.25">
      <c r="C792" t="s">
        <v>79</v>
      </c>
      <c r="D792" t="s">
        <v>94</v>
      </c>
      <c r="E792" s="2">
        <v>1.84</v>
      </c>
    </row>
    <row r="793" spans="3:5" x14ac:dyDescent="0.25">
      <c r="C793" t="s">
        <v>79</v>
      </c>
      <c r="D793" t="s">
        <v>80</v>
      </c>
      <c r="E793" s="2">
        <v>4.04</v>
      </c>
    </row>
    <row r="794" spans="3:5" x14ac:dyDescent="0.25">
      <c r="C794" t="s">
        <v>79</v>
      </c>
      <c r="D794" t="s">
        <v>94</v>
      </c>
      <c r="E794" s="2">
        <v>2.4300000000000002</v>
      </c>
    </row>
    <row r="795" spans="3:5" x14ac:dyDescent="0.25">
      <c r="C795" t="s">
        <v>79</v>
      </c>
      <c r="D795" t="s">
        <v>80</v>
      </c>
      <c r="E795" s="2">
        <v>5.53</v>
      </c>
    </row>
    <row r="796" spans="3:5" x14ac:dyDescent="0.25">
      <c r="C796" t="s">
        <v>81</v>
      </c>
      <c r="D796" t="s">
        <v>82</v>
      </c>
      <c r="E796" s="2">
        <v>1.22</v>
      </c>
    </row>
    <row r="797" spans="3:5" x14ac:dyDescent="0.25">
      <c r="C797" t="s">
        <v>79</v>
      </c>
      <c r="D797" t="s">
        <v>90</v>
      </c>
      <c r="E797" s="2">
        <v>2.0099999999999998</v>
      </c>
    </row>
    <row r="798" spans="3:5" x14ac:dyDescent="0.25">
      <c r="C798" t="s">
        <v>79</v>
      </c>
      <c r="D798" t="s">
        <v>93</v>
      </c>
      <c r="E798" s="2">
        <v>3.03</v>
      </c>
    </row>
    <row r="799" spans="3:5" x14ac:dyDescent="0.25">
      <c r="C799" t="s">
        <v>79</v>
      </c>
      <c r="D799" t="s">
        <v>86</v>
      </c>
      <c r="E799" s="2">
        <v>0.98</v>
      </c>
    </row>
    <row r="800" spans="3:5" x14ac:dyDescent="0.25">
      <c r="C800" t="s">
        <v>79</v>
      </c>
      <c r="D800" t="s">
        <v>94</v>
      </c>
      <c r="E800" s="2">
        <v>1.46</v>
      </c>
    </row>
    <row r="801" spans="3:5" x14ac:dyDescent="0.25">
      <c r="C801" t="s">
        <v>79</v>
      </c>
      <c r="D801" t="s">
        <v>80</v>
      </c>
      <c r="E801" s="2">
        <v>5.95</v>
      </c>
    </row>
    <row r="802" spans="3:5" x14ac:dyDescent="0.25">
      <c r="C802" t="s">
        <v>79</v>
      </c>
      <c r="D802" t="s">
        <v>90</v>
      </c>
      <c r="E802" s="2">
        <v>2.0699999999999998</v>
      </c>
    </row>
    <row r="803" spans="3:5" x14ac:dyDescent="0.25">
      <c r="C803" t="s">
        <v>81</v>
      </c>
      <c r="D803" t="s">
        <v>86</v>
      </c>
      <c r="E803" s="2">
        <v>2.94</v>
      </c>
    </row>
    <row r="804" spans="3:5" x14ac:dyDescent="0.25">
      <c r="C804" t="s">
        <v>79</v>
      </c>
      <c r="D804" t="s">
        <v>86</v>
      </c>
      <c r="E804" s="2">
        <v>0.92</v>
      </c>
    </row>
    <row r="805" spans="3:5" x14ac:dyDescent="0.25">
      <c r="C805" t="s">
        <v>81</v>
      </c>
      <c r="D805" t="s">
        <v>91</v>
      </c>
      <c r="E805" s="2">
        <v>4.55</v>
      </c>
    </row>
    <row r="806" spans="3:5" x14ac:dyDescent="0.25">
      <c r="C806" t="s">
        <v>79</v>
      </c>
      <c r="D806" t="s">
        <v>93</v>
      </c>
      <c r="E806" s="2">
        <v>3.74</v>
      </c>
    </row>
    <row r="807" spans="3:5" x14ac:dyDescent="0.25">
      <c r="C807" t="s">
        <v>79</v>
      </c>
      <c r="D807" t="s">
        <v>86</v>
      </c>
      <c r="E807" s="2">
        <v>1.45</v>
      </c>
    </row>
    <row r="808" spans="3:5" x14ac:dyDescent="0.25">
      <c r="C808" t="s">
        <v>79</v>
      </c>
      <c r="D808" t="s">
        <v>94</v>
      </c>
      <c r="E808" s="2">
        <v>1.91</v>
      </c>
    </row>
    <row r="809" spans="3:5" x14ac:dyDescent="0.25">
      <c r="C809" t="s">
        <v>79</v>
      </c>
      <c r="D809" t="s">
        <v>86</v>
      </c>
      <c r="E809" s="2">
        <v>1.4</v>
      </c>
    </row>
    <row r="810" spans="3:5" x14ac:dyDescent="0.25">
      <c r="C810" t="s">
        <v>81</v>
      </c>
      <c r="D810" t="s">
        <v>86</v>
      </c>
      <c r="E810" s="2">
        <v>2.4500000000000002</v>
      </c>
    </row>
    <row r="811" spans="3:5" x14ac:dyDescent="0.25">
      <c r="C811" t="s">
        <v>79</v>
      </c>
      <c r="D811" t="s">
        <v>80</v>
      </c>
      <c r="E811" s="2">
        <v>4.67</v>
      </c>
    </row>
    <row r="812" spans="3:5" x14ac:dyDescent="0.25">
      <c r="C812" t="s">
        <v>79</v>
      </c>
      <c r="D812" t="s">
        <v>94</v>
      </c>
      <c r="E812" s="2">
        <v>1.07</v>
      </c>
    </row>
    <row r="813" spans="3:5" x14ac:dyDescent="0.25">
      <c r="C813" t="s">
        <v>81</v>
      </c>
      <c r="D813" t="s">
        <v>89</v>
      </c>
      <c r="E813" s="2">
        <v>4.32</v>
      </c>
    </row>
    <row r="814" spans="3:5" x14ac:dyDescent="0.25">
      <c r="C814" t="s">
        <v>81</v>
      </c>
      <c r="D814" t="s">
        <v>87</v>
      </c>
      <c r="E814" s="2">
        <v>1.29</v>
      </c>
    </row>
    <row r="815" spans="3:5" x14ac:dyDescent="0.25">
      <c r="C815" t="s">
        <v>81</v>
      </c>
      <c r="D815" t="s">
        <v>89</v>
      </c>
      <c r="E815" s="2">
        <v>4.63</v>
      </c>
    </row>
    <row r="816" spans="3:5" x14ac:dyDescent="0.25">
      <c r="C816" t="s">
        <v>81</v>
      </c>
      <c r="D816" t="s">
        <v>82</v>
      </c>
      <c r="E816" s="2">
        <v>1.27</v>
      </c>
    </row>
    <row r="817" spans="3:5" x14ac:dyDescent="0.25">
      <c r="C817" t="s">
        <v>79</v>
      </c>
      <c r="D817" t="s">
        <v>90</v>
      </c>
      <c r="E817" s="2">
        <v>1.52</v>
      </c>
    </row>
    <row r="818" spans="3:5" x14ac:dyDescent="0.25">
      <c r="C818" t="s">
        <v>81</v>
      </c>
      <c r="D818" t="s">
        <v>86</v>
      </c>
      <c r="E818" s="2">
        <v>2.39</v>
      </c>
    </row>
    <row r="819" spans="3:5" x14ac:dyDescent="0.25">
      <c r="C819" t="s">
        <v>81</v>
      </c>
      <c r="D819" t="s">
        <v>87</v>
      </c>
      <c r="E819" s="2">
        <v>1.83</v>
      </c>
    </row>
    <row r="820" spans="3:5" x14ac:dyDescent="0.25">
      <c r="C820" t="s">
        <v>79</v>
      </c>
      <c r="D820" t="s">
        <v>92</v>
      </c>
      <c r="E820" s="2">
        <v>3</v>
      </c>
    </row>
    <row r="821" spans="3:5" x14ac:dyDescent="0.25">
      <c r="C821" t="s">
        <v>81</v>
      </c>
      <c r="D821" t="s">
        <v>88</v>
      </c>
      <c r="E821" s="2">
        <v>1.91</v>
      </c>
    </row>
    <row r="822" spans="3:5" x14ac:dyDescent="0.25">
      <c r="C822" t="s">
        <v>81</v>
      </c>
      <c r="D822" t="s">
        <v>87</v>
      </c>
      <c r="E822" s="2">
        <v>1.28</v>
      </c>
    </row>
    <row r="823" spans="3:5" x14ac:dyDescent="0.25">
      <c r="C823" t="s">
        <v>81</v>
      </c>
      <c r="D823" t="s">
        <v>87</v>
      </c>
      <c r="E823" s="2">
        <v>2.06</v>
      </c>
    </row>
    <row r="824" spans="3:5" x14ac:dyDescent="0.25">
      <c r="C824" t="s">
        <v>79</v>
      </c>
      <c r="D824" t="s">
        <v>80</v>
      </c>
      <c r="E824" s="2">
        <v>5.2</v>
      </c>
    </row>
    <row r="825" spans="3:5" x14ac:dyDescent="0.25">
      <c r="C825" t="s">
        <v>79</v>
      </c>
      <c r="D825" t="s">
        <v>86</v>
      </c>
      <c r="E825" s="2">
        <v>1.18</v>
      </c>
    </row>
    <row r="826" spans="3:5" x14ac:dyDescent="0.25">
      <c r="C826" t="s">
        <v>79</v>
      </c>
      <c r="D826" t="s">
        <v>94</v>
      </c>
      <c r="E826" s="2">
        <v>2.8</v>
      </c>
    </row>
    <row r="827" spans="3:5" x14ac:dyDescent="0.25">
      <c r="C827" t="s">
        <v>79</v>
      </c>
      <c r="D827" t="s">
        <v>86</v>
      </c>
      <c r="E827" s="2">
        <v>1.25</v>
      </c>
    </row>
    <row r="828" spans="3:5" x14ac:dyDescent="0.25">
      <c r="C828" t="s">
        <v>79</v>
      </c>
      <c r="D828" t="s">
        <v>92</v>
      </c>
      <c r="E828" s="2">
        <v>1.86</v>
      </c>
    </row>
    <row r="829" spans="3:5" x14ac:dyDescent="0.25">
      <c r="C829" t="s">
        <v>79</v>
      </c>
      <c r="D829" t="s">
        <v>80</v>
      </c>
      <c r="E829" s="2">
        <v>4.1500000000000004</v>
      </c>
    </row>
    <row r="830" spans="3:5" x14ac:dyDescent="0.25">
      <c r="C830" t="s">
        <v>81</v>
      </c>
      <c r="D830" t="s">
        <v>89</v>
      </c>
      <c r="E830" s="2">
        <v>4.0199999999999996</v>
      </c>
    </row>
    <row r="831" spans="3:5" x14ac:dyDescent="0.25">
      <c r="C831" t="s">
        <v>79</v>
      </c>
      <c r="D831" t="s">
        <v>90</v>
      </c>
      <c r="E831" s="2">
        <v>1.65</v>
      </c>
    </row>
    <row r="832" spans="3:5" x14ac:dyDescent="0.25">
      <c r="C832" t="s">
        <v>79</v>
      </c>
      <c r="D832" t="s">
        <v>86</v>
      </c>
      <c r="E832" s="2">
        <v>1.05</v>
      </c>
    </row>
    <row r="833" spans="3:5" x14ac:dyDescent="0.25">
      <c r="C833" t="s">
        <v>81</v>
      </c>
      <c r="D833" t="s">
        <v>82</v>
      </c>
      <c r="E833" s="2">
        <v>0.91</v>
      </c>
    </row>
    <row r="834" spans="3:5" x14ac:dyDescent="0.25">
      <c r="C834" t="s">
        <v>79</v>
      </c>
      <c r="D834" t="s">
        <v>94</v>
      </c>
      <c r="E834" s="2">
        <v>1.53</v>
      </c>
    </row>
    <row r="835" spans="3:5" x14ac:dyDescent="0.25">
      <c r="C835" t="s">
        <v>79</v>
      </c>
      <c r="D835" t="s">
        <v>93</v>
      </c>
      <c r="E835" s="2">
        <v>3.16</v>
      </c>
    </row>
    <row r="836" spans="3:5" x14ac:dyDescent="0.25">
      <c r="C836" t="s">
        <v>79</v>
      </c>
      <c r="D836" t="s">
        <v>86</v>
      </c>
      <c r="E836" s="2">
        <v>1.56</v>
      </c>
    </row>
    <row r="837" spans="3:5" x14ac:dyDescent="0.25">
      <c r="C837" t="s">
        <v>79</v>
      </c>
      <c r="D837" t="s">
        <v>80</v>
      </c>
      <c r="E837" s="2">
        <v>4.8</v>
      </c>
    </row>
    <row r="838" spans="3:5" x14ac:dyDescent="0.25">
      <c r="C838" t="s">
        <v>81</v>
      </c>
      <c r="D838" t="s">
        <v>86</v>
      </c>
      <c r="E838" s="2">
        <v>1.65</v>
      </c>
    </row>
    <row r="839" spans="3:5" x14ac:dyDescent="0.25">
      <c r="C839" t="s">
        <v>81</v>
      </c>
      <c r="D839" t="s">
        <v>91</v>
      </c>
      <c r="E839" s="2">
        <v>3.6</v>
      </c>
    </row>
    <row r="840" spans="3:5" x14ac:dyDescent="0.25">
      <c r="C840" t="s">
        <v>79</v>
      </c>
      <c r="D840" t="s">
        <v>92</v>
      </c>
      <c r="E840" s="2">
        <v>1.58</v>
      </c>
    </row>
    <row r="841" spans="3:5" x14ac:dyDescent="0.25">
      <c r="C841" t="s">
        <v>81</v>
      </c>
      <c r="D841" t="s">
        <v>88</v>
      </c>
      <c r="E841" s="2">
        <v>2.87</v>
      </c>
    </row>
    <row r="842" spans="3:5" x14ac:dyDescent="0.25">
      <c r="C842" t="s">
        <v>81</v>
      </c>
      <c r="D842" t="s">
        <v>89</v>
      </c>
      <c r="E842" s="2">
        <v>5.38</v>
      </c>
    </row>
    <row r="843" spans="3:5" x14ac:dyDescent="0.25">
      <c r="C843" t="s">
        <v>81</v>
      </c>
      <c r="D843" t="s">
        <v>91</v>
      </c>
      <c r="E843" s="2">
        <v>3.25</v>
      </c>
    </row>
    <row r="844" spans="3:5" x14ac:dyDescent="0.25">
      <c r="C844" t="s">
        <v>81</v>
      </c>
      <c r="D844" t="s">
        <v>87</v>
      </c>
      <c r="E844" s="2">
        <v>1.66</v>
      </c>
    </row>
    <row r="845" spans="3:5" x14ac:dyDescent="0.25">
      <c r="C845" t="s">
        <v>81</v>
      </c>
      <c r="D845" t="s">
        <v>88</v>
      </c>
      <c r="E845" s="2">
        <v>1.73</v>
      </c>
    </row>
    <row r="846" spans="3:5" x14ac:dyDescent="0.25">
      <c r="C846" t="s">
        <v>81</v>
      </c>
      <c r="D846" t="s">
        <v>86</v>
      </c>
      <c r="E846" s="2">
        <v>2.5099999999999998</v>
      </c>
    </row>
    <row r="847" spans="3:5" x14ac:dyDescent="0.25">
      <c r="C847" t="s">
        <v>79</v>
      </c>
      <c r="D847" t="s">
        <v>94</v>
      </c>
      <c r="E847" s="2">
        <v>1.3</v>
      </c>
    </row>
    <row r="848" spans="3:5" x14ac:dyDescent="0.25">
      <c r="C848" t="s">
        <v>79</v>
      </c>
      <c r="D848" t="s">
        <v>86</v>
      </c>
      <c r="E848" s="2">
        <v>1.19</v>
      </c>
    </row>
    <row r="849" spans="3:5" x14ac:dyDescent="0.25">
      <c r="C849" t="s">
        <v>79</v>
      </c>
      <c r="D849" t="s">
        <v>86</v>
      </c>
      <c r="E849" s="2">
        <v>2.19</v>
      </c>
    </row>
    <row r="850" spans="3:5" x14ac:dyDescent="0.25">
      <c r="C850" t="s">
        <v>79</v>
      </c>
      <c r="D850" t="s">
        <v>90</v>
      </c>
      <c r="E850" s="2">
        <v>5000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0EB40-D694-40FE-B8D1-FA335D060E03}">
  <sheetPr codeName="Sheet9"/>
  <dimension ref="E6:F18"/>
  <sheetViews>
    <sheetView workbookViewId="0">
      <selection activeCell="E7" sqref="E7:F12"/>
    </sheetView>
  </sheetViews>
  <sheetFormatPr defaultRowHeight="15" x14ac:dyDescent="0.25"/>
  <sheetData>
    <row r="6" spans="5:6" x14ac:dyDescent="0.25">
      <c r="E6" t="s">
        <v>77</v>
      </c>
      <c r="F6" t="s">
        <v>78</v>
      </c>
    </row>
    <row r="7" spans="5:6" x14ac:dyDescent="0.25">
      <c r="E7" t="s">
        <v>81</v>
      </c>
      <c r="F7" t="s">
        <v>86</v>
      </c>
    </row>
    <row r="8" spans="5:6" x14ac:dyDescent="0.25">
      <c r="E8" t="s">
        <v>81</v>
      </c>
      <c r="F8" t="s">
        <v>89</v>
      </c>
    </row>
    <row r="9" spans="5:6" x14ac:dyDescent="0.25">
      <c r="E9" t="s">
        <v>81</v>
      </c>
      <c r="F9" t="s">
        <v>82</v>
      </c>
    </row>
    <row r="10" spans="5:6" x14ac:dyDescent="0.25">
      <c r="E10" t="s">
        <v>81</v>
      </c>
      <c r="F10" t="s">
        <v>88</v>
      </c>
    </row>
    <row r="11" spans="5:6" x14ac:dyDescent="0.25">
      <c r="E11" t="s">
        <v>81</v>
      </c>
      <c r="F11" t="s">
        <v>87</v>
      </c>
    </row>
    <row r="12" spans="5:6" x14ac:dyDescent="0.25">
      <c r="E12" t="s">
        <v>81</v>
      </c>
      <c r="F12" t="s">
        <v>91</v>
      </c>
    </row>
    <row r="13" spans="5:6" x14ac:dyDescent="0.25">
      <c r="E13" t="s">
        <v>79</v>
      </c>
      <c r="F13" t="s">
        <v>86</v>
      </c>
    </row>
    <row r="14" spans="5:6" x14ac:dyDescent="0.25">
      <c r="E14" t="s">
        <v>79</v>
      </c>
      <c r="F14" t="s">
        <v>92</v>
      </c>
    </row>
    <row r="15" spans="5:6" x14ac:dyDescent="0.25">
      <c r="E15" t="s">
        <v>79</v>
      </c>
      <c r="F15" t="s">
        <v>93</v>
      </c>
    </row>
    <row r="16" spans="5:6" x14ac:dyDescent="0.25">
      <c r="E16" t="s">
        <v>79</v>
      </c>
      <c r="F16" t="s">
        <v>80</v>
      </c>
    </row>
    <row r="17" spans="5:6" x14ac:dyDescent="0.25">
      <c r="E17" t="s">
        <v>79</v>
      </c>
      <c r="F17" t="s">
        <v>94</v>
      </c>
    </row>
    <row r="18" spans="5:6" x14ac:dyDescent="0.25">
      <c r="E18" t="s">
        <v>79</v>
      </c>
      <c r="F18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5CD36-42DA-44D0-A46B-43A9AA4EB6BA}">
  <sheetPr codeName="Sheet10"/>
  <dimension ref="C4:M850"/>
  <sheetViews>
    <sheetView topLeftCell="A16" workbookViewId="0">
      <selection activeCell="H6" sqref="H6:M22"/>
    </sheetView>
  </sheetViews>
  <sheetFormatPr defaultRowHeight="15" x14ac:dyDescent="0.25"/>
  <cols>
    <col min="4" max="4" width="10" customWidth="1"/>
    <col min="5" max="5" width="11" customWidth="1"/>
    <col min="8" max="8" width="13.140625" bestFit="1" customWidth="1"/>
    <col min="9" max="9" width="15.5703125" bestFit="1" customWidth="1"/>
  </cols>
  <sheetData>
    <row r="4" spans="3:13" x14ac:dyDescent="0.25">
      <c r="C4" t="s">
        <v>77</v>
      </c>
      <c r="D4" t="s">
        <v>78</v>
      </c>
      <c r="E4" t="s">
        <v>14</v>
      </c>
    </row>
    <row r="5" spans="3:13" x14ac:dyDescent="0.25">
      <c r="C5" t="s">
        <v>79</v>
      </c>
      <c r="D5" t="s">
        <v>80</v>
      </c>
      <c r="E5" s="2">
        <v>5.31</v>
      </c>
    </row>
    <row r="6" spans="3:13" x14ac:dyDescent="0.25">
      <c r="C6" t="s">
        <v>81</v>
      </c>
      <c r="D6" t="s">
        <v>82</v>
      </c>
      <c r="E6" s="2">
        <v>1.1200000000000001</v>
      </c>
    </row>
    <row r="7" spans="3:13" x14ac:dyDescent="0.25">
      <c r="C7" t="s">
        <v>81</v>
      </c>
      <c r="D7" t="s">
        <v>82</v>
      </c>
      <c r="E7" s="2">
        <v>0.97</v>
      </c>
    </row>
    <row r="8" spans="3:13" x14ac:dyDescent="0.25">
      <c r="C8" t="s">
        <v>81</v>
      </c>
      <c r="D8" t="s">
        <v>86</v>
      </c>
      <c r="E8" s="2">
        <v>1.95</v>
      </c>
      <c r="H8" s="3"/>
      <c r="M8" s="2"/>
    </row>
    <row r="9" spans="3:13" x14ac:dyDescent="0.25">
      <c r="C9" t="s">
        <v>81</v>
      </c>
      <c r="D9" t="s">
        <v>87</v>
      </c>
      <c r="E9" s="2">
        <v>1.93</v>
      </c>
      <c r="H9" s="4"/>
      <c r="M9" s="2"/>
    </row>
    <row r="10" spans="3:13" x14ac:dyDescent="0.25">
      <c r="C10" t="s">
        <v>81</v>
      </c>
      <c r="D10" t="s">
        <v>88</v>
      </c>
      <c r="E10" s="2">
        <v>2.19</v>
      </c>
      <c r="H10" s="4"/>
      <c r="M10" s="2"/>
    </row>
    <row r="11" spans="3:13" x14ac:dyDescent="0.25">
      <c r="C11" t="s">
        <v>81</v>
      </c>
      <c r="D11" t="s">
        <v>87</v>
      </c>
      <c r="E11" s="2">
        <v>1.24</v>
      </c>
      <c r="H11" s="4"/>
      <c r="M11" s="2"/>
    </row>
    <row r="12" spans="3:13" x14ac:dyDescent="0.25">
      <c r="C12" t="s">
        <v>79</v>
      </c>
      <c r="D12" t="s">
        <v>86</v>
      </c>
      <c r="E12" s="2">
        <v>1.4</v>
      </c>
      <c r="H12" s="4"/>
      <c r="M12" s="2"/>
    </row>
    <row r="13" spans="3:13" x14ac:dyDescent="0.25">
      <c r="C13" t="s">
        <v>79</v>
      </c>
      <c r="D13" t="s">
        <v>90</v>
      </c>
      <c r="E13" s="2">
        <v>1.21</v>
      </c>
      <c r="H13" s="4"/>
      <c r="M13" s="2"/>
    </row>
    <row r="14" spans="3:13" x14ac:dyDescent="0.25">
      <c r="C14" t="s">
        <v>81</v>
      </c>
      <c r="D14" t="s">
        <v>89</v>
      </c>
      <c r="E14" s="2">
        <v>5.63</v>
      </c>
      <c r="H14" s="4"/>
      <c r="L14" s="4"/>
      <c r="M14" s="2"/>
    </row>
    <row r="15" spans="3:13" x14ac:dyDescent="0.25">
      <c r="C15" t="s">
        <v>81</v>
      </c>
      <c r="D15" t="s">
        <v>87</v>
      </c>
      <c r="E15" s="2">
        <v>1.66</v>
      </c>
      <c r="H15" s="3"/>
      <c r="L15" s="4"/>
      <c r="M15" s="2"/>
    </row>
    <row r="16" spans="3:13" x14ac:dyDescent="0.25">
      <c r="C16" t="s">
        <v>81</v>
      </c>
      <c r="D16" t="s">
        <v>91</v>
      </c>
      <c r="E16" s="2">
        <v>3.71</v>
      </c>
      <c r="H16" s="4"/>
      <c r="L16" s="4"/>
      <c r="M16" s="2"/>
    </row>
    <row r="17" spans="3:13" x14ac:dyDescent="0.25">
      <c r="C17" t="s">
        <v>79</v>
      </c>
      <c r="D17" t="s">
        <v>93</v>
      </c>
      <c r="E17" s="2">
        <v>4.6900000000000004</v>
      </c>
      <c r="H17" s="4"/>
      <c r="L17" s="4"/>
      <c r="M17" s="2"/>
    </row>
    <row r="18" spans="3:13" x14ac:dyDescent="0.25">
      <c r="C18" t="s">
        <v>81</v>
      </c>
      <c r="D18" t="s">
        <v>82</v>
      </c>
      <c r="E18" s="2">
        <v>1.24</v>
      </c>
      <c r="H18" s="4"/>
      <c r="L18" s="4"/>
      <c r="M18" s="2"/>
    </row>
    <row r="19" spans="3:13" x14ac:dyDescent="0.25">
      <c r="C19" t="s">
        <v>79</v>
      </c>
      <c r="D19" t="s">
        <v>93</v>
      </c>
      <c r="E19" s="2">
        <v>4.66</v>
      </c>
      <c r="H19" s="4"/>
      <c r="L19" s="4"/>
      <c r="M19" s="2"/>
    </row>
    <row r="20" spans="3:13" x14ac:dyDescent="0.25">
      <c r="C20" t="s">
        <v>81</v>
      </c>
      <c r="D20" t="s">
        <v>89</v>
      </c>
      <c r="E20" s="2">
        <v>5.76</v>
      </c>
      <c r="H20" s="4"/>
    </row>
    <row r="21" spans="3:13" x14ac:dyDescent="0.25">
      <c r="C21" t="s">
        <v>79</v>
      </c>
      <c r="D21" t="s">
        <v>92</v>
      </c>
      <c r="E21" s="2">
        <v>2.93</v>
      </c>
      <c r="H21" s="4"/>
    </row>
    <row r="22" spans="3:13" x14ac:dyDescent="0.25">
      <c r="C22" t="s">
        <v>79</v>
      </c>
      <c r="D22" t="s">
        <v>94</v>
      </c>
      <c r="E22" s="2">
        <v>1.43</v>
      </c>
      <c r="H22" s="3"/>
    </row>
    <row r="23" spans="3:13" x14ac:dyDescent="0.25">
      <c r="C23" t="s">
        <v>79</v>
      </c>
      <c r="D23" t="s">
        <v>90</v>
      </c>
      <c r="E23" s="2">
        <v>1.93</v>
      </c>
    </row>
    <row r="24" spans="3:13" x14ac:dyDescent="0.25">
      <c r="C24" t="s">
        <v>79</v>
      </c>
      <c r="D24" t="s">
        <v>94</v>
      </c>
      <c r="E24" s="2">
        <v>1.1399999999999999</v>
      </c>
    </row>
    <row r="25" spans="3:13" x14ac:dyDescent="0.25">
      <c r="C25" t="s">
        <v>81</v>
      </c>
      <c r="D25" t="s">
        <v>86</v>
      </c>
      <c r="E25" s="2">
        <v>2.74</v>
      </c>
      <c r="I25" t="s">
        <v>77</v>
      </c>
      <c r="J25" t="s">
        <v>78</v>
      </c>
      <c r="K25" t="s">
        <v>14</v>
      </c>
    </row>
    <row r="26" spans="3:13" x14ac:dyDescent="0.25">
      <c r="C26" t="s">
        <v>81</v>
      </c>
      <c r="D26" t="s">
        <v>89</v>
      </c>
      <c r="E26" s="2">
        <v>5.18</v>
      </c>
      <c r="I26" t="s">
        <v>81</v>
      </c>
      <c r="J26" t="s">
        <v>86</v>
      </c>
      <c r="K26" s="2">
        <f>SUMIFS(Table25[Revenue],Table25[Meal],I26,Table25[Product],J26)</f>
        <v>158.10999999999993</v>
      </c>
      <c r="L26" t="str">
        <f ca="1">_xlfn.FORMULATEXT(K26)</f>
        <v>=SUMIFS(Table25[Revenue],Table25[Meal],I26,Table25[Product],J26)</v>
      </c>
    </row>
    <row r="27" spans="3:13" x14ac:dyDescent="0.25">
      <c r="C27" t="s">
        <v>79</v>
      </c>
      <c r="D27" t="s">
        <v>92</v>
      </c>
      <c r="E27" s="2">
        <v>2.75</v>
      </c>
      <c r="I27" t="s">
        <v>81</v>
      </c>
      <c r="J27" t="s">
        <v>89</v>
      </c>
      <c r="K27" s="2">
        <f>SUMIFS(Table25[Revenue],Table25[Meal],I27,Table25[Product],J27)</f>
        <v>293.41999999999996</v>
      </c>
    </row>
    <row r="28" spans="3:13" x14ac:dyDescent="0.25">
      <c r="C28" t="s">
        <v>81</v>
      </c>
      <c r="D28" t="s">
        <v>82</v>
      </c>
      <c r="E28" s="2">
        <v>0.93</v>
      </c>
      <c r="I28" t="s">
        <v>81</v>
      </c>
      <c r="J28" t="s">
        <v>82</v>
      </c>
      <c r="K28" s="2">
        <f>SUMIFS(Table25[Revenue],Table25[Meal],I28,Table25[Product],J28)</f>
        <v>84.500000000000014</v>
      </c>
    </row>
    <row r="29" spans="3:13" x14ac:dyDescent="0.25">
      <c r="C29" t="s">
        <v>79</v>
      </c>
      <c r="D29" t="s">
        <v>80</v>
      </c>
      <c r="E29" s="2">
        <v>4.1399999999999997</v>
      </c>
      <c r="I29" t="s">
        <v>81</v>
      </c>
      <c r="J29" t="s">
        <v>88</v>
      </c>
      <c r="K29" s="2">
        <f>SUMIFS(Table25[Revenue],Table25[Meal],I29,Table25[Product],J29)</f>
        <v>141.34999999999994</v>
      </c>
    </row>
    <row r="30" spans="3:13" x14ac:dyDescent="0.25">
      <c r="C30" t="s">
        <v>81</v>
      </c>
      <c r="D30" t="s">
        <v>91</v>
      </c>
      <c r="E30" s="2">
        <v>3.47</v>
      </c>
      <c r="I30" t="s">
        <v>81</v>
      </c>
      <c r="J30" t="s">
        <v>87</v>
      </c>
      <c r="K30" s="2">
        <f>SUMIFS(Table25[Revenue],Table25[Meal],I30,Table25[Product],J30)</f>
        <v>118.35</v>
      </c>
    </row>
    <row r="31" spans="3:13" x14ac:dyDescent="0.25">
      <c r="C31" t="s">
        <v>79</v>
      </c>
      <c r="D31" t="s">
        <v>94</v>
      </c>
      <c r="E31" s="2">
        <v>2.14</v>
      </c>
      <c r="I31" t="s">
        <v>81</v>
      </c>
      <c r="J31" t="s">
        <v>91</v>
      </c>
      <c r="K31" s="2">
        <f>SUMIFS(Table25[Revenue],Table25[Meal],I31,Table25[Product],J31)</f>
        <v>229.9</v>
      </c>
    </row>
    <row r="32" spans="3:13" x14ac:dyDescent="0.25">
      <c r="C32" t="s">
        <v>81</v>
      </c>
      <c r="D32" t="s">
        <v>91</v>
      </c>
      <c r="E32" s="2">
        <v>4.07</v>
      </c>
      <c r="I32" t="s">
        <v>79</v>
      </c>
      <c r="J32" t="s">
        <v>86</v>
      </c>
      <c r="K32" s="2">
        <f>SUMIFS(Table25[Revenue],Table25[Meal],I32,Table25[Product],J32)</f>
        <v>88.15</v>
      </c>
    </row>
    <row r="33" spans="3:11" x14ac:dyDescent="0.25">
      <c r="C33" t="s">
        <v>79</v>
      </c>
      <c r="D33" t="s">
        <v>90</v>
      </c>
      <c r="E33" s="2">
        <v>1.99</v>
      </c>
      <c r="I33" t="s">
        <v>79</v>
      </c>
      <c r="J33" t="s">
        <v>92</v>
      </c>
      <c r="K33" s="2">
        <f>SUMIFS(Table25[Revenue],Table25[Meal],I33,Table25[Product],J33)</f>
        <v>158.62000000000006</v>
      </c>
    </row>
    <row r="34" spans="3:11" x14ac:dyDescent="0.25">
      <c r="C34" t="s">
        <v>79</v>
      </c>
      <c r="D34" t="s">
        <v>93</v>
      </c>
      <c r="E34" s="2">
        <v>4.96</v>
      </c>
      <c r="I34" t="s">
        <v>79</v>
      </c>
      <c r="J34" t="s">
        <v>93</v>
      </c>
      <c r="K34" s="2">
        <f>SUMIFS(Table25[Revenue],Table25[Meal],I34,Table25[Product],J34)</f>
        <v>332.57000000000005</v>
      </c>
    </row>
    <row r="35" spans="3:11" x14ac:dyDescent="0.25">
      <c r="C35" t="s">
        <v>79</v>
      </c>
      <c r="D35" t="s">
        <v>90</v>
      </c>
      <c r="E35" s="2">
        <v>1.79</v>
      </c>
      <c r="I35" t="s">
        <v>79</v>
      </c>
      <c r="J35" t="s">
        <v>80</v>
      </c>
      <c r="K35" s="2">
        <f>SUMIFS(Table25[Revenue],Table25[Meal],I35,Table25[Product],J35)</f>
        <v>363.23000000000008</v>
      </c>
    </row>
    <row r="36" spans="3:11" x14ac:dyDescent="0.25">
      <c r="C36" t="s">
        <v>79</v>
      </c>
      <c r="D36" t="s">
        <v>93</v>
      </c>
      <c r="E36" s="2">
        <v>3.42</v>
      </c>
      <c r="I36" t="s">
        <v>79</v>
      </c>
      <c r="J36" t="s">
        <v>94</v>
      </c>
      <c r="K36" s="2">
        <f>SUMIFS(Table25[Revenue],Table25[Meal],I36,Table25[Product],J36)</f>
        <v>171.79999999999998</v>
      </c>
    </row>
    <row r="37" spans="3:11" x14ac:dyDescent="0.25">
      <c r="C37" t="s">
        <v>79</v>
      </c>
      <c r="D37" t="s">
        <v>80</v>
      </c>
      <c r="E37" s="2">
        <v>5.27</v>
      </c>
      <c r="I37" t="s">
        <v>79</v>
      </c>
      <c r="J37" t="s">
        <v>90</v>
      </c>
      <c r="K37" s="2">
        <f>SUMIFS(Table25[Revenue],Table25[Meal],I37,Table25[Product],J37)</f>
        <v>5095.3900000000003</v>
      </c>
    </row>
    <row r="38" spans="3:11" x14ac:dyDescent="0.25">
      <c r="C38" t="s">
        <v>79</v>
      </c>
      <c r="D38" t="s">
        <v>93</v>
      </c>
      <c r="E38" s="2">
        <v>4.12</v>
      </c>
    </row>
    <row r="39" spans="3:11" x14ac:dyDescent="0.25">
      <c r="C39" t="s">
        <v>79</v>
      </c>
      <c r="D39" t="s">
        <v>90</v>
      </c>
      <c r="E39" s="2">
        <v>1.7</v>
      </c>
    </row>
    <row r="40" spans="3:11" x14ac:dyDescent="0.25">
      <c r="C40" t="s">
        <v>81</v>
      </c>
      <c r="D40" t="s">
        <v>88</v>
      </c>
      <c r="E40" s="2">
        <v>1.95</v>
      </c>
    </row>
    <row r="41" spans="3:11" x14ac:dyDescent="0.25">
      <c r="C41" t="s">
        <v>79</v>
      </c>
      <c r="D41" t="s">
        <v>94</v>
      </c>
      <c r="E41" s="2">
        <v>1.22</v>
      </c>
    </row>
    <row r="42" spans="3:11" x14ac:dyDescent="0.25">
      <c r="C42" t="s">
        <v>81</v>
      </c>
      <c r="D42" t="s">
        <v>88</v>
      </c>
      <c r="E42" s="2">
        <v>2.0499999999999998</v>
      </c>
    </row>
    <row r="43" spans="3:11" x14ac:dyDescent="0.25">
      <c r="C43" t="s">
        <v>81</v>
      </c>
      <c r="D43" t="s">
        <v>89</v>
      </c>
      <c r="E43" s="2">
        <v>4.97</v>
      </c>
    </row>
    <row r="44" spans="3:11" x14ac:dyDescent="0.25">
      <c r="C44" t="s">
        <v>79</v>
      </c>
      <c r="D44" t="s">
        <v>90</v>
      </c>
      <c r="E44" s="2">
        <v>1.98</v>
      </c>
    </row>
    <row r="45" spans="3:11" x14ac:dyDescent="0.25">
      <c r="C45" t="s">
        <v>79</v>
      </c>
      <c r="D45" t="s">
        <v>94</v>
      </c>
      <c r="E45" s="2">
        <v>1.45</v>
      </c>
    </row>
    <row r="46" spans="3:11" x14ac:dyDescent="0.25">
      <c r="C46" t="s">
        <v>81</v>
      </c>
      <c r="D46" t="s">
        <v>88</v>
      </c>
      <c r="E46" s="2">
        <v>1.26</v>
      </c>
    </row>
    <row r="47" spans="3:11" x14ac:dyDescent="0.25">
      <c r="C47" t="s">
        <v>79</v>
      </c>
      <c r="D47" t="s">
        <v>86</v>
      </c>
      <c r="E47" s="2">
        <v>1.52</v>
      </c>
    </row>
    <row r="48" spans="3:11" x14ac:dyDescent="0.25">
      <c r="C48" t="s">
        <v>79</v>
      </c>
      <c r="D48" t="s">
        <v>80</v>
      </c>
      <c r="E48" s="2">
        <v>5.24</v>
      </c>
    </row>
    <row r="49" spans="3:5" x14ac:dyDescent="0.25">
      <c r="C49" t="s">
        <v>81</v>
      </c>
      <c r="D49" t="s">
        <v>86</v>
      </c>
      <c r="E49" s="2">
        <v>1.62</v>
      </c>
    </row>
    <row r="50" spans="3:5" x14ac:dyDescent="0.25">
      <c r="C50" t="s">
        <v>81</v>
      </c>
      <c r="D50" t="s">
        <v>87</v>
      </c>
      <c r="E50" s="2">
        <v>1.62</v>
      </c>
    </row>
    <row r="51" spans="3:5" x14ac:dyDescent="0.25">
      <c r="C51" t="s">
        <v>81</v>
      </c>
      <c r="D51" t="s">
        <v>88</v>
      </c>
      <c r="E51" s="2">
        <v>1.1599999999999999</v>
      </c>
    </row>
    <row r="52" spans="3:5" x14ac:dyDescent="0.25">
      <c r="C52" t="s">
        <v>81</v>
      </c>
      <c r="D52" t="s">
        <v>87</v>
      </c>
      <c r="E52" s="2">
        <v>2.09</v>
      </c>
    </row>
    <row r="53" spans="3:5" x14ac:dyDescent="0.25">
      <c r="C53" t="s">
        <v>81</v>
      </c>
      <c r="D53" t="s">
        <v>86</v>
      </c>
      <c r="E53" s="2">
        <v>1.86</v>
      </c>
    </row>
    <row r="54" spans="3:5" x14ac:dyDescent="0.25">
      <c r="C54" t="s">
        <v>79</v>
      </c>
      <c r="D54" t="s">
        <v>93</v>
      </c>
      <c r="E54" s="2">
        <v>4.5</v>
      </c>
    </row>
    <row r="55" spans="3:5" x14ac:dyDescent="0.25">
      <c r="C55" t="s">
        <v>81</v>
      </c>
      <c r="D55" t="s">
        <v>89</v>
      </c>
      <c r="E55" s="2">
        <v>5.01</v>
      </c>
    </row>
    <row r="56" spans="3:5" x14ac:dyDescent="0.25">
      <c r="C56" t="s">
        <v>79</v>
      </c>
      <c r="D56" t="s">
        <v>93</v>
      </c>
      <c r="E56" s="2">
        <v>3.22</v>
      </c>
    </row>
    <row r="57" spans="3:5" x14ac:dyDescent="0.25">
      <c r="C57" t="s">
        <v>79</v>
      </c>
      <c r="D57" t="s">
        <v>86</v>
      </c>
      <c r="E57" s="2">
        <v>1.51</v>
      </c>
    </row>
    <row r="58" spans="3:5" x14ac:dyDescent="0.25">
      <c r="C58" t="s">
        <v>81</v>
      </c>
      <c r="D58" t="s">
        <v>88</v>
      </c>
      <c r="E58" s="2">
        <v>2.75</v>
      </c>
    </row>
    <row r="59" spans="3:5" x14ac:dyDescent="0.25">
      <c r="C59" t="s">
        <v>81</v>
      </c>
      <c r="D59" t="s">
        <v>91</v>
      </c>
      <c r="E59" s="2">
        <v>3.52</v>
      </c>
    </row>
    <row r="60" spans="3:5" x14ac:dyDescent="0.25">
      <c r="C60" t="s">
        <v>79</v>
      </c>
      <c r="D60" t="s">
        <v>80</v>
      </c>
      <c r="E60" s="2">
        <v>4.76</v>
      </c>
    </row>
    <row r="61" spans="3:5" x14ac:dyDescent="0.25">
      <c r="C61" t="s">
        <v>81</v>
      </c>
      <c r="D61" t="s">
        <v>82</v>
      </c>
      <c r="E61" s="2">
        <v>1.32</v>
      </c>
    </row>
    <row r="62" spans="3:5" x14ac:dyDescent="0.25">
      <c r="C62" t="s">
        <v>81</v>
      </c>
      <c r="D62" t="s">
        <v>89</v>
      </c>
      <c r="E62" s="2">
        <v>4.83</v>
      </c>
    </row>
    <row r="63" spans="3:5" x14ac:dyDescent="0.25">
      <c r="C63" t="s">
        <v>79</v>
      </c>
      <c r="D63" t="s">
        <v>86</v>
      </c>
      <c r="E63" s="2">
        <v>0.9</v>
      </c>
    </row>
    <row r="64" spans="3:5" x14ac:dyDescent="0.25">
      <c r="C64" t="s">
        <v>81</v>
      </c>
      <c r="D64" t="s">
        <v>86</v>
      </c>
      <c r="E64" s="2">
        <v>2.1800000000000002</v>
      </c>
    </row>
    <row r="65" spans="3:5" x14ac:dyDescent="0.25">
      <c r="C65" t="s">
        <v>81</v>
      </c>
      <c r="D65" t="s">
        <v>91</v>
      </c>
      <c r="E65" s="2">
        <v>3.66</v>
      </c>
    </row>
    <row r="66" spans="3:5" x14ac:dyDescent="0.25">
      <c r="C66" t="s">
        <v>81</v>
      </c>
      <c r="D66" t="s">
        <v>82</v>
      </c>
      <c r="E66" s="2">
        <v>0.93</v>
      </c>
    </row>
    <row r="67" spans="3:5" x14ac:dyDescent="0.25">
      <c r="C67" t="s">
        <v>79</v>
      </c>
      <c r="D67" t="s">
        <v>86</v>
      </c>
      <c r="E67" s="2">
        <v>1.33</v>
      </c>
    </row>
    <row r="68" spans="3:5" x14ac:dyDescent="0.25">
      <c r="C68" t="s">
        <v>81</v>
      </c>
      <c r="D68" t="s">
        <v>82</v>
      </c>
      <c r="E68" s="2">
        <v>1.1599999999999999</v>
      </c>
    </row>
    <row r="69" spans="3:5" x14ac:dyDescent="0.25">
      <c r="C69" t="s">
        <v>79</v>
      </c>
      <c r="D69" t="s">
        <v>94</v>
      </c>
      <c r="E69" s="2">
        <v>2.95</v>
      </c>
    </row>
    <row r="70" spans="3:5" x14ac:dyDescent="0.25">
      <c r="C70" t="s">
        <v>81</v>
      </c>
      <c r="D70" t="s">
        <v>87</v>
      </c>
      <c r="E70" s="2">
        <v>1.63</v>
      </c>
    </row>
    <row r="71" spans="3:5" x14ac:dyDescent="0.25">
      <c r="C71" t="s">
        <v>79</v>
      </c>
      <c r="D71" t="s">
        <v>92</v>
      </c>
      <c r="E71" s="2">
        <v>1.65</v>
      </c>
    </row>
    <row r="72" spans="3:5" x14ac:dyDescent="0.25">
      <c r="C72" t="s">
        <v>79</v>
      </c>
      <c r="D72" t="s">
        <v>86</v>
      </c>
      <c r="E72" s="2">
        <v>1.23</v>
      </c>
    </row>
    <row r="73" spans="3:5" x14ac:dyDescent="0.25">
      <c r="C73" t="s">
        <v>81</v>
      </c>
      <c r="D73" t="s">
        <v>89</v>
      </c>
      <c r="E73" s="2">
        <v>5.69</v>
      </c>
    </row>
    <row r="74" spans="3:5" x14ac:dyDescent="0.25">
      <c r="C74" t="s">
        <v>79</v>
      </c>
      <c r="D74" t="s">
        <v>93</v>
      </c>
      <c r="E74" s="2">
        <v>4.1399999999999997</v>
      </c>
    </row>
    <row r="75" spans="3:5" x14ac:dyDescent="0.25">
      <c r="C75" t="s">
        <v>79</v>
      </c>
      <c r="D75" t="s">
        <v>80</v>
      </c>
      <c r="E75" s="2">
        <v>4.45</v>
      </c>
    </row>
    <row r="76" spans="3:5" x14ac:dyDescent="0.25">
      <c r="C76" t="s">
        <v>81</v>
      </c>
      <c r="D76" t="s">
        <v>86</v>
      </c>
      <c r="E76" s="2">
        <v>2.06</v>
      </c>
    </row>
    <row r="77" spans="3:5" x14ac:dyDescent="0.25">
      <c r="C77" t="s">
        <v>81</v>
      </c>
      <c r="D77" t="s">
        <v>91</v>
      </c>
      <c r="E77" s="2">
        <v>4.87</v>
      </c>
    </row>
    <row r="78" spans="3:5" x14ac:dyDescent="0.25">
      <c r="C78" t="s">
        <v>81</v>
      </c>
      <c r="D78" t="s">
        <v>89</v>
      </c>
      <c r="E78" s="2">
        <v>4.2300000000000004</v>
      </c>
    </row>
    <row r="79" spans="3:5" x14ac:dyDescent="0.25">
      <c r="C79" t="s">
        <v>81</v>
      </c>
      <c r="D79" t="s">
        <v>86</v>
      </c>
      <c r="E79" s="2">
        <v>2.09</v>
      </c>
    </row>
    <row r="80" spans="3:5" x14ac:dyDescent="0.25">
      <c r="C80" t="s">
        <v>79</v>
      </c>
      <c r="D80" t="s">
        <v>94</v>
      </c>
      <c r="E80" s="2">
        <v>1.8</v>
      </c>
    </row>
    <row r="81" spans="3:5" x14ac:dyDescent="0.25">
      <c r="C81" t="s">
        <v>81</v>
      </c>
      <c r="D81" t="s">
        <v>82</v>
      </c>
      <c r="E81" s="2">
        <v>0.88</v>
      </c>
    </row>
    <row r="82" spans="3:5" x14ac:dyDescent="0.25">
      <c r="C82" t="s">
        <v>79</v>
      </c>
      <c r="D82" t="s">
        <v>92</v>
      </c>
      <c r="E82" s="2">
        <v>2.92</v>
      </c>
    </row>
    <row r="83" spans="3:5" x14ac:dyDescent="0.25">
      <c r="C83" t="s">
        <v>81</v>
      </c>
      <c r="D83" t="s">
        <v>88</v>
      </c>
      <c r="E83" s="2">
        <v>1.89</v>
      </c>
    </row>
    <row r="84" spans="3:5" x14ac:dyDescent="0.25">
      <c r="C84" t="s">
        <v>79</v>
      </c>
      <c r="D84" t="s">
        <v>90</v>
      </c>
      <c r="E84" s="2">
        <v>1.66</v>
      </c>
    </row>
    <row r="85" spans="3:5" x14ac:dyDescent="0.25">
      <c r="C85" t="s">
        <v>79</v>
      </c>
      <c r="D85" t="s">
        <v>90</v>
      </c>
      <c r="E85" s="2">
        <v>1.1000000000000001</v>
      </c>
    </row>
    <row r="86" spans="3:5" x14ac:dyDescent="0.25">
      <c r="C86" t="s">
        <v>81</v>
      </c>
      <c r="D86" t="s">
        <v>88</v>
      </c>
      <c r="E86" s="2">
        <v>1.67</v>
      </c>
    </row>
    <row r="87" spans="3:5" x14ac:dyDescent="0.25">
      <c r="C87" t="s">
        <v>79</v>
      </c>
      <c r="D87" t="s">
        <v>92</v>
      </c>
      <c r="E87" s="2">
        <v>1.82</v>
      </c>
    </row>
    <row r="88" spans="3:5" x14ac:dyDescent="0.25">
      <c r="C88" t="s">
        <v>79</v>
      </c>
      <c r="D88" t="s">
        <v>93</v>
      </c>
      <c r="E88" s="2">
        <v>3.66</v>
      </c>
    </row>
    <row r="89" spans="3:5" x14ac:dyDescent="0.25">
      <c r="C89" t="s">
        <v>79</v>
      </c>
      <c r="D89" t="s">
        <v>86</v>
      </c>
      <c r="E89" s="2">
        <v>1.44</v>
      </c>
    </row>
    <row r="90" spans="3:5" x14ac:dyDescent="0.25">
      <c r="C90" t="s">
        <v>81</v>
      </c>
      <c r="D90" t="s">
        <v>88</v>
      </c>
      <c r="E90" s="2">
        <v>2.61</v>
      </c>
    </row>
    <row r="91" spans="3:5" x14ac:dyDescent="0.25">
      <c r="C91" t="s">
        <v>79</v>
      </c>
      <c r="D91" t="s">
        <v>92</v>
      </c>
      <c r="E91" s="2">
        <v>2.08</v>
      </c>
    </row>
    <row r="92" spans="3:5" x14ac:dyDescent="0.25">
      <c r="C92" t="s">
        <v>79</v>
      </c>
      <c r="D92" t="s">
        <v>92</v>
      </c>
      <c r="E92" s="2">
        <v>1.56</v>
      </c>
    </row>
    <row r="93" spans="3:5" x14ac:dyDescent="0.25">
      <c r="C93" t="s">
        <v>81</v>
      </c>
      <c r="D93" t="s">
        <v>88</v>
      </c>
      <c r="E93" s="2">
        <v>2.54</v>
      </c>
    </row>
    <row r="94" spans="3:5" x14ac:dyDescent="0.25">
      <c r="C94" t="s">
        <v>79</v>
      </c>
      <c r="D94" t="s">
        <v>90</v>
      </c>
      <c r="E94" s="2">
        <v>2.04</v>
      </c>
    </row>
    <row r="95" spans="3:5" x14ac:dyDescent="0.25">
      <c r="C95" t="s">
        <v>79</v>
      </c>
      <c r="D95" t="s">
        <v>94</v>
      </c>
      <c r="E95" s="2">
        <v>1.65</v>
      </c>
    </row>
    <row r="96" spans="3:5" x14ac:dyDescent="0.25">
      <c r="C96" t="s">
        <v>79</v>
      </c>
      <c r="D96" t="s">
        <v>80</v>
      </c>
      <c r="E96" s="2">
        <v>5.65</v>
      </c>
    </row>
    <row r="97" spans="3:5" x14ac:dyDescent="0.25">
      <c r="C97" t="s">
        <v>81</v>
      </c>
      <c r="D97" t="s">
        <v>87</v>
      </c>
      <c r="E97" s="2">
        <v>2.0099999999999998</v>
      </c>
    </row>
    <row r="98" spans="3:5" x14ac:dyDescent="0.25">
      <c r="C98" t="s">
        <v>81</v>
      </c>
      <c r="D98" t="s">
        <v>82</v>
      </c>
      <c r="E98" s="2">
        <v>0.93</v>
      </c>
    </row>
    <row r="99" spans="3:5" x14ac:dyDescent="0.25">
      <c r="C99" t="s">
        <v>81</v>
      </c>
      <c r="D99" t="s">
        <v>91</v>
      </c>
      <c r="E99" s="2">
        <v>3.35</v>
      </c>
    </row>
    <row r="100" spans="3:5" x14ac:dyDescent="0.25">
      <c r="C100" t="s">
        <v>81</v>
      </c>
      <c r="D100" t="s">
        <v>82</v>
      </c>
      <c r="E100" s="2">
        <v>1.17</v>
      </c>
    </row>
    <row r="101" spans="3:5" x14ac:dyDescent="0.25">
      <c r="C101" t="s">
        <v>79</v>
      </c>
      <c r="D101" t="s">
        <v>90</v>
      </c>
      <c r="E101" s="2">
        <v>2.1</v>
      </c>
    </row>
    <row r="102" spans="3:5" x14ac:dyDescent="0.25">
      <c r="C102" t="s">
        <v>79</v>
      </c>
      <c r="D102" t="s">
        <v>90</v>
      </c>
      <c r="E102" s="2">
        <v>1.9</v>
      </c>
    </row>
    <row r="103" spans="3:5" x14ac:dyDescent="0.25">
      <c r="C103" t="s">
        <v>81</v>
      </c>
      <c r="D103" t="s">
        <v>82</v>
      </c>
      <c r="E103" s="2">
        <v>1.54</v>
      </c>
    </row>
    <row r="104" spans="3:5" x14ac:dyDescent="0.25">
      <c r="C104" t="s">
        <v>79</v>
      </c>
      <c r="D104" t="s">
        <v>93</v>
      </c>
      <c r="E104" s="2">
        <v>3.01</v>
      </c>
    </row>
    <row r="105" spans="3:5" x14ac:dyDescent="0.25">
      <c r="C105" t="s">
        <v>81</v>
      </c>
      <c r="D105" t="s">
        <v>86</v>
      </c>
      <c r="E105" s="2">
        <v>2.4500000000000002</v>
      </c>
    </row>
    <row r="106" spans="3:5" x14ac:dyDescent="0.25">
      <c r="C106" t="s">
        <v>79</v>
      </c>
      <c r="D106" t="s">
        <v>86</v>
      </c>
      <c r="E106" s="2">
        <v>0.84</v>
      </c>
    </row>
    <row r="107" spans="3:5" x14ac:dyDescent="0.25">
      <c r="C107" t="s">
        <v>79</v>
      </c>
      <c r="D107" t="s">
        <v>93</v>
      </c>
      <c r="E107" s="2">
        <v>4.08</v>
      </c>
    </row>
    <row r="108" spans="3:5" x14ac:dyDescent="0.25">
      <c r="C108" t="s">
        <v>79</v>
      </c>
      <c r="D108" t="s">
        <v>93</v>
      </c>
      <c r="E108" s="2">
        <v>3.25</v>
      </c>
    </row>
    <row r="109" spans="3:5" x14ac:dyDescent="0.25">
      <c r="C109" t="s">
        <v>79</v>
      </c>
      <c r="D109" t="s">
        <v>80</v>
      </c>
      <c r="E109" s="2">
        <v>5</v>
      </c>
    </row>
    <row r="110" spans="3:5" x14ac:dyDescent="0.25">
      <c r="C110" t="s">
        <v>79</v>
      </c>
      <c r="D110" t="s">
        <v>93</v>
      </c>
      <c r="E110" s="2">
        <v>4.76</v>
      </c>
    </row>
    <row r="111" spans="3:5" x14ac:dyDescent="0.25">
      <c r="C111" t="s">
        <v>81</v>
      </c>
      <c r="D111" t="s">
        <v>86</v>
      </c>
      <c r="E111" s="2">
        <v>1.58</v>
      </c>
    </row>
    <row r="112" spans="3:5" x14ac:dyDescent="0.25">
      <c r="C112" t="s">
        <v>81</v>
      </c>
      <c r="D112" t="s">
        <v>87</v>
      </c>
      <c r="E112" s="2">
        <v>1.46</v>
      </c>
    </row>
    <row r="113" spans="3:5" x14ac:dyDescent="0.25">
      <c r="C113" t="s">
        <v>81</v>
      </c>
      <c r="D113" t="s">
        <v>89</v>
      </c>
      <c r="E113" s="2">
        <v>4.67</v>
      </c>
    </row>
    <row r="114" spans="3:5" x14ac:dyDescent="0.25">
      <c r="C114" t="s">
        <v>81</v>
      </c>
      <c r="D114" t="s">
        <v>86</v>
      </c>
      <c r="E114" s="2">
        <v>1.58</v>
      </c>
    </row>
    <row r="115" spans="3:5" x14ac:dyDescent="0.25">
      <c r="C115" t="s">
        <v>81</v>
      </c>
      <c r="D115" t="s">
        <v>88</v>
      </c>
      <c r="E115" s="2">
        <v>2.7</v>
      </c>
    </row>
    <row r="116" spans="3:5" x14ac:dyDescent="0.25">
      <c r="C116" t="s">
        <v>79</v>
      </c>
      <c r="D116" t="s">
        <v>92</v>
      </c>
      <c r="E116" s="2">
        <v>1.88</v>
      </c>
    </row>
    <row r="117" spans="3:5" x14ac:dyDescent="0.25">
      <c r="C117" t="s">
        <v>81</v>
      </c>
      <c r="D117" t="s">
        <v>82</v>
      </c>
      <c r="E117" s="2">
        <v>0.87</v>
      </c>
    </row>
    <row r="118" spans="3:5" x14ac:dyDescent="0.25">
      <c r="C118" t="s">
        <v>81</v>
      </c>
      <c r="D118" t="s">
        <v>88</v>
      </c>
      <c r="E118" s="2">
        <v>1.07</v>
      </c>
    </row>
    <row r="119" spans="3:5" x14ac:dyDescent="0.25">
      <c r="C119" t="s">
        <v>79</v>
      </c>
      <c r="D119" t="s">
        <v>92</v>
      </c>
      <c r="E119" s="2">
        <v>2.66</v>
      </c>
    </row>
    <row r="120" spans="3:5" x14ac:dyDescent="0.25">
      <c r="C120" t="s">
        <v>81</v>
      </c>
      <c r="D120" t="s">
        <v>86</v>
      </c>
      <c r="E120" s="2">
        <v>2.5</v>
      </c>
    </row>
    <row r="121" spans="3:5" x14ac:dyDescent="0.25">
      <c r="C121" t="s">
        <v>81</v>
      </c>
      <c r="D121" t="s">
        <v>91</v>
      </c>
      <c r="E121" s="2">
        <v>4.79</v>
      </c>
    </row>
    <row r="122" spans="3:5" x14ac:dyDescent="0.25">
      <c r="C122" t="s">
        <v>81</v>
      </c>
      <c r="D122" t="s">
        <v>88</v>
      </c>
      <c r="E122" s="2">
        <v>2.1</v>
      </c>
    </row>
    <row r="123" spans="3:5" x14ac:dyDescent="0.25">
      <c r="C123" t="s">
        <v>79</v>
      </c>
      <c r="D123" t="s">
        <v>90</v>
      </c>
      <c r="E123" s="2">
        <v>1.98</v>
      </c>
    </row>
    <row r="124" spans="3:5" x14ac:dyDescent="0.25">
      <c r="C124" t="s">
        <v>79</v>
      </c>
      <c r="D124" t="s">
        <v>92</v>
      </c>
      <c r="E124" s="2">
        <v>3</v>
      </c>
    </row>
    <row r="125" spans="3:5" x14ac:dyDescent="0.25">
      <c r="C125" t="s">
        <v>79</v>
      </c>
      <c r="D125" t="s">
        <v>93</v>
      </c>
      <c r="E125" s="2">
        <v>4.29</v>
      </c>
    </row>
    <row r="126" spans="3:5" x14ac:dyDescent="0.25">
      <c r="C126" t="s">
        <v>81</v>
      </c>
      <c r="D126" t="s">
        <v>86</v>
      </c>
      <c r="E126" s="2">
        <v>2.38</v>
      </c>
    </row>
    <row r="127" spans="3:5" x14ac:dyDescent="0.25">
      <c r="C127" t="s">
        <v>81</v>
      </c>
      <c r="D127" t="s">
        <v>87</v>
      </c>
      <c r="E127" s="2">
        <v>1.82</v>
      </c>
    </row>
    <row r="128" spans="3:5" x14ac:dyDescent="0.25">
      <c r="C128" t="s">
        <v>79</v>
      </c>
      <c r="D128" t="s">
        <v>94</v>
      </c>
      <c r="E128" s="2">
        <v>1.37</v>
      </c>
    </row>
    <row r="129" spans="3:5" x14ac:dyDescent="0.25">
      <c r="C129" t="s">
        <v>79</v>
      </c>
      <c r="D129" t="s">
        <v>94</v>
      </c>
      <c r="E129" s="2">
        <v>2.5299999999999998</v>
      </c>
    </row>
    <row r="130" spans="3:5" x14ac:dyDescent="0.25">
      <c r="C130" t="s">
        <v>79</v>
      </c>
      <c r="D130" t="s">
        <v>94</v>
      </c>
      <c r="E130" s="2">
        <v>1.1299999999999999</v>
      </c>
    </row>
    <row r="131" spans="3:5" x14ac:dyDescent="0.25">
      <c r="C131" t="s">
        <v>81</v>
      </c>
      <c r="D131" t="s">
        <v>82</v>
      </c>
      <c r="E131" s="2">
        <v>1.1399999999999999</v>
      </c>
    </row>
    <row r="132" spans="3:5" x14ac:dyDescent="0.25">
      <c r="C132" t="s">
        <v>79</v>
      </c>
      <c r="D132" t="s">
        <v>93</v>
      </c>
      <c r="E132" s="2">
        <v>4.1500000000000004</v>
      </c>
    </row>
    <row r="133" spans="3:5" x14ac:dyDescent="0.25">
      <c r="C133" t="s">
        <v>79</v>
      </c>
      <c r="D133" t="s">
        <v>90</v>
      </c>
      <c r="E133" s="2">
        <v>1.75</v>
      </c>
    </row>
    <row r="134" spans="3:5" x14ac:dyDescent="0.25">
      <c r="C134" t="s">
        <v>81</v>
      </c>
      <c r="D134" t="s">
        <v>86</v>
      </c>
      <c r="E134" s="2">
        <v>2.98</v>
      </c>
    </row>
    <row r="135" spans="3:5" x14ac:dyDescent="0.25">
      <c r="C135" t="s">
        <v>79</v>
      </c>
      <c r="D135" t="s">
        <v>80</v>
      </c>
      <c r="E135" s="2">
        <v>4.83</v>
      </c>
    </row>
    <row r="136" spans="3:5" x14ac:dyDescent="0.25">
      <c r="C136" t="s">
        <v>79</v>
      </c>
      <c r="D136" t="s">
        <v>80</v>
      </c>
      <c r="E136" s="2">
        <v>4.66</v>
      </c>
    </row>
    <row r="137" spans="3:5" x14ac:dyDescent="0.25">
      <c r="C137" t="s">
        <v>79</v>
      </c>
      <c r="D137" t="s">
        <v>94</v>
      </c>
      <c r="E137" s="2">
        <v>2.0299999999999998</v>
      </c>
    </row>
    <row r="138" spans="3:5" x14ac:dyDescent="0.25">
      <c r="C138" t="s">
        <v>81</v>
      </c>
      <c r="D138" t="s">
        <v>89</v>
      </c>
      <c r="E138" s="2">
        <v>5.87</v>
      </c>
    </row>
    <row r="139" spans="3:5" x14ac:dyDescent="0.25">
      <c r="C139" t="s">
        <v>79</v>
      </c>
      <c r="D139" t="s">
        <v>80</v>
      </c>
      <c r="E139" s="2">
        <v>5</v>
      </c>
    </row>
    <row r="140" spans="3:5" x14ac:dyDescent="0.25">
      <c r="C140" t="s">
        <v>81</v>
      </c>
      <c r="D140" t="s">
        <v>89</v>
      </c>
      <c r="E140" s="2">
        <v>4.83</v>
      </c>
    </row>
    <row r="141" spans="3:5" x14ac:dyDescent="0.25">
      <c r="C141" t="s">
        <v>81</v>
      </c>
      <c r="D141" t="s">
        <v>89</v>
      </c>
      <c r="E141" s="2">
        <v>4.18</v>
      </c>
    </row>
    <row r="142" spans="3:5" x14ac:dyDescent="0.25">
      <c r="C142" t="s">
        <v>81</v>
      </c>
      <c r="D142" t="s">
        <v>82</v>
      </c>
      <c r="E142" s="2">
        <v>0.87</v>
      </c>
    </row>
    <row r="143" spans="3:5" x14ac:dyDescent="0.25">
      <c r="C143" t="s">
        <v>81</v>
      </c>
      <c r="D143" t="s">
        <v>89</v>
      </c>
      <c r="E143" s="2">
        <v>4.3899999999999997</v>
      </c>
    </row>
    <row r="144" spans="3:5" x14ac:dyDescent="0.25">
      <c r="C144" t="s">
        <v>81</v>
      </c>
      <c r="D144" t="s">
        <v>87</v>
      </c>
      <c r="E144" s="2">
        <v>1.96</v>
      </c>
    </row>
    <row r="145" spans="3:5" x14ac:dyDescent="0.25">
      <c r="C145" t="s">
        <v>79</v>
      </c>
      <c r="D145" t="s">
        <v>93</v>
      </c>
      <c r="E145" s="2">
        <v>3.02</v>
      </c>
    </row>
    <row r="146" spans="3:5" x14ac:dyDescent="0.25">
      <c r="C146" t="s">
        <v>79</v>
      </c>
      <c r="D146" t="s">
        <v>86</v>
      </c>
      <c r="E146" s="2">
        <v>1.28</v>
      </c>
    </row>
    <row r="147" spans="3:5" x14ac:dyDescent="0.25">
      <c r="C147" t="s">
        <v>79</v>
      </c>
      <c r="D147" t="s">
        <v>94</v>
      </c>
      <c r="E147" s="2">
        <v>1.74</v>
      </c>
    </row>
    <row r="148" spans="3:5" x14ac:dyDescent="0.25">
      <c r="C148" t="s">
        <v>79</v>
      </c>
      <c r="D148" t="s">
        <v>94</v>
      </c>
      <c r="E148" s="2">
        <v>2.69</v>
      </c>
    </row>
    <row r="149" spans="3:5" x14ac:dyDescent="0.25">
      <c r="C149" t="s">
        <v>79</v>
      </c>
      <c r="D149" t="s">
        <v>93</v>
      </c>
      <c r="E149" s="2">
        <v>4.18</v>
      </c>
    </row>
    <row r="150" spans="3:5" x14ac:dyDescent="0.25">
      <c r="C150" t="s">
        <v>81</v>
      </c>
      <c r="D150" t="s">
        <v>82</v>
      </c>
      <c r="E150" s="2">
        <v>0.95</v>
      </c>
    </row>
    <row r="151" spans="3:5" x14ac:dyDescent="0.25">
      <c r="C151" t="s">
        <v>81</v>
      </c>
      <c r="D151" t="s">
        <v>91</v>
      </c>
      <c r="E151" s="2">
        <v>4.99</v>
      </c>
    </row>
    <row r="152" spans="3:5" x14ac:dyDescent="0.25">
      <c r="C152" t="s">
        <v>79</v>
      </c>
      <c r="D152" t="s">
        <v>94</v>
      </c>
      <c r="E152" s="2">
        <v>2.09</v>
      </c>
    </row>
    <row r="153" spans="3:5" x14ac:dyDescent="0.25">
      <c r="C153" t="s">
        <v>79</v>
      </c>
      <c r="D153" t="s">
        <v>92</v>
      </c>
      <c r="E153" s="2">
        <v>1.98</v>
      </c>
    </row>
    <row r="154" spans="3:5" x14ac:dyDescent="0.25">
      <c r="C154" t="s">
        <v>81</v>
      </c>
      <c r="D154" t="s">
        <v>91</v>
      </c>
      <c r="E154" s="2">
        <v>3.16</v>
      </c>
    </row>
    <row r="155" spans="3:5" x14ac:dyDescent="0.25">
      <c r="C155" t="s">
        <v>79</v>
      </c>
      <c r="D155" t="s">
        <v>90</v>
      </c>
      <c r="E155" s="2">
        <v>1.35</v>
      </c>
    </row>
    <row r="156" spans="3:5" x14ac:dyDescent="0.25">
      <c r="C156" t="s">
        <v>79</v>
      </c>
      <c r="D156" t="s">
        <v>80</v>
      </c>
      <c r="E156" s="2">
        <v>4.8099999999999996</v>
      </c>
    </row>
    <row r="157" spans="3:5" x14ac:dyDescent="0.25">
      <c r="C157" t="s">
        <v>81</v>
      </c>
      <c r="D157" t="s">
        <v>89</v>
      </c>
      <c r="E157" s="2">
        <v>4.42</v>
      </c>
    </row>
    <row r="158" spans="3:5" x14ac:dyDescent="0.25">
      <c r="C158" t="s">
        <v>81</v>
      </c>
      <c r="D158" t="s">
        <v>88</v>
      </c>
      <c r="E158" s="2">
        <v>1.76</v>
      </c>
    </row>
    <row r="159" spans="3:5" x14ac:dyDescent="0.25">
      <c r="C159" t="s">
        <v>81</v>
      </c>
      <c r="D159" t="s">
        <v>91</v>
      </c>
      <c r="E159" s="2">
        <v>3.09</v>
      </c>
    </row>
    <row r="160" spans="3:5" x14ac:dyDescent="0.25">
      <c r="C160" t="s">
        <v>79</v>
      </c>
      <c r="D160" t="s">
        <v>94</v>
      </c>
      <c r="E160" s="2">
        <v>1.82</v>
      </c>
    </row>
    <row r="161" spans="3:5" x14ac:dyDescent="0.25">
      <c r="C161" t="s">
        <v>79</v>
      </c>
      <c r="D161" t="s">
        <v>90</v>
      </c>
      <c r="E161" s="2">
        <v>1.27</v>
      </c>
    </row>
    <row r="162" spans="3:5" x14ac:dyDescent="0.25">
      <c r="C162" t="s">
        <v>81</v>
      </c>
      <c r="D162" t="s">
        <v>87</v>
      </c>
      <c r="E162" s="2">
        <v>1.96</v>
      </c>
    </row>
    <row r="163" spans="3:5" x14ac:dyDescent="0.25">
      <c r="C163" t="s">
        <v>79</v>
      </c>
      <c r="D163" t="s">
        <v>86</v>
      </c>
      <c r="E163" s="2">
        <v>0.8</v>
      </c>
    </row>
    <row r="164" spans="3:5" x14ac:dyDescent="0.25">
      <c r="C164" t="s">
        <v>81</v>
      </c>
      <c r="D164" t="s">
        <v>91</v>
      </c>
      <c r="E164" s="2">
        <v>4.26</v>
      </c>
    </row>
    <row r="165" spans="3:5" x14ac:dyDescent="0.25">
      <c r="C165" t="s">
        <v>79</v>
      </c>
      <c r="D165" t="s">
        <v>93</v>
      </c>
      <c r="E165" s="2">
        <v>4.4000000000000004</v>
      </c>
    </row>
    <row r="166" spans="3:5" x14ac:dyDescent="0.25">
      <c r="C166" t="s">
        <v>81</v>
      </c>
      <c r="D166" t="s">
        <v>91</v>
      </c>
      <c r="E166" s="2">
        <v>4.2</v>
      </c>
    </row>
    <row r="167" spans="3:5" x14ac:dyDescent="0.25">
      <c r="C167" t="s">
        <v>81</v>
      </c>
      <c r="D167" t="s">
        <v>87</v>
      </c>
      <c r="E167" s="2">
        <v>2.1</v>
      </c>
    </row>
    <row r="168" spans="3:5" x14ac:dyDescent="0.25">
      <c r="C168" t="s">
        <v>79</v>
      </c>
      <c r="D168" t="s">
        <v>92</v>
      </c>
      <c r="E168" s="2">
        <v>2.37</v>
      </c>
    </row>
    <row r="169" spans="3:5" x14ac:dyDescent="0.25">
      <c r="C169" t="s">
        <v>79</v>
      </c>
      <c r="D169" t="s">
        <v>92</v>
      </c>
      <c r="E169" s="2">
        <v>1.63</v>
      </c>
    </row>
    <row r="170" spans="3:5" x14ac:dyDescent="0.25">
      <c r="C170" t="s">
        <v>81</v>
      </c>
      <c r="D170" t="s">
        <v>87</v>
      </c>
      <c r="E170" s="2">
        <v>1.5</v>
      </c>
    </row>
    <row r="171" spans="3:5" x14ac:dyDescent="0.25">
      <c r="C171" t="s">
        <v>79</v>
      </c>
      <c r="D171" t="s">
        <v>86</v>
      </c>
      <c r="E171" s="2">
        <v>0.91</v>
      </c>
    </row>
    <row r="172" spans="3:5" x14ac:dyDescent="0.25">
      <c r="C172" t="s">
        <v>81</v>
      </c>
      <c r="D172" t="s">
        <v>86</v>
      </c>
      <c r="E172" s="2">
        <v>2.84</v>
      </c>
    </row>
    <row r="173" spans="3:5" x14ac:dyDescent="0.25">
      <c r="C173" t="s">
        <v>79</v>
      </c>
      <c r="D173" t="s">
        <v>90</v>
      </c>
      <c r="E173" s="2">
        <v>1.64</v>
      </c>
    </row>
    <row r="174" spans="3:5" x14ac:dyDescent="0.25">
      <c r="C174" t="s">
        <v>81</v>
      </c>
      <c r="D174" t="s">
        <v>89</v>
      </c>
      <c r="E174" s="2">
        <v>5.58</v>
      </c>
    </row>
    <row r="175" spans="3:5" x14ac:dyDescent="0.25">
      <c r="C175" t="s">
        <v>79</v>
      </c>
      <c r="D175" t="s">
        <v>80</v>
      </c>
      <c r="E175" s="2">
        <v>4.33</v>
      </c>
    </row>
    <row r="176" spans="3:5" x14ac:dyDescent="0.25">
      <c r="C176" t="s">
        <v>81</v>
      </c>
      <c r="D176" t="s">
        <v>86</v>
      </c>
      <c r="E176" s="2">
        <v>2.37</v>
      </c>
    </row>
    <row r="177" spans="3:5" x14ac:dyDescent="0.25">
      <c r="C177" t="s">
        <v>79</v>
      </c>
      <c r="D177" t="s">
        <v>90</v>
      </c>
      <c r="E177" s="2">
        <v>1.2</v>
      </c>
    </row>
    <row r="178" spans="3:5" x14ac:dyDescent="0.25">
      <c r="C178" t="s">
        <v>79</v>
      </c>
      <c r="D178" t="s">
        <v>86</v>
      </c>
      <c r="E178" s="2">
        <v>1.1100000000000001</v>
      </c>
    </row>
    <row r="179" spans="3:5" x14ac:dyDescent="0.25">
      <c r="C179" t="s">
        <v>79</v>
      </c>
      <c r="D179" t="s">
        <v>94</v>
      </c>
      <c r="E179" s="2">
        <v>1.37</v>
      </c>
    </row>
    <row r="180" spans="3:5" x14ac:dyDescent="0.25">
      <c r="C180" t="s">
        <v>81</v>
      </c>
      <c r="D180" t="s">
        <v>86</v>
      </c>
      <c r="E180" s="2">
        <v>1.79</v>
      </c>
    </row>
    <row r="181" spans="3:5" x14ac:dyDescent="0.25">
      <c r="C181" t="s">
        <v>81</v>
      </c>
      <c r="D181" t="s">
        <v>86</v>
      </c>
      <c r="E181" s="2">
        <v>2.57</v>
      </c>
    </row>
    <row r="182" spans="3:5" x14ac:dyDescent="0.25">
      <c r="C182" t="s">
        <v>79</v>
      </c>
      <c r="D182" t="s">
        <v>80</v>
      </c>
      <c r="E182" s="2">
        <v>4.93</v>
      </c>
    </row>
    <row r="183" spans="3:5" x14ac:dyDescent="0.25">
      <c r="C183" t="s">
        <v>81</v>
      </c>
      <c r="D183" t="s">
        <v>87</v>
      </c>
      <c r="E183" s="2">
        <v>1.31</v>
      </c>
    </row>
    <row r="184" spans="3:5" x14ac:dyDescent="0.25">
      <c r="C184" t="s">
        <v>81</v>
      </c>
      <c r="D184" t="s">
        <v>86</v>
      </c>
      <c r="E184" s="2">
        <v>1.88</v>
      </c>
    </row>
    <row r="185" spans="3:5" x14ac:dyDescent="0.25">
      <c r="C185" t="s">
        <v>79</v>
      </c>
      <c r="D185" t="s">
        <v>93</v>
      </c>
      <c r="E185" s="2">
        <v>3.9</v>
      </c>
    </row>
    <row r="186" spans="3:5" x14ac:dyDescent="0.25">
      <c r="C186" t="s">
        <v>81</v>
      </c>
      <c r="D186" t="s">
        <v>88</v>
      </c>
      <c r="E186" s="2">
        <v>2.5299999999999998</v>
      </c>
    </row>
    <row r="187" spans="3:5" x14ac:dyDescent="0.25">
      <c r="C187" t="s">
        <v>79</v>
      </c>
      <c r="D187" t="s">
        <v>93</v>
      </c>
      <c r="E187" s="2">
        <v>3.68</v>
      </c>
    </row>
    <row r="188" spans="3:5" x14ac:dyDescent="0.25">
      <c r="C188" t="s">
        <v>81</v>
      </c>
      <c r="D188" t="s">
        <v>89</v>
      </c>
      <c r="E188" s="2">
        <v>5.19</v>
      </c>
    </row>
    <row r="189" spans="3:5" x14ac:dyDescent="0.25">
      <c r="C189" t="s">
        <v>81</v>
      </c>
      <c r="D189" t="s">
        <v>88</v>
      </c>
      <c r="E189" s="2">
        <v>1.47</v>
      </c>
    </row>
    <row r="190" spans="3:5" x14ac:dyDescent="0.25">
      <c r="C190" t="s">
        <v>81</v>
      </c>
      <c r="D190" t="s">
        <v>86</v>
      </c>
      <c r="E190" s="2">
        <v>2.08</v>
      </c>
    </row>
    <row r="191" spans="3:5" x14ac:dyDescent="0.25">
      <c r="C191" t="s">
        <v>81</v>
      </c>
      <c r="D191" t="s">
        <v>91</v>
      </c>
      <c r="E191" s="2">
        <v>4.59</v>
      </c>
    </row>
    <row r="192" spans="3:5" x14ac:dyDescent="0.25">
      <c r="C192" t="s">
        <v>81</v>
      </c>
      <c r="D192" t="s">
        <v>89</v>
      </c>
      <c r="E192" s="2">
        <v>4.8499999999999996</v>
      </c>
    </row>
    <row r="193" spans="3:5" x14ac:dyDescent="0.25">
      <c r="C193" t="s">
        <v>79</v>
      </c>
      <c r="D193" t="s">
        <v>86</v>
      </c>
      <c r="E193" s="2">
        <v>0.96</v>
      </c>
    </row>
    <row r="194" spans="3:5" x14ac:dyDescent="0.25">
      <c r="C194" t="s">
        <v>81</v>
      </c>
      <c r="D194" t="s">
        <v>91</v>
      </c>
      <c r="E194" s="2">
        <v>3.09</v>
      </c>
    </row>
    <row r="195" spans="3:5" x14ac:dyDescent="0.25">
      <c r="C195" t="s">
        <v>81</v>
      </c>
      <c r="D195" t="s">
        <v>91</v>
      </c>
      <c r="E195" s="2">
        <v>4.18</v>
      </c>
    </row>
    <row r="196" spans="3:5" x14ac:dyDescent="0.25">
      <c r="C196" t="s">
        <v>79</v>
      </c>
      <c r="D196" t="s">
        <v>90</v>
      </c>
      <c r="E196" s="2">
        <v>1.7</v>
      </c>
    </row>
    <row r="197" spans="3:5" x14ac:dyDescent="0.25">
      <c r="C197" t="s">
        <v>79</v>
      </c>
      <c r="D197" t="s">
        <v>94</v>
      </c>
      <c r="E197" s="2">
        <v>1.07</v>
      </c>
    </row>
    <row r="198" spans="3:5" x14ac:dyDescent="0.25">
      <c r="C198" t="s">
        <v>79</v>
      </c>
      <c r="D198" t="s">
        <v>94</v>
      </c>
      <c r="E198" s="2">
        <v>2.2799999999999998</v>
      </c>
    </row>
    <row r="199" spans="3:5" x14ac:dyDescent="0.25">
      <c r="C199" t="s">
        <v>81</v>
      </c>
      <c r="D199" t="s">
        <v>87</v>
      </c>
      <c r="E199" s="2">
        <v>1.94</v>
      </c>
    </row>
    <row r="200" spans="3:5" x14ac:dyDescent="0.25">
      <c r="C200" t="s">
        <v>79</v>
      </c>
      <c r="D200" t="s">
        <v>80</v>
      </c>
      <c r="E200" s="2">
        <v>5.38</v>
      </c>
    </row>
    <row r="201" spans="3:5" x14ac:dyDescent="0.25">
      <c r="C201" t="s">
        <v>79</v>
      </c>
      <c r="D201" t="s">
        <v>94</v>
      </c>
      <c r="E201" s="2">
        <v>1.24</v>
      </c>
    </row>
    <row r="202" spans="3:5" x14ac:dyDescent="0.25">
      <c r="C202" t="s">
        <v>81</v>
      </c>
      <c r="D202" t="s">
        <v>82</v>
      </c>
      <c r="E202" s="2">
        <v>1.19</v>
      </c>
    </row>
    <row r="203" spans="3:5" x14ac:dyDescent="0.25">
      <c r="C203" t="s">
        <v>79</v>
      </c>
      <c r="D203" t="s">
        <v>80</v>
      </c>
      <c r="E203" s="2">
        <v>5.97</v>
      </c>
    </row>
    <row r="204" spans="3:5" x14ac:dyDescent="0.25">
      <c r="C204" t="s">
        <v>81</v>
      </c>
      <c r="D204" t="s">
        <v>91</v>
      </c>
      <c r="E204" s="2">
        <v>4.62</v>
      </c>
    </row>
    <row r="205" spans="3:5" x14ac:dyDescent="0.25">
      <c r="C205" t="s">
        <v>81</v>
      </c>
      <c r="D205" t="s">
        <v>88</v>
      </c>
      <c r="E205" s="2">
        <v>2</v>
      </c>
    </row>
    <row r="206" spans="3:5" x14ac:dyDescent="0.25">
      <c r="C206" t="s">
        <v>79</v>
      </c>
      <c r="D206" t="s">
        <v>92</v>
      </c>
      <c r="E206" s="2">
        <v>2.67</v>
      </c>
    </row>
    <row r="207" spans="3:5" x14ac:dyDescent="0.25">
      <c r="C207" t="s">
        <v>81</v>
      </c>
      <c r="D207" t="s">
        <v>89</v>
      </c>
      <c r="E207" s="2">
        <v>4.05</v>
      </c>
    </row>
    <row r="208" spans="3:5" x14ac:dyDescent="0.25">
      <c r="C208" t="s">
        <v>79</v>
      </c>
      <c r="D208" t="s">
        <v>80</v>
      </c>
      <c r="E208" s="2">
        <v>5.29</v>
      </c>
    </row>
    <row r="209" spans="3:5" x14ac:dyDescent="0.25">
      <c r="C209" t="s">
        <v>81</v>
      </c>
      <c r="D209" t="s">
        <v>82</v>
      </c>
      <c r="E209" s="2">
        <v>1.1200000000000001</v>
      </c>
    </row>
    <row r="210" spans="3:5" x14ac:dyDescent="0.25">
      <c r="C210" t="s">
        <v>81</v>
      </c>
      <c r="D210" t="s">
        <v>87</v>
      </c>
      <c r="E210" s="2">
        <v>1.93</v>
      </c>
    </row>
    <row r="211" spans="3:5" x14ac:dyDescent="0.25">
      <c r="C211" t="s">
        <v>81</v>
      </c>
      <c r="D211" t="s">
        <v>87</v>
      </c>
      <c r="E211" s="2">
        <v>2.0499999999999998</v>
      </c>
    </row>
    <row r="212" spans="3:5" x14ac:dyDescent="0.25">
      <c r="C212" t="s">
        <v>79</v>
      </c>
      <c r="D212" t="s">
        <v>94</v>
      </c>
      <c r="E212" s="2">
        <v>1.57</v>
      </c>
    </row>
    <row r="213" spans="3:5" x14ac:dyDescent="0.25">
      <c r="C213" t="s">
        <v>81</v>
      </c>
      <c r="D213" t="s">
        <v>88</v>
      </c>
      <c r="E213" s="2">
        <v>1.35</v>
      </c>
    </row>
    <row r="214" spans="3:5" x14ac:dyDescent="0.25">
      <c r="C214" t="s">
        <v>81</v>
      </c>
      <c r="D214" t="s">
        <v>87</v>
      </c>
      <c r="E214" s="2">
        <v>1.38</v>
      </c>
    </row>
    <row r="215" spans="3:5" x14ac:dyDescent="0.25">
      <c r="C215" t="s">
        <v>81</v>
      </c>
      <c r="D215" t="s">
        <v>86</v>
      </c>
      <c r="E215" s="2">
        <v>2.41</v>
      </c>
    </row>
    <row r="216" spans="3:5" x14ac:dyDescent="0.25">
      <c r="C216" t="s">
        <v>81</v>
      </c>
      <c r="D216" t="s">
        <v>89</v>
      </c>
      <c r="E216" s="2">
        <v>4.0599999999999996</v>
      </c>
    </row>
    <row r="217" spans="3:5" x14ac:dyDescent="0.25">
      <c r="C217" t="s">
        <v>79</v>
      </c>
      <c r="D217" t="s">
        <v>90</v>
      </c>
      <c r="E217" s="2">
        <v>1.92</v>
      </c>
    </row>
    <row r="218" spans="3:5" x14ac:dyDescent="0.25">
      <c r="C218" t="s">
        <v>81</v>
      </c>
      <c r="D218" t="s">
        <v>88</v>
      </c>
      <c r="E218" s="2">
        <v>1.26</v>
      </c>
    </row>
    <row r="219" spans="3:5" x14ac:dyDescent="0.25">
      <c r="C219" t="s">
        <v>81</v>
      </c>
      <c r="D219" t="s">
        <v>89</v>
      </c>
      <c r="E219" s="2">
        <v>4.67</v>
      </c>
    </row>
    <row r="220" spans="3:5" x14ac:dyDescent="0.25">
      <c r="C220" t="s">
        <v>79</v>
      </c>
      <c r="D220" t="s">
        <v>86</v>
      </c>
      <c r="E220" s="2">
        <v>1.53</v>
      </c>
    </row>
    <row r="221" spans="3:5" x14ac:dyDescent="0.25">
      <c r="C221" t="s">
        <v>81</v>
      </c>
      <c r="D221" t="s">
        <v>87</v>
      </c>
      <c r="E221" s="2">
        <v>1.98</v>
      </c>
    </row>
    <row r="222" spans="3:5" x14ac:dyDescent="0.25">
      <c r="C222" t="s">
        <v>81</v>
      </c>
      <c r="D222" t="s">
        <v>87</v>
      </c>
      <c r="E222" s="2">
        <v>1.85</v>
      </c>
    </row>
    <row r="223" spans="3:5" x14ac:dyDescent="0.25">
      <c r="C223" t="s">
        <v>81</v>
      </c>
      <c r="D223" t="s">
        <v>86</v>
      </c>
      <c r="E223" s="2">
        <v>1.71</v>
      </c>
    </row>
    <row r="224" spans="3:5" x14ac:dyDescent="0.25">
      <c r="C224" t="s">
        <v>79</v>
      </c>
      <c r="D224" t="s">
        <v>93</v>
      </c>
      <c r="E224" s="2">
        <v>4.8</v>
      </c>
    </row>
    <row r="225" spans="3:5" x14ac:dyDescent="0.25">
      <c r="C225" t="s">
        <v>79</v>
      </c>
      <c r="D225" t="s">
        <v>80</v>
      </c>
      <c r="E225" s="2">
        <v>4.6500000000000004</v>
      </c>
    </row>
    <row r="226" spans="3:5" x14ac:dyDescent="0.25">
      <c r="C226" t="s">
        <v>79</v>
      </c>
      <c r="D226" t="s">
        <v>92</v>
      </c>
      <c r="E226" s="2">
        <v>2.0299999999999998</v>
      </c>
    </row>
    <row r="227" spans="3:5" x14ac:dyDescent="0.25">
      <c r="C227" t="s">
        <v>81</v>
      </c>
      <c r="D227" t="s">
        <v>91</v>
      </c>
      <c r="E227" s="2">
        <v>3.53</v>
      </c>
    </row>
    <row r="228" spans="3:5" x14ac:dyDescent="0.25">
      <c r="C228" t="s">
        <v>79</v>
      </c>
      <c r="D228" t="s">
        <v>86</v>
      </c>
      <c r="E228" s="2">
        <v>1.27</v>
      </c>
    </row>
    <row r="229" spans="3:5" x14ac:dyDescent="0.25">
      <c r="C229" t="s">
        <v>81</v>
      </c>
      <c r="D229" t="s">
        <v>88</v>
      </c>
      <c r="E229" s="2">
        <v>1.74</v>
      </c>
    </row>
    <row r="230" spans="3:5" x14ac:dyDescent="0.25">
      <c r="C230" t="s">
        <v>79</v>
      </c>
      <c r="D230" t="s">
        <v>92</v>
      </c>
      <c r="E230" s="2">
        <v>1.79</v>
      </c>
    </row>
    <row r="231" spans="3:5" x14ac:dyDescent="0.25">
      <c r="C231" t="s">
        <v>81</v>
      </c>
      <c r="D231" t="s">
        <v>88</v>
      </c>
      <c r="E231" s="2">
        <v>2.33</v>
      </c>
    </row>
    <row r="232" spans="3:5" x14ac:dyDescent="0.25">
      <c r="C232" t="s">
        <v>81</v>
      </c>
      <c r="D232" t="s">
        <v>87</v>
      </c>
      <c r="E232" s="2">
        <v>1.65</v>
      </c>
    </row>
    <row r="233" spans="3:5" x14ac:dyDescent="0.25">
      <c r="C233" t="s">
        <v>81</v>
      </c>
      <c r="D233" t="s">
        <v>82</v>
      </c>
      <c r="E233" s="2">
        <v>1.1100000000000001</v>
      </c>
    </row>
    <row r="234" spans="3:5" x14ac:dyDescent="0.25">
      <c r="C234" t="s">
        <v>79</v>
      </c>
      <c r="D234" t="s">
        <v>80</v>
      </c>
      <c r="E234" s="2">
        <v>5.91</v>
      </c>
    </row>
    <row r="235" spans="3:5" x14ac:dyDescent="0.25">
      <c r="C235" t="s">
        <v>79</v>
      </c>
      <c r="D235" t="s">
        <v>92</v>
      </c>
      <c r="E235" s="2">
        <v>1.57</v>
      </c>
    </row>
    <row r="236" spans="3:5" x14ac:dyDescent="0.25">
      <c r="C236" t="s">
        <v>79</v>
      </c>
      <c r="D236" t="s">
        <v>92</v>
      </c>
      <c r="E236" s="2">
        <v>2.6</v>
      </c>
    </row>
    <row r="237" spans="3:5" x14ac:dyDescent="0.25">
      <c r="C237" t="s">
        <v>81</v>
      </c>
      <c r="D237" t="s">
        <v>86</v>
      </c>
      <c r="E237" s="2">
        <v>2.27</v>
      </c>
    </row>
    <row r="238" spans="3:5" x14ac:dyDescent="0.25">
      <c r="C238" t="s">
        <v>79</v>
      </c>
      <c r="D238" t="s">
        <v>94</v>
      </c>
      <c r="E238" s="2">
        <v>2.83</v>
      </c>
    </row>
    <row r="239" spans="3:5" x14ac:dyDescent="0.25">
      <c r="C239" t="s">
        <v>81</v>
      </c>
      <c r="D239" t="s">
        <v>91</v>
      </c>
      <c r="E239" s="2">
        <v>3.16</v>
      </c>
    </row>
    <row r="240" spans="3:5" x14ac:dyDescent="0.25">
      <c r="C240" t="s">
        <v>79</v>
      </c>
      <c r="D240" t="s">
        <v>93</v>
      </c>
      <c r="E240" s="2">
        <v>3.5</v>
      </c>
    </row>
    <row r="241" spans="3:5" x14ac:dyDescent="0.25">
      <c r="C241" t="s">
        <v>81</v>
      </c>
      <c r="D241" t="s">
        <v>87</v>
      </c>
      <c r="E241" s="2">
        <v>1.9</v>
      </c>
    </row>
    <row r="242" spans="3:5" x14ac:dyDescent="0.25">
      <c r="C242" t="s">
        <v>79</v>
      </c>
      <c r="D242" t="s">
        <v>86</v>
      </c>
      <c r="E242" s="2">
        <v>1.29</v>
      </c>
    </row>
    <row r="243" spans="3:5" x14ac:dyDescent="0.25">
      <c r="C243" t="s">
        <v>81</v>
      </c>
      <c r="D243" t="s">
        <v>91</v>
      </c>
      <c r="E243" s="2">
        <v>3.43</v>
      </c>
    </row>
    <row r="244" spans="3:5" x14ac:dyDescent="0.25">
      <c r="C244" t="s">
        <v>79</v>
      </c>
      <c r="D244" t="s">
        <v>94</v>
      </c>
      <c r="E244" s="2">
        <v>2.1</v>
      </c>
    </row>
    <row r="245" spans="3:5" x14ac:dyDescent="0.25">
      <c r="C245" t="s">
        <v>81</v>
      </c>
      <c r="D245" t="s">
        <v>91</v>
      </c>
      <c r="E245" s="2">
        <v>3.9</v>
      </c>
    </row>
    <row r="246" spans="3:5" x14ac:dyDescent="0.25">
      <c r="C246" t="s">
        <v>81</v>
      </c>
      <c r="D246" t="s">
        <v>86</v>
      </c>
      <c r="E246" s="2">
        <v>1.75</v>
      </c>
    </row>
    <row r="247" spans="3:5" x14ac:dyDescent="0.25">
      <c r="C247" t="s">
        <v>79</v>
      </c>
      <c r="D247" t="s">
        <v>94</v>
      </c>
      <c r="E247" s="2">
        <v>2.42</v>
      </c>
    </row>
    <row r="248" spans="3:5" x14ac:dyDescent="0.25">
      <c r="C248" t="s">
        <v>79</v>
      </c>
      <c r="D248" t="s">
        <v>86</v>
      </c>
      <c r="E248" s="2">
        <v>0.85</v>
      </c>
    </row>
    <row r="249" spans="3:5" x14ac:dyDescent="0.25">
      <c r="C249" t="s">
        <v>79</v>
      </c>
      <c r="D249" t="s">
        <v>80</v>
      </c>
      <c r="E249" s="2">
        <v>5.6</v>
      </c>
    </row>
    <row r="250" spans="3:5" x14ac:dyDescent="0.25">
      <c r="C250" t="s">
        <v>81</v>
      </c>
      <c r="D250" t="s">
        <v>86</v>
      </c>
      <c r="E250" s="2">
        <v>1.77</v>
      </c>
    </row>
    <row r="251" spans="3:5" x14ac:dyDescent="0.25">
      <c r="C251" t="s">
        <v>81</v>
      </c>
      <c r="D251" t="s">
        <v>87</v>
      </c>
      <c r="E251" s="2">
        <v>1.19</v>
      </c>
    </row>
    <row r="252" spans="3:5" x14ac:dyDescent="0.25">
      <c r="C252" t="s">
        <v>81</v>
      </c>
      <c r="D252" t="s">
        <v>82</v>
      </c>
      <c r="E252" s="2">
        <v>1.03</v>
      </c>
    </row>
    <row r="253" spans="3:5" x14ac:dyDescent="0.25">
      <c r="C253" t="s">
        <v>79</v>
      </c>
      <c r="D253" t="s">
        <v>94</v>
      </c>
      <c r="E253" s="2">
        <v>1.93</v>
      </c>
    </row>
    <row r="254" spans="3:5" x14ac:dyDescent="0.25">
      <c r="C254" t="s">
        <v>81</v>
      </c>
      <c r="D254" t="s">
        <v>86</v>
      </c>
      <c r="E254" s="2">
        <v>1.9</v>
      </c>
    </row>
    <row r="255" spans="3:5" x14ac:dyDescent="0.25">
      <c r="C255" t="s">
        <v>81</v>
      </c>
      <c r="D255" t="s">
        <v>82</v>
      </c>
      <c r="E255" s="2">
        <v>0.9</v>
      </c>
    </row>
    <row r="256" spans="3:5" x14ac:dyDescent="0.25">
      <c r="C256" t="s">
        <v>79</v>
      </c>
      <c r="D256" t="s">
        <v>80</v>
      </c>
      <c r="E256" s="2">
        <v>4.12</v>
      </c>
    </row>
    <row r="257" spans="3:5" x14ac:dyDescent="0.25">
      <c r="C257" t="s">
        <v>79</v>
      </c>
      <c r="D257" t="s">
        <v>86</v>
      </c>
      <c r="E257" s="2">
        <v>0.94</v>
      </c>
    </row>
    <row r="258" spans="3:5" x14ac:dyDescent="0.25">
      <c r="C258" t="s">
        <v>81</v>
      </c>
      <c r="D258" t="s">
        <v>89</v>
      </c>
      <c r="E258" s="2">
        <v>5.16</v>
      </c>
    </row>
    <row r="259" spans="3:5" x14ac:dyDescent="0.25">
      <c r="C259" t="s">
        <v>81</v>
      </c>
      <c r="D259" t="s">
        <v>89</v>
      </c>
      <c r="E259" s="2">
        <v>5.83</v>
      </c>
    </row>
    <row r="260" spans="3:5" x14ac:dyDescent="0.25">
      <c r="C260" t="s">
        <v>81</v>
      </c>
      <c r="D260" t="s">
        <v>86</v>
      </c>
      <c r="E260" s="2">
        <v>2.23</v>
      </c>
    </row>
    <row r="261" spans="3:5" x14ac:dyDescent="0.25">
      <c r="C261" t="s">
        <v>79</v>
      </c>
      <c r="D261" t="s">
        <v>93</v>
      </c>
      <c r="E261" s="2">
        <v>4.18</v>
      </c>
    </row>
    <row r="262" spans="3:5" x14ac:dyDescent="0.25">
      <c r="C262" t="s">
        <v>79</v>
      </c>
      <c r="D262" t="s">
        <v>93</v>
      </c>
      <c r="E262" s="2">
        <v>4.2300000000000004</v>
      </c>
    </row>
    <row r="263" spans="3:5" x14ac:dyDescent="0.25">
      <c r="C263" t="s">
        <v>79</v>
      </c>
      <c r="D263" t="s">
        <v>86</v>
      </c>
      <c r="E263" s="2">
        <v>0.92</v>
      </c>
    </row>
    <row r="264" spans="3:5" x14ac:dyDescent="0.25">
      <c r="C264" t="s">
        <v>79</v>
      </c>
      <c r="D264" t="s">
        <v>80</v>
      </c>
      <c r="E264" s="2">
        <v>4.28</v>
      </c>
    </row>
    <row r="265" spans="3:5" x14ac:dyDescent="0.25">
      <c r="C265" t="s">
        <v>79</v>
      </c>
      <c r="D265" t="s">
        <v>92</v>
      </c>
      <c r="E265" s="2">
        <v>2.59</v>
      </c>
    </row>
    <row r="266" spans="3:5" x14ac:dyDescent="0.25">
      <c r="C266" t="s">
        <v>81</v>
      </c>
      <c r="D266" t="s">
        <v>87</v>
      </c>
      <c r="E266" s="2">
        <v>1.43</v>
      </c>
    </row>
    <row r="267" spans="3:5" x14ac:dyDescent="0.25">
      <c r="C267" t="s">
        <v>81</v>
      </c>
      <c r="D267" t="s">
        <v>89</v>
      </c>
      <c r="E267" s="2">
        <v>4.3499999999999996</v>
      </c>
    </row>
    <row r="268" spans="3:5" x14ac:dyDescent="0.25">
      <c r="C268" t="s">
        <v>81</v>
      </c>
      <c r="D268" t="s">
        <v>88</v>
      </c>
      <c r="E268" s="2">
        <v>2.14</v>
      </c>
    </row>
    <row r="269" spans="3:5" x14ac:dyDescent="0.25">
      <c r="C269" t="s">
        <v>79</v>
      </c>
      <c r="D269" t="s">
        <v>80</v>
      </c>
      <c r="E269" s="2">
        <v>5.95</v>
      </c>
    </row>
    <row r="270" spans="3:5" x14ac:dyDescent="0.25">
      <c r="C270" t="s">
        <v>81</v>
      </c>
      <c r="D270" t="s">
        <v>88</v>
      </c>
      <c r="E270" s="2">
        <v>1.49</v>
      </c>
    </row>
    <row r="271" spans="3:5" x14ac:dyDescent="0.25">
      <c r="C271" t="s">
        <v>81</v>
      </c>
      <c r="D271" t="s">
        <v>87</v>
      </c>
      <c r="E271" s="2">
        <v>1.36</v>
      </c>
    </row>
    <row r="272" spans="3:5" x14ac:dyDescent="0.25">
      <c r="C272" t="s">
        <v>79</v>
      </c>
      <c r="D272" t="s">
        <v>80</v>
      </c>
      <c r="E272" s="2">
        <v>5.31</v>
      </c>
    </row>
    <row r="273" spans="3:5" x14ac:dyDescent="0.25">
      <c r="C273" t="s">
        <v>81</v>
      </c>
      <c r="D273" t="s">
        <v>86</v>
      </c>
      <c r="E273" s="2">
        <v>2.44</v>
      </c>
    </row>
    <row r="274" spans="3:5" x14ac:dyDescent="0.25">
      <c r="C274" t="s">
        <v>81</v>
      </c>
      <c r="D274" t="s">
        <v>87</v>
      </c>
      <c r="E274" s="2">
        <v>1.58</v>
      </c>
    </row>
    <row r="275" spans="3:5" x14ac:dyDescent="0.25">
      <c r="C275" t="s">
        <v>81</v>
      </c>
      <c r="D275" t="s">
        <v>86</v>
      </c>
      <c r="E275" s="2">
        <v>2.97</v>
      </c>
    </row>
    <row r="276" spans="3:5" x14ac:dyDescent="0.25">
      <c r="C276" t="s">
        <v>79</v>
      </c>
      <c r="D276" t="s">
        <v>86</v>
      </c>
      <c r="E276" s="2">
        <v>1.38</v>
      </c>
    </row>
    <row r="277" spans="3:5" x14ac:dyDescent="0.25">
      <c r="C277" t="s">
        <v>81</v>
      </c>
      <c r="D277" t="s">
        <v>86</v>
      </c>
      <c r="E277" s="2">
        <v>2.2999999999999998</v>
      </c>
    </row>
    <row r="278" spans="3:5" x14ac:dyDescent="0.25">
      <c r="C278" t="s">
        <v>81</v>
      </c>
      <c r="D278" t="s">
        <v>82</v>
      </c>
      <c r="E278" s="2">
        <v>0.83</v>
      </c>
    </row>
    <row r="279" spans="3:5" x14ac:dyDescent="0.25">
      <c r="C279" t="s">
        <v>79</v>
      </c>
      <c r="D279" t="s">
        <v>94</v>
      </c>
      <c r="E279" s="2">
        <v>1.74</v>
      </c>
    </row>
    <row r="280" spans="3:5" x14ac:dyDescent="0.25">
      <c r="C280" t="s">
        <v>79</v>
      </c>
      <c r="D280" t="s">
        <v>93</v>
      </c>
      <c r="E280" s="2">
        <v>3.23</v>
      </c>
    </row>
    <row r="281" spans="3:5" x14ac:dyDescent="0.25">
      <c r="C281" t="s">
        <v>79</v>
      </c>
      <c r="D281" t="s">
        <v>86</v>
      </c>
      <c r="E281" s="2">
        <v>0.88</v>
      </c>
    </row>
    <row r="282" spans="3:5" x14ac:dyDescent="0.25">
      <c r="C282" t="s">
        <v>79</v>
      </c>
      <c r="D282" t="s">
        <v>86</v>
      </c>
      <c r="E282" s="2">
        <v>1.33</v>
      </c>
    </row>
    <row r="283" spans="3:5" x14ac:dyDescent="0.25">
      <c r="C283" t="s">
        <v>81</v>
      </c>
      <c r="D283" t="s">
        <v>87</v>
      </c>
      <c r="E283" s="2">
        <v>1.78</v>
      </c>
    </row>
    <row r="284" spans="3:5" x14ac:dyDescent="0.25">
      <c r="C284" t="s">
        <v>79</v>
      </c>
      <c r="D284" t="s">
        <v>90</v>
      </c>
      <c r="E284" s="2">
        <v>1.1399999999999999</v>
      </c>
    </row>
    <row r="285" spans="3:5" x14ac:dyDescent="0.25">
      <c r="C285" t="s">
        <v>81</v>
      </c>
      <c r="D285" t="s">
        <v>89</v>
      </c>
      <c r="E285" s="2">
        <v>4.49</v>
      </c>
    </row>
    <row r="286" spans="3:5" x14ac:dyDescent="0.25">
      <c r="C286" t="s">
        <v>79</v>
      </c>
      <c r="D286" t="s">
        <v>86</v>
      </c>
      <c r="E286" s="2">
        <v>0.97</v>
      </c>
    </row>
    <row r="287" spans="3:5" x14ac:dyDescent="0.25">
      <c r="C287" t="s">
        <v>79</v>
      </c>
      <c r="D287" t="s">
        <v>94</v>
      </c>
      <c r="E287" s="2">
        <v>1.37</v>
      </c>
    </row>
    <row r="288" spans="3:5" x14ac:dyDescent="0.25">
      <c r="C288" t="s">
        <v>81</v>
      </c>
      <c r="D288" t="s">
        <v>87</v>
      </c>
      <c r="E288" s="2">
        <v>1.87</v>
      </c>
    </row>
    <row r="289" spans="3:5" x14ac:dyDescent="0.25">
      <c r="C289" t="s">
        <v>79</v>
      </c>
      <c r="D289" t="s">
        <v>90</v>
      </c>
      <c r="E289" s="2">
        <v>1.24</v>
      </c>
    </row>
    <row r="290" spans="3:5" x14ac:dyDescent="0.25">
      <c r="C290" t="s">
        <v>81</v>
      </c>
      <c r="D290" t="s">
        <v>87</v>
      </c>
      <c r="E290" s="2">
        <v>1.94</v>
      </c>
    </row>
    <row r="291" spans="3:5" x14ac:dyDescent="0.25">
      <c r="C291" t="s">
        <v>81</v>
      </c>
      <c r="D291" t="s">
        <v>82</v>
      </c>
      <c r="E291" s="2">
        <v>1.24</v>
      </c>
    </row>
    <row r="292" spans="3:5" x14ac:dyDescent="0.25">
      <c r="C292" t="s">
        <v>81</v>
      </c>
      <c r="D292" t="s">
        <v>89</v>
      </c>
      <c r="E292" s="2">
        <v>4.13</v>
      </c>
    </row>
    <row r="293" spans="3:5" x14ac:dyDescent="0.25">
      <c r="C293" t="s">
        <v>79</v>
      </c>
      <c r="D293" t="s">
        <v>90</v>
      </c>
      <c r="E293" s="2">
        <v>1.1000000000000001</v>
      </c>
    </row>
    <row r="294" spans="3:5" x14ac:dyDescent="0.25">
      <c r="C294" t="s">
        <v>79</v>
      </c>
      <c r="D294" t="s">
        <v>92</v>
      </c>
      <c r="E294" s="2">
        <v>1.83</v>
      </c>
    </row>
    <row r="295" spans="3:5" x14ac:dyDescent="0.25">
      <c r="C295" t="s">
        <v>79</v>
      </c>
      <c r="D295" t="s">
        <v>94</v>
      </c>
      <c r="E295" s="2">
        <v>2.84</v>
      </c>
    </row>
    <row r="296" spans="3:5" x14ac:dyDescent="0.25">
      <c r="C296" t="s">
        <v>79</v>
      </c>
      <c r="D296" t="s">
        <v>94</v>
      </c>
      <c r="E296" s="2">
        <v>1.72</v>
      </c>
    </row>
    <row r="297" spans="3:5" x14ac:dyDescent="0.25">
      <c r="C297" t="s">
        <v>81</v>
      </c>
      <c r="D297" t="s">
        <v>91</v>
      </c>
      <c r="E297" s="2">
        <v>4.29</v>
      </c>
    </row>
    <row r="298" spans="3:5" x14ac:dyDescent="0.25">
      <c r="C298" t="s">
        <v>79</v>
      </c>
      <c r="D298" t="s">
        <v>94</v>
      </c>
      <c r="E298" s="2">
        <v>1.72</v>
      </c>
    </row>
    <row r="299" spans="3:5" x14ac:dyDescent="0.25">
      <c r="C299" t="s">
        <v>81</v>
      </c>
      <c r="D299" t="s">
        <v>88</v>
      </c>
      <c r="E299" s="2">
        <v>1.72</v>
      </c>
    </row>
    <row r="300" spans="3:5" x14ac:dyDescent="0.25">
      <c r="C300" t="s">
        <v>81</v>
      </c>
      <c r="D300" t="s">
        <v>82</v>
      </c>
      <c r="E300" s="2">
        <v>1.19</v>
      </c>
    </row>
    <row r="301" spans="3:5" x14ac:dyDescent="0.25">
      <c r="C301" t="s">
        <v>81</v>
      </c>
      <c r="D301" t="s">
        <v>82</v>
      </c>
      <c r="E301" s="2">
        <v>1.53</v>
      </c>
    </row>
    <row r="302" spans="3:5" x14ac:dyDescent="0.25">
      <c r="C302" t="s">
        <v>79</v>
      </c>
      <c r="D302" t="s">
        <v>80</v>
      </c>
      <c r="E302" s="2">
        <v>5.69</v>
      </c>
    </row>
    <row r="303" spans="3:5" x14ac:dyDescent="0.25">
      <c r="C303" t="s">
        <v>79</v>
      </c>
      <c r="D303" t="s">
        <v>94</v>
      </c>
      <c r="E303" s="2">
        <v>1.61</v>
      </c>
    </row>
    <row r="304" spans="3:5" x14ac:dyDescent="0.25">
      <c r="C304" t="s">
        <v>79</v>
      </c>
      <c r="D304" t="s">
        <v>92</v>
      </c>
      <c r="E304" s="2">
        <v>1.8</v>
      </c>
    </row>
    <row r="305" spans="3:5" x14ac:dyDescent="0.25">
      <c r="C305" t="s">
        <v>81</v>
      </c>
      <c r="D305" t="s">
        <v>89</v>
      </c>
      <c r="E305" s="2">
        <v>4.04</v>
      </c>
    </row>
    <row r="306" spans="3:5" x14ac:dyDescent="0.25">
      <c r="C306" t="s">
        <v>81</v>
      </c>
      <c r="D306" t="s">
        <v>88</v>
      </c>
      <c r="E306" s="2">
        <v>1.2</v>
      </c>
    </row>
    <row r="307" spans="3:5" x14ac:dyDescent="0.25">
      <c r="C307" t="s">
        <v>79</v>
      </c>
      <c r="D307" t="s">
        <v>86</v>
      </c>
      <c r="E307" s="2">
        <v>0.9</v>
      </c>
    </row>
    <row r="308" spans="3:5" x14ac:dyDescent="0.25">
      <c r="C308" t="s">
        <v>81</v>
      </c>
      <c r="D308" t="s">
        <v>86</v>
      </c>
      <c r="E308" s="2">
        <v>2.67</v>
      </c>
    </row>
    <row r="309" spans="3:5" x14ac:dyDescent="0.25">
      <c r="C309" t="s">
        <v>79</v>
      </c>
      <c r="D309" t="s">
        <v>86</v>
      </c>
      <c r="E309" s="2">
        <v>0.99</v>
      </c>
    </row>
    <row r="310" spans="3:5" x14ac:dyDescent="0.25">
      <c r="C310" t="s">
        <v>79</v>
      </c>
      <c r="D310" t="s">
        <v>93</v>
      </c>
      <c r="E310" s="2">
        <v>4.3499999999999996</v>
      </c>
    </row>
    <row r="311" spans="3:5" x14ac:dyDescent="0.25">
      <c r="C311" t="s">
        <v>79</v>
      </c>
      <c r="D311" t="s">
        <v>94</v>
      </c>
      <c r="E311" s="2">
        <v>2.2000000000000002</v>
      </c>
    </row>
    <row r="312" spans="3:5" x14ac:dyDescent="0.25">
      <c r="C312" t="s">
        <v>79</v>
      </c>
      <c r="D312" t="s">
        <v>94</v>
      </c>
      <c r="E312" s="2">
        <v>2.8</v>
      </c>
    </row>
    <row r="313" spans="3:5" x14ac:dyDescent="0.25">
      <c r="C313" t="s">
        <v>79</v>
      </c>
      <c r="D313" t="s">
        <v>80</v>
      </c>
      <c r="E313" s="2">
        <v>4.07</v>
      </c>
    </row>
    <row r="314" spans="3:5" x14ac:dyDescent="0.25">
      <c r="C314" t="s">
        <v>79</v>
      </c>
      <c r="D314" t="s">
        <v>90</v>
      </c>
      <c r="E314" s="2">
        <v>1.57</v>
      </c>
    </row>
    <row r="315" spans="3:5" x14ac:dyDescent="0.25">
      <c r="C315" t="s">
        <v>81</v>
      </c>
      <c r="D315" t="s">
        <v>88</v>
      </c>
      <c r="E315" s="2">
        <v>1.92</v>
      </c>
    </row>
    <row r="316" spans="3:5" x14ac:dyDescent="0.25">
      <c r="C316" t="s">
        <v>79</v>
      </c>
      <c r="D316" t="s">
        <v>94</v>
      </c>
      <c r="E316" s="2">
        <v>2.33</v>
      </c>
    </row>
    <row r="317" spans="3:5" x14ac:dyDescent="0.25">
      <c r="C317" t="s">
        <v>81</v>
      </c>
      <c r="D317" t="s">
        <v>89</v>
      </c>
      <c r="E317" s="2">
        <v>5.8</v>
      </c>
    </row>
    <row r="318" spans="3:5" x14ac:dyDescent="0.25">
      <c r="C318" t="s">
        <v>79</v>
      </c>
      <c r="D318" t="s">
        <v>86</v>
      </c>
      <c r="E318" s="2">
        <v>1.2</v>
      </c>
    </row>
    <row r="319" spans="3:5" x14ac:dyDescent="0.25">
      <c r="C319" t="s">
        <v>79</v>
      </c>
      <c r="D319" t="s">
        <v>92</v>
      </c>
      <c r="E319" s="2">
        <v>2.36</v>
      </c>
    </row>
    <row r="320" spans="3:5" x14ac:dyDescent="0.25">
      <c r="C320" t="s">
        <v>79</v>
      </c>
      <c r="D320" t="s">
        <v>93</v>
      </c>
      <c r="E320" s="2">
        <v>4.92</v>
      </c>
    </row>
    <row r="321" spans="3:5" x14ac:dyDescent="0.25">
      <c r="C321" t="s">
        <v>79</v>
      </c>
      <c r="D321" t="s">
        <v>93</v>
      </c>
      <c r="E321" s="2">
        <v>3.98</v>
      </c>
    </row>
    <row r="322" spans="3:5" x14ac:dyDescent="0.25">
      <c r="C322" t="s">
        <v>79</v>
      </c>
      <c r="D322" t="s">
        <v>80</v>
      </c>
      <c r="E322" s="2">
        <v>4.46</v>
      </c>
    </row>
    <row r="323" spans="3:5" x14ac:dyDescent="0.25">
      <c r="C323" t="s">
        <v>81</v>
      </c>
      <c r="D323" t="s">
        <v>89</v>
      </c>
      <c r="E323" s="2">
        <v>5.36</v>
      </c>
    </row>
    <row r="324" spans="3:5" x14ac:dyDescent="0.25">
      <c r="C324" t="s">
        <v>79</v>
      </c>
      <c r="D324" t="s">
        <v>80</v>
      </c>
      <c r="E324" s="2">
        <v>4.1399999999999997</v>
      </c>
    </row>
    <row r="325" spans="3:5" x14ac:dyDescent="0.25">
      <c r="C325" t="s">
        <v>79</v>
      </c>
      <c r="D325" t="s">
        <v>94</v>
      </c>
      <c r="E325" s="2">
        <v>2.31</v>
      </c>
    </row>
    <row r="326" spans="3:5" x14ac:dyDescent="0.25">
      <c r="C326" t="s">
        <v>81</v>
      </c>
      <c r="D326" t="s">
        <v>82</v>
      </c>
      <c r="E326" s="2">
        <v>1.44</v>
      </c>
    </row>
    <row r="327" spans="3:5" x14ac:dyDescent="0.25">
      <c r="C327" t="s">
        <v>79</v>
      </c>
      <c r="D327" t="s">
        <v>93</v>
      </c>
      <c r="E327" s="2">
        <v>4.07</v>
      </c>
    </row>
    <row r="328" spans="3:5" x14ac:dyDescent="0.25">
      <c r="C328" t="s">
        <v>81</v>
      </c>
      <c r="D328" t="s">
        <v>88</v>
      </c>
      <c r="E328" s="2">
        <v>1.83</v>
      </c>
    </row>
    <row r="329" spans="3:5" x14ac:dyDescent="0.25">
      <c r="C329" t="s">
        <v>79</v>
      </c>
      <c r="D329" t="s">
        <v>92</v>
      </c>
      <c r="E329" s="2">
        <v>2.12</v>
      </c>
    </row>
    <row r="330" spans="3:5" x14ac:dyDescent="0.25">
      <c r="C330" t="s">
        <v>81</v>
      </c>
      <c r="D330" t="s">
        <v>89</v>
      </c>
      <c r="E330" s="2">
        <v>5.64</v>
      </c>
    </row>
    <row r="331" spans="3:5" x14ac:dyDescent="0.25">
      <c r="C331" t="s">
        <v>81</v>
      </c>
      <c r="D331" t="s">
        <v>88</v>
      </c>
      <c r="E331" s="2">
        <v>1.78</v>
      </c>
    </row>
    <row r="332" spans="3:5" x14ac:dyDescent="0.25">
      <c r="C332" t="s">
        <v>79</v>
      </c>
      <c r="D332" t="s">
        <v>94</v>
      </c>
      <c r="E332" s="2">
        <v>2.17</v>
      </c>
    </row>
    <row r="333" spans="3:5" x14ac:dyDescent="0.25">
      <c r="C333" t="s">
        <v>79</v>
      </c>
      <c r="D333" t="s">
        <v>93</v>
      </c>
      <c r="E333" s="2">
        <v>3.49</v>
      </c>
    </row>
    <row r="334" spans="3:5" x14ac:dyDescent="0.25">
      <c r="C334" t="s">
        <v>79</v>
      </c>
      <c r="D334" t="s">
        <v>93</v>
      </c>
      <c r="E334" s="2">
        <v>4.68</v>
      </c>
    </row>
    <row r="335" spans="3:5" x14ac:dyDescent="0.25">
      <c r="C335" t="s">
        <v>81</v>
      </c>
      <c r="D335" t="s">
        <v>82</v>
      </c>
      <c r="E335" s="2">
        <v>1.57</v>
      </c>
    </row>
    <row r="336" spans="3:5" x14ac:dyDescent="0.25">
      <c r="C336" t="s">
        <v>81</v>
      </c>
      <c r="D336" t="s">
        <v>88</v>
      </c>
      <c r="E336" s="2">
        <v>2.76</v>
      </c>
    </row>
    <row r="337" spans="3:5" x14ac:dyDescent="0.25">
      <c r="C337" t="s">
        <v>79</v>
      </c>
      <c r="D337" t="s">
        <v>80</v>
      </c>
      <c r="E337" s="2">
        <v>4.17</v>
      </c>
    </row>
    <row r="338" spans="3:5" x14ac:dyDescent="0.25">
      <c r="C338" t="s">
        <v>79</v>
      </c>
      <c r="D338" t="s">
        <v>80</v>
      </c>
      <c r="E338" s="2">
        <v>5.13</v>
      </c>
    </row>
    <row r="339" spans="3:5" x14ac:dyDescent="0.25">
      <c r="C339" t="s">
        <v>79</v>
      </c>
      <c r="D339" t="s">
        <v>86</v>
      </c>
      <c r="E339" s="2">
        <v>1.45</v>
      </c>
    </row>
    <row r="340" spans="3:5" x14ac:dyDescent="0.25">
      <c r="C340" t="s">
        <v>79</v>
      </c>
      <c r="D340" t="s">
        <v>90</v>
      </c>
      <c r="E340" s="2">
        <v>1.91</v>
      </c>
    </row>
    <row r="341" spans="3:5" x14ac:dyDescent="0.25">
      <c r="C341" t="s">
        <v>81</v>
      </c>
      <c r="D341" t="s">
        <v>82</v>
      </c>
      <c r="E341" s="2">
        <v>1.56</v>
      </c>
    </row>
    <row r="342" spans="3:5" x14ac:dyDescent="0.25">
      <c r="C342" t="s">
        <v>79</v>
      </c>
      <c r="D342" t="s">
        <v>93</v>
      </c>
      <c r="E342" s="2">
        <v>3.8</v>
      </c>
    </row>
    <row r="343" spans="3:5" x14ac:dyDescent="0.25">
      <c r="C343" t="s">
        <v>81</v>
      </c>
      <c r="D343" t="s">
        <v>87</v>
      </c>
      <c r="E343" s="2">
        <v>1.86</v>
      </c>
    </row>
    <row r="344" spans="3:5" x14ac:dyDescent="0.25">
      <c r="C344" t="s">
        <v>81</v>
      </c>
      <c r="D344" t="s">
        <v>89</v>
      </c>
      <c r="E344" s="2">
        <v>4.96</v>
      </c>
    </row>
    <row r="345" spans="3:5" x14ac:dyDescent="0.25">
      <c r="C345" t="s">
        <v>79</v>
      </c>
      <c r="D345" t="s">
        <v>80</v>
      </c>
      <c r="E345" s="2">
        <v>5.57</v>
      </c>
    </row>
    <row r="346" spans="3:5" x14ac:dyDescent="0.25">
      <c r="C346" t="s">
        <v>81</v>
      </c>
      <c r="D346" t="s">
        <v>86</v>
      </c>
      <c r="E346" s="2">
        <v>2.37</v>
      </c>
    </row>
    <row r="347" spans="3:5" x14ac:dyDescent="0.25">
      <c r="C347" t="s">
        <v>81</v>
      </c>
      <c r="D347" t="s">
        <v>87</v>
      </c>
      <c r="E347" s="2">
        <v>1.95</v>
      </c>
    </row>
    <row r="348" spans="3:5" x14ac:dyDescent="0.25">
      <c r="C348" t="s">
        <v>81</v>
      </c>
      <c r="D348" t="s">
        <v>88</v>
      </c>
      <c r="E348" s="2">
        <v>1.47</v>
      </c>
    </row>
    <row r="349" spans="3:5" x14ac:dyDescent="0.25">
      <c r="C349" t="s">
        <v>79</v>
      </c>
      <c r="D349" t="s">
        <v>80</v>
      </c>
      <c r="E349" s="2">
        <v>5.0199999999999996</v>
      </c>
    </row>
    <row r="350" spans="3:5" x14ac:dyDescent="0.25">
      <c r="C350" t="s">
        <v>79</v>
      </c>
      <c r="D350" t="s">
        <v>94</v>
      </c>
      <c r="E350" s="2">
        <v>2.9</v>
      </c>
    </row>
    <row r="351" spans="3:5" x14ac:dyDescent="0.25">
      <c r="C351" t="s">
        <v>79</v>
      </c>
      <c r="D351" t="s">
        <v>92</v>
      </c>
      <c r="E351" s="2">
        <v>1.91</v>
      </c>
    </row>
    <row r="352" spans="3:5" x14ac:dyDescent="0.25">
      <c r="C352" t="s">
        <v>79</v>
      </c>
      <c r="D352" t="s">
        <v>93</v>
      </c>
      <c r="E352" s="2">
        <v>4.82</v>
      </c>
    </row>
    <row r="353" spans="3:5" x14ac:dyDescent="0.25">
      <c r="C353" t="s">
        <v>79</v>
      </c>
      <c r="D353" t="s">
        <v>93</v>
      </c>
      <c r="E353" s="2">
        <v>3.84</v>
      </c>
    </row>
    <row r="354" spans="3:5" x14ac:dyDescent="0.25">
      <c r="C354" t="s">
        <v>81</v>
      </c>
      <c r="D354" t="s">
        <v>89</v>
      </c>
      <c r="E354" s="2">
        <v>4.47</v>
      </c>
    </row>
    <row r="355" spans="3:5" x14ac:dyDescent="0.25">
      <c r="C355" t="s">
        <v>79</v>
      </c>
      <c r="D355" t="s">
        <v>93</v>
      </c>
      <c r="E355" s="2">
        <v>4.75</v>
      </c>
    </row>
    <row r="356" spans="3:5" x14ac:dyDescent="0.25">
      <c r="C356" t="s">
        <v>81</v>
      </c>
      <c r="D356" t="s">
        <v>87</v>
      </c>
      <c r="E356" s="2">
        <v>1.89</v>
      </c>
    </row>
    <row r="357" spans="3:5" x14ac:dyDescent="0.25">
      <c r="C357" t="s">
        <v>79</v>
      </c>
      <c r="D357" t="s">
        <v>80</v>
      </c>
      <c r="E357" s="2">
        <v>5.52</v>
      </c>
    </row>
    <row r="358" spans="3:5" x14ac:dyDescent="0.25">
      <c r="C358" t="s">
        <v>79</v>
      </c>
      <c r="D358" t="s">
        <v>86</v>
      </c>
      <c r="E358" s="2">
        <v>1.44</v>
      </c>
    </row>
    <row r="359" spans="3:5" x14ac:dyDescent="0.25">
      <c r="C359" t="s">
        <v>79</v>
      </c>
      <c r="D359" t="s">
        <v>92</v>
      </c>
      <c r="E359" s="2">
        <v>1.62</v>
      </c>
    </row>
    <row r="360" spans="3:5" x14ac:dyDescent="0.25">
      <c r="C360" t="s">
        <v>79</v>
      </c>
      <c r="D360" t="s">
        <v>80</v>
      </c>
      <c r="E360" s="2">
        <v>5.08</v>
      </c>
    </row>
    <row r="361" spans="3:5" x14ac:dyDescent="0.25">
      <c r="C361" t="s">
        <v>81</v>
      </c>
      <c r="D361" t="s">
        <v>86</v>
      </c>
      <c r="E361" s="2">
        <v>2.82</v>
      </c>
    </row>
    <row r="362" spans="3:5" x14ac:dyDescent="0.25">
      <c r="C362" t="s">
        <v>81</v>
      </c>
      <c r="D362" t="s">
        <v>89</v>
      </c>
      <c r="E362" s="2">
        <v>5.01</v>
      </c>
    </row>
    <row r="363" spans="3:5" x14ac:dyDescent="0.25">
      <c r="C363" t="s">
        <v>79</v>
      </c>
      <c r="D363" t="s">
        <v>92</v>
      </c>
      <c r="E363" s="2">
        <v>2.54</v>
      </c>
    </row>
    <row r="364" spans="3:5" x14ac:dyDescent="0.25">
      <c r="C364" t="s">
        <v>81</v>
      </c>
      <c r="D364" t="s">
        <v>87</v>
      </c>
      <c r="E364" s="2">
        <v>1.21</v>
      </c>
    </row>
    <row r="365" spans="3:5" x14ac:dyDescent="0.25">
      <c r="C365" t="s">
        <v>81</v>
      </c>
      <c r="D365" t="s">
        <v>87</v>
      </c>
      <c r="E365" s="2">
        <v>1.82</v>
      </c>
    </row>
    <row r="366" spans="3:5" x14ac:dyDescent="0.25">
      <c r="C366" t="s">
        <v>81</v>
      </c>
      <c r="D366" t="s">
        <v>86</v>
      </c>
      <c r="E366" s="2">
        <v>1.86</v>
      </c>
    </row>
    <row r="367" spans="3:5" x14ac:dyDescent="0.25">
      <c r="C367" t="s">
        <v>81</v>
      </c>
      <c r="D367" t="s">
        <v>88</v>
      </c>
      <c r="E367" s="2">
        <v>1.23</v>
      </c>
    </row>
    <row r="368" spans="3:5" x14ac:dyDescent="0.25">
      <c r="C368" t="s">
        <v>81</v>
      </c>
      <c r="D368" t="s">
        <v>86</v>
      </c>
      <c r="E368" s="2">
        <v>2.69</v>
      </c>
    </row>
    <row r="369" spans="3:5" x14ac:dyDescent="0.25">
      <c r="C369" t="s">
        <v>81</v>
      </c>
      <c r="D369" t="s">
        <v>89</v>
      </c>
      <c r="E369" s="2">
        <v>4.57</v>
      </c>
    </row>
    <row r="370" spans="3:5" x14ac:dyDescent="0.25">
      <c r="C370" t="s">
        <v>79</v>
      </c>
      <c r="D370" t="s">
        <v>90</v>
      </c>
      <c r="E370" s="2">
        <v>1.32</v>
      </c>
    </row>
    <row r="371" spans="3:5" x14ac:dyDescent="0.25">
      <c r="C371" t="s">
        <v>79</v>
      </c>
      <c r="D371" t="s">
        <v>93</v>
      </c>
      <c r="E371" s="2">
        <v>4.3899999999999997</v>
      </c>
    </row>
    <row r="372" spans="3:5" x14ac:dyDescent="0.25">
      <c r="C372" t="s">
        <v>79</v>
      </c>
      <c r="D372" t="s">
        <v>94</v>
      </c>
      <c r="E372" s="2">
        <v>2.11</v>
      </c>
    </row>
    <row r="373" spans="3:5" x14ac:dyDescent="0.25">
      <c r="C373" t="s">
        <v>81</v>
      </c>
      <c r="D373" t="s">
        <v>87</v>
      </c>
      <c r="E373" s="2">
        <v>1.96</v>
      </c>
    </row>
    <row r="374" spans="3:5" x14ac:dyDescent="0.25">
      <c r="C374" t="s">
        <v>81</v>
      </c>
      <c r="D374" t="s">
        <v>86</v>
      </c>
      <c r="E374" s="2">
        <v>2.35</v>
      </c>
    </row>
    <row r="375" spans="3:5" x14ac:dyDescent="0.25">
      <c r="C375" t="s">
        <v>81</v>
      </c>
      <c r="D375" t="s">
        <v>82</v>
      </c>
      <c r="E375" s="2">
        <v>1.06</v>
      </c>
    </row>
    <row r="376" spans="3:5" x14ac:dyDescent="0.25">
      <c r="C376" t="s">
        <v>79</v>
      </c>
      <c r="D376" t="s">
        <v>93</v>
      </c>
      <c r="E376" s="2">
        <v>3.02</v>
      </c>
    </row>
    <row r="377" spans="3:5" x14ac:dyDescent="0.25">
      <c r="C377" t="s">
        <v>79</v>
      </c>
      <c r="D377" t="s">
        <v>93</v>
      </c>
      <c r="E377" s="2">
        <v>3.85</v>
      </c>
    </row>
    <row r="378" spans="3:5" x14ac:dyDescent="0.25">
      <c r="C378" t="s">
        <v>79</v>
      </c>
      <c r="D378" t="s">
        <v>86</v>
      </c>
      <c r="E378" s="2">
        <v>1.43</v>
      </c>
    </row>
    <row r="379" spans="3:5" x14ac:dyDescent="0.25">
      <c r="C379" t="s">
        <v>79</v>
      </c>
      <c r="D379" t="s">
        <v>94</v>
      </c>
      <c r="E379" s="2">
        <v>1.04</v>
      </c>
    </row>
    <row r="380" spans="3:5" x14ac:dyDescent="0.25">
      <c r="C380" t="s">
        <v>81</v>
      </c>
      <c r="D380" t="s">
        <v>82</v>
      </c>
      <c r="E380" s="2">
        <v>0.84</v>
      </c>
    </row>
    <row r="381" spans="3:5" x14ac:dyDescent="0.25">
      <c r="C381" t="s">
        <v>79</v>
      </c>
      <c r="D381" t="s">
        <v>86</v>
      </c>
      <c r="E381" s="2">
        <v>1.38</v>
      </c>
    </row>
    <row r="382" spans="3:5" x14ac:dyDescent="0.25">
      <c r="C382" t="s">
        <v>79</v>
      </c>
      <c r="D382" t="s">
        <v>93</v>
      </c>
      <c r="E382" s="2">
        <v>3.5</v>
      </c>
    </row>
    <row r="383" spans="3:5" x14ac:dyDescent="0.25">
      <c r="C383" t="s">
        <v>79</v>
      </c>
      <c r="D383" t="s">
        <v>86</v>
      </c>
      <c r="E383" s="2">
        <v>1.47</v>
      </c>
    </row>
    <row r="384" spans="3:5" x14ac:dyDescent="0.25">
      <c r="C384" t="s">
        <v>79</v>
      </c>
      <c r="D384" t="s">
        <v>90</v>
      </c>
      <c r="E384" s="2">
        <v>1.35</v>
      </c>
    </row>
    <row r="385" spans="3:5" x14ac:dyDescent="0.25">
      <c r="C385" t="s">
        <v>79</v>
      </c>
      <c r="D385" t="s">
        <v>86</v>
      </c>
      <c r="E385" s="2">
        <v>1.48</v>
      </c>
    </row>
    <row r="386" spans="3:5" x14ac:dyDescent="0.25">
      <c r="C386" t="s">
        <v>79</v>
      </c>
      <c r="D386" t="s">
        <v>94</v>
      </c>
      <c r="E386" s="2">
        <v>2.6</v>
      </c>
    </row>
    <row r="387" spans="3:5" x14ac:dyDescent="0.25">
      <c r="C387" t="s">
        <v>79</v>
      </c>
      <c r="D387" t="s">
        <v>90</v>
      </c>
      <c r="E387" s="2">
        <v>2.0299999999999998</v>
      </c>
    </row>
    <row r="388" spans="3:5" x14ac:dyDescent="0.25">
      <c r="C388" t="s">
        <v>81</v>
      </c>
      <c r="D388" t="s">
        <v>91</v>
      </c>
      <c r="E388" s="2">
        <v>3.7</v>
      </c>
    </row>
    <row r="389" spans="3:5" x14ac:dyDescent="0.25">
      <c r="C389" t="s">
        <v>81</v>
      </c>
      <c r="D389" t="s">
        <v>89</v>
      </c>
      <c r="E389" s="2">
        <v>4.8</v>
      </c>
    </row>
    <row r="390" spans="3:5" x14ac:dyDescent="0.25">
      <c r="C390" t="s">
        <v>79</v>
      </c>
      <c r="D390" t="s">
        <v>93</v>
      </c>
      <c r="E390" s="2">
        <v>4.24</v>
      </c>
    </row>
    <row r="391" spans="3:5" x14ac:dyDescent="0.25">
      <c r="C391" t="s">
        <v>79</v>
      </c>
      <c r="D391" t="s">
        <v>93</v>
      </c>
      <c r="E391" s="2">
        <v>4.88</v>
      </c>
    </row>
    <row r="392" spans="3:5" x14ac:dyDescent="0.25">
      <c r="C392" t="s">
        <v>81</v>
      </c>
      <c r="D392" t="s">
        <v>88</v>
      </c>
      <c r="E392" s="2">
        <v>1.1399999999999999</v>
      </c>
    </row>
    <row r="393" spans="3:5" x14ac:dyDescent="0.25">
      <c r="C393" t="s">
        <v>81</v>
      </c>
      <c r="D393" t="s">
        <v>86</v>
      </c>
      <c r="E393" s="2">
        <v>1.89</v>
      </c>
    </row>
    <row r="394" spans="3:5" x14ac:dyDescent="0.25">
      <c r="C394" t="s">
        <v>79</v>
      </c>
      <c r="D394" t="s">
        <v>93</v>
      </c>
      <c r="E394" s="2">
        <v>5</v>
      </c>
    </row>
    <row r="395" spans="3:5" x14ac:dyDescent="0.25">
      <c r="C395" t="s">
        <v>79</v>
      </c>
      <c r="D395" t="s">
        <v>86</v>
      </c>
      <c r="E395" s="2">
        <v>1.48</v>
      </c>
    </row>
    <row r="396" spans="3:5" x14ac:dyDescent="0.25">
      <c r="C396" t="s">
        <v>79</v>
      </c>
      <c r="D396" t="s">
        <v>80</v>
      </c>
      <c r="E396" s="2">
        <v>5.01</v>
      </c>
    </row>
    <row r="397" spans="3:5" x14ac:dyDescent="0.25">
      <c r="C397" t="s">
        <v>79</v>
      </c>
      <c r="D397" t="s">
        <v>92</v>
      </c>
      <c r="E397" s="2">
        <v>2.21</v>
      </c>
    </row>
    <row r="398" spans="3:5" x14ac:dyDescent="0.25">
      <c r="C398" t="s">
        <v>81</v>
      </c>
      <c r="D398" t="s">
        <v>86</v>
      </c>
      <c r="E398" s="2">
        <v>2</v>
      </c>
    </row>
    <row r="399" spans="3:5" x14ac:dyDescent="0.25">
      <c r="C399" t="s">
        <v>79</v>
      </c>
      <c r="D399" t="s">
        <v>93</v>
      </c>
      <c r="E399" s="2">
        <v>3.2</v>
      </c>
    </row>
    <row r="400" spans="3:5" x14ac:dyDescent="0.25">
      <c r="C400" t="s">
        <v>79</v>
      </c>
      <c r="D400" t="s">
        <v>93</v>
      </c>
      <c r="E400" s="2">
        <v>3.83</v>
      </c>
    </row>
    <row r="401" spans="3:5" x14ac:dyDescent="0.25">
      <c r="C401" t="s">
        <v>81</v>
      </c>
      <c r="D401" t="s">
        <v>82</v>
      </c>
      <c r="E401" s="2">
        <v>1.01</v>
      </c>
    </row>
    <row r="402" spans="3:5" x14ac:dyDescent="0.25">
      <c r="C402" t="s">
        <v>81</v>
      </c>
      <c r="D402" t="s">
        <v>88</v>
      </c>
      <c r="E402" s="2">
        <v>1.84</v>
      </c>
    </row>
    <row r="403" spans="3:5" x14ac:dyDescent="0.25">
      <c r="C403" t="s">
        <v>79</v>
      </c>
      <c r="D403" t="s">
        <v>86</v>
      </c>
      <c r="E403" s="2">
        <v>1.29</v>
      </c>
    </row>
    <row r="404" spans="3:5" x14ac:dyDescent="0.25">
      <c r="C404" t="s">
        <v>79</v>
      </c>
      <c r="D404" t="s">
        <v>92</v>
      </c>
      <c r="E404" s="2">
        <v>2.08</v>
      </c>
    </row>
    <row r="405" spans="3:5" x14ac:dyDescent="0.25">
      <c r="C405" t="s">
        <v>79</v>
      </c>
      <c r="D405" t="s">
        <v>93</v>
      </c>
      <c r="E405" s="2">
        <v>4.59</v>
      </c>
    </row>
    <row r="406" spans="3:5" x14ac:dyDescent="0.25">
      <c r="C406" t="s">
        <v>81</v>
      </c>
      <c r="D406" t="s">
        <v>87</v>
      </c>
      <c r="E406" s="2">
        <v>1.79</v>
      </c>
    </row>
    <row r="407" spans="3:5" x14ac:dyDescent="0.25">
      <c r="C407" t="s">
        <v>81</v>
      </c>
      <c r="D407" t="s">
        <v>82</v>
      </c>
      <c r="E407" s="2">
        <v>1.06</v>
      </c>
    </row>
    <row r="408" spans="3:5" x14ac:dyDescent="0.25">
      <c r="C408" t="s">
        <v>81</v>
      </c>
      <c r="D408" t="s">
        <v>89</v>
      </c>
      <c r="E408" s="2">
        <v>5.18</v>
      </c>
    </row>
    <row r="409" spans="3:5" x14ac:dyDescent="0.25">
      <c r="C409" t="s">
        <v>81</v>
      </c>
      <c r="D409" t="s">
        <v>87</v>
      </c>
      <c r="E409" s="2">
        <v>2.0299999999999998</v>
      </c>
    </row>
    <row r="410" spans="3:5" x14ac:dyDescent="0.25">
      <c r="C410" t="s">
        <v>81</v>
      </c>
      <c r="D410" t="s">
        <v>82</v>
      </c>
      <c r="E410" s="2">
        <v>1.02</v>
      </c>
    </row>
    <row r="411" spans="3:5" x14ac:dyDescent="0.25">
      <c r="C411" t="s">
        <v>79</v>
      </c>
      <c r="D411" t="s">
        <v>94</v>
      </c>
      <c r="E411" s="2">
        <v>2.72</v>
      </c>
    </row>
    <row r="412" spans="3:5" x14ac:dyDescent="0.25">
      <c r="C412" t="s">
        <v>79</v>
      </c>
      <c r="D412" t="s">
        <v>93</v>
      </c>
      <c r="E412" s="2">
        <v>3.45</v>
      </c>
    </row>
    <row r="413" spans="3:5" x14ac:dyDescent="0.25">
      <c r="C413" t="s">
        <v>79</v>
      </c>
      <c r="D413" t="s">
        <v>86</v>
      </c>
      <c r="E413" s="2">
        <v>0.9</v>
      </c>
    </row>
    <row r="414" spans="3:5" x14ac:dyDescent="0.25">
      <c r="C414" t="s">
        <v>81</v>
      </c>
      <c r="D414" t="s">
        <v>86</v>
      </c>
      <c r="E414" s="2">
        <v>2.1800000000000002</v>
      </c>
    </row>
    <row r="415" spans="3:5" x14ac:dyDescent="0.25">
      <c r="C415" t="s">
        <v>79</v>
      </c>
      <c r="D415" t="s">
        <v>86</v>
      </c>
      <c r="E415" s="2">
        <v>1.54</v>
      </c>
    </row>
    <row r="416" spans="3:5" x14ac:dyDescent="0.25">
      <c r="C416" t="s">
        <v>79</v>
      </c>
      <c r="D416" t="s">
        <v>80</v>
      </c>
      <c r="E416" s="2">
        <v>5.0599999999999996</v>
      </c>
    </row>
    <row r="417" spans="3:5" x14ac:dyDescent="0.25">
      <c r="C417" t="s">
        <v>81</v>
      </c>
      <c r="D417" t="s">
        <v>87</v>
      </c>
      <c r="E417" s="2">
        <v>1.41</v>
      </c>
    </row>
    <row r="418" spans="3:5" x14ac:dyDescent="0.25">
      <c r="C418" t="s">
        <v>79</v>
      </c>
      <c r="D418" t="s">
        <v>92</v>
      </c>
      <c r="E418" s="2">
        <v>2.1800000000000002</v>
      </c>
    </row>
    <row r="419" spans="3:5" x14ac:dyDescent="0.25">
      <c r="C419" t="s">
        <v>79</v>
      </c>
      <c r="D419" t="s">
        <v>86</v>
      </c>
      <c r="E419" s="2">
        <v>1.06</v>
      </c>
    </row>
    <row r="420" spans="3:5" x14ac:dyDescent="0.25">
      <c r="C420" t="s">
        <v>79</v>
      </c>
      <c r="D420" t="s">
        <v>92</v>
      </c>
      <c r="E420" s="2">
        <v>2.91</v>
      </c>
    </row>
    <row r="421" spans="3:5" x14ac:dyDescent="0.25">
      <c r="C421" t="s">
        <v>79</v>
      </c>
      <c r="D421" t="s">
        <v>93</v>
      </c>
      <c r="E421" s="2">
        <v>3.32</v>
      </c>
    </row>
    <row r="422" spans="3:5" x14ac:dyDescent="0.25">
      <c r="C422" t="s">
        <v>79</v>
      </c>
      <c r="D422" t="s">
        <v>93</v>
      </c>
      <c r="E422" s="2">
        <v>3.69</v>
      </c>
    </row>
    <row r="423" spans="3:5" x14ac:dyDescent="0.25">
      <c r="C423" t="s">
        <v>81</v>
      </c>
      <c r="D423" t="s">
        <v>88</v>
      </c>
      <c r="E423" s="2">
        <v>1.99</v>
      </c>
    </row>
    <row r="424" spans="3:5" x14ac:dyDescent="0.25">
      <c r="C424" t="s">
        <v>79</v>
      </c>
      <c r="D424" t="s">
        <v>92</v>
      </c>
      <c r="E424" s="2">
        <v>2.78</v>
      </c>
    </row>
    <row r="425" spans="3:5" x14ac:dyDescent="0.25">
      <c r="C425" t="s">
        <v>79</v>
      </c>
      <c r="D425" t="s">
        <v>94</v>
      </c>
      <c r="E425" s="2">
        <v>1.8</v>
      </c>
    </row>
    <row r="426" spans="3:5" x14ac:dyDescent="0.25">
      <c r="C426" t="s">
        <v>79</v>
      </c>
      <c r="D426" t="s">
        <v>86</v>
      </c>
      <c r="E426" s="2">
        <v>1.25</v>
      </c>
    </row>
    <row r="427" spans="3:5" x14ac:dyDescent="0.25">
      <c r="C427" t="s">
        <v>79</v>
      </c>
      <c r="D427" t="s">
        <v>94</v>
      </c>
      <c r="E427" s="2">
        <v>2.98</v>
      </c>
    </row>
    <row r="428" spans="3:5" x14ac:dyDescent="0.25">
      <c r="C428" t="s">
        <v>81</v>
      </c>
      <c r="D428" t="s">
        <v>89</v>
      </c>
      <c r="E428" s="2">
        <v>4.84</v>
      </c>
    </row>
    <row r="429" spans="3:5" x14ac:dyDescent="0.25">
      <c r="C429" t="s">
        <v>79</v>
      </c>
      <c r="D429" t="s">
        <v>90</v>
      </c>
      <c r="E429" s="2">
        <v>1.99</v>
      </c>
    </row>
    <row r="430" spans="3:5" x14ac:dyDescent="0.25">
      <c r="C430" t="s">
        <v>79</v>
      </c>
      <c r="D430" t="s">
        <v>86</v>
      </c>
      <c r="E430" s="2">
        <v>1.29</v>
      </c>
    </row>
    <row r="431" spans="3:5" x14ac:dyDescent="0.25">
      <c r="C431" t="s">
        <v>81</v>
      </c>
      <c r="D431" t="s">
        <v>82</v>
      </c>
      <c r="E431" s="2">
        <v>0.93</v>
      </c>
    </row>
    <row r="432" spans="3:5" x14ac:dyDescent="0.25">
      <c r="C432" t="s">
        <v>79</v>
      </c>
      <c r="D432" t="s">
        <v>94</v>
      </c>
      <c r="E432" s="2">
        <v>1.6</v>
      </c>
    </row>
    <row r="433" spans="3:5" x14ac:dyDescent="0.25">
      <c r="C433" t="s">
        <v>79</v>
      </c>
      <c r="D433" t="s">
        <v>94</v>
      </c>
      <c r="E433" s="2">
        <v>2.15</v>
      </c>
    </row>
    <row r="434" spans="3:5" x14ac:dyDescent="0.25">
      <c r="C434" t="s">
        <v>79</v>
      </c>
      <c r="D434" t="s">
        <v>93</v>
      </c>
      <c r="E434" s="2">
        <v>3.8</v>
      </c>
    </row>
    <row r="435" spans="3:5" x14ac:dyDescent="0.25">
      <c r="C435" t="s">
        <v>81</v>
      </c>
      <c r="D435" t="s">
        <v>87</v>
      </c>
      <c r="E435" s="2">
        <v>1.69</v>
      </c>
    </row>
    <row r="436" spans="3:5" x14ac:dyDescent="0.25">
      <c r="C436" t="s">
        <v>79</v>
      </c>
      <c r="D436" t="s">
        <v>93</v>
      </c>
      <c r="E436" s="2">
        <v>3.27</v>
      </c>
    </row>
    <row r="437" spans="3:5" x14ac:dyDescent="0.25">
      <c r="C437" t="s">
        <v>79</v>
      </c>
      <c r="D437" t="s">
        <v>93</v>
      </c>
      <c r="E437" s="2">
        <v>3.44</v>
      </c>
    </row>
    <row r="438" spans="3:5" x14ac:dyDescent="0.25">
      <c r="C438" t="s">
        <v>79</v>
      </c>
      <c r="D438" t="s">
        <v>94</v>
      </c>
      <c r="E438" s="2">
        <v>2.2599999999999998</v>
      </c>
    </row>
    <row r="439" spans="3:5" x14ac:dyDescent="0.25">
      <c r="C439" t="s">
        <v>81</v>
      </c>
      <c r="D439" t="s">
        <v>82</v>
      </c>
      <c r="E439" s="2">
        <v>1.26</v>
      </c>
    </row>
    <row r="440" spans="3:5" x14ac:dyDescent="0.25">
      <c r="C440" t="s">
        <v>79</v>
      </c>
      <c r="D440" t="s">
        <v>92</v>
      </c>
      <c r="E440" s="2">
        <v>1.66</v>
      </c>
    </row>
    <row r="441" spans="3:5" x14ac:dyDescent="0.25">
      <c r="C441" t="s">
        <v>79</v>
      </c>
      <c r="D441" t="s">
        <v>80</v>
      </c>
      <c r="E441" s="2">
        <v>4.9000000000000004</v>
      </c>
    </row>
    <row r="442" spans="3:5" x14ac:dyDescent="0.25">
      <c r="C442" t="s">
        <v>79</v>
      </c>
      <c r="D442" t="s">
        <v>92</v>
      </c>
      <c r="E442" s="2">
        <v>2.1</v>
      </c>
    </row>
    <row r="443" spans="3:5" x14ac:dyDescent="0.25">
      <c r="C443" t="s">
        <v>81</v>
      </c>
      <c r="D443" t="s">
        <v>91</v>
      </c>
      <c r="E443" s="2">
        <v>4.08</v>
      </c>
    </row>
    <row r="444" spans="3:5" x14ac:dyDescent="0.25">
      <c r="C444" t="s">
        <v>81</v>
      </c>
      <c r="D444" t="s">
        <v>88</v>
      </c>
      <c r="E444" s="2">
        <v>2.1</v>
      </c>
    </row>
    <row r="445" spans="3:5" x14ac:dyDescent="0.25">
      <c r="C445" t="s">
        <v>81</v>
      </c>
      <c r="D445" t="s">
        <v>87</v>
      </c>
      <c r="E445" s="2">
        <v>1.53</v>
      </c>
    </row>
    <row r="446" spans="3:5" x14ac:dyDescent="0.25">
      <c r="C446" t="s">
        <v>81</v>
      </c>
      <c r="D446" t="s">
        <v>88</v>
      </c>
      <c r="E446" s="2">
        <v>2.73</v>
      </c>
    </row>
    <row r="447" spans="3:5" x14ac:dyDescent="0.25">
      <c r="C447" t="s">
        <v>81</v>
      </c>
      <c r="D447" t="s">
        <v>88</v>
      </c>
      <c r="E447" s="2">
        <v>2.0099999999999998</v>
      </c>
    </row>
    <row r="448" spans="3:5" x14ac:dyDescent="0.25">
      <c r="C448" t="s">
        <v>79</v>
      </c>
      <c r="D448" t="s">
        <v>93</v>
      </c>
      <c r="E448" s="2">
        <v>3.77</v>
      </c>
    </row>
    <row r="449" spans="3:5" x14ac:dyDescent="0.25">
      <c r="C449" t="s">
        <v>81</v>
      </c>
      <c r="D449" t="s">
        <v>86</v>
      </c>
      <c r="E449" s="2">
        <v>1.84</v>
      </c>
    </row>
    <row r="450" spans="3:5" x14ac:dyDescent="0.25">
      <c r="C450" t="s">
        <v>79</v>
      </c>
      <c r="D450" t="s">
        <v>92</v>
      </c>
      <c r="E450" s="2">
        <v>1.68</v>
      </c>
    </row>
    <row r="451" spans="3:5" x14ac:dyDescent="0.25">
      <c r="C451" t="s">
        <v>79</v>
      </c>
      <c r="D451" t="s">
        <v>90</v>
      </c>
      <c r="E451" s="2">
        <v>1.61</v>
      </c>
    </row>
    <row r="452" spans="3:5" x14ac:dyDescent="0.25">
      <c r="C452" t="s">
        <v>81</v>
      </c>
      <c r="D452" t="s">
        <v>91</v>
      </c>
      <c r="E452" s="2">
        <v>3.93</v>
      </c>
    </row>
    <row r="453" spans="3:5" x14ac:dyDescent="0.25">
      <c r="C453" t="s">
        <v>79</v>
      </c>
      <c r="D453" t="s">
        <v>94</v>
      </c>
      <c r="E453" s="2">
        <v>1.17</v>
      </c>
    </row>
    <row r="454" spans="3:5" x14ac:dyDescent="0.25">
      <c r="C454" t="s">
        <v>79</v>
      </c>
      <c r="D454" t="s">
        <v>80</v>
      </c>
      <c r="E454" s="2">
        <v>5.68</v>
      </c>
    </row>
    <row r="455" spans="3:5" x14ac:dyDescent="0.25">
      <c r="C455" t="s">
        <v>81</v>
      </c>
      <c r="D455" t="s">
        <v>87</v>
      </c>
      <c r="E455" s="2">
        <v>1.82</v>
      </c>
    </row>
    <row r="456" spans="3:5" x14ac:dyDescent="0.25">
      <c r="C456" t="s">
        <v>79</v>
      </c>
      <c r="D456" t="s">
        <v>92</v>
      </c>
      <c r="E456" s="2">
        <v>1.55</v>
      </c>
    </row>
    <row r="457" spans="3:5" x14ac:dyDescent="0.25">
      <c r="C457" t="s">
        <v>79</v>
      </c>
      <c r="D457" t="s">
        <v>92</v>
      </c>
      <c r="E457" s="2">
        <v>2.12</v>
      </c>
    </row>
    <row r="458" spans="3:5" x14ac:dyDescent="0.25">
      <c r="C458" t="s">
        <v>81</v>
      </c>
      <c r="D458" t="s">
        <v>88</v>
      </c>
      <c r="E458" s="2">
        <v>2.64</v>
      </c>
    </row>
    <row r="459" spans="3:5" x14ac:dyDescent="0.25">
      <c r="C459" t="s">
        <v>79</v>
      </c>
      <c r="D459" t="s">
        <v>80</v>
      </c>
      <c r="E459" s="2">
        <v>5.62</v>
      </c>
    </row>
    <row r="460" spans="3:5" x14ac:dyDescent="0.25">
      <c r="C460" t="s">
        <v>81</v>
      </c>
      <c r="D460" t="s">
        <v>91</v>
      </c>
      <c r="E460" s="2">
        <v>4.4800000000000004</v>
      </c>
    </row>
    <row r="461" spans="3:5" x14ac:dyDescent="0.25">
      <c r="C461" t="s">
        <v>81</v>
      </c>
      <c r="D461" t="s">
        <v>82</v>
      </c>
      <c r="E461" s="2">
        <v>1.45</v>
      </c>
    </row>
    <row r="462" spans="3:5" x14ac:dyDescent="0.25">
      <c r="C462" t="s">
        <v>81</v>
      </c>
      <c r="D462" t="s">
        <v>88</v>
      </c>
      <c r="E462" s="2">
        <v>1.24</v>
      </c>
    </row>
    <row r="463" spans="3:5" x14ac:dyDescent="0.25">
      <c r="C463" t="s">
        <v>79</v>
      </c>
      <c r="D463" t="s">
        <v>93</v>
      </c>
      <c r="E463" s="2">
        <v>4.0199999999999996</v>
      </c>
    </row>
    <row r="464" spans="3:5" x14ac:dyDescent="0.25">
      <c r="C464" t="s">
        <v>79</v>
      </c>
      <c r="D464" t="s">
        <v>94</v>
      </c>
      <c r="E464" s="2">
        <v>2.4900000000000002</v>
      </c>
    </row>
    <row r="465" spans="3:5" x14ac:dyDescent="0.25">
      <c r="C465" t="s">
        <v>81</v>
      </c>
      <c r="D465" t="s">
        <v>87</v>
      </c>
      <c r="E465" s="2">
        <v>1.55</v>
      </c>
    </row>
    <row r="466" spans="3:5" x14ac:dyDescent="0.25">
      <c r="C466" t="s">
        <v>81</v>
      </c>
      <c r="D466" t="s">
        <v>91</v>
      </c>
      <c r="E466" s="2">
        <v>4.5</v>
      </c>
    </row>
    <row r="467" spans="3:5" x14ac:dyDescent="0.25">
      <c r="C467" t="s">
        <v>79</v>
      </c>
      <c r="D467" t="s">
        <v>86</v>
      </c>
      <c r="E467" s="2">
        <v>1.38</v>
      </c>
    </row>
    <row r="468" spans="3:5" x14ac:dyDescent="0.25">
      <c r="C468" t="s">
        <v>81</v>
      </c>
      <c r="D468" t="s">
        <v>89</v>
      </c>
      <c r="E468" s="2">
        <v>4.29</v>
      </c>
    </row>
    <row r="469" spans="3:5" x14ac:dyDescent="0.25">
      <c r="C469" t="s">
        <v>79</v>
      </c>
      <c r="D469" t="s">
        <v>80</v>
      </c>
      <c r="E469" s="2">
        <v>4.5199999999999996</v>
      </c>
    </row>
    <row r="470" spans="3:5" x14ac:dyDescent="0.25">
      <c r="C470" t="s">
        <v>81</v>
      </c>
      <c r="D470" t="s">
        <v>87</v>
      </c>
      <c r="E470" s="2">
        <v>1.19</v>
      </c>
    </row>
    <row r="471" spans="3:5" x14ac:dyDescent="0.25">
      <c r="C471" t="s">
        <v>79</v>
      </c>
      <c r="D471" t="s">
        <v>93</v>
      </c>
      <c r="E471" s="2">
        <v>4.72</v>
      </c>
    </row>
    <row r="472" spans="3:5" x14ac:dyDescent="0.25">
      <c r="C472" t="s">
        <v>79</v>
      </c>
      <c r="D472" t="s">
        <v>93</v>
      </c>
      <c r="E472" s="2">
        <v>4.4400000000000004</v>
      </c>
    </row>
    <row r="473" spans="3:5" x14ac:dyDescent="0.25">
      <c r="C473" t="s">
        <v>81</v>
      </c>
      <c r="D473" t="s">
        <v>87</v>
      </c>
      <c r="E473" s="2">
        <v>1.35</v>
      </c>
    </row>
    <row r="474" spans="3:5" x14ac:dyDescent="0.25">
      <c r="C474" t="s">
        <v>79</v>
      </c>
      <c r="D474" t="s">
        <v>80</v>
      </c>
      <c r="E474" s="2">
        <v>5.4</v>
      </c>
    </row>
    <row r="475" spans="3:5" x14ac:dyDescent="0.25">
      <c r="C475" t="s">
        <v>81</v>
      </c>
      <c r="D475" t="s">
        <v>91</v>
      </c>
      <c r="E475" s="2">
        <v>4.45</v>
      </c>
    </row>
    <row r="476" spans="3:5" x14ac:dyDescent="0.25">
      <c r="C476" t="s">
        <v>79</v>
      </c>
      <c r="D476" t="s">
        <v>90</v>
      </c>
      <c r="E476" s="2">
        <v>1.54</v>
      </c>
    </row>
    <row r="477" spans="3:5" x14ac:dyDescent="0.25">
      <c r="C477" t="s">
        <v>81</v>
      </c>
      <c r="D477" t="s">
        <v>82</v>
      </c>
      <c r="E477" s="2">
        <v>0.96</v>
      </c>
    </row>
    <row r="478" spans="3:5" x14ac:dyDescent="0.25">
      <c r="C478" t="s">
        <v>79</v>
      </c>
      <c r="D478" t="s">
        <v>80</v>
      </c>
      <c r="E478" s="2">
        <v>5.05</v>
      </c>
    </row>
    <row r="479" spans="3:5" x14ac:dyDescent="0.25">
      <c r="C479" t="s">
        <v>81</v>
      </c>
      <c r="D479" t="s">
        <v>89</v>
      </c>
      <c r="E479" s="2">
        <v>5.6</v>
      </c>
    </row>
    <row r="480" spans="3:5" x14ac:dyDescent="0.25">
      <c r="C480" t="s">
        <v>81</v>
      </c>
      <c r="D480" t="s">
        <v>82</v>
      </c>
      <c r="E480" s="2">
        <v>0.88</v>
      </c>
    </row>
    <row r="481" spans="3:5" x14ac:dyDescent="0.25">
      <c r="C481" t="s">
        <v>79</v>
      </c>
      <c r="D481" t="s">
        <v>94</v>
      </c>
      <c r="E481" s="2">
        <v>3</v>
      </c>
    </row>
    <row r="482" spans="3:5" x14ac:dyDescent="0.25">
      <c r="C482" t="s">
        <v>79</v>
      </c>
      <c r="D482" t="s">
        <v>90</v>
      </c>
      <c r="E482" s="2">
        <v>1.78</v>
      </c>
    </row>
    <row r="483" spans="3:5" x14ac:dyDescent="0.25">
      <c r="C483" t="s">
        <v>79</v>
      </c>
      <c r="D483" t="s">
        <v>92</v>
      </c>
      <c r="E483" s="2">
        <v>2.83</v>
      </c>
    </row>
    <row r="484" spans="3:5" x14ac:dyDescent="0.25">
      <c r="C484" t="s">
        <v>79</v>
      </c>
      <c r="D484" t="s">
        <v>94</v>
      </c>
      <c r="E484" s="2">
        <v>2.41</v>
      </c>
    </row>
    <row r="485" spans="3:5" x14ac:dyDescent="0.25">
      <c r="C485" t="s">
        <v>81</v>
      </c>
      <c r="D485" t="s">
        <v>89</v>
      </c>
      <c r="E485" s="2">
        <v>5.98</v>
      </c>
    </row>
    <row r="486" spans="3:5" x14ac:dyDescent="0.25">
      <c r="C486" t="s">
        <v>81</v>
      </c>
      <c r="D486" t="s">
        <v>82</v>
      </c>
      <c r="E486" s="2">
        <v>1.21</v>
      </c>
    </row>
    <row r="487" spans="3:5" x14ac:dyDescent="0.25">
      <c r="C487" t="s">
        <v>79</v>
      </c>
      <c r="D487" t="s">
        <v>80</v>
      </c>
      <c r="E487" s="2">
        <v>5</v>
      </c>
    </row>
    <row r="488" spans="3:5" x14ac:dyDescent="0.25">
      <c r="C488" t="s">
        <v>81</v>
      </c>
      <c r="D488" t="s">
        <v>87</v>
      </c>
      <c r="E488" s="2">
        <v>1.21</v>
      </c>
    </row>
    <row r="489" spans="3:5" x14ac:dyDescent="0.25">
      <c r="C489" t="s">
        <v>79</v>
      </c>
      <c r="D489" t="s">
        <v>80</v>
      </c>
      <c r="E489" s="2">
        <v>4.66</v>
      </c>
    </row>
    <row r="490" spans="3:5" x14ac:dyDescent="0.25">
      <c r="C490" t="s">
        <v>81</v>
      </c>
      <c r="D490" t="s">
        <v>89</v>
      </c>
      <c r="E490" s="2">
        <v>5.53</v>
      </c>
    </row>
    <row r="491" spans="3:5" x14ac:dyDescent="0.25">
      <c r="C491" t="s">
        <v>79</v>
      </c>
      <c r="D491" t="s">
        <v>93</v>
      </c>
      <c r="E491" s="2">
        <v>4.1100000000000003</v>
      </c>
    </row>
    <row r="492" spans="3:5" x14ac:dyDescent="0.25">
      <c r="C492" t="s">
        <v>81</v>
      </c>
      <c r="D492" t="s">
        <v>88</v>
      </c>
      <c r="E492" s="2">
        <v>1.98</v>
      </c>
    </row>
    <row r="493" spans="3:5" x14ac:dyDescent="0.25">
      <c r="C493" t="s">
        <v>79</v>
      </c>
      <c r="D493" t="s">
        <v>92</v>
      </c>
      <c r="E493" s="2">
        <v>2.2599999999999998</v>
      </c>
    </row>
    <row r="494" spans="3:5" x14ac:dyDescent="0.25">
      <c r="C494" t="s">
        <v>79</v>
      </c>
      <c r="D494" t="s">
        <v>86</v>
      </c>
      <c r="E494" s="2">
        <v>1.45</v>
      </c>
    </row>
    <row r="495" spans="3:5" x14ac:dyDescent="0.25">
      <c r="C495" t="s">
        <v>81</v>
      </c>
      <c r="D495" t="s">
        <v>87</v>
      </c>
      <c r="E495" s="2">
        <v>1.5</v>
      </c>
    </row>
    <row r="496" spans="3:5" x14ac:dyDescent="0.25">
      <c r="C496" t="s">
        <v>81</v>
      </c>
      <c r="D496" t="s">
        <v>88</v>
      </c>
      <c r="E496" s="2">
        <v>2.0499999999999998</v>
      </c>
    </row>
    <row r="497" spans="3:5" x14ac:dyDescent="0.25">
      <c r="C497" t="s">
        <v>81</v>
      </c>
      <c r="D497" t="s">
        <v>88</v>
      </c>
      <c r="E497" s="2">
        <v>2.67</v>
      </c>
    </row>
    <row r="498" spans="3:5" x14ac:dyDescent="0.25">
      <c r="C498" t="s">
        <v>79</v>
      </c>
      <c r="D498" t="s">
        <v>80</v>
      </c>
      <c r="E498" s="2">
        <v>4.88</v>
      </c>
    </row>
    <row r="499" spans="3:5" x14ac:dyDescent="0.25">
      <c r="C499" t="s">
        <v>79</v>
      </c>
      <c r="D499" t="s">
        <v>80</v>
      </c>
      <c r="E499" s="2">
        <v>5.58</v>
      </c>
    </row>
    <row r="500" spans="3:5" x14ac:dyDescent="0.25">
      <c r="C500" t="s">
        <v>79</v>
      </c>
      <c r="D500" t="s">
        <v>93</v>
      </c>
      <c r="E500" s="2">
        <v>3.45</v>
      </c>
    </row>
    <row r="501" spans="3:5" x14ac:dyDescent="0.25">
      <c r="C501" t="s">
        <v>81</v>
      </c>
      <c r="D501" t="s">
        <v>82</v>
      </c>
      <c r="E501" s="2">
        <v>0.94</v>
      </c>
    </row>
    <row r="502" spans="3:5" x14ac:dyDescent="0.25">
      <c r="C502" t="s">
        <v>79</v>
      </c>
      <c r="D502" t="s">
        <v>86</v>
      </c>
      <c r="E502" s="2">
        <v>1.29</v>
      </c>
    </row>
    <row r="503" spans="3:5" x14ac:dyDescent="0.25">
      <c r="C503" t="s">
        <v>81</v>
      </c>
      <c r="D503" t="s">
        <v>82</v>
      </c>
      <c r="E503" s="2">
        <v>1.21</v>
      </c>
    </row>
    <row r="504" spans="3:5" x14ac:dyDescent="0.25">
      <c r="C504" t="s">
        <v>81</v>
      </c>
      <c r="D504" t="s">
        <v>87</v>
      </c>
      <c r="E504" s="2">
        <v>1.79</v>
      </c>
    </row>
    <row r="505" spans="3:5" x14ac:dyDescent="0.25">
      <c r="C505" t="s">
        <v>79</v>
      </c>
      <c r="D505" t="s">
        <v>80</v>
      </c>
      <c r="E505" s="2">
        <v>5.9</v>
      </c>
    </row>
    <row r="506" spans="3:5" x14ac:dyDescent="0.25">
      <c r="C506" t="s">
        <v>79</v>
      </c>
      <c r="D506" t="s">
        <v>93</v>
      </c>
      <c r="E506" s="2">
        <v>4.54</v>
      </c>
    </row>
    <row r="507" spans="3:5" x14ac:dyDescent="0.25">
      <c r="C507" t="s">
        <v>81</v>
      </c>
      <c r="D507" t="s">
        <v>88</v>
      </c>
      <c r="E507" s="2">
        <v>1.77</v>
      </c>
    </row>
    <row r="508" spans="3:5" x14ac:dyDescent="0.25">
      <c r="C508" t="s">
        <v>81</v>
      </c>
      <c r="D508" t="s">
        <v>88</v>
      </c>
      <c r="E508" s="2">
        <v>1.52</v>
      </c>
    </row>
    <row r="509" spans="3:5" x14ac:dyDescent="0.25">
      <c r="C509" t="s">
        <v>81</v>
      </c>
      <c r="D509" t="s">
        <v>82</v>
      </c>
      <c r="E509" s="2">
        <v>0.8</v>
      </c>
    </row>
    <row r="510" spans="3:5" x14ac:dyDescent="0.25">
      <c r="C510" t="s">
        <v>81</v>
      </c>
      <c r="D510" t="s">
        <v>91</v>
      </c>
      <c r="E510" s="2">
        <v>4.6399999999999997</v>
      </c>
    </row>
    <row r="511" spans="3:5" x14ac:dyDescent="0.25">
      <c r="C511" t="s">
        <v>79</v>
      </c>
      <c r="D511" t="s">
        <v>92</v>
      </c>
      <c r="E511" s="2">
        <v>3</v>
      </c>
    </row>
    <row r="512" spans="3:5" x14ac:dyDescent="0.25">
      <c r="C512" t="s">
        <v>81</v>
      </c>
      <c r="D512" t="s">
        <v>82</v>
      </c>
      <c r="E512" s="2">
        <v>0.8</v>
      </c>
    </row>
    <row r="513" spans="3:5" x14ac:dyDescent="0.25">
      <c r="C513" t="s">
        <v>79</v>
      </c>
      <c r="D513" t="s">
        <v>92</v>
      </c>
      <c r="E513" s="2">
        <v>2.86</v>
      </c>
    </row>
    <row r="514" spans="3:5" x14ac:dyDescent="0.25">
      <c r="C514" t="s">
        <v>81</v>
      </c>
      <c r="D514" t="s">
        <v>91</v>
      </c>
      <c r="E514" s="2">
        <v>4.28</v>
      </c>
    </row>
    <row r="515" spans="3:5" x14ac:dyDescent="0.25">
      <c r="C515" t="s">
        <v>79</v>
      </c>
      <c r="D515" t="s">
        <v>93</v>
      </c>
      <c r="E515" s="2">
        <v>3.13</v>
      </c>
    </row>
    <row r="516" spans="3:5" x14ac:dyDescent="0.25">
      <c r="C516" t="s">
        <v>79</v>
      </c>
      <c r="D516" t="s">
        <v>80</v>
      </c>
      <c r="E516" s="2">
        <v>5.18</v>
      </c>
    </row>
    <row r="517" spans="3:5" x14ac:dyDescent="0.25">
      <c r="C517" t="s">
        <v>81</v>
      </c>
      <c r="D517" t="s">
        <v>86</v>
      </c>
      <c r="E517" s="2">
        <v>1.64</v>
      </c>
    </row>
    <row r="518" spans="3:5" x14ac:dyDescent="0.25">
      <c r="C518" t="s">
        <v>81</v>
      </c>
      <c r="D518" t="s">
        <v>86</v>
      </c>
      <c r="E518" s="2">
        <v>2.38</v>
      </c>
    </row>
    <row r="519" spans="3:5" x14ac:dyDescent="0.25">
      <c r="C519" t="s">
        <v>81</v>
      </c>
      <c r="D519" t="s">
        <v>89</v>
      </c>
      <c r="E519" s="2">
        <v>5.48</v>
      </c>
    </row>
    <row r="520" spans="3:5" x14ac:dyDescent="0.25">
      <c r="C520" t="s">
        <v>81</v>
      </c>
      <c r="D520" t="s">
        <v>86</v>
      </c>
      <c r="E520" s="2">
        <v>1.64</v>
      </c>
    </row>
    <row r="521" spans="3:5" x14ac:dyDescent="0.25">
      <c r="C521" t="s">
        <v>79</v>
      </c>
      <c r="D521" t="s">
        <v>90</v>
      </c>
      <c r="E521" s="2">
        <v>1.88</v>
      </c>
    </row>
    <row r="522" spans="3:5" x14ac:dyDescent="0.25">
      <c r="C522" t="s">
        <v>79</v>
      </c>
      <c r="D522" t="s">
        <v>86</v>
      </c>
      <c r="E522" s="2">
        <v>1.38</v>
      </c>
    </row>
    <row r="523" spans="3:5" x14ac:dyDescent="0.25">
      <c r="C523" t="s">
        <v>81</v>
      </c>
      <c r="D523" t="s">
        <v>86</v>
      </c>
      <c r="E523" s="2">
        <v>1.84</v>
      </c>
    </row>
    <row r="524" spans="3:5" x14ac:dyDescent="0.25">
      <c r="C524" t="s">
        <v>81</v>
      </c>
      <c r="D524" t="s">
        <v>91</v>
      </c>
      <c r="E524" s="2">
        <v>3.52</v>
      </c>
    </row>
    <row r="525" spans="3:5" x14ac:dyDescent="0.25">
      <c r="C525" t="s">
        <v>81</v>
      </c>
      <c r="D525" t="s">
        <v>82</v>
      </c>
      <c r="E525" s="2">
        <v>1.01</v>
      </c>
    </row>
    <row r="526" spans="3:5" x14ac:dyDescent="0.25">
      <c r="C526" t="s">
        <v>81</v>
      </c>
      <c r="D526" t="s">
        <v>87</v>
      </c>
      <c r="E526" s="2">
        <v>1.43</v>
      </c>
    </row>
    <row r="527" spans="3:5" x14ac:dyDescent="0.25">
      <c r="C527" t="s">
        <v>79</v>
      </c>
      <c r="D527" t="s">
        <v>86</v>
      </c>
      <c r="E527" s="2">
        <v>1.38</v>
      </c>
    </row>
    <row r="528" spans="3:5" x14ac:dyDescent="0.25">
      <c r="C528" t="s">
        <v>79</v>
      </c>
      <c r="D528" t="s">
        <v>93</v>
      </c>
      <c r="E528" s="2">
        <v>3.63</v>
      </c>
    </row>
    <row r="529" spans="3:5" x14ac:dyDescent="0.25">
      <c r="C529" t="s">
        <v>81</v>
      </c>
      <c r="D529" t="s">
        <v>88</v>
      </c>
      <c r="E529" s="2">
        <v>2.17</v>
      </c>
    </row>
    <row r="530" spans="3:5" x14ac:dyDescent="0.25">
      <c r="C530" t="s">
        <v>81</v>
      </c>
      <c r="D530" t="s">
        <v>88</v>
      </c>
      <c r="E530" s="2">
        <v>2.6</v>
      </c>
    </row>
    <row r="531" spans="3:5" x14ac:dyDescent="0.25">
      <c r="C531" t="s">
        <v>79</v>
      </c>
      <c r="D531" t="s">
        <v>92</v>
      </c>
      <c r="E531" s="2">
        <v>2.69</v>
      </c>
    </row>
    <row r="532" spans="3:5" x14ac:dyDescent="0.25">
      <c r="C532" t="s">
        <v>79</v>
      </c>
      <c r="D532" t="s">
        <v>92</v>
      </c>
      <c r="E532" s="2">
        <v>1.7</v>
      </c>
    </row>
    <row r="533" spans="3:5" x14ac:dyDescent="0.25">
      <c r="C533" t="s">
        <v>79</v>
      </c>
      <c r="D533" t="s">
        <v>90</v>
      </c>
      <c r="E533" s="2">
        <v>1.52</v>
      </c>
    </row>
    <row r="534" spans="3:5" x14ac:dyDescent="0.25">
      <c r="C534" t="s">
        <v>81</v>
      </c>
      <c r="D534" t="s">
        <v>86</v>
      </c>
      <c r="E534" s="2">
        <v>2.4</v>
      </c>
    </row>
    <row r="535" spans="3:5" x14ac:dyDescent="0.25">
      <c r="C535" t="s">
        <v>81</v>
      </c>
      <c r="D535" t="s">
        <v>82</v>
      </c>
      <c r="E535" s="2">
        <v>1.24</v>
      </c>
    </row>
    <row r="536" spans="3:5" x14ac:dyDescent="0.25">
      <c r="C536" t="s">
        <v>81</v>
      </c>
      <c r="D536" t="s">
        <v>86</v>
      </c>
      <c r="E536" s="2">
        <v>2.0299999999999998</v>
      </c>
    </row>
    <row r="537" spans="3:5" x14ac:dyDescent="0.25">
      <c r="C537" t="s">
        <v>79</v>
      </c>
      <c r="D537" t="s">
        <v>90</v>
      </c>
      <c r="E537" s="2">
        <v>2.0099999999999998</v>
      </c>
    </row>
    <row r="538" spans="3:5" x14ac:dyDescent="0.25">
      <c r="C538" t="s">
        <v>81</v>
      </c>
      <c r="D538" t="s">
        <v>87</v>
      </c>
      <c r="E538" s="2">
        <v>1.33</v>
      </c>
    </row>
    <row r="539" spans="3:5" x14ac:dyDescent="0.25">
      <c r="C539" t="s">
        <v>81</v>
      </c>
      <c r="D539" t="s">
        <v>82</v>
      </c>
      <c r="E539" s="2">
        <v>1.07</v>
      </c>
    </row>
    <row r="540" spans="3:5" x14ac:dyDescent="0.25">
      <c r="C540" t="s">
        <v>81</v>
      </c>
      <c r="D540" t="s">
        <v>87</v>
      </c>
      <c r="E540" s="2">
        <v>1.4</v>
      </c>
    </row>
    <row r="541" spans="3:5" x14ac:dyDescent="0.25">
      <c r="C541" t="s">
        <v>81</v>
      </c>
      <c r="D541" t="s">
        <v>82</v>
      </c>
      <c r="E541" s="2">
        <v>0.82</v>
      </c>
    </row>
    <row r="542" spans="3:5" x14ac:dyDescent="0.25">
      <c r="C542" t="s">
        <v>79</v>
      </c>
      <c r="D542" t="s">
        <v>93</v>
      </c>
      <c r="E542" s="2">
        <v>3.56</v>
      </c>
    </row>
    <row r="543" spans="3:5" x14ac:dyDescent="0.25">
      <c r="C543" t="s">
        <v>79</v>
      </c>
      <c r="D543" t="s">
        <v>93</v>
      </c>
      <c r="E543" s="2">
        <v>4.7699999999999996</v>
      </c>
    </row>
    <row r="544" spans="3:5" x14ac:dyDescent="0.25">
      <c r="C544" t="s">
        <v>81</v>
      </c>
      <c r="D544" t="s">
        <v>82</v>
      </c>
      <c r="E544" s="2">
        <v>1.35</v>
      </c>
    </row>
    <row r="545" spans="3:5" x14ac:dyDescent="0.25">
      <c r="C545" t="s">
        <v>79</v>
      </c>
      <c r="D545" t="s">
        <v>92</v>
      </c>
      <c r="E545" s="2">
        <v>2.2200000000000002</v>
      </c>
    </row>
    <row r="546" spans="3:5" x14ac:dyDescent="0.25">
      <c r="C546" t="s">
        <v>81</v>
      </c>
      <c r="D546" t="s">
        <v>88</v>
      </c>
      <c r="E546" s="2">
        <v>2.82</v>
      </c>
    </row>
    <row r="547" spans="3:5" x14ac:dyDescent="0.25">
      <c r="C547" t="s">
        <v>79</v>
      </c>
      <c r="D547" t="s">
        <v>92</v>
      </c>
      <c r="E547" s="2">
        <v>1.54</v>
      </c>
    </row>
    <row r="548" spans="3:5" x14ac:dyDescent="0.25">
      <c r="C548" t="s">
        <v>81</v>
      </c>
      <c r="D548" t="s">
        <v>88</v>
      </c>
      <c r="E548" s="2">
        <v>2.35</v>
      </c>
    </row>
    <row r="549" spans="3:5" x14ac:dyDescent="0.25">
      <c r="C549" t="s">
        <v>79</v>
      </c>
      <c r="D549" t="s">
        <v>80</v>
      </c>
      <c r="E549" s="2">
        <v>5.03</v>
      </c>
    </row>
    <row r="550" spans="3:5" x14ac:dyDescent="0.25">
      <c r="C550" t="s">
        <v>79</v>
      </c>
      <c r="D550" t="s">
        <v>94</v>
      </c>
      <c r="E550" s="2">
        <v>1.44</v>
      </c>
    </row>
    <row r="551" spans="3:5" x14ac:dyDescent="0.25">
      <c r="C551" t="s">
        <v>79</v>
      </c>
      <c r="D551" t="s">
        <v>90</v>
      </c>
      <c r="E551" s="2">
        <v>1.18</v>
      </c>
    </row>
    <row r="552" spans="3:5" x14ac:dyDescent="0.25">
      <c r="C552" t="s">
        <v>79</v>
      </c>
      <c r="D552" t="s">
        <v>94</v>
      </c>
      <c r="E552" s="2">
        <v>1.02</v>
      </c>
    </row>
    <row r="553" spans="3:5" x14ac:dyDescent="0.25">
      <c r="C553" t="s">
        <v>79</v>
      </c>
      <c r="D553" t="s">
        <v>86</v>
      </c>
      <c r="E553" s="2">
        <v>0.88</v>
      </c>
    </row>
    <row r="554" spans="3:5" x14ac:dyDescent="0.25">
      <c r="C554" t="s">
        <v>79</v>
      </c>
      <c r="D554" t="s">
        <v>93</v>
      </c>
      <c r="E554" s="2">
        <v>3.03</v>
      </c>
    </row>
    <row r="555" spans="3:5" x14ac:dyDescent="0.25">
      <c r="C555" t="s">
        <v>81</v>
      </c>
      <c r="D555" t="s">
        <v>86</v>
      </c>
      <c r="E555" s="2">
        <v>2.2400000000000002</v>
      </c>
    </row>
    <row r="556" spans="3:5" x14ac:dyDescent="0.25">
      <c r="C556" t="s">
        <v>79</v>
      </c>
      <c r="D556" t="s">
        <v>92</v>
      </c>
      <c r="E556" s="2">
        <v>2.63</v>
      </c>
    </row>
    <row r="557" spans="3:5" x14ac:dyDescent="0.25">
      <c r="C557" t="s">
        <v>81</v>
      </c>
      <c r="D557" t="s">
        <v>91</v>
      </c>
      <c r="E557" s="2">
        <v>4.4000000000000004</v>
      </c>
    </row>
    <row r="558" spans="3:5" x14ac:dyDescent="0.25">
      <c r="C558" t="s">
        <v>81</v>
      </c>
      <c r="D558" t="s">
        <v>88</v>
      </c>
      <c r="E558" s="2">
        <v>2.19</v>
      </c>
    </row>
    <row r="559" spans="3:5" x14ac:dyDescent="0.25">
      <c r="C559" t="s">
        <v>79</v>
      </c>
      <c r="D559" t="s">
        <v>80</v>
      </c>
      <c r="E559" s="2">
        <v>4.12</v>
      </c>
    </row>
    <row r="560" spans="3:5" x14ac:dyDescent="0.25">
      <c r="C560" t="s">
        <v>79</v>
      </c>
      <c r="D560" t="s">
        <v>94</v>
      </c>
      <c r="E560" s="2">
        <v>1.6</v>
      </c>
    </row>
    <row r="561" spans="3:5" x14ac:dyDescent="0.25">
      <c r="C561" t="s">
        <v>81</v>
      </c>
      <c r="D561" t="s">
        <v>86</v>
      </c>
      <c r="E561" s="2">
        <v>2.29</v>
      </c>
    </row>
    <row r="562" spans="3:5" x14ac:dyDescent="0.25">
      <c r="C562" t="s">
        <v>79</v>
      </c>
      <c r="D562" t="s">
        <v>94</v>
      </c>
      <c r="E562" s="2">
        <v>2.0299999999999998</v>
      </c>
    </row>
    <row r="563" spans="3:5" x14ac:dyDescent="0.25">
      <c r="C563" t="s">
        <v>81</v>
      </c>
      <c r="D563" t="s">
        <v>82</v>
      </c>
      <c r="E563" s="2">
        <v>1.44</v>
      </c>
    </row>
    <row r="564" spans="3:5" x14ac:dyDescent="0.25">
      <c r="C564" t="s">
        <v>81</v>
      </c>
      <c r="D564" t="s">
        <v>86</v>
      </c>
      <c r="E564" s="2">
        <v>1.56</v>
      </c>
    </row>
    <row r="565" spans="3:5" x14ac:dyDescent="0.25">
      <c r="C565" t="s">
        <v>81</v>
      </c>
      <c r="D565" t="s">
        <v>86</v>
      </c>
      <c r="E565" s="2">
        <v>2.95</v>
      </c>
    </row>
    <row r="566" spans="3:5" x14ac:dyDescent="0.25">
      <c r="C566" t="s">
        <v>79</v>
      </c>
      <c r="D566" t="s">
        <v>92</v>
      </c>
      <c r="E566" s="2">
        <v>2.27</v>
      </c>
    </row>
    <row r="567" spans="3:5" x14ac:dyDescent="0.25">
      <c r="C567" t="s">
        <v>81</v>
      </c>
      <c r="D567" t="s">
        <v>86</v>
      </c>
      <c r="E567" s="2">
        <v>1.63</v>
      </c>
    </row>
    <row r="568" spans="3:5" x14ac:dyDescent="0.25">
      <c r="C568" t="s">
        <v>79</v>
      </c>
      <c r="D568" t="s">
        <v>90</v>
      </c>
      <c r="E568" s="2">
        <v>1.63</v>
      </c>
    </row>
    <row r="569" spans="3:5" x14ac:dyDescent="0.25">
      <c r="C569" t="s">
        <v>79</v>
      </c>
      <c r="D569" t="s">
        <v>93</v>
      </c>
      <c r="E569" s="2">
        <v>4.91</v>
      </c>
    </row>
    <row r="570" spans="3:5" x14ac:dyDescent="0.25">
      <c r="C570" t="s">
        <v>81</v>
      </c>
      <c r="D570" t="s">
        <v>82</v>
      </c>
      <c r="E570" s="2">
        <v>1.57</v>
      </c>
    </row>
    <row r="571" spans="3:5" x14ac:dyDescent="0.25">
      <c r="C571" t="s">
        <v>81</v>
      </c>
      <c r="D571" t="s">
        <v>82</v>
      </c>
      <c r="E571" s="2">
        <v>1.38</v>
      </c>
    </row>
    <row r="572" spans="3:5" x14ac:dyDescent="0.25">
      <c r="C572" t="s">
        <v>81</v>
      </c>
      <c r="D572" t="s">
        <v>91</v>
      </c>
      <c r="E572" s="2">
        <v>4.83</v>
      </c>
    </row>
    <row r="573" spans="3:5" x14ac:dyDescent="0.25">
      <c r="C573" t="s">
        <v>81</v>
      </c>
      <c r="D573" t="s">
        <v>86</v>
      </c>
      <c r="E573" s="2">
        <v>1.85</v>
      </c>
    </row>
    <row r="574" spans="3:5" x14ac:dyDescent="0.25">
      <c r="C574" t="s">
        <v>79</v>
      </c>
      <c r="D574" t="s">
        <v>90</v>
      </c>
      <c r="E574" s="2">
        <v>1.28</v>
      </c>
    </row>
    <row r="575" spans="3:5" x14ac:dyDescent="0.25">
      <c r="C575" t="s">
        <v>81</v>
      </c>
      <c r="D575" t="s">
        <v>82</v>
      </c>
      <c r="E575" s="2">
        <v>1.0900000000000001</v>
      </c>
    </row>
    <row r="576" spans="3:5" x14ac:dyDescent="0.25">
      <c r="C576" t="s">
        <v>81</v>
      </c>
      <c r="D576" t="s">
        <v>91</v>
      </c>
      <c r="E576" s="2">
        <v>3.29</v>
      </c>
    </row>
    <row r="577" spans="3:5" x14ac:dyDescent="0.25">
      <c r="C577" t="s">
        <v>81</v>
      </c>
      <c r="D577" t="s">
        <v>87</v>
      </c>
      <c r="E577" s="2">
        <v>1.1399999999999999</v>
      </c>
    </row>
    <row r="578" spans="3:5" x14ac:dyDescent="0.25">
      <c r="C578" t="s">
        <v>81</v>
      </c>
      <c r="D578" t="s">
        <v>86</v>
      </c>
      <c r="E578" s="2">
        <v>1.61</v>
      </c>
    </row>
    <row r="579" spans="3:5" x14ac:dyDescent="0.25">
      <c r="C579" t="s">
        <v>79</v>
      </c>
      <c r="D579" t="s">
        <v>86</v>
      </c>
      <c r="E579" s="2">
        <v>1.3</v>
      </c>
    </row>
    <row r="580" spans="3:5" x14ac:dyDescent="0.25">
      <c r="C580" t="s">
        <v>79</v>
      </c>
      <c r="D580" t="s">
        <v>86</v>
      </c>
      <c r="E580" s="2">
        <v>1.27</v>
      </c>
    </row>
    <row r="581" spans="3:5" x14ac:dyDescent="0.25">
      <c r="C581" t="s">
        <v>79</v>
      </c>
      <c r="D581" t="s">
        <v>93</v>
      </c>
      <c r="E581" s="2">
        <v>4.63</v>
      </c>
    </row>
    <row r="582" spans="3:5" x14ac:dyDescent="0.25">
      <c r="C582" t="s">
        <v>81</v>
      </c>
      <c r="D582" t="s">
        <v>89</v>
      </c>
      <c r="E582" s="2">
        <v>5.07</v>
      </c>
    </row>
    <row r="583" spans="3:5" x14ac:dyDescent="0.25">
      <c r="C583" t="s">
        <v>79</v>
      </c>
      <c r="D583" t="s">
        <v>94</v>
      </c>
      <c r="E583" s="2">
        <v>1.83</v>
      </c>
    </row>
    <row r="584" spans="3:5" x14ac:dyDescent="0.25">
      <c r="C584" t="s">
        <v>81</v>
      </c>
      <c r="D584" t="s">
        <v>89</v>
      </c>
      <c r="E584" s="2">
        <v>5.99</v>
      </c>
    </row>
    <row r="585" spans="3:5" x14ac:dyDescent="0.25">
      <c r="C585" t="s">
        <v>79</v>
      </c>
      <c r="D585" t="s">
        <v>92</v>
      </c>
      <c r="E585" s="2">
        <v>1.67</v>
      </c>
    </row>
    <row r="586" spans="3:5" x14ac:dyDescent="0.25">
      <c r="C586" t="s">
        <v>79</v>
      </c>
      <c r="D586" t="s">
        <v>92</v>
      </c>
      <c r="E586" s="2">
        <v>2.25</v>
      </c>
    </row>
    <row r="587" spans="3:5" x14ac:dyDescent="0.25">
      <c r="C587" t="s">
        <v>79</v>
      </c>
      <c r="D587" t="s">
        <v>90</v>
      </c>
      <c r="E587" s="2">
        <v>1.38</v>
      </c>
    </row>
    <row r="588" spans="3:5" x14ac:dyDescent="0.25">
      <c r="C588" t="s">
        <v>79</v>
      </c>
      <c r="D588" t="s">
        <v>80</v>
      </c>
      <c r="E588" s="2">
        <v>5.77</v>
      </c>
    </row>
    <row r="589" spans="3:5" x14ac:dyDescent="0.25">
      <c r="C589" t="s">
        <v>79</v>
      </c>
      <c r="D589" t="s">
        <v>86</v>
      </c>
      <c r="E589" s="2">
        <v>1.21</v>
      </c>
    </row>
    <row r="590" spans="3:5" x14ac:dyDescent="0.25">
      <c r="C590" t="s">
        <v>79</v>
      </c>
      <c r="D590" t="s">
        <v>80</v>
      </c>
      <c r="E590" s="2">
        <v>4.8600000000000003</v>
      </c>
    </row>
    <row r="591" spans="3:5" x14ac:dyDescent="0.25">
      <c r="C591" t="s">
        <v>79</v>
      </c>
      <c r="D591" t="s">
        <v>86</v>
      </c>
      <c r="E591" s="2">
        <v>1.53</v>
      </c>
    </row>
    <row r="592" spans="3:5" x14ac:dyDescent="0.25">
      <c r="C592" t="s">
        <v>79</v>
      </c>
      <c r="D592" t="s">
        <v>80</v>
      </c>
      <c r="E592" s="2">
        <v>5.19</v>
      </c>
    </row>
    <row r="593" spans="3:5" x14ac:dyDescent="0.25">
      <c r="C593" t="s">
        <v>81</v>
      </c>
      <c r="D593" t="s">
        <v>87</v>
      </c>
      <c r="E593" s="2">
        <v>1.66</v>
      </c>
    </row>
    <row r="594" spans="3:5" x14ac:dyDescent="0.25">
      <c r="C594" t="s">
        <v>79</v>
      </c>
      <c r="D594" t="s">
        <v>93</v>
      </c>
      <c r="E594" s="2">
        <v>4.41</v>
      </c>
    </row>
    <row r="595" spans="3:5" x14ac:dyDescent="0.25">
      <c r="C595" t="s">
        <v>79</v>
      </c>
      <c r="D595" t="s">
        <v>86</v>
      </c>
      <c r="E595" s="2">
        <v>1.36</v>
      </c>
    </row>
    <row r="596" spans="3:5" x14ac:dyDescent="0.25">
      <c r="C596" t="s">
        <v>81</v>
      </c>
      <c r="D596" t="s">
        <v>88</v>
      </c>
      <c r="E596" s="2">
        <v>1.6</v>
      </c>
    </row>
    <row r="597" spans="3:5" x14ac:dyDescent="0.25">
      <c r="C597" t="s">
        <v>81</v>
      </c>
      <c r="D597" t="s">
        <v>91</v>
      </c>
      <c r="E597" s="2">
        <v>3.53</v>
      </c>
    </row>
    <row r="598" spans="3:5" x14ac:dyDescent="0.25">
      <c r="C598" t="s">
        <v>79</v>
      </c>
      <c r="D598" t="s">
        <v>90</v>
      </c>
      <c r="E598" s="2">
        <v>2.0699999999999998</v>
      </c>
    </row>
    <row r="599" spans="3:5" x14ac:dyDescent="0.25">
      <c r="C599" t="s">
        <v>81</v>
      </c>
      <c r="D599" t="s">
        <v>86</v>
      </c>
      <c r="E599" s="2">
        <v>2.31</v>
      </c>
    </row>
    <row r="600" spans="3:5" x14ac:dyDescent="0.25">
      <c r="C600" t="s">
        <v>81</v>
      </c>
      <c r="D600" t="s">
        <v>86</v>
      </c>
      <c r="E600" s="2">
        <v>2.4</v>
      </c>
    </row>
    <row r="601" spans="3:5" x14ac:dyDescent="0.25">
      <c r="C601" t="s">
        <v>81</v>
      </c>
      <c r="D601" t="s">
        <v>88</v>
      </c>
      <c r="E601" s="2">
        <v>2.48</v>
      </c>
    </row>
    <row r="602" spans="3:5" x14ac:dyDescent="0.25">
      <c r="C602" t="s">
        <v>81</v>
      </c>
      <c r="D602" t="s">
        <v>86</v>
      </c>
      <c r="E602" s="2">
        <v>1.91</v>
      </c>
    </row>
    <row r="603" spans="3:5" x14ac:dyDescent="0.25">
      <c r="C603" t="s">
        <v>81</v>
      </c>
      <c r="D603" t="s">
        <v>87</v>
      </c>
      <c r="E603" s="2">
        <v>1.5</v>
      </c>
    </row>
    <row r="604" spans="3:5" x14ac:dyDescent="0.25">
      <c r="C604" t="s">
        <v>79</v>
      </c>
      <c r="D604" t="s">
        <v>93</v>
      </c>
      <c r="E604" s="2">
        <v>4.93</v>
      </c>
    </row>
    <row r="605" spans="3:5" x14ac:dyDescent="0.25">
      <c r="C605" t="s">
        <v>79</v>
      </c>
      <c r="D605" t="s">
        <v>93</v>
      </c>
      <c r="E605" s="2">
        <v>3.41</v>
      </c>
    </row>
    <row r="606" spans="3:5" x14ac:dyDescent="0.25">
      <c r="C606" t="s">
        <v>81</v>
      </c>
      <c r="D606" t="s">
        <v>89</v>
      </c>
      <c r="E606" s="2">
        <v>4.53</v>
      </c>
    </row>
    <row r="607" spans="3:5" x14ac:dyDescent="0.25">
      <c r="C607" t="s">
        <v>79</v>
      </c>
      <c r="D607" t="s">
        <v>92</v>
      </c>
      <c r="E607" s="2">
        <v>2.5</v>
      </c>
    </row>
    <row r="608" spans="3:5" x14ac:dyDescent="0.25">
      <c r="C608" t="s">
        <v>81</v>
      </c>
      <c r="D608" t="s">
        <v>88</v>
      </c>
      <c r="E608" s="2">
        <v>2.94</v>
      </c>
    </row>
    <row r="609" spans="3:5" x14ac:dyDescent="0.25">
      <c r="C609" t="s">
        <v>79</v>
      </c>
      <c r="D609" t="s">
        <v>94</v>
      </c>
      <c r="E609" s="2">
        <v>2.37</v>
      </c>
    </row>
    <row r="610" spans="3:5" x14ac:dyDescent="0.25">
      <c r="C610" t="s">
        <v>81</v>
      </c>
      <c r="D610" t="s">
        <v>82</v>
      </c>
      <c r="E610" s="2">
        <v>1.17</v>
      </c>
    </row>
    <row r="611" spans="3:5" x14ac:dyDescent="0.25">
      <c r="C611" t="s">
        <v>79</v>
      </c>
      <c r="D611" t="s">
        <v>92</v>
      </c>
      <c r="E611" s="2">
        <v>2.84</v>
      </c>
    </row>
    <row r="612" spans="3:5" x14ac:dyDescent="0.25">
      <c r="C612" t="s">
        <v>79</v>
      </c>
      <c r="D612" t="s">
        <v>86</v>
      </c>
      <c r="E612" s="2">
        <v>0.8</v>
      </c>
    </row>
    <row r="613" spans="3:5" x14ac:dyDescent="0.25">
      <c r="C613" t="s">
        <v>81</v>
      </c>
      <c r="D613" t="s">
        <v>91</v>
      </c>
      <c r="E613" s="2">
        <v>4.95</v>
      </c>
    </row>
    <row r="614" spans="3:5" x14ac:dyDescent="0.25">
      <c r="C614" t="s">
        <v>79</v>
      </c>
      <c r="D614" t="s">
        <v>94</v>
      </c>
      <c r="E614" s="2">
        <v>2.77</v>
      </c>
    </row>
    <row r="615" spans="3:5" x14ac:dyDescent="0.25">
      <c r="C615" t="s">
        <v>81</v>
      </c>
      <c r="D615" t="s">
        <v>88</v>
      </c>
      <c r="E615" s="2">
        <v>2.35</v>
      </c>
    </row>
    <row r="616" spans="3:5" x14ac:dyDescent="0.25">
      <c r="C616" t="s">
        <v>81</v>
      </c>
      <c r="D616" t="s">
        <v>87</v>
      </c>
      <c r="E616" s="2">
        <v>1.59</v>
      </c>
    </row>
    <row r="617" spans="3:5" x14ac:dyDescent="0.25">
      <c r="C617" t="s">
        <v>81</v>
      </c>
      <c r="D617" t="s">
        <v>91</v>
      </c>
      <c r="E617" s="2">
        <v>3.49</v>
      </c>
    </row>
    <row r="618" spans="3:5" x14ac:dyDescent="0.25">
      <c r="C618" t="s">
        <v>79</v>
      </c>
      <c r="D618" t="s">
        <v>93</v>
      </c>
      <c r="E618" s="2">
        <v>4.3600000000000003</v>
      </c>
    </row>
    <row r="619" spans="3:5" x14ac:dyDescent="0.25">
      <c r="C619" t="s">
        <v>79</v>
      </c>
      <c r="D619" t="s">
        <v>94</v>
      </c>
      <c r="E619" s="2">
        <v>2.04</v>
      </c>
    </row>
    <row r="620" spans="3:5" x14ac:dyDescent="0.25">
      <c r="C620" t="s">
        <v>81</v>
      </c>
      <c r="D620" t="s">
        <v>82</v>
      </c>
      <c r="E620" s="2">
        <v>1.21</v>
      </c>
    </row>
    <row r="621" spans="3:5" x14ac:dyDescent="0.25">
      <c r="C621" t="s">
        <v>81</v>
      </c>
      <c r="D621" t="s">
        <v>86</v>
      </c>
      <c r="E621" s="2">
        <v>2.41</v>
      </c>
    </row>
    <row r="622" spans="3:5" x14ac:dyDescent="0.25">
      <c r="C622" t="s">
        <v>81</v>
      </c>
      <c r="D622" t="s">
        <v>82</v>
      </c>
      <c r="E622" s="2">
        <v>1.24</v>
      </c>
    </row>
    <row r="623" spans="3:5" x14ac:dyDescent="0.25">
      <c r="C623" t="s">
        <v>81</v>
      </c>
      <c r="D623" t="s">
        <v>87</v>
      </c>
      <c r="E623" s="2">
        <v>1.18</v>
      </c>
    </row>
    <row r="624" spans="3:5" x14ac:dyDescent="0.25">
      <c r="C624" t="s">
        <v>81</v>
      </c>
      <c r="D624" t="s">
        <v>86</v>
      </c>
      <c r="E624" s="2">
        <v>2.73</v>
      </c>
    </row>
    <row r="625" spans="3:5" x14ac:dyDescent="0.25">
      <c r="C625" t="s">
        <v>81</v>
      </c>
      <c r="D625" t="s">
        <v>91</v>
      </c>
      <c r="E625" s="2">
        <v>3.69</v>
      </c>
    </row>
    <row r="626" spans="3:5" x14ac:dyDescent="0.25">
      <c r="C626" t="s">
        <v>81</v>
      </c>
      <c r="D626" t="s">
        <v>86</v>
      </c>
      <c r="E626" s="2">
        <v>2.92</v>
      </c>
    </row>
    <row r="627" spans="3:5" x14ac:dyDescent="0.25">
      <c r="C627" t="s">
        <v>81</v>
      </c>
      <c r="D627" t="s">
        <v>89</v>
      </c>
      <c r="E627" s="2">
        <v>4.66</v>
      </c>
    </row>
    <row r="628" spans="3:5" x14ac:dyDescent="0.25">
      <c r="C628" t="s">
        <v>79</v>
      </c>
      <c r="D628" t="s">
        <v>86</v>
      </c>
      <c r="E628" s="2">
        <v>1.1599999999999999</v>
      </c>
    </row>
    <row r="629" spans="3:5" x14ac:dyDescent="0.25">
      <c r="C629" t="s">
        <v>79</v>
      </c>
      <c r="D629" t="s">
        <v>80</v>
      </c>
      <c r="E629" s="2">
        <v>5.87</v>
      </c>
    </row>
    <row r="630" spans="3:5" x14ac:dyDescent="0.25">
      <c r="C630" t="s">
        <v>81</v>
      </c>
      <c r="D630" t="s">
        <v>91</v>
      </c>
      <c r="E630" s="2">
        <v>4.62</v>
      </c>
    </row>
    <row r="631" spans="3:5" x14ac:dyDescent="0.25">
      <c r="C631" t="s">
        <v>81</v>
      </c>
      <c r="D631" t="s">
        <v>87</v>
      </c>
      <c r="E631" s="2">
        <v>1.29</v>
      </c>
    </row>
    <row r="632" spans="3:5" x14ac:dyDescent="0.25">
      <c r="C632" t="s">
        <v>79</v>
      </c>
      <c r="D632" t="s">
        <v>90</v>
      </c>
      <c r="E632" s="2">
        <v>1.98</v>
      </c>
    </row>
    <row r="633" spans="3:5" x14ac:dyDescent="0.25">
      <c r="C633" t="s">
        <v>81</v>
      </c>
      <c r="D633" t="s">
        <v>89</v>
      </c>
      <c r="E633" s="2">
        <v>5.71</v>
      </c>
    </row>
    <row r="634" spans="3:5" x14ac:dyDescent="0.25">
      <c r="C634" t="s">
        <v>79</v>
      </c>
      <c r="D634" t="s">
        <v>92</v>
      </c>
      <c r="E634" s="2">
        <v>1.79</v>
      </c>
    </row>
    <row r="635" spans="3:5" x14ac:dyDescent="0.25">
      <c r="C635" t="s">
        <v>81</v>
      </c>
      <c r="D635" t="s">
        <v>87</v>
      </c>
      <c r="E635" s="2">
        <v>2.08</v>
      </c>
    </row>
    <row r="636" spans="3:5" x14ac:dyDescent="0.25">
      <c r="C636" t="s">
        <v>81</v>
      </c>
      <c r="D636" t="s">
        <v>87</v>
      </c>
      <c r="E636" s="2">
        <v>1.89</v>
      </c>
    </row>
    <row r="637" spans="3:5" x14ac:dyDescent="0.25">
      <c r="C637" t="s">
        <v>81</v>
      </c>
      <c r="D637" t="s">
        <v>89</v>
      </c>
      <c r="E637" s="2">
        <v>4.47</v>
      </c>
    </row>
    <row r="638" spans="3:5" x14ac:dyDescent="0.25">
      <c r="C638" t="s">
        <v>81</v>
      </c>
      <c r="D638" t="s">
        <v>88</v>
      </c>
      <c r="E638" s="2">
        <v>2</v>
      </c>
    </row>
    <row r="639" spans="3:5" x14ac:dyDescent="0.25">
      <c r="C639" t="s">
        <v>81</v>
      </c>
      <c r="D639" t="s">
        <v>86</v>
      </c>
      <c r="E639" s="2">
        <v>1.64</v>
      </c>
    </row>
    <row r="640" spans="3:5" x14ac:dyDescent="0.25">
      <c r="C640" t="s">
        <v>81</v>
      </c>
      <c r="D640" t="s">
        <v>91</v>
      </c>
      <c r="E640" s="2">
        <v>4.2</v>
      </c>
    </row>
    <row r="641" spans="3:5" x14ac:dyDescent="0.25">
      <c r="C641" t="s">
        <v>79</v>
      </c>
      <c r="D641" t="s">
        <v>93</v>
      </c>
      <c r="E641" s="2">
        <v>4.7699999999999996</v>
      </c>
    </row>
    <row r="642" spans="3:5" x14ac:dyDescent="0.25">
      <c r="C642" t="s">
        <v>81</v>
      </c>
      <c r="D642" t="s">
        <v>89</v>
      </c>
      <c r="E642" s="2">
        <v>4.0199999999999996</v>
      </c>
    </row>
    <row r="643" spans="3:5" x14ac:dyDescent="0.25">
      <c r="C643" t="s">
        <v>81</v>
      </c>
      <c r="D643" t="s">
        <v>89</v>
      </c>
      <c r="E643" s="2">
        <v>4.0999999999999996</v>
      </c>
    </row>
    <row r="644" spans="3:5" x14ac:dyDescent="0.25">
      <c r="C644" t="s">
        <v>79</v>
      </c>
      <c r="D644" t="s">
        <v>94</v>
      </c>
      <c r="E644" s="2">
        <v>1.48</v>
      </c>
    </row>
    <row r="645" spans="3:5" x14ac:dyDescent="0.25">
      <c r="C645" t="s">
        <v>79</v>
      </c>
      <c r="D645" t="s">
        <v>86</v>
      </c>
      <c r="E645" s="2">
        <v>0.82</v>
      </c>
    </row>
    <row r="646" spans="3:5" x14ac:dyDescent="0.25">
      <c r="C646" t="s">
        <v>79</v>
      </c>
      <c r="D646" t="s">
        <v>90</v>
      </c>
      <c r="E646" s="2">
        <v>1.56</v>
      </c>
    </row>
    <row r="647" spans="3:5" x14ac:dyDescent="0.25">
      <c r="C647" t="s">
        <v>79</v>
      </c>
      <c r="D647" t="s">
        <v>92</v>
      </c>
      <c r="E647" s="2">
        <v>2.33</v>
      </c>
    </row>
    <row r="648" spans="3:5" x14ac:dyDescent="0.25">
      <c r="C648" t="s">
        <v>79</v>
      </c>
      <c r="D648" t="s">
        <v>92</v>
      </c>
      <c r="E648" s="2">
        <v>2.93</v>
      </c>
    </row>
    <row r="649" spans="3:5" x14ac:dyDescent="0.25">
      <c r="C649" t="s">
        <v>81</v>
      </c>
      <c r="D649" t="s">
        <v>88</v>
      </c>
      <c r="E649" s="2">
        <v>2.06</v>
      </c>
    </row>
    <row r="650" spans="3:5" x14ac:dyDescent="0.25">
      <c r="C650" t="s">
        <v>79</v>
      </c>
      <c r="D650" t="s">
        <v>80</v>
      </c>
      <c r="E650" s="2">
        <v>4.99</v>
      </c>
    </row>
    <row r="651" spans="3:5" x14ac:dyDescent="0.25">
      <c r="C651" t="s">
        <v>79</v>
      </c>
      <c r="D651" t="s">
        <v>90</v>
      </c>
      <c r="E651" s="2">
        <v>1.4</v>
      </c>
    </row>
    <row r="652" spans="3:5" x14ac:dyDescent="0.25">
      <c r="C652" t="s">
        <v>81</v>
      </c>
      <c r="D652" t="s">
        <v>82</v>
      </c>
      <c r="E652" s="2">
        <v>1.5</v>
      </c>
    </row>
    <row r="653" spans="3:5" x14ac:dyDescent="0.25">
      <c r="C653" t="s">
        <v>81</v>
      </c>
      <c r="D653" t="s">
        <v>91</v>
      </c>
      <c r="E653" s="2">
        <v>4.03</v>
      </c>
    </row>
    <row r="654" spans="3:5" x14ac:dyDescent="0.25">
      <c r="C654" t="s">
        <v>79</v>
      </c>
      <c r="D654" t="s">
        <v>93</v>
      </c>
      <c r="E654" s="2">
        <v>4.8</v>
      </c>
    </row>
    <row r="655" spans="3:5" x14ac:dyDescent="0.25">
      <c r="C655" t="s">
        <v>79</v>
      </c>
      <c r="D655" t="s">
        <v>86</v>
      </c>
      <c r="E655" s="2">
        <v>1.2</v>
      </c>
    </row>
    <row r="656" spans="3:5" x14ac:dyDescent="0.25">
      <c r="C656" t="s">
        <v>79</v>
      </c>
      <c r="D656" t="s">
        <v>90</v>
      </c>
      <c r="E656" s="2">
        <v>1.1000000000000001</v>
      </c>
    </row>
    <row r="657" spans="3:5" x14ac:dyDescent="0.25">
      <c r="C657" t="s">
        <v>81</v>
      </c>
      <c r="D657" t="s">
        <v>91</v>
      </c>
      <c r="E657" s="2">
        <v>4.26</v>
      </c>
    </row>
    <row r="658" spans="3:5" x14ac:dyDescent="0.25">
      <c r="C658" t="s">
        <v>79</v>
      </c>
      <c r="D658" t="s">
        <v>92</v>
      </c>
      <c r="E658" s="2">
        <v>1.87</v>
      </c>
    </row>
    <row r="659" spans="3:5" x14ac:dyDescent="0.25">
      <c r="C659" t="s">
        <v>79</v>
      </c>
      <c r="D659" t="s">
        <v>94</v>
      </c>
      <c r="E659" s="2">
        <v>1.35</v>
      </c>
    </row>
    <row r="660" spans="3:5" x14ac:dyDescent="0.25">
      <c r="C660" t="s">
        <v>81</v>
      </c>
      <c r="D660" t="s">
        <v>88</v>
      </c>
      <c r="E660" s="2">
        <v>2.0499999999999998</v>
      </c>
    </row>
    <row r="661" spans="3:5" x14ac:dyDescent="0.25">
      <c r="C661" t="s">
        <v>79</v>
      </c>
      <c r="D661" t="s">
        <v>94</v>
      </c>
      <c r="E661" s="2">
        <v>1.7</v>
      </c>
    </row>
    <row r="662" spans="3:5" x14ac:dyDescent="0.25">
      <c r="C662" t="s">
        <v>81</v>
      </c>
      <c r="D662" t="s">
        <v>89</v>
      </c>
      <c r="E662" s="2">
        <v>4.55</v>
      </c>
    </row>
    <row r="663" spans="3:5" x14ac:dyDescent="0.25">
      <c r="C663" t="s">
        <v>81</v>
      </c>
      <c r="D663" t="s">
        <v>86</v>
      </c>
      <c r="E663" s="2">
        <v>1.64</v>
      </c>
    </row>
    <row r="664" spans="3:5" x14ac:dyDescent="0.25">
      <c r="C664" t="s">
        <v>81</v>
      </c>
      <c r="D664" t="s">
        <v>87</v>
      </c>
      <c r="E664" s="2">
        <v>1.3</v>
      </c>
    </row>
    <row r="665" spans="3:5" x14ac:dyDescent="0.25">
      <c r="C665" t="s">
        <v>79</v>
      </c>
      <c r="D665" t="s">
        <v>80</v>
      </c>
      <c r="E665" s="2">
        <v>5.84</v>
      </c>
    </row>
    <row r="666" spans="3:5" x14ac:dyDescent="0.25">
      <c r="C666" t="s">
        <v>79</v>
      </c>
      <c r="D666" t="s">
        <v>90</v>
      </c>
      <c r="E666" s="2">
        <v>1.48</v>
      </c>
    </row>
    <row r="667" spans="3:5" x14ac:dyDescent="0.25">
      <c r="C667" t="s">
        <v>81</v>
      </c>
      <c r="D667" t="s">
        <v>91</v>
      </c>
      <c r="E667" s="2">
        <v>4.8899999999999997</v>
      </c>
    </row>
    <row r="668" spans="3:5" x14ac:dyDescent="0.25">
      <c r="C668" t="s">
        <v>79</v>
      </c>
      <c r="D668" t="s">
        <v>90</v>
      </c>
      <c r="E668" s="2">
        <v>2.02</v>
      </c>
    </row>
    <row r="669" spans="3:5" x14ac:dyDescent="0.25">
      <c r="C669" t="s">
        <v>79</v>
      </c>
      <c r="D669" t="s">
        <v>92</v>
      </c>
      <c r="E669" s="2">
        <v>2.2799999999999998</v>
      </c>
    </row>
    <row r="670" spans="3:5" x14ac:dyDescent="0.25">
      <c r="C670" t="s">
        <v>79</v>
      </c>
      <c r="D670" t="s">
        <v>80</v>
      </c>
      <c r="E670" s="2">
        <v>4.67</v>
      </c>
    </row>
    <row r="671" spans="3:5" x14ac:dyDescent="0.25">
      <c r="C671" t="s">
        <v>79</v>
      </c>
      <c r="D671" t="s">
        <v>94</v>
      </c>
      <c r="E671" s="2">
        <v>1.38</v>
      </c>
    </row>
    <row r="672" spans="3:5" x14ac:dyDescent="0.25">
      <c r="C672" t="s">
        <v>81</v>
      </c>
      <c r="D672" t="s">
        <v>82</v>
      </c>
      <c r="E672" s="2">
        <v>0.99</v>
      </c>
    </row>
    <row r="673" spans="3:5" x14ac:dyDescent="0.25">
      <c r="C673" t="s">
        <v>79</v>
      </c>
      <c r="D673" t="s">
        <v>94</v>
      </c>
      <c r="E673" s="2">
        <v>1.17</v>
      </c>
    </row>
    <row r="674" spans="3:5" x14ac:dyDescent="0.25">
      <c r="C674" t="s">
        <v>79</v>
      </c>
      <c r="D674" t="s">
        <v>94</v>
      </c>
      <c r="E674" s="2">
        <v>2.99</v>
      </c>
    </row>
    <row r="675" spans="3:5" x14ac:dyDescent="0.25">
      <c r="C675" t="s">
        <v>81</v>
      </c>
      <c r="D675" t="s">
        <v>86</v>
      </c>
      <c r="E675" s="2">
        <v>1.76</v>
      </c>
    </row>
    <row r="676" spans="3:5" x14ac:dyDescent="0.25">
      <c r="C676" t="s">
        <v>81</v>
      </c>
      <c r="D676" t="s">
        <v>88</v>
      </c>
      <c r="E676" s="2">
        <v>2.13</v>
      </c>
    </row>
    <row r="677" spans="3:5" x14ac:dyDescent="0.25">
      <c r="C677" t="s">
        <v>79</v>
      </c>
      <c r="D677" t="s">
        <v>80</v>
      </c>
      <c r="E677" s="2">
        <v>5.57</v>
      </c>
    </row>
    <row r="678" spans="3:5" x14ac:dyDescent="0.25">
      <c r="C678" t="s">
        <v>79</v>
      </c>
      <c r="D678" t="s">
        <v>92</v>
      </c>
      <c r="E678" s="2">
        <v>1.51</v>
      </c>
    </row>
    <row r="679" spans="3:5" x14ac:dyDescent="0.25">
      <c r="C679" t="s">
        <v>81</v>
      </c>
      <c r="D679" t="s">
        <v>82</v>
      </c>
      <c r="E679" s="2">
        <v>1.3</v>
      </c>
    </row>
    <row r="680" spans="3:5" x14ac:dyDescent="0.25">
      <c r="C680" t="s">
        <v>81</v>
      </c>
      <c r="D680" t="s">
        <v>88</v>
      </c>
      <c r="E680" s="2">
        <v>2.89</v>
      </c>
    </row>
    <row r="681" spans="3:5" x14ac:dyDescent="0.25">
      <c r="C681" t="s">
        <v>81</v>
      </c>
      <c r="D681" t="s">
        <v>82</v>
      </c>
      <c r="E681" s="2">
        <v>1.26</v>
      </c>
    </row>
    <row r="682" spans="3:5" x14ac:dyDescent="0.25">
      <c r="C682" t="s">
        <v>81</v>
      </c>
      <c r="D682" t="s">
        <v>89</v>
      </c>
      <c r="E682" s="2">
        <v>4.1100000000000003</v>
      </c>
    </row>
    <row r="683" spans="3:5" x14ac:dyDescent="0.25">
      <c r="C683" t="s">
        <v>79</v>
      </c>
      <c r="D683" t="s">
        <v>94</v>
      </c>
      <c r="E683" s="2">
        <v>1.76</v>
      </c>
    </row>
    <row r="684" spans="3:5" x14ac:dyDescent="0.25">
      <c r="C684" t="s">
        <v>79</v>
      </c>
      <c r="D684" t="s">
        <v>92</v>
      </c>
      <c r="E684" s="2">
        <v>2.93</v>
      </c>
    </row>
    <row r="685" spans="3:5" x14ac:dyDescent="0.25">
      <c r="C685" t="s">
        <v>79</v>
      </c>
      <c r="D685" t="s">
        <v>92</v>
      </c>
      <c r="E685" s="2">
        <v>2.5299999999999998</v>
      </c>
    </row>
    <row r="686" spans="3:5" x14ac:dyDescent="0.25">
      <c r="C686" t="s">
        <v>81</v>
      </c>
      <c r="D686" t="s">
        <v>82</v>
      </c>
      <c r="E686" s="2">
        <v>0.8</v>
      </c>
    </row>
    <row r="687" spans="3:5" x14ac:dyDescent="0.25">
      <c r="C687" t="s">
        <v>79</v>
      </c>
      <c r="D687" t="s">
        <v>80</v>
      </c>
      <c r="E687" s="2">
        <v>5.31</v>
      </c>
    </row>
    <row r="688" spans="3:5" x14ac:dyDescent="0.25">
      <c r="C688" t="s">
        <v>81</v>
      </c>
      <c r="D688" t="s">
        <v>82</v>
      </c>
      <c r="E688" s="2">
        <v>1.58</v>
      </c>
    </row>
    <row r="689" spans="3:5" x14ac:dyDescent="0.25">
      <c r="C689" t="s">
        <v>79</v>
      </c>
      <c r="D689" t="s">
        <v>94</v>
      </c>
      <c r="E689" s="2">
        <v>1.23</v>
      </c>
    </row>
    <row r="690" spans="3:5" x14ac:dyDescent="0.25">
      <c r="C690" t="s">
        <v>79</v>
      </c>
      <c r="D690" t="s">
        <v>90</v>
      </c>
      <c r="E690" s="2">
        <v>2.02</v>
      </c>
    </row>
    <row r="691" spans="3:5" x14ac:dyDescent="0.25">
      <c r="C691" t="s">
        <v>81</v>
      </c>
      <c r="D691" t="s">
        <v>82</v>
      </c>
      <c r="E691" s="2">
        <v>0.9</v>
      </c>
    </row>
    <row r="692" spans="3:5" x14ac:dyDescent="0.25">
      <c r="C692" t="s">
        <v>81</v>
      </c>
      <c r="D692" t="s">
        <v>88</v>
      </c>
      <c r="E692" s="2">
        <v>2.2400000000000002</v>
      </c>
    </row>
    <row r="693" spans="3:5" x14ac:dyDescent="0.25">
      <c r="C693" t="s">
        <v>79</v>
      </c>
      <c r="D693" t="s">
        <v>94</v>
      </c>
      <c r="E693" s="2">
        <v>2.0099999999999998</v>
      </c>
    </row>
    <row r="694" spans="3:5" x14ac:dyDescent="0.25">
      <c r="C694" t="s">
        <v>79</v>
      </c>
      <c r="D694" t="s">
        <v>94</v>
      </c>
      <c r="E694" s="2">
        <v>2.4700000000000002</v>
      </c>
    </row>
    <row r="695" spans="3:5" x14ac:dyDescent="0.25">
      <c r="C695" t="s">
        <v>79</v>
      </c>
      <c r="D695" t="s">
        <v>92</v>
      </c>
      <c r="E695" s="2">
        <v>2.5</v>
      </c>
    </row>
    <row r="696" spans="3:5" x14ac:dyDescent="0.25">
      <c r="C696" t="s">
        <v>81</v>
      </c>
      <c r="D696" t="s">
        <v>86</v>
      </c>
      <c r="E696" s="2">
        <v>2.34</v>
      </c>
    </row>
    <row r="697" spans="3:5" x14ac:dyDescent="0.25">
      <c r="C697" t="s">
        <v>81</v>
      </c>
      <c r="D697" t="s">
        <v>89</v>
      </c>
      <c r="E697" s="2">
        <v>4.38</v>
      </c>
    </row>
    <row r="698" spans="3:5" x14ac:dyDescent="0.25">
      <c r="C698" t="s">
        <v>81</v>
      </c>
      <c r="D698" t="s">
        <v>88</v>
      </c>
      <c r="E698" s="2">
        <v>1.1000000000000001</v>
      </c>
    </row>
    <row r="699" spans="3:5" x14ac:dyDescent="0.25">
      <c r="C699" t="s">
        <v>81</v>
      </c>
      <c r="D699" t="s">
        <v>91</v>
      </c>
      <c r="E699" s="2">
        <v>4.84</v>
      </c>
    </row>
    <row r="700" spans="3:5" x14ac:dyDescent="0.25">
      <c r="C700" t="s">
        <v>79</v>
      </c>
      <c r="D700" t="s">
        <v>92</v>
      </c>
      <c r="E700" s="2">
        <v>2.5299999999999998</v>
      </c>
    </row>
    <row r="701" spans="3:5" x14ac:dyDescent="0.25">
      <c r="C701" t="s">
        <v>81</v>
      </c>
      <c r="D701" t="s">
        <v>82</v>
      </c>
      <c r="E701" s="2">
        <v>1.47</v>
      </c>
    </row>
    <row r="702" spans="3:5" x14ac:dyDescent="0.25">
      <c r="C702" t="s">
        <v>81</v>
      </c>
      <c r="D702" t="s">
        <v>91</v>
      </c>
      <c r="E702" s="2">
        <v>4.71</v>
      </c>
    </row>
    <row r="703" spans="3:5" x14ac:dyDescent="0.25">
      <c r="C703" t="s">
        <v>79</v>
      </c>
      <c r="D703" t="s">
        <v>86</v>
      </c>
      <c r="E703" s="2">
        <v>1.1599999999999999</v>
      </c>
    </row>
    <row r="704" spans="3:5" x14ac:dyDescent="0.25">
      <c r="C704" t="s">
        <v>81</v>
      </c>
      <c r="D704" t="s">
        <v>88</v>
      </c>
      <c r="E704" s="2">
        <v>2.2599999999999998</v>
      </c>
    </row>
    <row r="705" spans="3:5" x14ac:dyDescent="0.25">
      <c r="C705" t="s">
        <v>79</v>
      </c>
      <c r="D705" t="s">
        <v>94</v>
      </c>
      <c r="E705" s="2">
        <v>1.33</v>
      </c>
    </row>
    <row r="706" spans="3:5" x14ac:dyDescent="0.25">
      <c r="C706" t="s">
        <v>81</v>
      </c>
      <c r="D706" t="s">
        <v>88</v>
      </c>
      <c r="E706" s="2">
        <v>1.24</v>
      </c>
    </row>
    <row r="707" spans="3:5" x14ac:dyDescent="0.25">
      <c r="C707" t="s">
        <v>79</v>
      </c>
      <c r="D707" t="s">
        <v>92</v>
      </c>
      <c r="E707" s="2">
        <v>2.9</v>
      </c>
    </row>
    <row r="708" spans="3:5" x14ac:dyDescent="0.25">
      <c r="C708" t="s">
        <v>79</v>
      </c>
      <c r="D708" t="s">
        <v>80</v>
      </c>
      <c r="E708" s="2">
        <v>5.19</v>
      </c>
    </row>
    <row r="709" spans="3:5" x14ac:dyDescent="0.25">
      <c r="C709" t="s">
        <v>79</v>
      </c>
      <c r="D709" t="s">
        <v>93</v>
      </c>
      <c r="E709" s="2">
        <v>3.41</v>
      </c>
    </row>
    <row r="710" spans="3:5" x14ac:dyDescent="0.25">
      <c r="C710" t="s">
        <v>81</v>
      </c>
      <c r="D710" t="s">
        <v>88</v>
      </c>
      <c r="E710" s="2">
        <v>2.66</v>
      </c>
    </row>
    <row r="711" spans="3:5" x14ac:dyDescent="0.25">
      <c r="C711" t="s">
        <v>79</v>
      </c>
      <c r="D711" t="s">
        <v>93</v>
      </c>
      <c r="E711" s="2">
        <v>3.09</v>
      </c>
    </row>
    <row r="712" spans="3:5" x14ac:dyDescent="0.25">
      <c r="C712" t="s">
        <v>81</v>
      </c>
      <c r="D712" t="s">
        <v>86</v>
      </c>
      <c r="E712" s="2">
        <v>2.52</v>
      </c>
    </row>
    <row r="713" spans="3:5" x14ac:dyDescent="0.25">
      <c r="C713" t="s">
        <v>79</v>
      </c>
      <c r="D713" t="s">
        <v>94</v>
      </c>
      <c r="E713" s="2">
        <v>2.08</v>
      </c>
    </row>
    <row r="714" spans="3:5" x14ac:dyDescent="0.25">
      <c r="C714" t="s">
        <v>81</v>
      </c>
      <c r="D714" t="s">
        <v>86</v>
      </c>
      <c r="E714" s="2">
        <v>1.57</v>
      </c>
    </row>
    <row r="715" spans="3:5" x14ac:dyDescent="0.25">
      <c r="C715" t="s">
        <v>79</v>
      </c>
      <c r="D715" t="s">
        <v>94</v>
      </c>
      <c r="E715" s="2">
        <v>1.85</v>
      </c>
    </row>
    <row r="716" spans="3:5" x14ac:dyDescent="0.25">
      <c r="C716" t="s">
        <v>81</v>
      </c>
      <c r="D716" t="s">
        <v>91</v>
      </c>
      <c r="E716" s="2">
        <v>3.68</v>
      </c>
    </row>
    <row r="717" spans="3:5" x14ac:dyDescent="0.25">
      <c r="C717" t="s">
        <v>81</v>
      </c>
      <c r="D717" t="s">
        <v>82</v>
      </c>
      <c r="E717" s="2">
        <v>1.29</v>
      </c>
    </row>
    <row r="718" spans="3:5" x14ac:dyDescent="0.25">
      <c r="C718" t="s">
        <v>79</v>
      </c>
      <c r="D718" t="s">
        <v>90</v>
      </c>
      <c r="E718" s="2">
        <v>1.78</v>
      </c>
    </row>
    <row r="719" spans="3:5" x14ac:dyDescent="0.25">
      <c r="C719" t="s">
        <v>81</v>
      </c>
      <c r="D719" t="s">
        <v>91</v>
      </c>
      <c r="E719" s="2">
        <v>4.51</v>
      </c>
    </row>
    <row r="720" spans="3:5" x14ac:dyDescent="0.25">
      <c r="C720" t="s">
        <v>79</v>
      </c>
      <c r="D720" t="s">
        <v>92</v>
      </c>
      <c r="E720" s="2">
        <v>2.75</v>
      </c>
    </row>
    <row r="721" spans="3:5" x14ac:dyDescent="0.25">
      <c r="C721" t="s">
        <v>79</v>
      </c>
      <c r="D721" t="s">
        <v>92</v>
      </c>
      <c r="E721" s="2">
        <v>2.0099999999999998</v>
      </c>
    </row>
    <row r="722" spans="3:5" x14ac:dyDescent="0.25">
      <c r="C722" t="s">
        <v>79</v>
      </c>
      <c r="D722" t="s">
        <v>92</v>
      </c>
      <c r="E722" s="2">
        <v>2.61</v>
      </c>
    </row>
    <row r="723" spans="3:5" x14ac:dyDescent="0.25">
      <c r="C723" t="s">
        <v>79</v>
      </c>
      <c r="D723" t="s">
        <v>94</v>
      </c>
      <c r="E723" s="2">
        <v>2.73</v>
      </c>
    </row>
    <row r="724" spans="3:5" x14ac:dyDescent="0.25">
      <c r="C724" t="s">
        <v>81</v>
      </c>
      <c r="D724" t="s">
        <v>87</v>
      </c>
      <c r="E724" s="2">
        <v>1.32</v>
      </c>
    </row>
    <row r="725" spans="3:5" x14ac:dyDescent="0.25">
      <c r="C725" t="s">
        <v>81</v>
      </c>
      <c r="D725" t="s">
        <v>87</v>
      </c>
      <c r="E725" s="2">
        <v>1.45</v>
      </c>
    </row>
    <row r="726" spans="3:5" x14ac:dyDescent="0.25">
      <c r="C726" t="s">
        <v>79</v>
      </c>
      <c r="D726" t="s">
        <v>86</v>
      </c>
      <c r="E726" s="2">
        <v>1.34</v>
      </c>
    </row>
    <row r="727" spans="3:5" x14ac:dyDescent="0.25">
      <c r="C727" t="s">
        <v>81</v>
      </c>
      <c r="D727" t="s">
        <v>87</v>
      </c>
      <c r="E727" s="2">
        <v>1.35</v>
      </c>
    </row>
    <row r="728" spans="3:5" x14ac:dyDescent="0.25">
      <c r="C728" t="s">
        <v>79</v>
      </c>
      <c r="D728" t="s">
        <v>94</v>
      </c>
      <c r="E728" s="2">
        <v>1.76</v>
      </c>
    </row>
    <row r="729" spans="3:5" x14ac:dyDescent="0.25">
      <c r="C729" t="s">
        <v>79</v>
      </c>
      <c r="D729" t="s">
        <v>94</v>
      </c>
      <c r="E729" s="2">
        <v>1.9</v>
      </c>
    </row>
    <row r="730" spans="3:5" x14ac:dyDescent="0.25">
      <c r="C730" t="s">
        <v>81</v>
      </c>
      <c r="D730" t="s">
        <v>91</v>
      </c>
      <c r="E730" s="2">
        <v>4.6399999999999997</v>
      </c>
    </row>
    <row r="731" spans="3:5" x14ac:dyDescent="0.25">
      <c r="C731" t="s">
        <v>81</v>
      </c>
      <c r="D731" t="s">
        <v>89</v>
      </c>
      <c r="E731" s="2">
        <v>4.83</v>
      </c>
    </row>
    <row r="732" spans="3:5" x14ac:dyDescent="0.25">
      <c r="C732" t="s">
        <v>79</v>
      </c>
      <c r="D732" t="s">
        <v>80</v>
      </c>
      <c r="E732" s="2">
        <v>5.39</v>
      </c>
    </row>
    <row r="733" spans="3:5" x14ac:dyDescent="0.25">
      <c r="C733" t="s">
        <v>81</v>
      </c>
      <c r="D733" t="s">
        <v>91</v>
      </c>
      <c r="E733" s="2">
        <v>3.77</v>
      </c>
    </row>
    <row r="734" spans="3:5" x14ac:dyDescent="0.25">
      <c r="C734" t="s">
        <v>79</v>
      </c>
      <c r="D734" t="s">
        <v>93</v>
      </c>
      <c r="E734" s="2">
        <v>4.21</v>
      </c>
    </row>
    <row r="735" spans="3:5" x14ac:dyDescent="0.25">
      <c r="C735" t="s">
        <v>81</v>
      </c>
      <c r="D735" t="s">
        <v>88</v>
      </c>
      <c r="E735" s="2">
        <v>1.92</v>
      </c>
    </row>
    <row r="736" spans="3:5" x14ac:dyDescent="0.25">
      <c r="C736" t="s">
        <v>79</v>
      </c>
      <c r="D736" t="s">
        <v>93</v>
      </c>
      <c r="E736" s="2">
        <v>3.05</v>
      </c>
    </row>
    <row r="737" spans="3:5" x14ac:dyDescent="0.25">
      <c r="C737" t="s">
        <v>79</v>
      </c>
      <c r="D737" t="s">
        <v>90</v>
      </c>
      <c r="E737" s="2">
        <v>1.99</v>
      </c>
    </row>
    <row r="738" spans="3:5" x14ac:dyDescent="0.25">
      <c r="C738" t="s">
        <v>79</v>
      </c>
      <c r="D738" t="s">
        <v>90</v>
      </c>
      <c r="E738" s="2">
        <v>2.0099999999999998</v>
      </c>
    </row>
    <row r="739" spans="3:5" x14ac:dyDescent="0.25">
      <c r="C739" t="s">
        <v>79</v>
      </c>
      <c r="D739" t="s">
        <v>92</v>
      </c>
      <c r="E739" s="2">
        <v>2.37</v>
      </c>
    </row>
    <row r="740" spans="3:5" x14ac:dyDescent="0.25">
      <c r="C740" t="s">
        <v>79</v>
      </c>
      <c r="D740" t="s">
        <v>80</v>
      </c>
      <c r="E740" s="2">
        <v>4.42</v>
      </c>
    </row>
    <row r="741" spans="3:5" x14ac:dyDescent="0.25">
      <c r="C741" t="s">
        <v>79</v>
      </c>
      <c r="D741" t="s">
        <v>86</v>
      </c>
      <c r="E741" s="2">
        <v>1.49</v>
      </c>
    </row>
    <row r="742" spans="3:5" x14ac:dyDescent="0.25">
      <c r="C742" t="s">
        <v>79</v>
      </c>
      <c r="D742" t="s">
        <v>86</v>
      </c>
      <c r="E742" s="2">
        <v>1.48</v>
      </c>
    </row>
    <row r="743" spans="3:5" x14ac:dyDescent="0.25">
      <c r="C743" t="s">
        <v>79</v>
      </c>
      <c r="D743" t="s">
        <v>93</v>
      </c>
      <c r="E743" s="2">
        <v>3.63</v>
      </c>
    </row>
    <row r="744" spans="3:5" x14ac:dyDescent="0.25">
      <c r="C744" t="s">
        <v>79</v>
      </c>
      <c r="D744" t="s">
        <v>92</v>
      </c>
      <c r="E744" s="2">
        <v>2.91</v>
      </c>
    </row>
    <row r="745" spans="3:5" x14ac:dyDescent="0.25">
      <c r="C745" t="s">
        <v>79</v>
      </c>
      <c r="D745" t="s">
        <v>94</v>
      </c>
      <c r="E745" s="2">
        <v>2.91</v>
      </c>
    </row>
    <row r="746" spans="3:5" x14ac:dyDescent="0.25">
      <c r="C746" t="s">
        <v>81</v>
      </c>
      <c r="D746" t="s">
        <v>82</v>
      </c>
      <c r="E746" s="2">
        <v>0.96</v>
      </c>
    </row>
    <row r="747" spans="3:5" x14ac:dyDescent="0.25">
      <c r="C747" t="s">
        <v>81</v>
      </c>
      <c r="D747" t="s">
        <v>82</v>
      </c>
      <c r="E747" s="2">
        <v>0.82</v>
      </c>
    </row>
    <row r="748" spans="3:5" x14ac:dyDescent="0.25">
      <c r="C748" t="s">
        <v>81</v>
      </c>
      <c r="D748" t="s">
        <v>82</v>
      </c>
      <c r="E748" s="2">
        <v>1.43</v>
      </c>
    </row>
    <row r="749" spans="3:5" x14ac:dyDescent="0.25">
      <c r="C749" t="s">
        <v>81</v>
      </c>
      <c r="D749" t="s">
        <v>91</v>
      </c>
      <c r="E749" s="2">
        <v>3.1</v>
      </c>
    </row>
    <row r="750" spans="3:5" x14ac:dyDescent="0.25">
      <c r="C750" t="s">
        <v>79</v>
      </c>
      <c r="D750" t="s">
        <v>90</v>
      </c>
      <c r="E750" s="2">
        <v>2.0499999999999998</v>
      </c>
    </row>
    <row r="751" spans="3:5" x14ac:dyDescent="0.25">
      <c r="C751" t="s">
        <v>81</v>
      </c>
      <c r="D751" t="s">
        <v>87</v>
      </c>
      <c r="E751" s="2">
        <v>1.64</v>
      </c>
    </row>
    <row r="752" spans="3:5" x14ac:dyDescent="0.25">
      <c r="C752" t="s">
        <v>81</v>
      </c>
      <c r="D752" t="s">
        <v>82</v>
      </c>
      <c r="E752" s="2">
        <v>1.34</v>
      </c>
    </row>
    <row r="753" spans="3:5" x14ac:dyDescent="0.25">
      <c r="C753" t="s">
        <v>81</v>
      </c>
      <c r="D753" t="s">
        <v>87</v>
      </c>
      <c r="E753" s="2">
        <v>2.0299999999999998</v>
      </c>
    </row>
    <row r="754" spans="3:5" x14ac:dyDescent="0.25">
      <c r="C754" t="s">
        <v>81</v>
      </c>
      <c r="D754" t="s">
        <v>86</v>
      </c>
      <c r="E754" s="2">
        <v>2.82</v>
      </c>
    </row>
    <row r="755" spans="3:5" x14ac:dyDescent="0.25">
      <c r="C755" t="s">
        <v>81</v>
      </c>
      <c r="D755" t="s">
        <v>82</v>
      </c>
      <c r="E755" s="2">
        <v>1.6</v>
      </c>
    </row>
    <row r="756" spans="3:5" x14ac:dyDescent="0.25">
      <c r="C756" t="s">
        <v>81</v>
      </c>
      <c r="D756" t="s">
        <v>87</v>
      </c>
      <c r="E756" s="2">
        <v>1.93</v>
      </c>
    </row>
    <row r="757" spans="3:5" x14ac:dyDescent="0.25">
      <c r="C757" t="s">
        <v>79</v>
      </c>
      <c r="D757" t="s">
        <v>86</v>
      </c>
      <c r="E757" s="2">
        <v>1.28</v>
      </c>
    </row>
    <row r="758" spans="3:5" x14ac:dyDescent="0.25">
      <c r="C758" t="s">
        <v>81</v>
      </c>
      <c r="D758" t="s">
        <v>89</v>
      </c>
      <c r="E758" s="2">
        <v>4.8</v>
      </c>
    </row>
    <row r="759" spans="3:5" x14ac:dyDescent="0.25">
      <c r="C759" t="s">
        <v>81</v>
      </c>
      <c r="D759" t="s">
        <v>91</v>
      </c>
      <c r="E759" s="2">
        <v>3.94</v>
      </c>
    </row>
    <row r="760" spans="3:5" x14ac:dyDescent="0.25">
      <c r="C760" t="s">
        <v>79</v>
      </c>
      <c r="D760" t="s">
        <v>90</v>
      </c>
      <c r="E760" s="2">
        <v>1.94</v>
      </c>
    </row>
    <row r="761" spans="3:5" x14ac:dyDescent="0.25">
      <c r="C761" t="s">
        <v>81</v>
      </c>
      <c r="D761" t="s">
        <v>82</v>
      </c>
      <c r="E761" s="2">
        <v>1.57</v>
      </c>
    </row>
    <row r="762" spans="3:5" x14ac:dyDescent="0.25">
      <c r="C762" t="s">
        <v>81</v>
      </c>
      <c r="D762" t="s">
        <v>87</v>
      </c>
      <c r="E762" s="2">
        <v>1.94</v>
      </c>
    </row>
    <row r="763" spans="3:5" x14ac:dyDescent="0.25">
      <c r="C763" t="s">
        <v>79</v>
      </c>
      <c r="D763" t="s">
        <v>93</v>
      </c>
      <c r="E763" s="2">
        <v>3.78</v>
      </c>
    </row>
    <row r="764" spans="3:5" x14ac:dyDescent="0.25">
      <c r="C764" t="s">
        <v>79</v>
      </c>
      <c r="D764" t="s">
        <v>94</v>
      </c>
      <c r="E764" s="2">
        <v>2.64</v>
      </c>
    </row>
    <row r="765" spans="3:5" x14ac:dyDescent="0.25">
      <c r="C765" t="s">
        <v>79</v>
      </c>
      <c r="D765" t="s">
        <v>90</v>
      </c>
      <c r="E765" s="2">
        <v>1.88</v>
      </c>
    </row>
    <row r="766" spans="3:5" x14ac:dyDescent="0.25">
      <c r="C766" t="s">
        <v>79</v>
      </c>
      <c r="D766" t="s">
        <v>90</v>
      </c>
      <c r="E766" s="2">
        <v>1.19</v>
      </c>
    </row>
    <row r="767" spans="3:5" x14ac:dyDescent="0.25">
      <c r="C767" t="s">
        <v>79</v>
      </c>
      <c r="D767" t="s">
        <v>94</v>
      </c>
      <c r="E767" s="2">
        <v>2.4500000000000002</v>
      </c>
    </row>
    <row r="768" spans="3:5" x14ac:dyDescent="0.25">
      <c r="C768" t="s">
        <v>81</v>
      </c>
      <c r="D768" t="s">
        <v>88</v>
      </c>
      <c r="E768" s="2">
        <v>1.96</v>
      </c>
    </row>
    <row r="769" spans="3:5" x14ac:dyDescent="0.25">
      <c r="C769" t="s">
        <v>81</v>
      </c>
      <c r="D769" t="s">
        <v>91</v>
      </c>
      <c r="E769" s="2">
        <v>3.91</v>
      </c>
    </row>
    <row r="770" spans="3:5" x14ac:dyDescent="0.25">
      <c r="C770" t="s">
        <v>79</v>
      </c>
      <c r="D770" t="s">
        <v>93</v>
      </c>
      <c r="E770" s="2">
        <v>4.6399999999999997</v>
      </c>
    </row>
    <row r="771" spans="3:5" x14ac:dyDescent="0.25">
      <c r="C771" t="s">
        <v>79</v>
      </c>
      <c r="D771" t="s">
        <v>93</v>
      </c>
      <c r="E771" s="2">
        <v>4.47</v>
      </c>
    </row>
    <row r="772" spans="3:5" x14ac:dyDescent="0.25">
      <c r="C772" t="s">
        <v>79</v>
      </c>
      <c r="D772" t="s">
        <v>86</v>
      </c>
      <c r="E772" s="2">
        <v>1.36</v>
      </c>
    </row>
    <row r="773" spans="3:5" x14ac:dyDescent="0.25">
      <c r="C773" t="s">
        <v>81</v>
      </c>
      <c r="D773" t="s">
        <v>88</v>
      </c>
      <c r="E773" s="2">
        <v>2.64</v>
      </c>
    </row>
    <row r="774" spans="3:5" x14ac:dyDescent="0.25">
      <c r="C774" t="s">
        <v>79</v>
      </c>
      <c r="D774" t="s">
        <v>94</v>
      </c>
      <c r="E774" s="2">
        <v>1.73</v>
      </c>
    </row>
    <row r="775" spans="3:5" x14ac:dyDescent="0.25">
      <c r="C775" t="s">
        <v>79</v>
      </c>
      <c r="D775" t="s">
        <v>92</v>
      </c>
      <c r="E775" s="2">
        <v>2.2400000000000002</v>
      </c>
    </row>
    <row r="776" spans="3:5" x14ac:dyDescent="0.25">
      <c r="C776" t="s">
        <v>81</v>
      </c>
      <c r="D776" t="s">
        <v>86</v>
      </c>
      <c r="E776" s="2">
        <v>2.29</v>
      </c>
    </row>
    <row r="777" spans="3:5" x14ac:dyDescent="0.25">
      <c r="C777" t="s">
        <v>79</v>
      </c>
      <c r="D777" t="s">
        <v>94</v>
      </c>
      <c r="E777" s="2">
        <v>1.64</v>
      </c>
    </row>
    <row r="778" spans="3:5" x14ac:dyDescent="0.25">
      <c r="C778" t="s">
        <v>79</v>
      </c>
      <c r="D778" t="s">
        <v>86</v>
      </c>
      <c r="E778" s="2">
        <v>1.32</v>
      </c>
    </row>
    <row r="779" spans="3:5" x14ac:dyDescent="0.25">
      <c r="C779" t="s">
        <v>81</v>
      </c>
      <c r="D779" t="s">
        <v>82</v>
      </c>
      <c r="E779" s="2">
        <v>1.54</v>
      </c>
    </row>
    <row r="780" spans="3:5" x14ac:dyDescent="0.25">
      <c r="C780" t="s">
        <v>81</v>
      </c>
      <c r="D780" t="s">
        <v>87</v>
      </c>
      <c r="E780" s="2">
        <v>1.1100000000000001</v>
      </c>
    </row>
    <row r="781" spans="3:5" x14ac:dyDescent="0.25">
      <c r="C781" t="s">
        <v>81</v>
      </c>
      <c r="D781" t="s">
        <v>86</v>
      </c>
      <c r="E781" s="2">
        <v>2.93</v>
      </c>
    </row>
    <row r="782" spans="3:5" x14ac:dyDescent="0.25">
      <c r="C782" t="s">
        <v>81</v>
      </c>
      <c r="D782" t="s">
        <v>91</v>
      </c>
      <c r="E782" s="2">
        <v>3.9</v>
      </c>
    </row>
    <row r="783" spans="3:5" x14ac:dyDescent="0.25">
      <c r="C783" t="s">
        <v>79</v>
      </c>
      <c r="D783" t="s">
        <v>80</v>
      </c>
      <c r="E783" s="2">
        <v>5.69</v>
      </c>
    </row>
    <row r="784" spans="3:5" x14ac:dyDescent="0.25">
      <c r="C784" t="s">
        <v>81</v>
      </c>
      <c r="D784" t="s">
        <v>89</v>
      </c>
      <c r="E784" s="2">
        <v>4.6500000000000004</v>
      </c>
    </row>
    <row r="785" spans="3:5" x14ac:dyDescent="0.25">
      <c r="C785" t="s">
        <v>81</v>
      </c>
      <c r="D785" t="s">
        <v>89</v>
      </c>
      <c r="E785" s="2">
        <v>5.63</v>
      </c>
    </row>
    <row r="786" spans="3:5" x14ac:dyDescent="0.25">
      <c r="C786" t="s">
        <v>79</v>
      </c>
      <c r="D786" t="s">
        <v>80</v>
      </c>
      <c r="E786" s="2">
        <v>4.8499999999999996</v>
      </c>
    </row>
    <row r="787" spans="3:5" x14ac:dyDescent="0.25">
      <c r="C787" t="s">
        <v>81</v>
      </c>
      <c r="D787" t="s">
        <v>91</v>
      </c>
      <c r="E787" s="2">
        <v>3.81</v>
      </c>
    </row>
    <row r="788" spans="3:5" x14ac:dyDescent="0.25">
      <c r="C788" t="s">
        <v>81</v>
      </c>
      <c r="D788" t="s">
        <v>88</v>
      </c>
      <c r="E788" s="2">
        <v>2.59</v>
      </c>
    </row>
    <row r="789" spans="3:5" x14ac:dyDescent="0.25">
      <c r="C789" t="s">
        <v>79</v>
      </c>
      <c r="D789" t="s">
        <v>94</v>
      </c>
      <c r="E789" s="2">
        <v>1.77</v>
      </c>
    </row>
    <row r="790" spans="3:5" x14ac:dyDescent="0.25">
      <c r="C790" t="s">
        <v>79</v>
      </c>
      <c r="D790" t="s">
        <v>93</v>
      </c>
      <c r="E790" s="2">
        <v>4.7699999999999996</v>
      </c>
    </row>
    <row r="791" spans="3:5" x14ac:dyDescent="0.25">
      <c r="C791" t="s">
        <v>79</v>
      </c>
      <c r="D791" t="s">
        <v>80</v>
      </c>
      <c r="E791" s="2">
        <v>4</v>
      </c>
    </row>
    <row r="792" spans="3:5" x14ac:dyDescent="0.25">
      <c r="C792" t="s">
        <v>79</v>
      </c>
      <c r="D792" t="s">
        <v>94</v>
      </c>
      <c r="E792" s="2">
        <v>1.84</v>
      </c>
    </row>
    <row r="793" spans="3:5" x14ac:dyDescent="0.25">
      <c r="C793" t="s">
        <v>79</v>
      </c>
      <c r="D793" t="s">
        <v>80</v>
      </c>
      <c r="E793" s="2">
        <v>4.04</v>
      </c>
    </row>
    <row r="794" spans="3:5" x14ac:dyDescent="0.25">
      <c r="C794" t="s">
        <v>79</v>
      </c>
      <c r="D794" t="s">
        <v>94</v>
      </c>
      <c r="E794" s="2">
        <v>2.4300000000000002</v>
      </c>
    </row>
    <row r="795" spans="3:5" x14ac:dyDescent="0.25">
      <c r="C795" t="s">
        <v>79</v>
      </c>
      <c r="D795" t="s">
        <v>80</v>
      </c>
      <c r="E795" s="2">
        <v>5.53</v>
      </c>
    </row>
    <row r="796" spans="3:5" x14ac:dyDescent="0.25">
      <c r="C796" t="s">
        <v>81</v>
      </c>
      <c r="D796" t="s">
        <v>82</v>
      </c>
      <c r="E796" s="2">
        <v>1.22</v>
      </c>
    </row>
    <row r="797" spans="3:5" x14ac:dyDescent="0.25">
      <c r="C797" t="s">
        <v>79</v>
      </c>
      <c r="D797" t="s">
        <v>90</v>
      </c>
      <c r="E797" s="2">
        <v>2.0099999999999998</v>
      </c>
    </row>
    <row r="798" spans="3:5" x14ac:dyDescent="0.25">
      <c r="C798" t="s">
        <v>79</v>
      </c>
      <c r="D798" t="s">
        <v>93</v>
      </c>
      <c r="E798" s="2">
        <v>3.03</v>
      </c>
    </row>
    <row r="799" spans="3:5" x14ac:dyDescent="0.25">
      <c r="C799" t="s">
        <v>79</v>
      </c>
      <c r="D799" t="s">
        <v>86</v>
      </c>
      <c r="E799" s="2">
        <v>0.98</v>
      </c>
    </row>
    <row r="800" spans="3:5" x14ac:dyDescent="0.25">
      <c r="C800" t="s">
        <v>79</v>
      </c>
      <c r="D800" t="s">
        <v>94</v>
      </c>
      <c r="E800" s="2">
        <v>1.46</v>
      </c>
    </row>
    <row r="801" spans="3:5" x14ac:dyDescent="0.25">
      <c r="C801" t="s">
        <v>79</v>
      </c>
      <c r="D801" t="s">
        <v>80</v>
      </c>
      <c r="E801" s="2">
        <v>5.95</v>
      </c>
    </row>
    <row r="802" spans="3:5" x14ac:dyDescent="0.25">
      <c r="C802" t="s">
        <v>79</v>
      </c>
      <c r="D802" t="s">
        <v>90</v>
      </c>
      <c r="E802" s="2">
        <v>2.0699999999999998</v>
      </c>
    </row>
    <row r="803" spans="3:5" x14ac:dyDescent="0.25">
      <c r="C803" t="s">
        <v>81</v>
      </c>
      <c r="D803" t="s">
        <v>86</v>
      </c>
      <c r="E803" s="2">
        <v>2.94</v>
      </c>
    </row>
    <row r="804" spans="3:5" x14ac:dyDescent="0.25">
      <c r="C804" t="s">
        <v>79</v>
      </c>
      <c r="D804" t="s">
        <v>86</v>
      </c>
      <c r="E804" s="2">
        <v>0.92</v>
      </c>
    </row>
    <row r="805" spans="3:5" x14ac:dyDescent="0.25">
      <c r="C805" t="s">
        <v>81</v>
      </c>
      <c r="D805" t="s">
        <v>91</v>
      </c>
      <c r="E805" s="2">
        <v>4.55</v>
      </c>
    </row>
    <row r="806" spans="3:5" x14ac:dyDescent="0.25">
      <c r="C806" t="s">
        <v>79</v>
      </c>
      <c r="D806" t="s">
        <v>93</v>
      </c>
      <c r="E806" s="2">
        <v>3.74</v>
      </c>
    </row>
    <row r="807" spans="3:5" x14ac:dyDescent="0.25">
      <c r="C807" t="s">
        <v>79</v>
      </c>
      <c r="D807" t="s">
        <v>86</v>
      </c>
      <c r="E807" s="2">
        <v>1.45</v>
      </c>
    </row>
    <row r="808" spans="3:5" x14ac:dyDescent="0.25">
      <c r="C808" t="s">
        <v>79</v>
      </c>
      <c r="D808" t="s">
        <v>94</v>
      </c>
      <c r="E808" s="2">
        <v>1.91</v>
      </c>
    </row>
    <row r="809" spans="3:5" x14ac:dyDescent="0.25">
      <c r="C809" t="s">
        <v>79</v>
      </c>
      <c r="D809" t="s">
        <v>86</v>
      </c>
      <c r="E809" s="2">
        <v>1.4</v>
      </c>
    </row>
    <row r="810" spans="3:5" x14ac:dyDescent="0.25">
      <c r="C810" t="s">
        <v>81</v>
      </c>
      <c r="D810" t="s">
        <v>86</v>
      </c>
      <c r="E810" s="2">
        <v>2.4500000000000002</v>
      </c>
    </row>
    <row r="811" spans="3:5" x14ac:dyDescent="0.25">
      <c r="C811" t="s">
        <v>79</v>
      </c>
      <c r="D811" t="s">
        <v>80</v>
      </c>
      <c r="E811" s="2">
        <v>4.67</v>
      </c>
    </row>
    <row r="812" spans="3:5" x14ac:dyDescent="0.25">
      <c r="C812" t="s">
        <v>79</v>
      </c>
      <c r="D812" t="s">
        <v>94</v>
      </c>
      <c r="E812" s="2">
        <v>1.07</v>
      </c>
    </row>
    <row r="813" spans="3:5" x14ac:dyDescent="0.25">
      <c r="C813" t="s">
        <v>81</v>
      </c>
      <c r="D813" t="s">
        <v>89</v>
      </c>
      <c r="E813" s="2">
        <v>4.32</v>
      </c>
    </row>
    <row r="814" spans="3:5" x14ac:dyDescent="0.25">
      <c r="C814" t="s">
        <v>81</v>
      </c>
      <c r="D814" t="s">
        <v>87</v>
      </c>
      <c r="E814" s="2">
        <v>1.29</v>
      </c>
    </row>
    <row r="815" spans="3:5" x14ac:dyDescent="0.25">
      <c r="C815" t="s">
        <v>81</v>
      </c>
      <c r="D815" t="s">
        <v>89</v>
      </c>
      <c r="E815" s="2">
        <v>4.63</v>
      </c>
    </row>
    <row r="816" spans="3:5" x14ac:dyDescent="0.25">
      <c r="C816" t="s">
        <v>81</v>
      </c>
      <c r="D816" t="s">
        <v>82</v>
      </c>
      <c r="E816" s="2">
        <v>1.27</v>
      </c>
    </row>
    <row r="817" spans="3:5" x14ac:dyDescent="0.25">
      <c r="C817" t="s">
        <v>79</v>
      </c>
      <c r="D817" t="s">
        <v>90</v>
      </c>
      <c r="E817" s="2">
        <v>1.52</v>
      </c>
    </row>
    <row r="818" spans="3:5" x14ac:dyDescent="0.25">
      <c r="C818" t="s">
        <v>81</v>
      </c>
      <c r="D818" t="s">
        <v>86</v>
      </c>
      <c r="E818" s="2">
        <v>2.39</v>
      </c>
    </row>
    <row r="819" spans="3:5" x14ac:dyDescent="0.25">
      <c r="C819" t="s">
        <v>81</v>
      </c>
      <c r="D819" t="s">
        <v>87</v>
      </c>
      <c r="E819" s="2">
        <v>1.83</v>
      </c>
    </row>
    <row r="820" spans="3:5" x14ac:dyDescent="0.25">
      <c r="C820" t="s">
        <v>79</v>
      </c>
      <c r="D820" t="s">
        <v>92</v>
      </c>
      <c r="E820" s="2">
        <v>3</v>
      </c>
    </row>
    <row r="821" spans="3:5" x14ac:dyDescent="0.25">
      <c r="C821" t="s">
        <v>81</v>
      </c>
      <c r="D821" t="s">
        <v>88</v>
      </c>
      <c r="E821" s="2">
        <v>1.91</v>
      </c>
    </row>
    <row r="822" spans="3:5" x14ac:dyDescent="0.25">
      <c r="C822" t="s">
        <v>81</v>
      </c>
      <c r="D822" t="s">
        <v>87</v>
      </c>
      <c r="E822" s="2">
        <v>1.28</v>
      </c>
    </row>
    <row r="823" spans="3:5" x14ac:dyDescent="0.25">
      <c r="C823" t="s">
        <v>81</v>
      </c>
      <c r="D823" t="s">
        <v>87</v>
      </c>
      <c r="E823" s="2">
        <v>2.06</v>
      </c>
    </row>
    <row r="824" spans="3:5" x14ac:dyDescent="0.25">
      <c r="C824" t="s">
        <v>79</v>
      </c>
      <c r="D824" t="s">
        <v>80</v>
      </c>
      <c r="E824" s="2">
        <v>5.2</v>
      </c>
    </row>
    <row r="825" spans="3:5" x14ac:dyDescent="0.25">
      <c r="C825" t="s">
        <v>79</v>
      </c>
      <c r="D825" t="s">
        <v>86</v>
      </c>
      <c r="E825" s="2">
        <v>1.18</v>
      </c>
    </row>
    <row r="826" spans="3:5" x14ac:dyDescent="0.25">
      <c r="C826" t="s">
        <v>79</v>
      </c>
      <c r="D826" t="s">
        <v>94</v>
      </c>
      <c r="E826" s="2">
        <v>2.8</v>
      </c>
    </row>
    <row r="827" spans="3:5" x14ac:dyDescent="0.25">
      <c r="C827" t="s">
        <v>79</v>
      </c>
      <c r="D827" t="s">
        <v>86</v>
      </c>
      <c r="E827" s="2">
        <v>1.25</v>
      </c>
    </row>
    <row r="828" spans="3:5" x14ac:dyDescent="0.25">
      <c r="C828" t="s">
        <v>79</v>
      </c>
      <c r="D828" t="s">
        <v>92</v>
      </c>
      <c r="E828" s="2">
        <v>1.86</v>
      </c>
    </row>
    <row r="829" spans="3:5" x14ac:dyDescent="0.25">
      <c r="C829" t="s">
        <v>79</v>
      </c>
      <c r="D829" t="s">
        <v>80</v>
      </c>
      <c r="E829" s="2">
        <v>4.1500000000000004</v>
      </c>
    </row>
    <row r="830" spans="3:5" x14ac:dyDescent="0.25">
      <c r="C830" t="s">
        <v>81</v>
      </c>
      <c r="D830" t="s">
        <v>89</v>
      </c>
      <c r="E830" s="2">
        <v>4.0199999999999996</v>
      </c>
    </row>
    <row r="831" spans="3:5" x14ac:dyDescent="0.25">
      <c r="C831" t="s">
        <v>79</v>
      </c>
      <c r="D831" t="s">
        <v>90</v>
      </c>
      <c r="E831" s="2">
        <v>1.65</v>
      </c>
    </row>
    <row r="832" spans="3:5" x14ac:dyDescent="0.25">
      <c r="C832" t="s">
        <v>79</v>
      </c>
      <c r="D832" t="s">
        <v>86</v>
      </c>
      <c r="E832" s="2">
        <v>1.05</v>
      </c>
    </row>
    <row r="833" spans="3:5" x14ac:dyDescent="0.25">
      <c r="C833" t="s">
        <v>81</v>
      </c>
      <c r="D833" t="s">
        <v>82</v>
      </c>
      <c r="E833" s="2">
        <v>0.91</v>
      </c>
    </row>
    <row r="834" spans="3:5" x14ac:dyDescent="0.25">
      <c r="C834" t="s">
        <v>79</v>
      </c>
      <c r="D834" t="s">
        <v>94</v>
      </c>
      <c r="E834" s="2">
        <v>1.53</v>
      </c>
    </row>
    <row r="835" spans="3:5" x14ac:dyDescent="0.25">
      <c r="C835" t="s">
        <v>79</v>
      </c>
      <c r="D835" t="s">
        <v>93</v>
      </c>
      <c r="E835" s="2">
        <v>3.16</v>
      </c>
    </row>
    <row r="836" spans="3:5" x14ac:dyDescent="0.25">
      <c r="C836" t="s">
        <v>79</v>
      </c>
      <c r="D836" t="s">
        <v>86</v>
      </c>
      <c r="E836" s="2">
        <v>1.56</v>
      </c>
    </row>
    <row r="837" spans="3:5" x14ac:dyDescent="0.25">
      <c r="C837" t="s">
        <v>79</v>
      </c>
      <c r="D837" t="s">
        <v>80</v>
      </c>
      <c r="E837" s="2">
        <v>4.8</v>
      </c>
    </row>
    <row r="838" spans="3:5" x14ac:dyDescent="0.25">
      <c r="C838" t="s">
        <v>81</v>
      </c>
      <c r="D838" t="s">
        <v>86</v>
      </c>
      <c r="E838" s="2">
        <v>1.65</v>
      </c>
    </row>
    <row r="839" spans="3:5" x14ac:dyDescent="0.25">
      <c r="C839" t="s">
        <v>81</v>
      </c>
      <c r="D839" t="s">
        <v>91</v>
      </c>
      <c r="E839" s="2">
        <v>3.6</v>
      </c>
    </row>
    <row r="840" spans="3:5" x14ac:dyDescent="0.25">
      <c r="C840" t="s">
        <v>79</v>
      </c>
      <c r="D840" t="s">
        <v>92</v>
      </c>
      <c r="E840" s="2">
        <v>1.58</v>
      </c>
    </row>
    <row r="841" spans="3:5" x14ac:dyDescent="0.25">
      <c r="C841" t="s">
        <v>81</v>
      </c>
      <c r="D841" t="s">
        <v>88</v>
      </c>
      <c r="E841" s="2">
        <v>2.87</v>
      </c>
    </row>
    <row r="842" spans="3:5" x14ac:dyDescent="0.25">
      <c r="C842" t="s">
        <v>81</v>
      </c>
      <c r="D842" t="s">
        <v>89</v>
      </c>
      <c r="E842" s="2">
        <v>5.38</v>
      </c>
    </row>
    <row r="843" spans="3:5" x14ac:dyDescent="0.25">
      <c r="C843" t="s">
        <v>81</v>
      </c>
      <c r="D843" t="s">
        <v>91</v>
      </c>
      <c r="E843" s="2">
        <v>3.25</v>
      </c>
    </row>
    <row r="844" spans="3:5" x14ac:dyDescent="0.25">
      <c r="C844" t="s">
        <v>81</v>
      </c>
      <c r="D844" t="s">
        <v>87</v>
      </c>
      <c r="E844" s="2">
        <v>1.66</v>
      </c>
    </row>
    <row r="845" spans="3:5" x14ac:dyDescent="0.25">
      <c r="C845" t="s">
        <v>81</v>
      </c>
      <c r="D845" t="s">
        <v>88</v>
      </c>
      <c r="E845" s="2">
        <v>1.73</v>
      </c>
    </row>
    <row r="846" spans="3:5" x14ac:dyDescent="0.25">
      <c r="C846" t="s">
        <v>81</v>
      </c>
      <c r="D846" t="s">
        <v>86</v>
      </c>
      <c r="E846" s="2">
        <v>2.5099999999999998</v>
      </c>
    </row>
    <row r="847" spans="3:5" x14ac:dyDescent="0.25">
      <c r="C847" t="s">
        <v>79</v>
      </c>
      <c r="D847" t="s">
        <v>94</v>
      </c>
      <c r="E847" s="2">
        <v>1.3</v>
      </c>
    </row>
    <row r="848" spans="3:5" x14ac:dyDescent="0.25">
      <c r="C848" t="s">
        <v>79</v>
      </c>
      <c r="D848" t="s">
        <v>86</v>
      </c>
      <c r="E848" s="2">
        <v>1.19</v>
      </c>
    </row>
    <row r="849" spans="3:5" x14ac:dyDescent="0.25">
      <c r="C849" t="s">
        <v>79</v>
      </c>
      <c r="D849" t="s">
        <v>86</v>
      </c>
      <c r="E849" s="2">
        <v>2.19</v>
      </c>
    </row>
    <row r="850" spans="3:5" x14ac:dyDescent="0.25">
      <c r="C850" t="s">
        <v>79</v>
      </c>
      <c r="D850" t="s">
        <v>90</v>
      </c>
      <c r="E850" s="2">
        <v>5000</v>
      </c>
    </row>
  </sheetData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A1E11-2855-42E9-A9C5-D8B3C1D53A7D}">
  <sheetPr codeName="Sheet11"/>
  <dimension ref="E6:F18"/>
  <sheetViews>
    <sheetView workbookViewId="0">
      <selection activeCell="E7" sqref="E7:F12"/>
    </sheetView>
  </sheetViews>
  <sheetFormatPr defaultRowHeight="15" x14ac:dyDescent="0.25"/>
  <sheetData>
    <row r="6" spans="5:6" x14ac:dyDescent="0.25">
      <c r="E6" t="s">
        <v>77</v>
      </c>
      <c r="F6" t="s">
        <v>78</v>
      </c>
    </row>
    <row r="7" spans="5:6" x14ac:dyDescent="0.25">
      <c r="E7" t="s">
        <v>81</v>
      </c>
      <c r="F7" t="s">
        <v>86</v>
      </c>
    </row>
    <row r="8" spans="5:6" x14ac:dyDescent="0.25">
      <c r="E8" t="s">
        <v>81</v>
      </c>
      <c r="F8" t="s">
        <v>89</v>
      </c>
    </row>
    <row r="9" spans="5:6" x14ac:dyDescent="0.25">
      <c r="E9" t="s">
        <v>81</v>
      </c>
      <c r="F9" t="s">
        <v>82</v>
      </c>
    </row>
    <row r="10" spans="5:6" x14ac:dyDescent="0.25">
      <c r="E10" t="s">
        <v>81</v>
      </c>
      <c r="F10" t="s">
        <v>88</v>
      </c>
    </row>
    <row r="11" spans="5:6" x14ac:dyDescent="0.25">
      <c r="E11" t="s">
        <v>81</v>
      </c>
      <c r="F11" t="s">
        <v>87</v>
      </c>
    </row>
    <row r="12" spans="5:6" x14ac:dyDescent="0.25">
      <c r="E12" t="s">
        <v>81</v>
      </c>
      <c r="F12" t="s">
        <v>91</v>
      </c>
    </row>
    <row r="13" spans="5:6" x14ac:dyDescent="0.25">
      <c r="E13" t="s">
        <v>79</v>
      </c>
      <c r="F13" t="s">
        <v>86</v>
      </c>
    </row>
    <row r="14" spans="5:6" x14ac:dyDescent="0.25">
      <c r="E14" t="s">
        <v>79</v>
      </c>
      <c r="F14" t="s">
        <v>92</v>
      </c>
    </row>
    <row r="15" spans="5:6" x14ac:dyDescent="0.25">
      <c r="E15" t="s">
        <v>79</v>
      </c>
      <c r="F15" t="s">
        <v>93</v>
      </c>
    </row>
    <row r="16" spans="5:6" x14ac:dyDescent="0.25">
      <c r="E16" t="s">
        <v>79</v>
      </c>
      <c r="F16" t="s">
        <v>80</v>
      </c>
    </row>
    <row r="17" spans="5:6" x14ac:dyDescent="0.25">
      <c r="E17" t="s">
        <v>79</v>
      </c>
      <c r="F17" t="s">
        <v>94</v>
      </c>
    </row>
    <row r="18" spans="5:6" x14ac:dyDescent="0.25">
      <c r="E18" t="s">
        <v>79</v>
      </c>
      <c r="F18" t="s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9A8E8-A94B-47AD-93E8-2B20A88B87D4}">
  <sheetPr codeName="Sheet12"/>
  <dimension ref="C5:E17"/>
  <sheetViews>
    <sheetView workbookViewId="0">
      <selection activeCell="E2" sqref="E2"/>
    </sheetView>
  </sheetViews>
  <sheetFormatPr defaultRowHeight="15" x14ac:dyDescent="0.25"/>
  <cols>
    <col min="3" max="3" width="10" customWidth="1"/>
    <col min="4" max="4" width="9.85546875" customWidth="1"/>
  </cols>
  <sheetData>
    <row r="5" spans="3:5" x14ac:dyDescent="0.25">
      <c r="C5" t="s">
        <v>0</v>
      </c>
      <c r="D5" t="s">
        <v>13</v>
      </c>
      <c r="E5" t="s">
        <v>14</v>
      </c>
    </row>
    <row r="6" spans="3:5" x14ac:dyDescent="0.25">
      <c r="C6" t="s">
        <v>1</v>
      </c>
      <c r="D6">
        <v>25</v>
      </c>
      <c r="E6">
        <v>2735900</v>
      </c>
    </row>
    <row r="7" spans="3:5" x14ac:dyDescent="0.25">
      <c r="C7" t="s">
        <v>2</v>
      </c>
      <c r="D7">
        <v>21</v>
      </c>
      <c r="E7">
        <v>2210271</v>
      </c>
    </row>
    <row r="8" spans="3:5" x14ac:dyDescent="0.25">
      <c r="C8" t="s">
        <v>3</v>
      </c>
      <c r="D8">
        <v>28</v>
      </c>
      <c r="E8">
        <v>3004596</v>
      </c>
    </row>
    <row r="9" spans="3:5" x14ac:dyDescent="0.25">
      <c r="C9" t="s">
        <v>4</v>
      </c>
      <c r="D9">
        <v>22</v>
      </c>
      <c r="E9">
        <v>2825548</v>
      </c>
    </row>
    <row r="10" spans="3:5" x14ac:dyDescent="0.25">
      <c r="C10" t="s">
        <v>5</v>
      </c>
      <c r="D10">
        <v>28</v>
      </c>
      <c r="E10">
        <v>3576132</v>
      </c>
    </row>
    <row r="11" spans="3:5" x14ac:dyDescent="0.25">
      <c r="C11" t="s">
        <v>6</v>
      </c>
      <c r="D11">
        <v>25</v>
      </c>
      <c r="E11">
        <v>3128575</v>
      </c>
    </row>
    <row r="12" spans="3:5" x14ac:dyDescent="0.25">
      <c r="C12" t="s">
        <v>7</v>
      </c>
      <c r="D12">
        <v>34</v>
      </c>
      <c r="E12">
        <v>3874198</v>
      </c>
    </row>
    <row r="13" spans="3:5" x14ac:dyDescent="0.25">
      <c r="C13" t="s">
        <v>8</v>
      </c>
      <c r="D13">
        <v>24</v>
      </c>
      <c r="E13">
        <v>2665368</v>
      </c>
    </row>
    <row r="14" spans="3:5" x14ac:dyDescent="0.25">
      <c r="C14" t="s">
        <v>9</v>
      </c>
      <c r="D14">
        <v>28</v>
      </c>
      <c r="E14">
        <v>2833012</v>
      </c>
    </row>
    <row r="15" spans="3:5" x14ac:dyDescent="0.25">
      <c r="C15" t="s">
        <v>10</v>
      </c>
      <c r="D15">
        <v>23</v>
      </c>
      <c r="E15">
        <v>2424844</v>
      </c>
    </row>
    <row r="16" spans="3:5" x14ac:dyDescent="0.25">
      <c r="C16" t="s">
        <v>11</v>
      </c>
      <c r="D16">
        <v>24</v>
      </c>
      <c r="E16">
        <v>2549544</v>
      </c>
    </row>
    <row r="17" spans="3:5" x14ac:dyDescent="0.25">
      <c r="C17" t="s">
        <v>12</v>
      </c>
      <c r="D17">
        <v>30</v>
      </c>
      <c r="E17">
        <v>3150120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0931F-531C-4531-9DB7-3895CD8BEFFB}">
  <sheetPr codeName="Sheet13"/>
  <dimension ref="C5:E17"/>
  <sheetViews>
    <sheetView topLeftCell="B1" workbookViewId="0">
      <selection activeCell="B3" sqref="B3"/>
    </sheetView>
  </sheetViews>
  <sheetFormatPr defaultRowHeight="15" x14ac:dyDescent="0.25"/>
  <cols>
    <col min="3" max="3" width="10" customWidth="1"/>
    <col min="4" max="4" width="9.85546875" customWidth="1"/>
  </cols>
  <sheetData>
    <row r="5" spans="3:5" x14ac:dyDescent="0.25">
      <c r="C5" t="s">
        <v>0</v>
      </c>
      <c r="D5" t="s">
        <v>13</v>
      </c>
      <c r="E5" t="s">
        <v>14</v>
      </c>
    </row>
    <row r="6" spans="3:5" x14ac:dyDescent="0.25">
      <c r="C6" t="s">
        <v>1</v>
      </c>
      <c r="D6">
        <v>25</v>
      </c>
      <c r="E6">
        <v>2735900</v>
      </c>
    </row>
    <row r="7" spans="3:5" x14ac:dyDescent="0.25">
      <c r="C7" t="s">
        <v>2</v>
      </c>
      <c r="D7">
        <v>21</v>
      </c>
      <c r="E7">
        <v>2210271</v>
      </c>
    </row>
    <row r="8" spans="3:5" x14ac:dyDescent="0.25">
      <c r="C8" t="s">
        <v>3</v>
      </c>
      <c r="D8">
        <v>28</v>
      </c>
      <c r="E8">
        <v>3004596</v>
      </c>
    </row>
    <row r="9" spans="3:5" x14ac:dyDescent="0.25">
      <c r="C9" t="s">
        <v>4</v>
      </c>
      <c r="D9">
        <v>22</v>
      </c>
      <c r="E9">
        <v>2825548</v>
      </c>
    </row>
    <row r="10" spans="3:5" x14ac:dyDescent="0.25">
      <c r="C10" t="s">
        <v>5</v>
      </c>
      <c r="D10">
        <v>28</v>
      </c>
      <c r="E10">
        <v>3576132</v>
      </c>
    </row>
    <row r="11" spans="3:5" x14ac:dyDescent="0.25">
      <c r="C11" t="s">
        <v>6</v>
      </c>
      <c r="D11">
        <v>25</v>
      </c>
      <c r="E11">
        <v>3128575</v>
      </c>
    </row>
    <row r="12" spans="3:5" x14ac:dyDescent="0.25">
      <c r="C12" t="s">
        <v>7</v>
      </c>
      <c r="D12">
        <v>34</v>
      </c>
      <c r="E12">
        <v>3874198</v>
      </c>
    </row>
    <row r="13" spans="3:5" x14ac:dyDescent="0.25">
      <c r="C13" t="s">
        <v>8</v>
      </c>
      <c r="D13">
        <v>24</v>
      </c>
      <c r="E13">
        <v>2665368</v>
      </c>
    </row>
    <row r="14" spans="3:5" x14ac:dyDescent="0.25">
      <c r="C14" t="s">
        <v>9</v>
      </c>
      <c r="D14">
        <v>28</v>
      </c>
      <c r="E14">
        <v>2833012</v>
      </c>
    </row>
    <row r="15" spans="3:5" x14ac:dyDescent="0.25">
      <c r="C15" t="s">
        <v>10</v>
      </c>
      <c r="D15">
        <v>23</v>
      </c>
      <c r="E15">
        <v>2424844</v>
      </c>
    </row>
    <row r="16" spans="3:5" x14ac:dyDescent="0.25">
      <c r="C16" t="s">
        <v>11</v>
      </c>
      <c r="D16">
        <v>24</v>
      </c>
      <c r="E16">
        <v>2549544</v>
      </c>
    </row>
    <row r="17" spans="3:5" x14ac:dyDescent="0.25">
      <c r="C17" t="s">
        <v>12</v>
      </c>
      <c r="D17">
        <v>30</v>
      </c>
      <c r="E17">
        <v>3150120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7FB56-09FB-471E-9164-FEA8CB1C06CC}">
  <sheetPr codeName="Sheet14"/>
  <dimension ref="C5:E17"/>
  <sheetViews>
    <sheetView topLeftCell="B1" workbookViewId="0">
      <selection activeCell="F19" sqref="F19"/>
    </sheetView>
  </sheetViews>
  <sheetFormatPr defaultRowHeight="15" x14ac:dyDescent="0.25"/>
  <cols>
    <col min="3" max="3" width="10" customWidth="1"/>
    <col min="4" max="4" width="9.85546875" customWidth="1"/>
  </cols>
  <sheetData>
    <row r="5" spans="3:5" x14ac:dyDescent="0.25">
      <c r="C5" t="s">
        <v>0</v>
      </c>
      <c r="D5" t="s">
        <v>13</v>
      </c>
      <c r="E5" t="s">
        <v>14</v>
      </c>
    </row>
    <row r="6" spans="3:5" x14ac:dyDescent="0.25">
      <c r="C6" t="s">
        <v>1</v>
      </c>
      <c r="D6">
        <v>25</v>
      </c>
      <c r="E6">
        <v>2735900</v>
      </c>
    </row>
    <row r="7" spans="3:5" x14ac:dyDescent="0.25">
      <c r="C7" t="s">
        <v>2</v>
      </c>
      <c r="D7">
        <v>21</v>
      </c>
      <c r="E7">
        <v>2210271</v>
      </c>
    </row>
    <row r="8" spans="3:5" x14ac:dyDescent="0.25">
      <c r="C8" t="s">
        <v>3</v>
      </c>
      <c r="D8">
        <v>28</v>
      </c>
      <c r="E8">
        <v>3004596</v>
      </c>
    </row>
    <row r="9" spans="3:5" x14ac:dyDescent="0.25">
      <c r="C9" t="s">
        <v>4</v>
      </c>
      <c r="D9">
        <v>22</v>
      </c>
      <c r="E9">
        <v>2825548</v>
      </c>
    </row>
    <row r="10" spans="3:5" x14ac:dyDescent="0.25">
      <c r="C10" t="s">
        <v>5</v>
      </c>
      <c r="D10">
        <v>28</v>
      </c>
      <c r="E10">
        <v>3576132</v>
      </c>
    </row>
    <row r="11" spans="3:5" x14ac:dyDescent="0.25">
      <c r="C11" t="s">
        <v>6</v>
      </c>
      <c r="D11">
        <v>25</v>
      </c>
      <c r="E11">
        <v>3128575</v>
      </c>
    </row>
    <row r="12" spans="3:5" x14ac:dyDescent="0.25">
      <c r="C12" t="s">
        <v>7</v>
      </c>
      <c r="D12">
        <v>34</v>
      </c>
      <c r="E12">
        <v>3874198</v>
      </c>
    </row>
    <row r="13" spans="3:5" x14ac:dyDescent="0.25">
      <c r="C13" t="s">
        <v>8</v>
      </c>
      <c r="D13">
        <v>24</v>
      </c>
      <c r="E13">
        <v>2665368</v>
      </c>
    </row>
    <row r="14" spans="3:5" x14ac:dyDescent="0.25">
      <c r="C14" t="s">
        <v>9</v>
      </c>
      <c r="D14">
        <v>28</v>
      </c>
      <c r="E14">
        <v>2833012</v>
      </c>
    </row>
    <row r="15" spans="3:5" x14ac:dyDescent="0.25">
      <c r="C15" t="s">
        <v>10</v>
      </c>
      <c r="D15">
        <v>23</v>
      </c>
      <c r="E15">
        <v>2424844</v>
      </c>
    </row>
    <row r="16" spans="3:5" x14ac:dyDescent="0.25">
      <c r="C16" t="s">
        <v>11</v>
      </c>
      <c r="D16">
        <v>24</v>
      </c>
      <c r="E16">
        <v>2549544</v>
      </c>
    </row>
    <row r="17" spans="3:5" x14ac:dyDescent="0.25">
      <c r="C17" t="s">
        <v>12</v>
      </c>
      <c r="D17">
        <v>30</v>
      </c>
      <c r="E17">
        <v>3150120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96725-359D-4144-ADD0-728FF235B37B}">
  <sheetPr codeName="Sheet15" filterMode="1"/>
  <dimension ref="B3:C125"/>
  <sheetViews>
    <sheetView topLeftCell="A126" workbookViewId="0">
      <selection activeCell="G129" sqref="G129"/>
    </sheetView>
  </sheetViews>
  <sheetFormatPr defaultRowHeight="15" x14ac:dyDescent="0.25"/>
  <sheetData>
    <row r="3" spans="2:3" x14ac:dyDescent="0.25">
      <c r="B3" t="s">
        <v>96</v>
      </c>
      <c r="C3" t="s">
        <v>70</v>
      </c>
    </row>
    <row r="4" spans="2:3" hidden="1" x14ac:dyDescent="0.25">
      <c r="B4" s="5">
        <v>42762</v>
      </c>
      <c r="C4">
        <v>282</v>
      </c>
    </row>
    <row r="5" spans="2:3" x14ac:dyDescent="0.25">
      <c r="B5" s="5">
        <v>41420</v>
      </c>
      <c r="C5">
        <v>198</v>
      </c>
    </row>
    <row r="6" spans="2:3" hidden="1" x14ac:dyDescent="0.25">
      <c r="B6" s="5">
        <v>42461</v>
      </c>
      <c r="C6">
        <v>225</v>
      </c>
    </row>
    <row r="7" spans="2:3" hidden="1" x14ac:dyDescent="0.25">
      <c r="B7" s="5">
        <v>42778</v>
      </c>
      <c r="C7">
        <v>197</v>
      </c>
    </row>
    <row r="8" spans="2:3" hidden="1" x14ac:dyDescent="0.25">
      <c r="B8" s="5">
        <v>42783</v>
      </c>
      <c r="C8">
        <v>203</v>
      </c>
    </row>
    <row r="9" spans="2:3" hidden="1" x14ac:dyDescent="0.25">
      <c r="B9" s="5">
        <v>40239</v>
      </c>
      <c r="C9">
        <v>158</v>
      </c>
    </row>
    <row r="10" spans="2:3" hidden="1" x14ac:dyDescent="0.25">
      <c r="B10" s="5">
        <v>42631</v>
      </c>
      <c r="C10">
        <v>198</v>
      </c>
    </row>
    <row r="11" spans="2:3" hidden="1" x14ac:dyDescent="0.25">
      <c r="B11" s="5">
        <v>41156</v>
      </c>
      <c r="C11">
        <v>130</v>
      </c>
    </row>
    <row r="12" spans="2:3" hidden="1" x14ac:dyDescent="0.25">
      <c r="B12" s="5">
        <v>41982</v>
      </c>
      <c r="C12">
        <v>195</v>
      </c>
    </row>
    <row r="13" spans="2:3" hidden="1" x14ac:dyDescent="0.25">
      <c r="B13" s="5">
        <v>40655</v>
      </c>
      <c r="C13">
        <v>258</v>
      </c>
    </row>
    <row r="14" spans="2:3" hidden="1" x14ac:dyDescent="0.25">
      <c r="B14" s="5">
        <v>42744</v>
      </c>
      <c r="C14">
        <v>124</v>
      </c>
    </row>
    <row r="15" spans="2:3" hidden="1" x14ac:dyDescent="0.25">
      <c r="B15" s="5">
        <v>42196</v>
      </c>
      <c r="C15">
        <v>216</v>
      </c>
    </row>
    <row r="16" spans="2:3" hidden="1" x14ac:dyDescent="0.25">
      <c r="B16" s="5">
        <v>40534</v>
      </c>
      <c r="C16">
        <v>144</v>
      </c>
    </row>
    <row r="17" spans="2:3" hidden="1" x14ac:dyDescent="0.25">
      <c r="B17" s="5">
        <v>40757</v>
      </c>
      <c r="C17">
        <v>161</v>
      </c>
    </row>
    <row r="18" spans="2:3" hidden="1" x14ac:dyDescent="0.25">
      <c r="B18" s="5">
        <v>40125</v>
      </c>
      <c r="C18">
        <v>143</v>
      </c>
    </row>
    <row r="19" spans="2:3" hidden="1" x14ac:dyDescent="0.25">
      <c r="B19" s="5">
        <v>42199</v>
      </c>
      <c r="C19">
        <v>240</v>
      </c>
    </row>
    <row r="20" spans="2:3" hidden="1" x14ac:dyDescent="0.25">
      <c r="B20" s="5">
        <v>42212</v>
      </c>
      <c r="C20">
        <v>281</v>
      </c>
    </row>
    <row r="21" spans="2:3" x14ac:dyDescent="0.25">
      <c r="B21" s="5">
        <v>41556</v>
      </c>
      <c r="C21">
        <v>278</v>
      </c>
    </row>
    <row r="22" spans="2:3" hidden="1" x14ac:dyDescent="0.25">
      <c r="B22" s="5">
        <v>41135</v>
      </c>
      <c r="C22">
        <v>203</v>
      </c>
    </row>
    <row r="23" spans="2:3" hidden="1" x14ac:dyDescent="0.25">
      <c r="B23" s="5">
        <v>40081</v>
      </c>
      <c r="C23">
        <v>269</v>
      </c>
    </row>
    <row r="24" spans="2:3" hidden="1" x14ac:dyDescent="0.25">
      <c r="B24" s="5">
        <v>41139</v>
      </c>
      <c r="C24">
        <v>256</v>
      </c>
    </row>
    <row r="25" spans="2:3" hidden="1" x14ac:dyDescent="0.25">
      <c r="B25" s="5">
        <v>40541</v>
      </c>
      <c r="C25">
        <v>225</v>
      </c>
    </row>
    <row r="26" spans="2:3" hidden="1" x14ac:dyDescent="0.25">
      <c r="B26" s="5">
        <v>42258</v>
      </c>
      <c r="C26">
        <v>214</v>
      </c>
    </row>
    <row r="27" spans="2:3" x14ac:dyDescent="0.25">
      <c r="B27" s="5">
        <v>41489</v>
      </c>
      <c r="C27">
        <v>178</v>
      </c>
    </row>
    <row r="28" spans="2:3" hidden="1" x14ac:dyDescent="0.25">
      <c r="B28" s="5">
        <v>42985</v>
      </c>
      <c r="C28">
        <v>279</v>
      </c>
    </row>
    <row r="29" spans="2:3" hidden="1" x14ac:dyDescent="0.25">
      <c r="B29" s="5">
        <v>40601</v>
      </c>
      <c r="C29">
        <v>244</v>
      </c>
    </row>
    <row r="30" spans="2:3" hidden="1" x14ac:dyDescent="0.25">
      <c r="B30" s="5">
        <v>40070</v>
      </c>
      <c r="C30">
        <v>156</v>
      </c>
    </row>
    <row r="31" spans="2:3" hidden="1" x14ac:dyDescent="0.25">
      <c r="B31" s="5">
        <v>42039</v>
      </c>
      <c r="C31">
        <v>215</v>
      </c>
    </row>
    <row r="32" spans="2:3" hidden="1" x14ac:dyDescent="0.25">
      <c r="B32" s="5">
        <v>40332</v>
      </c>
      <c r="C32">
        <v>286</v>
      </c>
    </row>
    <row r="33" spans="2:3" hidden="1" x14ac:dyDescent="0.25">
      <c r="B33" s="5">
        <v>41956</v>
      </c>
      <c r="C33">
        <v>217</v>
      </c>
    </row>
    <row r="34" spans="2:3" hidden="1" x14ac:dyDescent="0.25">
      <c r="B34" s="5">
        <v>42276</v>
      </c>
      <c r="C34">
        <v>160</v>
      </c>
    </row>
    <row r="35" spans="2:3" hidden="1" x14ac:dyDescent="0.25">
      <c r="B35" s="5">
        <v>41840</v>
      </c>
      <c r="C35">
        <v>229</v>
      </c>
    </row>
    <row r="36" spans="2:3" hidden="1" x14ac:dyDescent="0.25">
      <c r="B36" s="5">
        <v>42944</v>
      </c>
      <c r="C36">
        <v>129</v>
      </c>
    </row>
    <row r="37" spans="2:3" x14ac:dyDescent="0.25">
      <c r="B37" s="5">
        <v>41553</v>
      </c>
      <c r="C37">
        <v>179</v>
      </c>
    </row>
    <row r="38" spans="2:3" hidden="1" x14ac:dyDescent="0.25">
      <c r="B38" s="5">
        <v>42942</v>
      </c>
      <c r="C38">
        <v>165</v>
      </c>
    </row>
    <row r="39" spans="2:3" x14ac:dyDescent="0.25">
      <c r="B39" s="5">
        <v>41422</v>
      </c>
      <c r="C39">
        <v>279</v>
      </c>
    </row>
    <row r="40" spans="2:3" hidden="1" x14ac:dyDescent="0.25">
      <c r="B40" s="5">
        <v>42620</v>
      </c>
      <c r="C40">
        <v>298</v>
      </c>
    </row>
    <row r="41" spans="2:3" hidden="1" x14ac:dyDescent="0.25">
      <c r="B41" s="5">
        <v>40644</v>
      </c>
      <c r="C41">
        <v>102</v>
      </c>
    </row>
    <row r="42" spans="2:3" hidden="1" x14ac:dyDescent="0.25">
      <c r="B42" s="5">
        <v>40210</v>
      </c>
      <c r="C42">
        <v>123</v>
      </c>
    </row>
    <row r="43" spans="2:3" hidden="1" x14ac:dyDescent="0.25">
      <c r="B43" s="5">
        <v>41983</v>
      </c>
      <c r="C43">
        <v>124</v>
      </c>
    </row>
    <row r="44" spans="2:3" hidden="1" x14ac:dyDescent="0.25">
      <c r="B44" s="5">
        <v>40804</v>
      </c>
      <c r="C44">
        <v>163</v>
      </c>
    </row>
    <row r="45" spans="2:3" x14ac:dyDescent="0.25">
      <c r="B45" s="5">
        <v>41330</v>
      </c>
      <c r="C45">
        <v>272</v>
      </c>
    </row>
    <row r="46" spans="2:3" x14ac:dyDescent="0.25">
      <c r="B46" s="5">
        <v>41425</v>
      </c>
      <c r="C46">
        <v>293</v>
      </c>
    </row>
    <row r="47" spans="2:3" x14ac:dyDescent="0.25">
      <c r="B47" s="5">
        <v>41523</v>
      </c>
      <c r="C47">
        <v>187</v>
      </c>
    </row>
    <row r="48" spans="2:3" hidden="1" x14ac:dyDescent="0.25">
      <c r="B48" s="5">
        <v>42792</v>
      </c>
      <c r="C48">
        <v>177</v>
      </c>
    </row>
    <row r="49" spans="2:3" hidden="1" x14ac:dyDescent="0.25">
      <c r="B49" s="5">
        <v>40798</v>
      </c>
      <c r="C49">
        <v>138</v>
      </c>
    </row>
    <row r="50" spans="2:3" hidden="1" x14ac:dyDescent="0.25">
      <c r="B50" s="5">
        <v>40404</v>
      </c>
      <c r="C50">
        <v>172</v>
      </c>
    </row>
    <row r="51" spans="2:3" hidden="1" x14ac:dyDescent="0.25">
      <c r="B51" s="5">
        <v>40227</v>
      </c>
      <c r="C51">
        <v>151</v>
      </c>
    </row>
    <row r="52" spans="2:3" hidden="1" x14ac:dyDescent="0.25">
      <c r="B52" s="5">
        <v>42973</v>
      </c>
      <c r="C52">
        <v>143</v>
      </c>
    </row>
    <row r="53" spans="2:3" hidden="1" x14ac:dyDescent="0.25">
      <c r="B53" s="5">
        <v>42503</v>
      </c>
      <c r="C53">
        <v>171</v>
      </c>
    </row>
    <row r="54" spans="2:3" hidden="1" x14ac:dyDescent="0.25">
      <c r="B54" s="5">
        <v>42281</v>
      </c>
      <c r="C54">
        <v>295</v>
      </c>
    </row>
    <row r="55" spans="2:3" hidden="1" x14ac:dyDescent="0.25">
      <c r="B55" s="5">
        <v>42410</v>
      </c>
      <c r="C55">
        <v>191</v>
      </c>
    </row>
    <row r="56" spans="2:3" hidden="1" x14ac:dyDescent="0.25">
      <c r="B56" s="5">
        <v>42947</v>
      </c>
      <c r="C56">
        <v>171</v>
      </c>
    </row>
    <row r="57" spans="2:3" hidden="1" x14ac:dyDescent="0.25">
      <c r="B57" s="5">
        <v>42559</v>
      </c>
      <c r="C57">
        <v>163</v>
      </c>
    </row>
    <row r="58" spans="2:3" hidden="1" x14ac:dyDescent="0.25">
      <c r="B58" s="5">
        <v>42312</v>
      </c>
      <c r="C58">
        <v>300</v>
      </c>
    </row>
    <row r="59" spans="2:3" hidden="1" x14ac:dyDescent="0.25">
      <c r="B59" s="5">
        <v>42986</v>
      </c>
      <c r="C59">
        <v>146</v>
      </c>
    </row>
    <row r="60" spans="2:3" hidden="1" x14ac:dyDescent="0.25">
      <c r="B60" s="5">
        <v>40006</v>
      </c>
      <c r="C60">
        <v>268</v>
      </c>
    </row>
    <row r="61" spans="2:3" x14ac:dyDescent="0.25">
      <c r="B61" s="5">
        <v>41411</v>
      </c>
      <c r="C61">
        <v>236</v>
      </c>
    </row>
    <row r="62" spans="2:3" hidden="1" x14ac:dyDescent="0.25">
      <c r="B62" s="5">
        <v>41759</v>
      </c>
      <c r="C62">
        <v>287</v>
      </c>
    </row>
    <row r="63" spans="2:3" hidden="1" x14ac:dyDescent="0.25">
      <c r="B63" s="5">
        <v>40406</v>
      </c>
      <c r="C63">
        <v>118</v>
      </c>
    </row>
    <row r="64" spans="2:3" hidden="1" x14ac:dyDescent="0.25">
      <c r="B64" s="5">
        <v>40074</v>
      </c>
      <c r="C64">
        <v>251</v>
      </c>
    </row>
    <row r="65" spans="2:3" hidden="1" x14ac:dyDescent="0.25">
      <c r="B65" s="5">
        <v>42360</v>
      </c>
      <c r="C65">
        <v>139</v>
      </c>
    </row>
    <row r="66" spans="2:3" hidden="1" x14ac:dyDescent="0.25">
      <c r="B66" s="5">
        <v>42959</v>
      </c>
      <c r="C66">
        <v>127</v>
      </c>
    </row>
    <row r="67" spans="2:3" hidden="1" x14ac:dyDescent="0.25">
      <c r="B67" s="5">
        <v>41194</v>
      </c>
      <c r="C67">
        <v>294</v>
      </c>
    </row>
    <row r="68" spans="2:3" hidden="1" x14ac:dyDescent="0.25">
      <c r="B68" s="5">
        <v>40003</v>
      </c>
      <c r="C68">
        <v>198</v>
      </c>
    </row>
    <row r="69" spans="2:3" hidden="1" x14ac:dyDescent="0.25">
      <c r="B69" s="5">
        <v>40806</v>
      </c>
      <c r="C69">
        <v>123</v>
      </c>
    </row>
    <row r="70" spans="2:3" hidden="1" x14ac:dyDescent="0.25">
      <c r="B70" s="5">
        <v>42941</v>
      </c>
      <c r="C70">
        <v>230</v>
      </c>
    </row>
    <row r="71" spans="2:3" x14ac:dyDescent="0.25">
      <c r="B71" s="5">
        <v>41397</v>
      </c>
      <c r="C71">
        <v>259</v>
      </c>
    </row>
    <row r="72" spans="2:3" x14ac:dyDescent="0.25">
      <c r="B72" s="5">
        <v>41415</v>
      </c>
      <c r="C72">
        <v>233</v>
      </c>
    </row>
    <row r="73" spans="2:3" hidden="1" x14ac:dyDescent="0.25">
      <c r="B73" s="5">
        <v>40004</v>
      </c>
      <c r="C73">
        <v>250</v>
      </c>
    </row>
    <row r="74" spans="2:3" x14ac:dyDescent="0.25">
      <c r="B74" s="5">
        <v>41329</v>
      </c>
      <c r="C74">
        <v>180</v>
      </c>
    </row>
    <row r="75" spans="2:3" hidden="1" x14ac:dyDescent="0.25">
      <c r="B75" s="5">
        <v>41720</v>
      </c>
      <c r="C75">
        <v>180</v>
      </c>
    </row>
    <row r="76" spans="2:3" hidden="1" x14ac:dyDescent="0.25">
      <c r="B76" s="5">
        <v>42685</v>
      </c>
      <c r="C76">
        <v>190</v>
      </c>
    </row>
    <row r="77" spans="2:3" x14ac:dyDescent="0.25">
      <c r="B77" s="5">
        <v>41382</v>
      </c>
      <c r="C77">
        <v>235</v>
      </c>
    </row>
    <row r="78" spans="2:3" hidden="1" x14ac:dyDescent="0.25">
      <c r="B78" s="5">
        <v>40708</v>
      </c>
      <c r="C78">
        <v>184</v>
      </c>
    </row>
    <row r="79" spans="2:3" hidden="1" x14ac:dyDescent="0.25">
      <c r="B79" s="5">
        <v>41913</v>
      </c>
      <c r="C79">
        <v>248</v>
      </c>
    </row>
    <row r="80" spans="2:3" hidden="1" x14ac:dyDescent="0.25">
      <c r="B80" s="5">
        <v>42535</v>
      </c>
      <c r="C80">
        <v>103</v>
      </c>
    </row>
    <row r="81" spans="2:3" hidden="1" x14ac:dyDescent="0.25">
      <c r="B81" s="5">
        <v>40649</v>
      </c>
      <c r="C81">
        <v>130</v>
      </c>
    </row>
    <row r="82" spans="2:3" hidden="1" x14ac:dyDescent="0.25">
      <c r="B82" s="5">
        <v>42448</v>
      </c>
      <c r="C82">
        <v>246</v>
      </c>
    </row>
    <row r="83" spans="2:3" x14ac:dyDescent="0.25">
      <c r="B83" s="5">
        <v>41400</v>
      </c>
      <c r="C83">
        <v>156</v>
      </c>
    </row>
    <row r="84" spans="2:3" hidden="1" x14ac:dyDescent="0.25">
      <c r="B84" s="5">
        <v>42766</v>
      </c>
      <c r="C84">
        <v>187</v>
      </c>
    </row>
    <row r="85" spans="2:3" hidden="1" x14ac:dyDescent="0.25">
      <c r="B85" s="5">
        <v>41189</v>
      </c>
      <c r="C85">
        <v>110</v>
      </c>
    </row>
    <row r="86" spans="2:3" x14ac:dyDescent="0.25">
      <c r="B86" s="5">
        <v>41524</v>
      </c>
      <c r="C86">
        <v>214</v>
      </c>
    </row>
    <row r="87" spans="2:3" hidden="1" x14ac:dyDescent="0.25">
      <c r="B87" s="5">
        <v>42053</v>
      </c>
      <c r="C87">
        <v>269</v>
      </c>
    </row>
    <row r="88" spans="2:3" hidden="1" x14ac:dyDescent="0.25">
      <c r="B88" s="5">
        <v>41653</v>
      </c>
      <c r="C88">
        <v>168</v>
      </c>
    </row>
    <row r="89" spans="2:3" x14ac:dyDescent="0.25">
      <c r="B89" s="5">
        <v>41342</v>
      </c>
      <c r="C89">
        <v>104</v>
      </c>
    </row>
    <row r="90" spans="2:3" x14ac:dyDescent="0.25">
      <c r="B90" s="5">
        <v>41599</v>
      </c>
      <c r="C90">
        <v>228</v>
      </c>
    </row>
    <row r="91" spans="2:3" hidden="1" x14ac:dyDescent="0.25">
      <c r="B91" s="5">
        <v>42957</v>
      </c>
      <c r="C91">
        <v>283</v>
      </c>
    </row>
    <row r="92" spans="2:3" hidden="1" x14ac:dyDescent="0.25">
      <c r="B92" s="5">
        <v>42617</v>
      </c>
      <c r="C92">
        <v>180</v>
      </c>
    </row>
    <row r="93" spans="2:3" hidden="1" x14ac:dyDescent="0.25">
      <c r="B93" s="5">
        <v>40282</v>
      </c>
      <c r="C93">
        <v>126</v>
      </c>
    </row>
    <row r="94" spans="2:3" hidden="1" x14ac:dyDescent="0.25">
      <c r="B94" s="5">
        <v>40643</v>
      </c>
      <c r="C94">
        <v>191</v>
      </c>
    </row>
    <row r="95" spans="2:3" hidden="1" x14ac:dyDescent="0.25">
      <c r="B95" s="5">
        <v>42526</v>
      </c>
      <c r="C95">
        <v>287</v>
      </c>
    </row>
    <row r="96" spans="2:3" hidden="1" x14ac:dyDescent="0.25">
      <c r="B96" s="5">
        <v>42717</v>
      </c>
      <c r="C96">
        <v>223</v>
      </c>
    </row>
    <row r="97" spans="2:3" hidden="1" x14ac:dyDescent="0.25">
      <c r="B97" s="5">
        <v>42944</v>
      </c>
      <c r="C97">
        <v>163</v>
      </c>
    </row>
    <row r="98" spans="2:3" hidden="1" x14ac:dyDescent="0.25">
      <c r="B98" s="5">
        <v>40474</v>
      </c>
      <c r="C98">
        <v>213</v>
      </c>
    </row>
    <row r="99" spans="2:3" hidden="1" x14ac:dyDescent="0.25">
      <c r="B99" s="5">
        <v>40979</v>
      </c>
      <c r="C99">
        <v>261</v>
      </c>
    </row>
    <row r="100" spans="2:3" hidden="1" x14ac:dyDescent="0.25">
      <c r="B100" s="5">
        <v>42787</v>
      </c>
      <c r="C100">
        <v>256</v>
      </c>
    </row>
    <row r="101" spans="2:3" hidden="1" x14ac:dyDescent="0.25">
      <c r="B101" s="5">
        <v>40288</v>
      </c>
      <c r="C101">
        <v>261</v>
      </c>
    </row>
    <row r="102" spans="2:3" hidden="1" x14ac:dyDescent="0.25">
      <c r="B102" s="5">
        <v>41689</v>
      </c>
      <c r="C102">
        <v>201</v>
      </c>
    </row>
    <row r="103" spans="2:3" x14ac:dyDescent="0.25">
      <c r="B103" s="5">
        <v>41334</v>
      </c>
      <c r="C103">
        <v>159</v>
      </c>
    </row>
    <row r="104" spans="2:3" hidden="1" x14ac:dyDescent="0.25">
      <c r="B104" s="5">
        <v>42568</v>
      </c>
      <c r="C104">
        <v>253</v>
      </c>
    </row>
    <row r="105" spans="2:3" hidden="1" x14ac:dyDescent="0.25">
      <c r="B105" s="5">
        <v>42034</v>
      </c>
      <c r="C105">
        <v>172</v>
      </c>
    </row>
    <row r="106" spans="2:3" hidden="1" x14ac:dyDescent="0.25">
      <c r="B106" s="5">
        <v>40391</v>
      </c>
      <c r="C106">
        <v>273</v>
      </c>
    </row>
    <row r="107" spans="2:3" hidden="1" x14ac:dyDescent="0.25">
      <c r="B107" s="5">
        <v>42237</v>
      </c>
      <c r="C107">
        <v>171</v>
      </c>
    </row>
    <row r="108" spans="2:3" hidden="1" x14ac:dyDescent="0.25">
      <c r="B108" s="5">
        <v>41723</v>
      </c>
      <c r="C108">
        <v>176</v>
      </c>
    </row>
    <row r="109" spans="2:3" hidden="1" x14ac:dyDescent="0.25">
      <c r="B109" s="5">
        <v>40026</v>
      </c>
      <c r="C109">
        <v>106</v>
      </c>
    </row>
    <row r="110" spans="2:3" hidden="1" x14ac:dyDescent="0.25">
      <c r="B110" s="5">
        <v>42205</v>
      </c>
      <c r="C110">
        <v>231</v>
      </c>
    </row>
    <row r="111" spans="2:3" hidden="1" x14ac:dyDescent="0.25">
      <c r="B111" s="5">
        <v>42899</v>
      </c>
      <c r="C111">
        <v>169</v>
      </c>
    </row>
    <row r="112" spans="2:3" hidden="1" x14ac:dyDescent="0.25">
      <c r="B112" s="5">
        <v>42384</v>
      </c>
      <c r="C112">
        <v>122</v>
      </c>
    </row>
    <row r="113" spans="2:3" hidden="1" x14ac:dyDescent="0.25">
      <c r="B113" s="5">
        <v>42357</v>
      </c>
      <c r="C113">
        <v>161</v>
      </c>
    </row>
    <row r="114" spans="2:3" hidden="1" x14ac:dyDescent="0.25">
      <c r="B114" s="5">
        <v>41915</v>
      </c>
      <c r="C114">
        <v>206</v>
      </c>
    </row>
    <row r="115" spans="2:3" x14ac:dyDescent="0.25">
      <c r="B115" s="5">
        <v>41429</v>
      </c>
      <c r="C115">
        <v>183</v>
      </c>
    </row>
    <row r="116" spans="2:3" hidden="1" x14ac:dyDescent="0.25">
      <c r="B116" s="5">
        <v>42642</v>
      </c>
      <c r="C116">
        <v>265</v>
      </c>
    </row>
    <row r="117" spans="2:3" hidden="1" x14ac:dyDescent="0.25">
      <c r="B117" s="5">
        <v>40417</v>
      </c>
      <c r="C117">
        <v>217</v>
      </c>
    </row>
    <row r="118" spans="2:3" hidden="1" x14ac:dyDescent="0.25">
      <c r="B118" s="5">
        <v>40408</v>
      </c>
      <c r="C118">
        <v>163</v>
      </c>
    </row>
    <row r="119" spans="2:3" hidden="1" x14ac:dyDescent="0.25">
      <c r="B119" s="5">
        <v>41218</v>
      </c>
      <c r="C119">
        <v>124</v>
      </c>
    </row>
    <row r="120" spans="2:3" x14ac:dyDescent="0.25">
      <c r="B120" s="5">
        <v>41607</v>
      </c>
      <c r="C120">
        <v>236</v>
      </c>
    </row>
    <row r="121" spans="2:3" hidden="1" x14ac:dyDescent="0.25">
      <c r="B121" s="5">
        <v>40958</v>
      </c>
      <c r="C121">
        <v>274</v>
      </c>
    </row>
    <row r="122" spans="2:3" hidden="1" x14ac:dyDescent="0.25">
      <c r="B122" s="5">
        <v>42523</v>
      </c>
      <c r="C122">
        <v>212</v>
      </c>
    </row>
    <row r="123" spans="2:3" hidden="1" x14ac:dyDescent="0.25">
      <c r="B123" s="5">
        <v>41959</v>
      </c>
      <c r="C123">
        <v>192</v>
      </c>
    </row>
    <row r="124" spans="2:3" hidden="1" x14ac:dyDescent="0.25">
      <c r="B124" s="5">
        <v>40751</v>
      </c>
      <c r="C124">
        <v>161</v>
      </c>
    </row>
    <row r="125" spans="2:3" hidden="1" x14ac:dyDescent="0.25">
      <c r="B125" s="5">
        <v>40142</v>
      </c>
      <c r="C125">
        <v>290</v>
      </c>
    </row>
  </sheetData>
  <autoFilter ref="B3:C125" xr:uid="{00000000-0009-0000-0000-000000000000}">
    <filterColumn colId="0">
      <filters>
        <dateGroupItem year="2013" dateTimeGrouping="year"/>
      </filters>
    </filterColumn>
  </autoFilter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D84EC-AF2B-4CE4-B4F5-F5E7853CAEBB}">
  <sheetPr codeName="Sheet16"/>
  <dimension ref="A3:B13"/>
  <sheetViews>
    <sheetView workbookViewId="0">
      <selection activeCell="D17" sqref="D17"/>
    </sheetView>
  </sheetViews>
  <sheetFormatPr defaultRowHeight="15" x14ac:dyDescent="0.25"/>
  <cols>
    <col min="1" max="1" width="12.5703125" bestFit="1" customWidth="1"/>
    <col min="2" max="2" width="11.7109375" bestFit="1" customWidth="1"/>
  </cols>
  <sheetData>
    <row r="3" spans="1:2" x14ac:dyDescent="0.25">
      <c r="A3" t="s">
        <v>83</v>
      </c>
      <c r="B3" t="s">
        <v>97</v>
      </c>
    </row>
    <row r="4" spans="1:2" x14ac:dyDescent="0.25">
      <c r="A4" s="3" t="s">
        <v>98</v>
      </c>
      <c r="B4" s="6"/>
    </row>
    <row r="5" spans="1:2" x14ac:dyDescent="0.25">
      <c r="A5" s="3" t="s">
        <v>99</v>
      </c>
      <c r="B5" s="6">
        <v>0.36198860693940965</v>
      </c>
    </row>
    <row r="6" spans="1:2" x14ac:dyDescent="0.25">
      <c r="A6" s="3" t="s">
        <v>100</v>
      </c>
      <c r="B6" s="6">
        <v>-0.29467680608365021</v>
      </c>
    </row>
    <row r="7" spans="1:2" x14ac:dyDescent="0.25">
      <c r="A7" s="3" t="s">
        <v>101</v>
      </c>
      <c r="B7" s="6">
        <v>-0.10943396226415095</v>
      </c>
    </row>
    <row r="8" spans="1:2" x14ac:dyDescent="0.25">
      <c r="A8" s="3" t="s">
        <v>102</v>
      </c>
      <c r="B8" s="6">
        <v>1.5950363196125907</v>
      </c>
    </row>
    <row r="9" spans="1:2" x14ac:dyDescent="0.25">
      <c r="A9" s="3" t="s">
        <v>103</v>
      </c>
      <c r="B9" s="6">
        <v>-0.43480289246559367</v>
      </c>
    </row>
    <row r="10" spans="1:2" x14ac:dyDescent="0.25">
      <c r="A10" s="3" t="s">
        <v>104</v>
      </c>
      <c r="B10" s="6">
        <v>0.26454808089145687</v>
      </c>
    </row>
    <row r="11" spans="1:2" x14ac:dyDescent="0.25">
      <c r="A11" s="3" t="s">
        <v>105</v>
      </c>
      <c r="B11" s="6">
        <v>8.58355091383812E-2</v>
      </c>
    </row>
    <row r="12" spans="1:2" x14ac:dyDescent="0.25">
      <c r="A12" s="3" t="s">
        <v>106</v>
      </c>
      <c r="B12" s="6">
        <v>3.1259392846408177E-2</v>
      </c>
    </row>
    <row r="13" spans="1:2" x14ac:dyDescent="0.25">
      <c r="A13" s="3" t="s">
        <v>95</v>
      </c>
      <c r="B13" s="6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48F54-87BB-4C50-BCD0-5C44CD8CB16D}">
  <sheetPr codeName="Sheet17"/>
  <dimension ref="B3:C125"/>
  <sheetViews>
    <sheetView topLeftCell="A3" workbookViewId="0">
      <selection activeCell="B3" sqref="B3:C125"/>
    </sheetView>
  </sheetViews>
  <sheetFormatPr defaultRowHeight="15" x14ac:dyDescent="0.25"/>
  <sheetData>
    <row r="3" spans="2:3" x14ac:dyDescent="0.25">
      <c r="B3" t="s">
        <v>96</v>
      </c>
      <c r="C3" t="s">
        <v>70</v>
      </c>
    </row>
    <row r="4" spans="2:3" x14ac:dyDescent="0.25">
      <c r="B4" s="5">
        <v>42762</v>
      </c>
      <c r="C4">
        <v>282</v>
      </c>
    </row>
    <row r="5" spans="2:3" x14ac:dyDescent="0.25">
      <c r="B5" s="5">
        <v>41420</v>
      </c>
      <c r="C5">
        <v>198</v>
      </c>
    </row>
    <row r="6" spans="2:3" x14ac:dyDescent="0.25">
      <c r="B6" s="5">
        <v>42461</v>
      </c>
      <c r="C6">
        <v>225</v>
      </c>
    </row>
    <row r="7" spans="2:3" x14ac:dyDescent="0.25">
      <c r="B7" s="5">
        <v>42778</v>
      </c>
      <c r="C7">
        <v>197</v>
      </c>
    </row>
    <row r="8" spans="2:3" x14ac:dyDescent="0.25">
      <c r="B8" s="5">
        <v>42783</v>
      </c>
      <c r="C8">
        <v>203</v>
      </c>
    </row>
    <row r="9" spans="2:3" x14ac:dyDescent="0.25">
      <c r="B9" s="5">
        <v>40239</v>
      </c>
      <c r="C9">
        <v>158</v>
      </c>
    </row>
    <row r="10" spans="2:3" x14ac:dyDescent="0.25">
      <c r="B10" s="5">
        <v>42631</v>
      </c>
      <c r="C10">
        <v>198</v>
      </c>
    </row>
    <row r="11" spans="2:3" x14ac:dyDescent="0.25">
      <c r="B11" s="5">
        <v>41156</v>
      </c>
      <c r="C11">
        <v>130</v>
      </c>
    </row>
    <row r="12" spans="2:3" x14ac:dyDescent="0.25">
      <c r="B12" s="5">
        <v>41982</v>
      </c>
      <c r="C12">
        <v>195</v>
      </c>
    </row>
    <row r="13" spans="2:3" x14ac:dyDescent="0.25">
      <c r="B13" s="5">
        <v>40655</v>
      </c>
      <c r="C13">
        <v>258</v>
      </c>
    </row>
    <row r="14" spans="2:3" x14ac:dyDescent="0.25">
      <c r="B14" s="5">
        <v>42744</v>
      </c>
      <c r="C14">
        <v>124</v>
      </c>
    </row>
    <row r="15" spans="2:3" x14ac:dyDescent="0.25">
      <c r="B15" s="5">
        <v>42196</v>
      </c>
      <c r="C15">
        <v>216</v>
      </c>
    </row>
    <row r="16" spans="2:3" x14ac:dyDescent="0.25">
      <c r="B16" s="5">
        <v>40534</v>
      </c>
      <c r="C16">
        <v>144</v>
      </c>
    </row>
    <row r="17" spans="2:3" x14ac:dyDescent="0.25">
      <c r="B17" s="5">
        <v>40757</v>
      </c>
      <c r="C17">
        <v>161</v>
      </c>
    </row>
    <row r="18" spans="2:3" x14ac:dyDescent="0.25">
      <c r="B18" s="5">
        <v>40125</v>
      </c>
      <c r="C18">
        <v>143</v>
      </c>
    </row>
    <row r="19" spans="2:3" x14ac:dyDescent="0.25">
      <c r="B19" s="5">
        <v>42199</v>
      </c>
      <c r="C19">
        <v>240</v>
      </c>
    </row>
    <row r="20" spans="2:3" x14ac:dyDescent="0.25">
      <c r="B20" s="5">
        <v>42212</v>
      </c>
      <c r="C20">
        <v>281</v>
      </c>
    </row>
    <row r="21" spans="2:3" x14ac:dyDescent="0.25">
      <c r="B21" s="5">
        <v>41556</v>
      </c>
      <c r="C21">
        <v>278</v>
      </c>
    </row>
    <row r="22" spans="2:3" x14ac:dyDescent="0.25">
      <c r="B22" s="5">
        <v>41135</v>
      </c>
      <c r="C22">
        <v>203</v>
      </c>
    </row>
    <row r="23" spans="2:3" x14ac:dyDescent="0.25">
      <c r="B23" s="5">
        <v>40081</v>
      </c>
      <c r="C23">
        <v>269</v>
      </c>
    </row>
    <row r="24" spans="2:3" x14ac:dyDescent="0.25">
      <c r="B24" s="5">
        <v>41139</v>
      </c>
      <c r="C24">
        <v>256</v>
      </c>
    </row>
    <row r="25" spans="2:3" x14ac:dyDescent="0.25">
      <c r="B25" s="5">
        <v>40541</v>
      </c>
      <c r="C25">
        <v>225</v>
      </c>
    </row>
    <row r="26" spans="2:3" x14ac:dyDescent="0.25">
      <c r="B26" s="5">
        <v>42258</v>
      </c>
      <c r="C26">
        <v>214</v>
      </c>
    </row>
    <row r="27" spans="2:3" x14ac:dyDescent="0.25">
      <c r="B27" s="5">
        <v>41489</v>
      </c>
      <c r="C27">
        <v>178</v>
      </c>
    </row>
    <row r="28" spans="2:3" x14ac:dyDescent="0.25">
      <c r="B28" s="5">
        <v>42985</v>
      </c>
      <c r="C28">
        <v>279</v>
      </c>
    </row>
    <row r="29" spans="2:3" x14ac:dyDescent="0.25">
      <c r="B29" s="5">
        <v>40601</v>
      </c>
      <c r="C29">
        <v>244</v>
      </c>
    </row>
    <row r="30" spans="2:3" x14ac:dyDescent="0.25">
      <c r="B30" s="5">
        <v>40070</v>
      </c>
      <c r="C30">
        <v>156</v>
      </c>
    </row>
    <row r="31" spans="2:3" x14ac:dyDescent="0.25">
      <c r="B31" s="5">
        <v>42039</v>
      </c>
      <c r="C31">
        <v>215</v>
      </c>
    </row>
    <row r="32" spans="2:3" x14ac:dyDescent="0.25">
      <c r="B32" s="5">
        <v>40332</v>
      </c>
      <c r="C32">
        <v>286</v>
      </c>
    </row>
    <row r="33" spans="2:3" x14ac:dyDescent="0.25">
      <c r="B33" s="5">
        <v>41956</v>
      </c>
      <c r="C33">
        <v>217</v>
      </c>
    </row>
    <row r="34" spans="2:3" x14ac:dyDescent="0.25">
      <c r="B34" s="5">
        <v>42276</v>
      </c>
      <c r="C34">
        <v>160</v>
      </c>
    </row>
    <row r="35" spans="2:3" x14ac:dyDescent="0.25">
      <c r="B35" s="5">
        <v>41840</v>
      </c>
      <c r="C35">
        <v>229</v>
      </c>
    </row>
    <row r="36" spans="2:3" x14ac:dyDescent="0.25">
      <c r="B36" s="5">
        <v>42944</v>
      </c>
      <c r="C36">
        <v>129</v>
      </c>
    </row>
    <row r="37" spans="2:3" x14ac:dyDescent="0.25">
      <c r="B37" s="5">
        <v>41553</v>
      </c>
      <c r="C37">
        <v>179</v>
      </c>
    </row>
    <row r="38" spans="2:3" x14ac:dyDescent="0.25">
      <c r="B38" s="5">
        <v>42942</v>
      </c>
      <c r="C38">
        <v>165</v>
      </c>
    </row>
    <row r="39" spans="2:3" x14ac:dyDescent="0.25">
      <c r="B39" s="5">
        <v>41422</v>
      </c>
      <c r="C39">
        <v>279</v>
      </c>
    </row>
    <row r="40" spans="2:3" x14ac:dyDescent="0.25">
      <c r="B40" s="5">
        <v>42620</v>
      </c>
      <c r="C40">
        <v>298</v>
      </c>
    </row>
    <row r="41" spans="2:3" x14ac:dyDescent="0.25">
      <c r="B41" s="5">
        <v>40644</v>
      </c>
      <c r="C41">
        <v>102</v>
      </c>
    </row>
    <row r="42" spans="2:3" x14ac:dyDescent="0.25">
      <c r="B42" s="5">
        <v>40210</v>
      </c>
      <c r="C42">
        <v>123</v>
      </c>
    </row>
    <row r="43" spans="2:3" x14ac:dyDescent="0.25">
      <c r="B43" s="5">
        <v>41983</v>
      </c>
      <c r="C43">
        <v>124</v>
      </c>
    </row>
    <row r="44" spans="2:3" x14ac:dyDescent="0.25">
      <c r="B44" s="5">
        <v>40804</v>
      </c>
      <c r="C44">
        <v>163</v>
      </c>
    </row>
    <row r="45" spans="2:3" x14ac:dyDescent="0.25">
      <c r="B45" s="5">
        <v>41330</v>
      </c>
      <c r="C45">
        <v>272</v>
      </c>
    </row>
    <row r="46" spans="2:3" x14ac:dyDescent="0.25">
      <c r="B46" s="5">
        <v>41425</v>
      </c>
      <c r="C46">
        <v>293</v>
      </c>
    </row>
    <row r="47" spans="2:3" x14ac:dyDescent="0.25">
      <c r="B47" s="5">
        <v>41523</v>
      </c>
      <c r="C47">
        <v>187</v>
      </c>
    </row>
    <row r="48" spans="2:3" x14ac:dyDescent="0.25">
      <c r="B48" s="5">
        <v>42792</v>
      </c>
      <c r="C48">
        <v>177</v>
      </c>
    </row>
    <row r="49" spans="2:3" x14ac:dyDescent="0.25">
      <c r="B49" s="5">
        <v>40798</v>
      </c>
      <c r="C49">
        <v>138</v>
      </c>
    </row>
    <row r="50" spans="2:3" x14ac:dyDescent="0.25">
      <c r="B50" s="5">
        <v>40404</v>
      </c>
      <c r="C50">
        <v>172</v>
      </c>
    </row>
    <row r="51" spans="2:3" x14ac:dyDescent="0.25">
      <c r="B51" s="5">
        <v>40227</v>
      </c>
      <c r="C51">
        <v>151</v>
      </c>
    </row>
    <row r="52" spans="2:3" x14ac:dyDescent="0.25">
      <c r="B52" s="5">
        <v>42973</v>
      </c>
      <c r="C52">
        <v>143</v>
      </c>
    </row>
    <row r="53" spans="2:3" x14ac:dyDescent="0.25">
      <c r="B53" s="5">
        <v>42503</v>
      </c>
      <c r="C53">
        <v>171</v>
      </c>
    </row>
    <row r="54" spans="2:3" x14ac:dyDescent="0.25">
      <c r="B54" s="5">
        <v>42281</v>
      </c>
      <c r="C54">
        <v>295</v>
      </c>
    </row>
    <row r="55" spans="2:3" x14ac:dyDescent="0.25">
      <c r="B55" s="5">
        <v>42410</v>
      </c>
      <c r="C55">
        <v>191</v>
      </c>
    </row>
    <row r="56" spans="2:3" x14ac:dyDescent="0.25">
      <c r="B56" s="5">
        <v>42947</v>
      </c>
      <c r="C56">
        <v>171</v>
      </c>
    </row>
    <row r="57" spans="2:3" x14ac:dyDescent="0.25">
      <c r="B57" s="5">
        <v>42559</v>
      </c>
      <c r="C57">
        <v>163</v>
      </c>
    </row>
    <row r="58" spans="2:3" x14ac:dyDescent="0.25">
      <c r="B58" s="5">
        <v>42312</v>
      </c>
      <c r="C58">
        <v>300</v>
      </c>
    </row>
    <row r="59" spans="2:3" x14ac:dyDescent="0.25">
      <c r="B59" s="5">
        <v>42986</v>
      </c>
      <c r="C59">
        <v>146</v>
      </c>
    </row>
    <row r="60" spans="2:3" x14ac:dyDescent="0.25">
      <c r="B60" s="5">
        <v>40006</v>
      </c>
      <c r="C60">
        <v>268</v>
      </c>
    </row>
    <row r="61" spans="2:3" x14ac:dyDescent="0.25">
      <c r="B61" s="5">
        <v>41411</v>
      </c>
      <c r="C61">
        <v>236</v>
      </c>
    </row>
    <row r="62" spans="2:3" x14ac:dyDescent="0.25">
      <c r="B62" s="5">
        <v>41759</v>
      </c>
      <c r="C62">
        <v>287</v>
      </c>
    </row>
    <row r="63" spans="2:3" x14ac:dyDescent="0.25">
      <c r="B63" s="5">
        <v>40406</v>
      </c>
      <c r="C63">
        <v>118</v>
      </c>
    </row>
    <row r="64" spans="2:3" x14ac:dyDescent="0.25">
      <c r="B64" s="5">
        <v>40074</v>
      </c>
      <c r="C64">
        <v>251</v>
      </c>
    </row>
    <row r="65" spans="2:3" x14ac:dyDescent="0.25">
      <c r="B65" s="5">
        <v>42360</v>
      </c>
      <c r="C65">
        <v>139</v>
      </c>
    </row>
    <row r="66" spans="2:3" x14ac:dyDescent="0.25">
      <c r="B66" s="5">
        <v>42959</v>
      </c>
      <c r="C66">
        <v>127</v>
      </c>
    </row>
    <row r="67" spans="2:3" x14ac:dyDescent="0.25">
      <c r="B67" s="5">
        <v>41194</v>
      </c>
      <c r="C67">
        <v>294</v>
      </c>
    </row>
    <row r="68" spans="2:3" x14ac:dyDescent="0.25">
      <c r="B68" s="5">
        <v>40003</v>
      </c>
      <c r="C68">
        <v>198</v>
      </c>
    </row>
    <row r="69" spans="2:3" x14ac:dyDescent="0.25">
      <c r="B69" s="5">
        <v>40806</v>
      </c>
      <c r="C69">
        <v>123</v>
      </c>
    </row>
    <row r="70" spans="2:3" x14ac:dyDescent="0.25">
      <c r="B70" s="5">
        <v>42941</v>
      </c>
      <c r="C70">
        <v>230</v>
      </c>
    </row>
    <row r="71" spans="2:3" x14ac:dyDescent="0.25">
      <c r="B71" s="5">
        <v>41397</v>
      </c>
      <c r="C71">
        <v>259</v>
      </c>
    </row>
    <row r="72" spans="2:3" x14ac:dyDescent="0.25">
      <c r="B72" s="5">
        <v>41415</v>
      </c>
      <c r="C72">
        <v>233</v>
      </c>
    </row>
    <row r="73" spans="2:3" x14ac:dyDescent="0.25">
      <c r="B73" s="5">
        <v>40004</v>
      </c>
      <c r="C73">
        <v>250</v>
      </c>
    </row>
    <row r="74" spans="2:3" x14ac:dyDescent="0.25">
      <c r="B74" s="5">
        <v>41329</v>
      </c>
      <c r="C74">
        <v>180</v>
      </c>
    </row>
    <row r="75" spans="2:3" x14ac:dyDescent="0.25">
      <c r="B75" s="5">
        <v>41720</v>
      </c>
      <c r="C75">
        <v>180</v>
      </c>
    </row>
    <row r="76" spans="2:3" x14ac:dyDescent="0.25">
      <c r="B76" s="5">
        <v>42685</v>
      </c>
      <c r="C76">
        <v>190</v>
      </c>
    </row>
    <row r="77" spans="2:3" x14ac:dyDescent="0.25">
      <c r="B77" s="5">
        <v>41382</v>
      </c>
      <c r="C77">
        <v>235</v>
      </c>
    </row>
    <row r="78" spans="2:3" x14ac:dyDescent="0.25">
      <c r="B78" s="5">
        <v>40708</v>
      </c>
      <c r="C78">
        <v>184</v>
      </c>
    </row>
    <row r="79" spans="2:3" x14ac:dyDescent="0.25">
      <c r="B79" s="5">
        <v>41913</v>
      </c>
      <c r="C79">
        <v>248</v>
      </c>
    </row>
    <row r="80" spans="2:3" x14ac:dyDescent="0.25">
      <c r="B80" s="5">
        <v>42535</v>
      </c>
      <c r="C80">
        <v>103</v>
      </c>
    </row>
    <row r="81" spans="2:3" x14ac:dyDescent="0.25">
      <c r="B81" s="5">
        <v>40649</v>
      </c>
      <c r="C81">
        <v>130</v>
      </c>
    </row>
    <row r="82" spans="2:3" x14ac:dyDescent="0.25">
      <c r="B82" s="5">
        <v>42448</v>
      </c>
      <c r="C82">
        <v>246</v>
      </c>
    </row>
    <row r="83" spans="2:3" x14ac:dyDescent="0.25">
      <c r="B83" s="5">
        <v>41400</v>
      </c>
      <c r="C83">
        <v>156</v>
      </c>
    </row>
    <row r="84" spans="2:3" x14ac:dyDescent="0.25">
      <c r="B84" s="5">
        <v>42766</v>
      </c>
      <c r="C84">
        <v>187</v>
      </c>
    </row>
    <row r="85" spans="2:3" x14ac:dyDescent="0.25">
      <c r="B85" s="5">
        <v>41189</v>
      </c>
      <c r="C85">
        <v>110</v>
      </c>
    </row>
    <row r="86" spans="2:3" x14ac:dyDescent="0.25">
      <c r="B86" s="5">
        <v>41524</v>
      </c>
      <c r="C86">
        <v>214</v>
      </c>
    </row>
    <row r="87" spans="2:3" x14ac:dyDescent="0.25">
      <c r="B87" s="5">
        <v>42053</v>
      </c>
      <c r="C87">
        <v>269</v>
      </c>
    </row>
    <row r="88" spans="2:3" x14ac:dyDescent="0.25">
      <c r="B88" s="5">
        <v>41653</v>
      </c>
      <c r="C88">
        <v>168</v>
      </c>
    </row>
    <row r="89" spans="2:3" x14ac:dyDescent="0.25">
      <c r="B89" s="5">
        <v>41342</v>
      </c>
      <c r="C89">
        <v>104</v>
      </c>
    </row>
    <row r="90" spans="2:3" x14ac:dyDescent="0.25">
      <c r="B90" s="5">
        <v>41599</v>
      </c>
      <c r="C90">
        <v>228</v>
      </c>
    </row>
    <row r="91" spans="2:3" x14ac:dyDescent="0.25">
      <c r="B91" s="5">
        <v>42957</v>
      </c>
      <c r="C91">
        <v>283</v>
      </c>
    </row>
    <row r="92" spans="2:3" x14ac:dyDescent="0.25">
      <c r="B92" s="5">
        <v>42617</v>
      </c>
      <c r="C92">
        <v>180</v>
      </c>
    </row>
    <row r="93" spans="2:3" x14ac:dyDescent="0.25">
      <c r="B93" s="5">
        <v>40282</v>
      </c>
      <c r="C93">
        <v>126</v>
      </c>
    </row>
    <row r="94" spans="2:3" x14ac:dyDescent="0.25">
      <c r="B94" s="5">
        <v>40643</v>
      </c>
      <c r="C94">
        <v>191</v>
      </c>
    </row>
    <row r="95" spans="2:3" x14ac:dyDescent="0.25">
      <c r="B95" s="5">
        <v>42526</v>
      </c>
      <c r="C95">
        <v>287</v>
      </c>
    </row>
    <row r="96" spans="2:3" x14ac:dyDescent="0.25">
      <c r="B96" s="5">
        <v>42717</v>
      </c>
      <c r="C96">
        <v>223</v>
      </c>
    </row>
    <row r="97" spans="2:3" x14ac:dyDescent="0.25">
      <c r="B97" s="5">
        <v>42944</v>
      </c>
      <c r="C97">
        <v>163</v>
      </c>
    </row>
    <row r="98" spans="2:3" x14ac:dyDescent="0.25">
      <c r="B98" s="5">
        <v>40474</v>
      </c>
      <c r="C98">
        <v>213</v>
      </c>
    </row>
    <row r="99" spans="2:3" x14ac:dyDescent="0.25">
      <c r="B99" s="5">
        <v>40979</v>
      </c>
      <c r="C99">
        <v>261</v>
      </c>
    </row>
    <row r="100" spans="2:3" x14ac:dyDescent="0.25">
      <c r="B100" s="5">
        <v>42787</v>
      </c>
      <c r="C100">
        <v>256</v>
      </c>
    </row>
    <row r="101" spans="2:3" x14ac:dyDescent="0.25">
      <c r="B101" s="5">
        <v>40288</v>
      </c>
      <c r="C101">
        <v>261</v>
      </c>
    </row>
    <row r="102" spans="2:3" x14ac:dyDescent="0.25">
      <c r="B102" s="5">
        <v>41689</v>
      </c>
      <c r="C102">
        <v>201</v>
      </c>
    </row>
    <row r="103" spans="2:3" x14ac:dyDescent="0.25">
      <c r="B103" s="5">
        <v>41334</v>
      </c>
      <c r="C103">
        <v>159</v>
      </c>
    </row>
    <row r="104" spans="2:3" x14ac:dyDescent="0.25">
      <c r="B104" s="5">
        <v>42568</v>
      </c>
      <c r="C104">
        <v>253</v>
      </c>
    </row>
    <row r="105" spans="2:3" x14ac:dyDescent="0.25">
      <c r="B105" s="5">
        <v>42034</v>
      </c>
      <c r="C105">
        <v>172</v>
      </c>
    </row>
    <row r="106" spans="2:3" x14ac:dyDescent="0.25">
      <c r="B106" s="5">
        <v>40391</v>
      </c>
      <c r="C106">
        <v>273</v>
      </c>
    </row>
    <row r="107" spans="2:3" x14ac:dyDescent="0.25">
      <c r="B107" s="5">
        <v>42237</v>
      </c>
      <c r="C107">
        <v>171</v>
      </c>
    </row>
    <row r="108" spans="2:3" x14ac:dyDescent="0.25">
      <c r="B108" s="5">
        <v>41723</v>
      </c>
      <c r="C108">
        <v>176</v>
      </c>
    </row>
    <row r="109" spans="2:3" x14ac:dyDescent="0.25">
      <c r="B109" s="5">
        <v>40026</v>
      </c>
      <c r="C109">
        <v>106</v>
      </c>
    </row>
    <row r="110" spans="2:3" x14ac:dyDescent="0.25">
      <c r="B110" s="5">
        <v>42205</v>
      </c>
      <c r="C110">
        <v>231</v>
      </c>
    </row>
    <row r="111" spans="2:3" x14ac:dyDescent="0.25">
      <c r="B111" s="5">
        <v>42899</v>
      </c>
      <c r="C111">
        <v>169</v>
      </c>
    </row>
    <row r="112" spans="2:3" x14ac:dyDescent="0.25">
      <c r="B112" s="5">
        <v>42384</v>
      </c>
      <c r="C112">
        <v>122</v>
      </c>
    </row>
    <row r="113" spans="2:3" x14ac:dyDescent="0.25">
      <c r="B113" s="5">
        <v>42357</v>
      </c>
      <c r="C113">
        <v>161</v>
      </c>
    </row>
    <row r="114" spans="2:3" x14ac:dyDescent="0.25">
      <c r="B114" s="5">
        <v>41915</v>
      </c>
      <c r="C114">
        <v>206</v>
      </c>
    </row>
    <row r="115" spans="2:3" x14ac:dyDescent="0.25">
      <c r="B115" s="5">
        <v>41429</v>
      </c>
      <c r="C115">
        <v>183</v>
      </c>
    </row>
    <row r="116" spans="2:3" x14ac:dyDescent="0.25">
      <c r="B116" s="5">
        <v>42642</v>
      </c>
      <c r="C116">
        <v>265</v>
      </c>
    </row>
    <row r="117" spans="2:3" x14ac:dyDescent="0.25">
      <c r="B117" s="5">
        <v>40417</v>
      </c>
      <c r="C117">
        <v>217</v>
      </c>
    </row>
    <row r="118" spans="2:3" x14ac:dyDescent="0.25">
      <c r="B118" s="5">
        <v>40408</v>
      </c>
      <c r="C118">
        <v>163</v>
      </c>
    </row>
    <row r="119" spans="2:3" x14ac:dyDescent="0.25">
      <c r="B119" s="5">
        <v>41218</v>
      </c>
      <c r="C119">
        <v>124</v>
      </c>
    </row>
    <row r="120" spans="2:3" x14ac:dyDescent="0.25">
      <c r="B120" s="5">
        <v>41607</v>
      </c>
      <c r="C120">
        <v>236</v>
      </c>
    </row>
    <row r="121" spans="2:3" x14ac:dyDescent="0.25">
      <c r="B121" s="5">
        <v>40958</v>
      </c>
      <c r="C121">
        <v>274</v>
      </c>
    </row>
    <row r="122" spans="2:3" x14ac:dyDescent="0.25">
      <c r="B122" s="5">
        <v>42523</v>
      </c>
      <c r="C122">
        <v>212</v>
      </c>
    </row>
    <row r="123" spans="2:3" x14ac:dyDescent="0.25">
      <c r="B123" s="5">
        <v>41959</v>
      </c>
      <c r="C123">
        <v>192</v>
      </c>
    </row>
    <row r="124" spans="2:3" x14ac:dyDescent="0.25">
      <c r="B124" s="5">
        <v>40751</v>
      </c>
      <c r="C124">
        <v>161</v>
      </c>
    </row>
    <row r="125" spans="2:3" x14ac:dyDescent="0.25">
      <c r="B125" s="5">
        <v>40142</v>
      </c>
      <c r="C125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55FD5-EB2A-4312-997A-5E45B038D830}">
  <sheetPr codeName="Sheet18">
    <pageSetUpPr fitToPage="1"/>
  </sheetPr>
  <dimension ref="D1:S48"/>
  <sheetViews>
    <sheetView topLeftCell="D1" zoomScale="70" zoomScaleNormal="70" workbookViewId="0">
      <selection activeCell="O25" sqref="O25"/>
    </sheetView>
  </sheetViews>
  <sheetFormatPr defaultColWidth="8.85546875" defaultRowHeight="15" x14ac:dyDescent="0.25"/>
  <cols>
    <col min="1" max="4" width="8.85546875" style="1"/>
    <col min="5" max="9" width="8.85546875" style="1" customWidth="1"/>
    <col min="10" max="16384" width="8.85546875" style="1"/>
  </cols>
  <sheetData>
    <row r="1" spans="4:19" x14ac:dyDescent="0.25">
      <c r="D1" s="1" t="s">
        <v>107</v>
      </c>
      <c r="E1" s="1" t="s">
        <v>108</v>
      </c>
      <c r="F1" s="1" t="s">
        <v>109</v>
      </c>
    </row>
    <row r="2" spans="4:19" x14ac:dyDescent="0.25">
      <c r="D2" s="1" t="s">
        <v>110</v>
      </c>
      <c r="E2" s="1" t="s">
        <v>111</v>
      </c>
      <c r="F2" s="1" t="s">
        <v>112</v>
      </c>
    </row>
    <row r="3" spans="4:19" x14ac:dyDescent="0.25">
      <c r="D3" s="1" t="s">
        <v>113</v>
      </c>
      <c r="E3" s="1" t="s">
        <v>114</v>
      </c>
      <c r="F3" s="1" t="s">
        <v>115</v>
      </c>
    </row>
    <row r="4" spans="4:19" x14ac:dyDescent="0.25">
      <c r="J4" s="1" t="s">
        <v>116</v>
      </c>
      <c r="K4" s="1" t="s">
        <v>116</v>
      </c>
      <c r="L4" s="1" t="s">
        <v>116</v>
      </c>
      <c r="M4" s="1" t="s">
        <v>116</v>
      </c>
      <c r="N4" s="1" t="s">
        <v>116</v>
      </c>
    </row>
    <row r="5" spans="4:19" x14ac:dyDescent="0.25">
      <c r="E5" s="1" t="s">
        <v>1</v>
      </c>
      <c r="F5" s="1" t="s">
        <v>117</v>
      </c>
      <c r="G5" s="1" t="s">
        <v>118</v>
      </c>
      <c r="H5" s="1" t="s">
        <v>4</v>
      </c>
      <c r="I5" s="1" t="s">
        <v>5</v>
      </c>
      <c r="J5" s="1" t="s">
        <v>1</v>
      </c>
      <c r="K5" s="1" t="s">
        <v>117</v>
      </c>
      <c r="L5" s="1" t="s">
        <v>118</v>
      </c>
      <c r="M5" s="1" t="s">
        <v>4</v>
      </c>
      <c r="N5" s="1" t="s">
        <v>5</v>
      </c>
      <c r="O5" s="1" t="s">
        <v>119</v>
      </c>
      <c r="P5" s="1" t="s">
        <v>120</v>
      </c>
      <c r="Q5" s="1" t="s">
        <v>121</v>
      </c>
      <c r="R5" s="1" t="s">
        <v>122</v>
      </c>
      <c r="S5" s="1" t="s">
        <v>5</v>
      </c>
    </row>
    <row r="6" spans="4:19" x14ac:dyDescent="0.25">
      <c r="D6" s="1" t="s">
        <v>123</v>
      </c>
      <c r="E6" s="1">
        <v>85</v>
      </c>
      <c r="F6" s="1">
        <v>66</v>
      </c>
      <c r="G6" s="1">
        <v>81</v>
      </c>
      <c r="H6" s="1">
        <v>61</v>
      </c>
      <c r="I6" s="1">
        <v>56</v>
      </c>
      <c r="J6" s="1">
        <f>RANK(E6,E$6:E$20,0)</f>
        <v>10</v>
      </c>
      <c r="K6" s="1">
        <f t="shared" ref="K6:N20" si="0">RANK(F6,F$6:F$20,0)</f>
        <v>14</v>
      </c>
      <c r="L6" s="1">
        <f t="shared" si="0"/>
        <v>13</v>
      </c>
      <c r="M6" s="1">
        <f t="shared" si="0"/>
        <v>15</v>
      </c>
      <c r="N6" s="1">
        <f t="shared" si="0"/>
        <v>15</v>
      </c>
      <c r="O6" s="7" t="str">
        <f>IF(J6&lt;=2,"h",IF(J6&gt;=14,"i","g"))</f>
        <v>g</v>
      </c>
      <c r="P6" s="7" t="str">
        <f t="shared" ref="P6:S20" si="1">IF(K6&lt;=2,"h",IF(K6&gt;=14,"i","g"))</f>
        <v>i</v>
      </c>
      <c r="Q6" s="7" t="str">
        <f t="shared" si="1"/>
        <v>g</v>
      </c>
      <c r="R6" s="7" t="str">
        <f t="shared" si="1"/>
        <v>i</v>
      </c>
      <c r="S6" s="7" t="str">
        <f t="shared" si="1"/>
        <v>i</v>
      </c>
    </row>
    <row r="7" spans="4:19" x14ac:dyDescent="0.25">
      <c r="D7" s="1" t="s">
        <v>124</v>
      </c>
      <c r="E7" s="1">
        <v>82</v>
      </c>
      <c r="F7" s="1">
        <v>63</v>
      </c>
      <c r="G7" s="1">
        <v>74</v>
      </c>
      <c r="H7" s="1">
        <v>78</v>
      </c>
      <c r="I7" s="1">
        <v>75</v>
      </c>
      <c r="J7" s="1">
        <f t="shared" ref="J7:J20" si="2">RANK(E7,E$6:E$20,0)</f>
        <v>12</v>
      </c>
      <c r="K7" s="1">
        <f t="shared" si="0"/>
        <v>15</v>
      </c>
      <c r="L7" s="1">
        <f t="shared" si="0"/>
        <v>15</v>
      </c>
      <c r="M7" s="1">
        <f t="shared" si="0"/>
        <v>12</v>
      </c>
      <c r="N7" s="1">
        <f t="shared" si="0"/>
        <v>14</v>
      </c>
      <c r="O7" s="7" t="str">
        <f t="shared" ref="O7:O20" si="3">IF(J7&lt;=2,"h",IF(J7&gt;=14,"i","g"))</f>
        <v>g</v>
      </c>
      <c r="P7" s="7" t="str">
        <f t="shared" si="1"/>
        <v>i</v>
      </c>
      <c r="Q7" s="7" t="str">
        <f t="shared" si="1"/>
        <v>i</v>
      </c>
      <c r="R7" s="7" t="str">
        <f t="shared" si="1"/>
        <v>g</v>
      </c>
      <c r="S7" s="7" t="str">
        <f t="shared" si="1"/>
        <v>i</v>
      </c>
    </row>
    <row r="8" spans="4:19" x14ac:dyDescent="0.25">
      <c r="D8" s="1" t="s">
        <v>125</v>
      </c>
      <c r="E8" s="1">
        <v>45</v>
      </c>
      <c r="F8" s="1">
        <v>100</v>
      </c>
      <c r="G8" s="1">
        <v>115</v>
      </c>
      <c r="H8" s="1">
        <v>127</v>
      </c>
      <c r="I8" s="1">
        <v>150</v>
      </c>
      <c r="J8" s="1">
        <f t="shared" si="2"/>
        <v>15</v>
      </c>
      <c r="K8" s="1">
        <f t="shared" si="0"/>
        <v>4</v>
      </c>
      <c r="L8" s="1">
        <f t="shared" si="0"/>
        <v>3</v>
      </c>
      <c r="M8" s="1">
        <f t="shared" si="0"/>
        <v>2</v>
      </c>
      <c r="N8" s="1">
        <f t="shared" si="0"/>
        <v>1</v>
      </c>
      <c r="O8" s="7" t="str">
        <f t="shared" si="3"/>
        <v>i</v>
      </c>
      <c r="P8" s="7" t="str">
        <f t="shared" si="1"/>
        <v>g</v>
      </c>
      <c r="Q8" s="7" t="str">
        <f t="shared" si="1"/>
        <v>g</v>
      </c>
      <c r="R8" s="7" t="str">
        <f t="shared" si="1"/>
        <v>h</v>
      </c>
      <c r="S8" s="7" t="str">
        <f t="shared" si="1"/>
        <v>h</v>
      </c>
    </row>
    <row r="9" spans="4:19" x14ac:dyDescent="0.25">
      <c r="D9" s="1" t="s">
        <v>126</v>
      </c>
      <c r="E9" s="1">
        <v>75</v>
      </c>
      <c r="F9" s="1">
        <v>88</v>
      </c>
      <c r="G9" s="1">
        <v>89</v>
      </c>
      <c r="H9" s="1">
        <v>76</v>
      </c>
      <c r="I9" s="1">
        <v>83</v>
      </c>
      <c r="J9" s="1">
        <f t="shared" si="2"/>
        <v>13</v>
      </c>
      <c r="K9" s="1">
        <f t="shared" si="0"/>
        <v>10</v>
      </c>
      <c r="L9" s="1">
        <f t="shared" si="0"/>
        <v>11</v>
      </c>
      <c r="M9" s="1">
        <f t="shared" si="0"/>
        <v>13</v>
      </c>
      <c r="N9" s="1">
        <f t="shared" si="0"/>
        <v>12</v>
      </c>
      <c r="O9" s="7" t="str">
        <f t="shared" si="3"/>
        <v>g</v>
      </c>
      <c r="P9" s="7" t="str">
        <f t="shared" si="1"/>
        <v>g</v>
      </c>
      <c r="Q9" s="7" t="str">
        <f t="shared" si="1"/>
        <v>g</v>
      </c>
      <c r="R9" s="7" t="str">
        <f t="shared" si="1"/>
        <v>g</v>
      </c>
      <c r="S9" s="7" t="str">
        <f t="shared" si="1"/>
        <v>g</v>
      </c>
    </row>
    <row r="10" spans="4:19" x14ac:dyDescent="0.25">
      <c r="D10" s="1" t="s">
        <v>127</v>
      </c>
      <c r="E10" s="1">
        <v>96</v>
      </c>
      <c r="F10" s="1">
        <v>90</v>
      </c>
      <c r="G10" s="1">
        <v>98</v>
      </c>
      <c r="H10" s="1">
        <v>76</v>
      </c>
      <c r="I10" s="1">
        <v>93</v>
      </c>
      <c r="J10" s="1">
        <f t="shared" si="2"/>
        <v>9</v>
      </c>
      <c r="K10" s="1">
        <f t="shared" si="0"/>
        <v>9</v>
      </c>
      <c r="L10" s="1">
        <f t="shared" si="0"/>
        <v>9</v>
      </c>
      <c r="M10" s="1">
        <f t="shared" si="0"/>
        <v>13</v>
      </c>
      <c r="N10" s="1">
        <f t="shared" si="0"/>
        <v>10</v>
      </c>
      <c r="O10" s="7" t="str">
        <f t="shared" si="3"/>
        <v>g</v>
      </c>
      <c r="P10" s="7" t="str">
        <f t="shared" si="1"/>
        <v>g</v>
      </c>
      <c r="Q10" s="7" t="str">
        <f t="shared" si="1"/>
        <v>g</v>
      </c>
      <c r="R10" s="7" t="str">
        <f t="shared" si="1"/>
        <v>g</v>
      </c>
      <c r="S10" s="7" t="str">
        <f t="shared" si="1"/>
        <v>g</v>
      </c>
    </row>
    <row r="11" spans="4:19" x14ac:dyDescent="0.25">
      <c r="D11" s="1" t="s">
        <v>128</v>
      </c>
      <c r="E11" s="1">
        <v>75</v>
      </c>
      <c r="F11" s="1">
        <v>73</v>
      </c>
      <c r="G11" s="1">
        <v>79</v>
      </c>
      <c r="H11" s="1">
        <v>91</v>
      </c>
      <c r="I11" s="1">
        <v>95</v>
      </c>
      <c r="J11" s="1">
        <f t="shared" si="2"/>
        <v>13</v>
      </c>
      <c r="K11" s="1">
        <f t="shared" si="0"/>
        <v>13</v>
      </c>
      <c r="L11" s="1">
        <f t="shared" si="0"/>
        <v>14</v>
      </c>
      <c r="M11" s="1">
        <f t="shared" si="0"/>
        <v>10</v>
      </c>
      <c r="N11" s="1">
        <f t="shared" si="0"/>
        <v>9</v>
      </c>
      <c r="O11" s="7" t="str">
        <f t="shared" si="3"/>
        <v>g</v>
      </c>
      <c r="P11" s="7" t="str">
        <f t="shared" si="1"/>
        <v>g</v>
      </c>
      <c r="Q11" s="7" t="str">
        <f t="shared" si="1"/>
        <v>i</v>
      </c>
      <c r="R11" s="7" t="str">
        <f t="shared" si="1"/>
        <v>g</v>
      </c>
      <c r="S11" s="7" t="str">
        <f t="shared" si="1"/>
        <v>g</v>
      </c>
    </row>
    <row r="12" spans="4:19" x14ac:dyDescent="0.25">
      <c r="D12" s="1" t="s">
        <v>129</v>
      </c>
      <c r="E12" s="1">
        <v>98</v>
      </c>
      <c r="F12" s="1">
        <v>91</v>
      </c>
      <c r="G12" s="1">
        <v>109</v>
      </c>
      <c r="H12" s="1">
        <v>99</v>
      </c>
      <c r="I12" s="1">
        <v>84</v>
      </c>
      <c r="J12" s="1">
        <f t="shared" si="2"/>
        <v>8</v>
      </c>
      <c r="K12" s="1">
        <f t="shared" si="0"/>
        <v>8</v>
      </c>
      <c r="L12" s="1">
        <f t="shared" si="0"/>
        <v>4</v>
      </c>
      <c r="M12" s="1">
        <f t="shared" si="0"/>
        <v>8</v>
      </c>
      <c r="N12" s="1">
        <f t="shared" si="0"/>
        <v>11</v>
      </c>
      <c r="O12" s="7" t="str">
        <f t="shared" si="3"/>
        <v>g</v>
      </c>
      <c r="P12" s="7" t="str">
        <f t="shared" si="1"/>
        <v>g</v>
      </c>
      <c r="Q12" s="7" t="str">
        <f t="shared" si="1"/>
        <v>g</v>
      </c>
      <c r="R12" s="7" t="str">
        <f t="shared" si="1"/>
        <v>g</v>
      </c>
      <c r="S12" s="7" t="str">
        <f t="shared" si="1"/>
        <v>g</v>
      </c>
    </row>
    <row r="13" spans="4:19" x14ac:dyDescent="0.25">
      <c r="D13" s="1" t="s">
        <v>130</v>
      </c>
      <c r="E13" s="1">
        <v>83</v>
      </c>
      <c r="F13" s="1">
        <v>84</v>
      </c>
      <c r="G13" s="1">
        <v>97</v>
      </c>
      <c r="H13" s="1">
        <v>81</v>
      </c>
      <c r="I13" s="1">
        <v>98</v>
      </c>
      <c r="J13" s="1">
        <f t="shared" si="2"/>
        <v>11</v>
      </c>
      <c r="K13" s="1">
        <f t="shared" si="0"/>
        <v>12</v>
      </c>
      <c r="L13" s="1">
        <f t="shared" si="0"/>
        <v>10</v>
      </c>
      <c r="M13" s="1">
        <f t="shared" si="0"/>
        <v>11</v>
      </c>
      <c r="N13" s="1">
        <f t="shared" si="0"/>
        <v>8</v>
      </c>
      <c r="O13" s="7" t="str">
        <f t="shared" si="3"/>
        <v>g</v>
      </c>
      <c r="P13" s="7" t="str">
        <f t="shared" si="1"/>
        <v>g</v>
      </c>
      <c r="Q13" s="7" t="str">
        <f t="shared" si="1"/>
        <v>g</v>
      </c>
      <c r="R13" s="7" t="str">
        <f t="shared" si="1"/>
        <v>g</v>
      </c>
      <c r="S13" s="7" t="str">
        <f t="shared" si="1"/>
        <v>g</v>
      </c>
    </row>
    <row r="14" spans="4:19" x14ac:dyDescent="0.25">
      <c r="D14" s="1" t="s">
        <v>131</v>
      </c>
      <c r="E14" s="1">
        <v>106</v>
      </c>
      <c r="F14" s="1">
        <v>98</v>
      </c>
      <c r="G14" s="1">
        <v>84</v>
      </c>
      <c r="H14" s="1">
        <v>93</v>
      </c>
      <c r="I14" s="1">
        <v>82</v>
      </c>
      <c r="J14" s="1">
        <f t="shared" si="2"/>
        <v>5</v>
      </c>
      <c r="K14" s="1">
        <f t="shared" si="0"/>
        <v>5</v>
      </c>
      <c r="L14" s="1">
        <f t="shared" si="0"/>
        <v>12</v>
      </c>
      <c r="M14" s="1">
        <f t="shared" si="0"/>
        <v>9</v>
      </c>
      <c r="N14" s="1">
        <f t="shared" si="0"/>
        <v>13</v>
      </c>
      <c r="O14" s="7" t="str">
        <f t="shared" si="3"/>
        <v>g</v>
      </c>
      <c r="P14" s="7" t="str">
        <f t="shared" si="1"/>
        <v>g</v>
      </c>
      <c r="Q14" s="7" t="str">
        <f t="shared" si="1"/>
        <v>g</v>
      </c>
      <c r="R14" s="7" t="str">
        <f t="shared" si="1"/>
        <v>g</v>
      </c>
      <c r="S14" s="7" t="str">
        <f t="shared" si="1"/>
        <v>g</v>
      </c>
    </row>
    <row r="15" spans="4:19" x14ac:dyDescent="0.25">
      <c r="D15" s="1" t="s">
        <v>132</v>
      </c>
      <c r="E15" s="1">
        <v>104</v>
      </c>
      <c r="F15" s="1">
        <v>88</v>
      </c>
      <c r="G15" s="1">
        <v>109</v>
      </c>
      <c r="H15" s="1">
        <v>101</v>
      </c>
      <c r="I15" s="1">
        <v>115</v>
      </c>
      <c r="J15" s="1">
        <f t="shared" si="2"/>
        <v>6</v>
      </c>
      <c r="K15" s="1">
        <f t="shared" si="0"/>
        <v>10</v>
      </c>
      <c r="L15" s="1">
        <f t="shared" si="0"/>
        <v>4</v>
      </c>
      <c r="M15" s="1">
        <f t="shared" si="0"/>
        <v>6</v>
      </c>
      <c r="N15" s="1">
        <f t="shared" si="0"/>
        <v>3</v>
      </c>
      <c r="O15" s="7" t="str">
        <f t="shared" si="3"/>
        <v>g</v>
      </c>
      <c r="P15" s="7" t="str">
        <f t="shared" si="1"/>
        <v>g</v>
      </c>
      <c r="Q15" s="7" t="str">
        <f t="shared" si="1"/>
        <v>g</v>
      </c>
      <c r="R15" s="7" t="str">
        <f t="shared" si="1"/>
        <v>g</v>
      </c>
      <c r="S15" s="7" t="str">
        <f t="shared" si="1"/>
        <v>g</v>
      </c>
    </row>
    <row r="16" spans="4:19" x14ac:dyDescent="0.25">
      <c r="D16" s="1" t="s">
        <v>133</v>
      </c>
      <c r="E16" s="1">
        <v>115</v>
      </c>
      <c r="F16" s="1">
        <v>94</v>
      </c>
      <c r="G16" s="1">
        <v>105</v>
      </c>
      <c r="H16" s="1">
        <v>101</v>
      </c>
      <c r="I16" s="1">
        <v>107</v>
      </c>
      <c r="J16" s="1">
        <f t="shared" si="2"/>
        <v>3</v>
      </c>
      <c r="K16" s="1">
        <f t="shared" si="0"/>
        <v>7</v>
      </c>
      <c r="L16" s="1">
        <f t="shared" si="0"/>
        <v>6</v>
      </c>
      <c r="M16" s="1">
        <f t="shared" si="0"/>
        <v>6</v>
      </c>
      <c r="N16" s="1">
        <f t="shared" si="0"/>
        <v>6</v>
      </c>
      <c r="O16" s="7" t="str">
        <f t="shared" si="3"/>
        <v>g</v>
      </c>
      <c r="P16" s="7" t="str">
        <f t="shared" si="1"/>
        <v>g</v>
      </c>
      <c r="Q16" s="7" t="str">
        <f t="shared" si="1"/>
        <v>g</v>
      </c>
      <c r="R16" s="7" t="str">
        <f t="shared" si="1"/>
        <v>g</v>
      </c>
      <c r="S16" s="7" t="str">
        <f t="shared" si="1"/>
        <v>g</v>
      </c>
    </row>
    <row r="17" spans="4:19" x14ac:dyDescent="0.25">
      <c r="D17" s="1" t="s">
        <v>134</v>
      </c>
      <c r="E17" s="1">
        <v>118</v>
      </c>
      <c r="F17" s="1">
        <v>98</v>
      </c>
      <c r="G17" s="1">
        <v>128</v>
      </c>
      <c r="H17" s="1">
        <v>126</v>
      </c>
      <c r="I17" s="1">
        <v>108</v>
      </c>
      <c r="J17" s="1">
        <f t="shared" si="2"/>
        <v>2</v>
      </c>
      <c r="K17" s="1">
        <f t="shared" si="0"/>
        <v>5</v>
      </c>
      <c r="L17" s="1">
        <f t="shared" si="0"/>
        <v>1</v>
      </c>
      <c r="M17" s="1">
        <f t="shared" si="0"/>
        <v>3</v>
      </c>
      <c r="N17" s="1">
        <f t="shared" si="0"/>
        <v>4</v>
      </c>
      <c r="O17" s="7" t="str">
        <f t="shared" si="3"/>
        <v>h</v>
      </c>
      <c r="P17" s="7" t="str">
        <f t="shared" si="1"/>
        <v>g</v>
      </c>
      <c r="Q17" s="7" t="str">
        <f t="shared" si="1"/>
        <v>h</v>
      </c>
      <c r="R17" s="7" t="str">
        <f t="shared" si="1"/>
        <v>g</v>
      </c>
      <c r="S17" s="7" t="str">
        <f t="shared" si="1"/>
        <v>g</v>
      </c>
    </row>
    <row r="18" spans="4:19" x14ac:dyDescent="0.25">
      <c r="D18" s="1" t="s">
        <v>135</v>
      </c>
      <c r="E18" s="1">
        <v>100</v>
      </c>
      <c r="F18" s="1">
        <v>114</v>
      </c>
      <c r="G18" s="1">
        <v>104</v>
      </c>
      <c r="H18" s="1">
        <v>116</v>
      </c>
      <c r="I18" s="1">
        <v>131</v>
      </c>
      <c r="J18" s="1">
        <f t="shared" si="2"/>
        <v>7</v>
      </c>
      <c r="K18" s="1">
        <f t="shared" si="0"/>
        <v>2</v>
      </c>
      <c r="L18" s="1">
        <f t="shared" si="0"/>
        <v>7</v>
      </c>
      <c r="M18" s="1">
        <f t="shared" si="0"/>
        <v>5</v>
      </c>
      <c r="N18" s="1">
        <f t="shared" si="0"/>
        <v>2</v>
      </c>
      <c r="O18" s="7" t="str">
        <f t="shared" si="3"/>
        <v>g</v>
      </c>
      <c r="P18" s="7" t="str">
        <f t="shared" si="1"/>
        <v>h</v>
      </c>
      <c r="Q18" s="7" t="str">
        <f t="shared" si="1"/>
        <v>g</v>
      </c>
      <c r="R18" s="7" t="str">
        <f t="shared" si="1"/>
        <v>g</v>
      </c>
      <c r="S18" s="7" t="str">
        <f t="shared" si="1"/>
        <v>h</v>
      </c>
    </row>
    <row r="19" spans="4:19" x14ac:dyDescent="0.25">
      <c r="D19" s="1" t="s">
        <v>136</v>
      </c>
      <c r="E19" s="1">
        <v>112</v>
      </c>
      <c r="F19" s="1">
        <v>122</v>
      </c>
      <c r="G19" s="1">
        <v>102</v>
      </c>
      <c r="H19" s="1">
        <v>124</v>
      </c>
      <c r="I19" s="1">
        <v>107</v>
      </c>
      <c r="J19" s="1">
        <f t="shared" si="2"/>
        <v>4</v>
      </c>
      <c r="K19" s="1">
        <f t="shared" si="0"/>
        <v>1</v>
      </c>
      <c r="L19" s="1">
        <f t="shared" si="0"/>
        <v>8</v>
      </c>
      <c r="M19" s="1">
        <f t="shared" si="0"/>
        <v>4</v>
      </c>
      <c r="N19" s="1">
        <f t="shared" si="0"/>
        <v>6</v>
      </c>
      <c r="O19" s="7" t="str">
        <f t="shared" si="3"/>
        <v>g</v>
      </c>
      <c r="P19" s="7" t="str">
        <f t="shared" si="1"/>
        <v>h</v>
      </c>
      <c r="Q19" s="7" t="str">
        <f t="shared" si="1"/>
        <v>g</v>
      </c>
      <c r="R19" s="7" t="str">
        <f t="shared" si="1"/>
        <v>g</v>
      </c>
      <c r="S19" s="7" t="str">
        <f t="shared" si="1"/>
        <v>g</v>
      </c>
    </row>
    <row r="20" spans="4:19" x14ac:dyDescent="0.25">
      <c r="D20" s="1" t="s">
        <v>137</v>
      </c>
      <c r="E20" s="1">
        <v>127</v>
      </c>
      <c r="F20" s="1">
        <v>114</v>
      </c>
      <c r="G20" s="1">
        <v>116</v>
      </c>
      <c r="H20" s="1">
        <v>139</v>
      </c>
      <c r="I20" s="1">
        <v>108</v>
      </c>
      <c r="J20" s="1">
        <f t="shared" si="2"/>
        <v>1</v>
      </c>
      <c r="K20" s="1">
        <f t="shared" si="0"/>
        <v>2</v>
      </c>
      <c r="L20" s="1">
        <f t="shared" si="0"/>
        <v>2</v>
      </c>
      <c r="M20" s="1">
        <f t="shared" si="0"/>
        <v>1</v>
      </c>
      <c r="N20" s="1">
        <f t="shared" si="0"/>
        <v>4</v>
      </c>
      <c r="O20" s="7" t="str">
        <f t="shared" si="3"/>
        <v>h</v>
      </c>
      <c r="P20" s="7" t="str">
        <f t="shared" si="1"/>
        <v>h</v>
      </c>
      <c r="Q20" s="7" t="str">
        <f t="shared" si="1"/>
        <v>h</v>
      </c>
      <c r="R20" s="7" t="str">
        <f t="shared" si="1"/>
        <v>h</v>
      </c>
      <c r="S20" s="7" t="str">
        <f t="shared" si="1"/>
        <v>g</v>
      </c>
    </row>
    <row r="22" spans="4:19" x14ac:dyDescent="0.25">
      <c r="J22" s="1" t="s">
        <v>138</v>
      </c>
      <c r="K22" s="1" t="s">
        <v>139</v>
      </c>
    </row>
    <row r="23" spans="4:19" x14ac:dyDescent="0.25">
      <c r="J23" s="1" t="s">
        <v>140</v>
      </c>
      <c r="K23" s="7" t="s">
        <v>140</v>
      </c>
      <c r="O23" s="1" t="s">
        <v>141</v>
      </c>
    </row>
    <row r="24" spans="4:19" x14ac:dyDescent="0.25">
      <c r="J24" s="1" t="s">
        <v>142</v>
      </c>
      <c r="K24" s="7" t="s">
        <v>142</v>
      </c>
      <c r="O24" s="1" t="s">
        <v>143</v>
      </c>
    </row>
    <row r="25" spans="4:19" x14ac:dyDescent="0.25">
      <c r="J25" s="1" t="s">
        <v>144</v>
      </c>
      <c r="K25" s="7" t="s">
        <v>144</v>
      </c>
    </row>
    <row r="26" spans="4:19" x14ac:dyDescent="0.25">
      <c r="J26" s="1" t="s">
        <v>145</v>
      </c>
      <c r="K26" s="7" t="s">
        <v>145</v>
      </c>
    </row>
    <row r="27" spans="4:19" x14ac:dyDescent="0.25">
      <c r="J27" s="1" t="s">
        <v>146</v>
      </c>
      <c r="K27" s="7" t="s">
        <v>146</v>
      </c>
    </row>
    <row r="28" spans="4:19" x14ac:dyDescent="0.25">
      <c r="J28" s="1" t="s">
        <v>147</v>
      </c>
      <c r="K28" s="7" t="s">
        <v>147</v>
      </c>
    </row>
    <row r="29" spans="4:19" x14ac:dyDescent="0.25">
      <c r="J29" s="1" t="s">
        <v>114</v>
      </c>
      <c r="K29" s="7" t="s">
        <v>114</v>
      </c>
    </row>
    <row r="30" spans="4:19" x14ac:dyDescent="0.25">
      <c r="J30" s="1" t="s">
        <v>108</v>
      </c>
      <c r="K30" s="7" t="s">
        <v>108</v>
      </c>
    </row>
    <row r="31" spans="4:19" x14ac:dyDescent="0.25">
      <c r="J31" s="1" t="s">
        <v>111</v>
      </c>
      <c r="K31" s="7" t="s">
        <v>111</v>
      </c>
    </row>
    <row r="32" spans="4:19" x14ac:dyDescent="0.25">
      <c r="J32" s="1" t="s">
        <v>148</v>
      </c>
      <c r="K32" s="7" t="s">
        <v>148</v>
      </c>
    </row>
    <row r="33" spans="10:11" x14ac:dyDescent="0.25">
      <c r="J33" s="1" t="s">
        <v>149</v>
      </c>
      <c r="K33" s="7" t="s">
        <v>149</v>
      </c>
    </row>
    <row r="34" spans="10:11" x14ac:dyDescent="0.25">
      <c r="J34" s="1" t="s">
        <v>150</v>
      </c>
      <c r="K34" s="7" t="s">
        <v>150</v>
      </c>
    </row>
    <row r="35" spans="10:11" x14ac:dyDescent="0.25">
      <c r="J35" s="1" t="s">
        <v>151</v>
      </c>
      <c r="K35" s="7" t="s">
        <v>151</v>
      </c>
    </row>
    <row r="36" spans="10:11" x14ac:dyDescent="0.25">
      <c r="J36" s="1" t="s">
        <v>152</v>
      </c>
      <c r="K36" s="7" t="s">
        <v>152</v>
      </c>
    </row>
    <row r="37" spans="10:11" x14ac:dyDescent="0.25">
      <c r="J37" s="1" t="s">
        <v>153</v>
      </c>
      <c r="K37" s="7" t="s">
        <v>153</v>
      </c>
    </row>
    <row r="38" spans="10:11" x14ac:dyDescent="0.25">
      <c r="J38" s="1" t="s">
        <v>107</v>
      </c>
      <c r="K38" s="7" t="s">
        <v>107</v>
      </c>
    </row>
    <row r="39" spans="10:11" x14ac:dyDescent="0.25">
      <c r="J39" s="1" t="s">
        <v>110</v>
      </c>
      <c r="K39" s="7" t="s">
        <v>110</v>
      </c>
    </row>
    <row r="40" spans="10:11" x14ac:dyDescent="0.25">
      <c r="J40" s="1" t="s">
        <v>154</v>
      </c>
      <c r="K40" s="7" t="s">
        <v>154</v>
      </c>
    </row>
    <row r="41" spans="10:11" x14ac:dyDescent="0.25">
      <c r="J41" s="1" t="s">
        <v>155</v>
      </c>
      <c r="K41" s="7" t="s">
        <v>155</v>
      </c>
    </row>
    <row r="42" spans="10:11" x14ac:dyDescent="0.25">
      <c r="J42" s="1" t="s">
        <v>156</v>
      </c>
      <c r="K42" s="7" t="s">
        <v>156</v>
      </c>
    </row>
    <row r="43" spans="10:11" x14ac:dyDescent="0.25">
      <c r="J43" s="1" t="s">
        <v>113</v>
      </c>
      <c r="K43" s="7" t="s">
        <v>113</v>
      </c>
    </row>
    <row r="44" spans="10:11" x14ac:dyDescent="0.25">
      <c r="J44" s="1" t="s">
        <v>157</v>
      </c>
      <c r="K44" s="7" t="s">
        <v>157</v>
      </c>
    </row>
    <row r="45" spans="10:11" x14ac:dyDescent="0.25">
      <c r="J45" s="1" t="s">
        <v>158</v>
      </c>
      <c r="K45" s="7" t="s">
        <v>158</v>
      </c>
    </row>
    <row r="46" spans="10:11" x14ac:dyDescent="0.25">
      <c r="J46" s="1" t="s">
        <v>159</v>
      </c>
      <c r="K46" s="7" t="s">
        <v>159</v>
      </c>
    </row>
    <row r="47" spans="10:11" x14ac:dyDescent="0.25">
      <c r="J47" s="1" t="s">
        <v>160</v>
      </c>
      <c r="K47" s="7" t="s">
        <v>160</v>
      </c>
    </row>
    <row r="48" spans="10:11" x14ac:dyDescent="0.25">
      <c r="J48" s="1" t="s">
        <v>161</v>
      </c>
      <c r="K48" s="7" t="s">
        <v>161</v>
      </c>
    </row>
  </sheetData>
  <printOptions headings="1" gridLines="1"/>
  <pageMargins left="0.7" right="0.7" top="0.75" bottom="0.75" header="0.3" footer="0.3"/>
  <pageSetup scale="72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44BE5-CBE0-4581-9AED-6DDD0DE5A12D}">
  <sheetPr codeName="Sheet19">
    <pageSetUpPr fitToPage="1"/>
  </sheetPr>
  <dimension ref="A1:K8"/>
  <sheetViews>
    <sheetView showGridLines="0" workbookViewId="0">
      <selection activeCell="A14" sqref="A14"/>
    </sheetView>
  </sheetViews>
  <sheetFormatPr defaultRowHeight="12.75" x14ac:dyDescent="0.2"/>
  <cols>
    <col min="1" max="1" width="11.85546875" style="9" bestFit="1" customWidth="1"/>
    <col min="2" max="2" width="13.28515625" style="9" customWidth="1"/>
    <col min="3" max="16384" width="9.140625" style="9"/>
  </cols>
  <sheetData>
    <row r="1" spans="1:11" x14ac:dyDescent="0.2">
      <c r="A1" s="8" t="s">
        <v>162</v>
      </c>
      <c r="B1" s="8"/>
      <c r="C1" s="8"/>
      <c r="D1" s="8"/>
      <c r="E1" s="8"/>
      <c r="F1" s="8"/>
      <c r="G1" s="8"/>
    </row>
    <row r="2" spans="1:11" x14ac:dyDescent="0.2">
      <c r="A2" s="8" t="s">
        <v>163</v>
      </c>
      <c r="B2" s="8">
        <v>30</v>
      </c>
      <c r="C2" s="8"/>
      <c r="D2" s="8"/>
      <c r="E2" s="8"/>
      <c r="F2" s="8"/>
      <c r="G2" s="8"/>
    </row>
    <row r="3" spans="1:11" x14ac:dyDescent="0.2">
      <c r="A3" s="8" t="s">
        <v>164</v>
      </c>
      <c r="B3" s="8">
        <v>50</v>
      </c>
      <c r="C3" s="8"/>
      <c r="D3" s="8"/>
      <c r="E3" s="8"/>
      <c r="F3" s="8"/>
      <c r="G3" s="8"/>
    </row>
    <row r="4" spans="1:11" x14ac:dyDescent="0.2">
      <c r="A4" s="8"/>
      <c r="B4" s="10" t="s">
        <v>165</v>
      </c>
      <c r="C4" s="10" t="s">
        <v>166</v>
      </c>
      <c r="D4" s="10" t="s">
        <v>167</v>
      </c>
      <c r="E4" s="10" t="s">
        <v>168</v>
      </c>
      <c r="F4" s="10" t="s">
        <v>169</v>
      </c>
      <c r="G4" s="10" t="s">
        <v>170</v>
      </c>
    </row>
    <row r="5" spans="1:11" x14ac:dyDescent="0.2">
      <c r="A5" s="8" t="s">
        <v>163</v>
      </c>
      <c r="B5" s="8">
        <f>$B$2</f>
        <v>30</v>
      </c>
      <c r="C5" s="8">
        <f t="shared" ref="C5:G5" si="0">$B$2</f>
        <v>30</v>
      </c>
      <c r="D5" s="8">
        <f t="shared" si="0"/>
        <v>30</v>
      </c>
      <c r="E5" s="8">
        <f t="shared" si="0"/>
        <v>30</v>
      </c>
      <c r="F5" s="8">
        <f t="shared" si="0"/>
        <v>30</v>
      </c>
      <c r="G5" s="8">
        <f t="shared" si="0"/>
        <v>30</v>
      </c>
    </row>
    <row r="6" spans="1:11" x14ac:dyDescent="0.2">
      <c r="A6" s="8" t="s">
        <v>164</v>
      </c>
      <c r="B6" s="8">
        <f>$B$3-$B$2</f>
        <v>20</v>
      </c>
      <c r="C6" s="8">
        <f t="shared" ref="C6:G6" si="1">$B$3-$B$2</f>
        <v>20</v>
      </c>
      <c r="D6" s="8">
        <f t="shared" si="1"/>
        <v>20</v>
      </c>
      <c r="E6" s="8">
        <f t="shared" si="1"/>
        <v>20</v>
      </c>
      <c r="F6" s="8">
        <f t="shared" si="1"/>
        <v>20</v>
      </c>
      <c r="G6" s="8">
        <f t="shared" si="1"/>
        <v>20</v>
      </c>
      <c r="K6" s="9" t="s">
        <v>171</v>
      </c>
    </row>
    <row r="7" spans="1:11" x14ac:dyDescent="0.2">
      <c r="A7" s="8" t="s">
        <v>172</v>
      </c>
      <c r="B7" s="8">
        <v>25</v>
      </c>
      <c r="C7" s="8">
        <v>55</v>
      </c>
      <c r="D7" s="8">
        <v>45</v>
      </c>
      <c r="E7" s="8">
        <v>43</v>
      </c>
      <c r="F7" s="8">
        <v>59</v>
      </c>
      <c r="G7" s="8">
        <v>39</v>
      </c>
    </row>
    <row r="8" spans="1:11" x14ac:dyDescent="0.2">
      <c r="A8" s="8"/>
      <c r="B8" s="8"/>
      <c r="C8" s="8"/>
      <c r="D8" s="8"/>
      <c r="E8" s="8"/>
      <c r="F8" s="8"/>
      <c r="G8" s="8"/>
    </row>
  </sheetData>
  <printOptions headings="1" gridLines="1"/>
  <pageMargins left="0.7" right="0.7" top="0.75" bottom="0.75" header="0.3" footer="0.3"/>
  <pageSetup scale="72" orientation="portrait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314D-41B6-48C6-B484-36DE6DBAF1EC}">
  <sheetPr codeName="Sheet20"/>
  <dimension ref="C3:I12"/>
  <sheetViews>
    <sheetView tabSelected="1" topLeftCell="A10" workbookViewId="0">
      <selection activeCell="H30" sqref="H30"/>
    </sheetView>
  </sheetViews>
  <sheetFormatPr defaultRowHeight="15" x14ac:dyDescent="0.25"/>
  <cols>
    <col min="3" max="3" width="10.5703125" bestFit="1" customWidth="1"/>
  </cols>
  <sheetData>
    <row r="3" spans="3:9" x14ac:dyDescent="0.25">
      <c r="C3" t="s">
        <v>163</v>
      </c>
      <c r="D3">
        <v>30</v>
      </c>
    </row>
    <row r="4" spans="3:9" x14ac:dyDescent="0.25">
      <c r="C4" t="s">
        <v>164</v>
      </c>
      <c r="D4">
        <v>50</v>
      </c>
    </row>
    <row r="8" spans="3:9" x14ac:dyDescent="0.25">
      <c r="C8" t="s">
        <v>173</v>
      </c>
      <c r="D8">
        <v>25</v>
      </c>
      <c r="E8">
        <v>55</v>
      </c>
      <c r="F8">
        <v>45</v>
      </c>
      <c r="G8">
        <v>43</v>
      </c>
      <c r="H8">
        <v>59</v>
      </c>
      <c r="I8">
        <v>39</v>
      </c>
    </row>
    <row r="9" spans="3:9" x14ac:dyDescent="0.25">
      <c r="D9" t="s">
        <v>165</v>
      </c>
      <c r="E9" t="s">
        <v>166</v>
      </c>
      <c r="F9" t="s">
        <v>167</v>
      </c>
      <c r="G9" t="s">
        <v>168</v>
      </c>
      <c r="H9" t="s">
        <v>169</v>
      </c>
      <c r="I9" t="s">
        <v>170</v>
      </c>
    </row>
    <row r="10" spans="3:9" x14ac:dyDescent="0.25">
      <c r="C10" t="s">
        <v>174</v>
      </c>
      <c r="D10" t="str">
        <f t="shared" ref="D10:I10" si="0">IF(D8&gt;=Upper_Limit,D8," ")</f>
        <v xml:space="preserve"> </v>
      </c>
      <c r="E10">
        <f t="shared" si="0"/>
        <v>55</v>
      </c>
      <c r="F10" t="str">
        <f t="shared" si="0"/>
        <v xml:space="preserve"> </v>
      </c>
      <c r="G10" t="str">
        <f t="shared" si="0"/>
        <v xml:space="preserve"> </v>
      </c>
      <c r="H10">
        <f t="shared" si="0"/>
        <v>59</v>
      </c>
      <c r="I10" t="str">
        <f t="shared" si="0"/>
        <v xml:space="preserve"> </v>
      </c>
    </row>
    <row r="11" spans="3:9" x14ac:dyDescent="0.25">
      <c r="C11" t="s">
        <v>175</v>
      </c>
      <c r="D11">
        <f t="shared" ref="D11:I11" si="1">IF(D8&lt;=Lower_Limit,D8," ")</f>
        <v>25</v>
      </c>
      <c r="E11" t="str">
        <f t="shared" si="1"/>
        <v xml:space="preserve"> </v>
      </c>
      <c r="F11" t="str">
        <f t="shared" si="1"/>
        <v xml:space="preserve"> </v>
      </c>
      <c r="G11" t="str">
        <f t="shared" si="1"/>
        <v xml:space="preserve"> </v>
      </c>
      <c r="H11" t="str">
        <f t="shared" si="1"/>
        <v xml:space="preserve"> </v>
      </c>
      <c r="I11" t="str">
        <f t="shared" si="1"/>
        <v xml:space="preserve"> </v>
      </c>
    </row>
    <row r="12" spans="3:9" x14ac:dyDescent="0.25">
      <c r="C12" t="s">
        <v>176</v>
      </c>
      <c r="D12" t="str">
        <f t="shared" ref="D12:I12" si="2">IF(AND(D8&gt;Lower_Limit,D8&lt;Upper_Limit),D8," ")</f>
        <v xml:space="preserve"> </v>
      </c>
      <c r="E12" t="str">
        <f t="shared" si="2"/>
        <v xml:space="preserve"> </v>
      </c>
      <c r="F12">
        <f t="shared" si="2"/>
        <v>45</v>
      </c>
      <c r="G12">
        <f t="shared" si="2"/>
        <v>43</v>
      </c>
      <c r="H12" t="str">
        <f t="shared" si="2"/>
        <v xml:space="preserve"> </v>
      </c>
      <c r="I12">
        <f t="shared" si="2"/>
        <v>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8</vt:i4>
      </vt:variant>
    </vt:vector>
  </HeadingPairs>
  <TitlesOfParts>
    <vt:vector size="28" baseType="lpstr">
      <vt:lpstr>S52_1</vt:lpstr>
      <vt:lpstr>S52_10</vt:lpstr>
      <vt:lpstr>S52_11</vt:lpstr>
      <vt:lpstr>S52_12</vt:lpstr>
      <vt:lpstr>S52_13</vt:lpstr>
      <vt:lpstr>S52_14</vt:lpstr>
      <vt:lpstr>S52_15</vt:lpstr>
      <vt:lpstr>S52_16-1</vt:lpstr>
      <vt:lpstr>S52_16-2</vt:lpstr>
      <vt:lpstr>S52_17-1</vt:lpstr>
      <vt:lpstr>S52_17-2</vt:lpstr>
      <vt:lpstr>S52_2</vt:lpstr>
      <vt:lpstr>S52_3</vt:lpstr>
      <vt:lpstr>S52_4</vt:lpstr>
      <vt:lpstr>S52_5</vt:lpstr>
      <vt:lpstr>S52_6-1</vt:lpstr>
      <vt:lpstr>S52_6-2</vt:lpstr>
      <vt:lpstr>S52_7</vt:lpstr>
      <vt:lpstr>S52_8</vt:lpstr>
      <vt:lpstr>S52_9</vt:lpstr>
      <vt:lpstr>Expgrowth</vt:lpstr>
      <vt:lpstr>'S52_17-1'!lookup</vt:lpstr>
      <vt:lpstr>lookup</vt:lpstr>
      <vt:lpstr>Lower_Limit</vt:lpstr>
      <vt:lpstr>Revgrowth</vt:lpstr>
      <vt:lpstr>Upper_Limit</vt:lpstr>
      <vt:lpstr>Year1exp</vt:lpstr>
      <vt:lpstr>Year1rev</vt:lpstr>
    </vt:vector>
  </TitlesOfParts>
  <Company>Julian Chang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Chang</dc:creator>
  <cp:lastModifiedBy>Administrator</cp:lastModifiedBy>
  <dcterms:created xsi:type="dcterms:W3CDTF">2013-08-07T18:17:39Z</dcterms:created>
  <dcterms:modified xsi:type="dcterms:W3CDTF">2019-09-26T07:33:37Z</dcterms:modified>
</cp:coreProperties>
</file>